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charts/chartEx4.xml" ContentType="application/vnd.ms-office.chartex+xml"/>
  <Override PartName="/xl/charts/style9.xml" ContentType="application/vnd.ms-office.chartstyle+xml"/>
  <Override PartName="/xl/charts/colors9.xml" ContentType="application/vnd.ms-office.chartcolorstyle+xml"/>
  <Override PartName="/xl/charts/chartEx5.xml" ContentType="application/vnd.ms-office.chartex+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Ex6.xml" ContentType="application/vnd.ms-office.chartex+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12.xml" ContentType="application/vnd.ms-office.chartstyle+xml"/>
  <Override PartName="/xl/charts/colors12.xml" ContentType="application/vnd.ms-office.chartcolorstyle+xml"/>
  <Override PartName="/xl/charts/chartEx7.xml" ContentType="application/vnd.ms-office.chartex+xml"/>
  <Override PartName="/xl/charts/style13.xml" ContentType="application/vnd.ms-office.chartstyle+xml"/>
  <Override PartName="/xl/charts/colors13.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9.xml" ContentType="application/vnd.openxmlformats-officedocument.drawingml.chartshapes+xml"/>
  <Override PartName="/xl/charts/chartEx8.xml" ContentType="application/vnd.ms-office.chartex+xml"/>
  <Override PartName="/xl/charts/style15.xml" ContentType="application/vnd.ms-office.chartstyle+xml"/>
  <Override PartName="/xl/charts/colors15.xml" ContentType="application/vnd.ms-office.chartcolorstyle+xml"/>
  <Override PartName="/xl/drawings/drawing10.xml" ContentType="application/vnd.openxmlformats-officedocument.drawing+xml"/>
  <Override PartName="/xl/charts/chartEx9.xml" ContentType="application/vnd.ms-office.chartex+xml"/>
  <Override PartName="/xl/charts/style16.xml" ContentType="application/vnd.ms-office.chartstyle+xml"/>
  <Override PartName="/xl/charts/colors16.xml" ContentType="application/vnd.ms-office.chartcolorstyle+xml"/>
  <Override PartName="/xl/charts/chartEx10.xml" ContentType="application/vnd.ms-office.chartex+xml"/>
  <Override PartName="/xl/charts/style17.xml" ContentType="application/vnd.ms-office.chartstyle+xml"/>
  <Override PartName="/xl/charts/colors17.xml" ContentType="application/vnd.ms-office.chartcolorstyle+xml"/>
  <Override PartName="/xl/drawings/drawing11.xml" ContentType="application/vnd.openxmlformats-officedocument.drawing+xml"/>
  <Override PartName="/xl/charts/chartEx11.xml" ContentType="application/vnd.ms-office.chartex+xml"/>
  <Override PartName="/xl/charts/style18.xml" ContentType="application/vnd.ms-office.chartstyle+xml"/>
  <Override PartName="/xl/charts/colors18.xml" ContentType="application/vnd.ms-office.chartcolorstyle+xml"/>
  <Override PartName="/xl/drawings/drawing12.xml" ContentType="application/vnd.openxmlformats-officedocument.drawing+xml"/>
  <Override PartName="/xl/charts/chartEx12.xml" ContentType="application/vnd.ms-office.chartex+xml"/>
  <Override PartName="/xl/charts/style19.xml" ContentType="application/vnd.ms-office.chartstyle+xml"/>
  <Override PartName="/xl/charts/colors19.xml" ContentType="application/vnd.ms-office.chartcolorstyle+xml"/>
  <Override PartName="/xl/charts/chart8.xml" ContentType="application/vnd.openxmlformats-officedocument.drawingml.chart+xml"/>
  <Override PartName="/xl/charts/style20.xml" ContentType="application/vnd.ms-office.chartstyle+xml"/>
  <Override PartName="/xl/charts/colors20.xml" ContentType="application/vnd.ms-office.chartcolorstyle+xml"/>
  <Override PartName="/xl/charts/chart9.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13.xml" ContentType="application/vnd.openxmlformats-officedocument.drawing+xml"/>
  <Override PartName="/xl/charts/chart10.xml" ContentType="application/vnd.openxmlformats-officedocument.drawingml.chart+xml"/>
  <Override PartName="/xl/charts/style22.xml" ContentType="application/vnd.ms-office.chartstyle+xml"/>
  <Override PartName="/xl/charts/colors22.xml" ContentType="application/vnd.ms-office.chartcolorstyle+xml"/>
  <Override PartName="/xl/charts/chart11.xml" ContentType="application/vnd.openxmlformats-officedocument.drawingml.chart+xml"/>
  <Override PartName="/xl/charts/style23.xml" ContentType="application/vnd.ms-office.chartstyle+xml"/>
  <Override PartName="/xl/charts/colors2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iejt001/Documents/Manuscripts/Sequenom/Revision/"/>
    </mc:Choice>
  </mc:AlternateContent>
  <xr:revisionPtr revIDLastSave="0" documentId="13_ncr:1_{EA1E3147-1824-6C45-97CF-9CC90807E25E}" xr6:coauthVersionLast="47" xr6:coauthVersionMax="47" xr10:uidLastSave="{00000000-0000-0000-0000-000000000000}"/>
  <bookViews>
    <workbookView xWindow="0" yWindow="500" windowWidth="38400" windowHeight="19680" activeTab="6" xr2:uid="{136E39B6-F194-F546-AD90-6FCB8312DCE8}"/>
  </bookViews>
  <sheets>
    <sheet name="raw dose gDNA miscellus" sheetId="1" r:id="rId1"/>
    <sheet name="tallied gDNA of raw dose data" sheetId="5" r:id="rId2"/>
    <sheet name="list of outliers" sheetId="25" r:id="rId3"/>
    <sheet name="chart all gDNA loss" sheetId="19" r:id="rId4"/>
    <sheet name="chart natural misc gDNA" sheetId="20" r:id="rId5"/>
    <sheet name="chart synthetic misc gDNA" sheetId="21" r:id="rId6"/>
    <sheet name="T-test loss vs no loss" sheetId="26" r:id="rId7"/>
    <sheet name="T-test all dubius vs. pratensis" sheetId="13" r:id="rId8"/>
    <sheet name="T-test natural dub vs prat" sheetId="14" r:id="rId9"/>
    <sheet name="T-test syn dub vs. prat" sheetId="15" r:id="rId10"/>
    <sheet name="T-test syn vs. nat" sheetId="16" r:id="rId11"/>
    <sheet name="ANOVA natural populations" sheetId="22" r:id="rId12"/>
    <sheet name="ANOVA across syn lines" sheetId="23" r:id="rId13"/>
    <sheet name="ANOVA S1vsS2vsS3vsNat" sheetId="17" r:id="rId14"/>
    <sheet name="rate of diploidization" sheetId="27" r:id="rId15"/>
    <sheet name="ANOVA lines vs generation" sheetId="24" r:id="rId16"/>
  </sheets>
  <externalReferences>
    <externalReference r:id="rId17"/>
  </externalReferences>
  <definedNames>
    <definedName name="_xlchart.v1.0" hidden="1">'T-test loss vs no loss'!$P$1</definedName>
    <definedName name="_xlchart.v1.1" hidden="1">'T-test loss vs no loss'!$P$2:$P$132</definedName>
    <definedName name="_xlchart.v1.10" hidden="1">'T-test all dubius vs. pratensis'!$BV$1</definedName>
    <definedName name="_xlchart.v1.11" hidden="1">'T-test all dubius vs. pratensis'!$BV$2:$BV$132</definedName>
    <definedName name="_xlchart.v1.12" hidden="1">'T-test all dubius vs. pratensis'!$BW$1</definedName>
    <definedName name="_xlchart.v1.13" hidden="1">'T-test all dubius vs. pratensis'!$BW$2:$BW$132</definedName>
    <definedName name="_xlchart.v1.14" hidden="1">'T-test all dubius vs. pratensis'!$AO$1</definedName>
    <definedName name="_xlchart.v1.15" hidden="1">'T-test all dubius vs. pratensis'!$AO$2:$AO$132</definedName>
    <definedName name="_xlchart.v1.16" hidden="1">'T-test all dubius vs. pratensis'!$AP$1</definedName>
    <definedName name="_xlchart.v1.17" hidden="1">'T-test all dubius vs. pratensis'!$AP$2:$AP$132</definedName>
    <definedName name="_xlchart.v1.18" hidden="1">'T-test all dubius vs. pratensis'!$AQ$1</definedName>
    <definedName name="_xlchart.v1.19" hidden="1">'T-test all dubius vs. pratensis'!$AQ$2:$AQ$132</definedName>
    <definedName name="_xlchart.v1.2" hidden="1">'T-test loss vs no loss'!$Q$1</definedName>
    <definedName name="_xlchart.v1.20" hidden="1">'T-test all dubius vs. pratensis'!$AR$1</definedName>
    <definedName name="_xlchart.v1.21" hidden="1">'T-test all dubius vs. pratensis'!$AR$2:$AR$132</definedName>
    <definedName name="_xlchart.v1.22" hidden="1">'T-test all dubius vs. pratensis'!$L$1</definedName>
    <definedName name="_xlchart.v1.23" hidden="1">'T-test all dubius vs. pratensis'!$L$2:$L$132</definedName>
    <definedName name="_xlchart.v1.24" hidden="1">'T-test all dubius vs. pratensis'!$M$1</definedName>
    <definedName name="_xlchart.v1.25" hidden="1">'T-test all dubius vs. pratensis'!$M$2:$M$132</definedName>
    <definedName name="_xlchart.v1.26" hidden="1">'T-test all dubius vs. pratensis'!$N$1</definedName>
    <definedName name="_xlchart.v1.27" hidden="1">'T-test all dubius vs. pratensis'!$N$2:$N$132</definedName>
    <definedName name="_xlchart.v1.28" hidden="1">'T-test all dubius vs. pratensis'!$P$1</definedName>
    <definedName name="_xlchart.v1.29" hidden="1">'T-test all dubius vs. pratensis'!$P$2:$P$132</definedName>
    <definedName name="_xlchart.v1.3" hidden="1">'T-test loss vs no loss'!$Q$2:$Q$132</definedName>
    <definedName name="_xlchart.v1.30" hidden="1">'T-test all dubius vs. pratensis'!$Q$1</definedName>
    <definedName name="_xlchart.v1.31" hidden="1">'T-test all dubius vs. pratensis'!$Q$2:$Q$132</definedName>
    <definedName name="_xlchart.v1.32" hidden="1">'T-test natural dub vs prat'!$L$1</definedName>
    <definedName name="_xlchart.v1.33" hidden="1">'T-test natural dub vs prat'!$L$2:$L$55</definedName>
    <definedName name="_xlchart.v1.34" hidden="1">'T-test natural dub vs prat'!$M$1</definedName>
    <definedName name="_xlchart.v1.35" hidden="1">'T-test natural dub vs prat'!$M$2:$M$55</definedName>
    <definedName name="_xlchart.v1.36" hidden="1">'T-test syn dub vs. prat'!$K$1</definedName>
    <definedName name="_xlchart.v1.37" hidden="1">'T-test syn dub vs. prat'!$K$2:$K$78</definedName>
    <definedName name="_xlchart.v1.38" hidden="1">'T-test syn dub vs. prat'!$L$1</definedName>
    <definedName name="_xlchart.v1.39" hidden="1">'T-test syn dub vs. prat'!$L$2:$L$78</definedName>
    <definedName name="_xlchart.v1.4" hidden="1">'T-test all dubius vs. pratensis'!$BS$1</definedName>
    <definedName name="_xlchart.v1.40" hidden="1">'T-test syn vs. nat'!$AC$1</definedName>
    <definedName name="_xlchart.v1.41" hidden="1">'T-test syn vs. nat'!$AC$2:$AC$78</definedName>
    <definedName name="_xlchart.v1.42" hidden="1">'T-test syn vs. nat'!$AD$1</definedName>
    <definedName name="_xlchart.v1.43" hidden="1">'T-test syn vs. nat'!$AD$2:$AD$78</definedName>
    <definedName name="_xlchart.v1.44" hidden="1">'ANOVA natural populations'!$L$2:$L$55</definedName>
    <definedName name="_xlchart.v1.45" hidden="1">'ANOVA natural populations'!$M$1</definedName>
    <definedName name="_xlchart.v1.46" hidden="1">'ANOVA natural populations'!$M$2:$M$55</definedName>
    <definedName name="_xlchart.v1.47" hidden="1">'ANOVA natural populations'!$N$1</definedName>
    <definedName name="_xlchart.v1.48" hidden="1">'ANOVA natural populations'!$N$2:$N$55</definedName>
    <definedName name="_xlchart.v1.49" hidden="1">'ANOVA natural populations'!$AK$2:$AK$49</definedName>
    <definedName name="_xlchart.v1.5" hidden="1">'T-test all dubius vs. pratensis'!$BS$2:$BS$132</definedName>
    <definedName name="_xlchart.v1.50" hidden="1">'ANOVA natural populations'!$AL$1</definedName>
    <definedName name="_xlchart.v1.51" hidden="1">'ANOVA natural populations'!$AL$2:$AL$49</definedName>
    <definedName name="_xlchart.v1.52" hidden="1">'ANOVA natural populations'!$AM$1</definedName>
    <definedName name="_xlchart.v1.53" hidden="1">'ANOVA natural populations'!$AM$2:$AM$49</definedName>
    <definedName name="_xlchart.v1.54" hidden="1">'ANOVA across syn lines'!$M$2:$M$77</definedName>
    <definedName name="_xlchart.v1.55" hidden="1">'ANOVA across syn lines'!$N$1</definedName>
    <definedName name="_xlchart.v1.56" hidden="1">'ANOVA across syn lines'!$N$2:$N$77</definedName>
    <definedName name="_xlchart.v1.57" hidden="1">'ANOVA across syn lines'!$O$1</definedName>
    <definedName name="_xlchart.v1.58" hidden="1">'ANOVA across syn lines'!$O$2:$O$77</definedName>
    <definedName name="_xlchart.v1.59" hidden="1">'ANOVA S1vsS2vsS3vsNat'!$U$1</definedName>
    <definedName name="_xlchart.v1.6" hidden="1">'T-test all dubius vs. pratensis'!$BT$1</definedName>
    <definedName name="_xlchart.v1.60" hidden="1">'ANOVA S1vsS2vsS3vsNat'!$U$2:$U$54</definedName>
    <definedName name="_xlchart.v1.61" hidden="1">'ANOVA S1vsS2vsS3vsNat'!$V$1</definedName>
    <definedName name="_xlchart.v1.62" hidden="1">'ANOVA S1vsS2vsS3vsNat'!$V$2:$V$55</definedName>
    <definedName name="_xlchart.v1.63" hidden="1">'ANOVA S1vsS2vsS3vsNat'!$W$1</definedName>
    <definedName name="_xlchart.v1.64" hidden="1">'ANOVA S1vsS2vsS3vsNat'!$W$2:$W$55</definedName>
    <definedName name="_xlchart.v1.65" hidden="1">'ANOVA S1vsS2vsS3vsNat'!$X$1</definedName>
    <definedName name="_xlchart.v1.66" hidden="1">'ANOVA S1vsS2vsS3vsNat'!$X$2:$X$55</definedName>
    <definedName name="_xlchart.v1.7" hidden="1">'T-test all dubius vs. pratensis'!$BT$2:$BT$132</definedName>
    <definedName name="_xlchart.v1.8" hidden="1">'T-test all dubius vs. pratensis'!$BU$1</definedName>
    <definedName name="_xlchart.v1.9" hidden="1">'T-test all dubius vs. pratensis'!$BU$2:$BU$132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I16" i="23" l="1"/>
  <c r="BH16" i="23"/>
  <c r="BG16" i="23"/>
  <c r="BI17" i="23"/>
  <c r="BH17" i="23"/>
  <c r="BG17" i="23"/>
  <c r="BG15" i="23" s="1"/>
  <c r="BI15" i="23" s="1"/>
  <c r="BJ15" i="23" s="1"/>
  <c r="BK15" i="23" s="1"/>
  <c r="BH15" i="23"/>
  <c r="BL14" i="23"/>
  <c r="BJ14" i="23"/>
  <c r="BK14" i="23" s="1"/>
  <c r="BI14" i="23"/>
  <c r="BH14" i="23"/>
  <c r="BG14" i="23"/>
  <c r="BL13" i="23"/>
  <c r="BJ13" i="23"/>
  <c r="BK13" i="23" s="1"/>
  <c r="BI13" i="23"/>
  <c r="BH13" i="23"/>
  <c r="BG13" i="23"/>
  <c r="BD39" i="23"/>
  <c r="BC39" i="23"/>
  <c r="BB39" i="23"/>
  <c r="BD38" i="23"/>
  <c r="BC38" i="23"/>
  <c r="BB38" i="23"/>
  <c r="BA38" i="23"/>
  <c r="BD37" i="23"/>
  <c r="BC37" i="23"/>
  <c r="BB37" i="23"/>
  <c r="BA37" i="23"/>
  <c r="BD36" i="23"/>
  <c r="BC36" i="23"/>
  <c r="BB36" i="23"/>
  <c r="BA36" i="23"/>
  <c r="BD35" i="23"/>
  <c r="BC35" i="23"/>
  <c r="BB35" i="23"/>
  <c r="BA35" i="23"/>
  <c r="BD34" i="23"/>
  <c r="BC34" i="23"/>
  <c r="BB34" i="23"/>
  <c r="BA34" i="23"/>
  <c r="BD33" i="23"/>
  <c r="BC33" i="23"/>
  <c r="BB33" i="23"/>
  <c r="BA33" i="23"/>
  <c r="BC32" i="23"/>
  <c r="BB32" i="23"/>
  <c r="BD29" i="23"/>
  <c r="BC29" i="23"/>
  <c r="BB29" i="23"/>
  <c r="BD28" i="23"/>
  <c r="BC28" i="23"/>
  <c r="BB28" i="23"/>
  <c r="BA28" i="23"/>
  <c r="BD27" i="23"/>
  <c r="BC27" i="23"/>
  <c r="BB27" i="23"/>
  <c r="BA27" i="23"/>
  <c r="BD26" i="23"/>
  <c r="BC26" i="23"/>
  <c r="BB26" i="23"/>
  <c r="BA26" i="23"/>
  <c r="BD25" i="23"/>
  <c r="BC25" i="23"/>
  <c r="BB25" i="23"/>
  <c r="BA25" i="23"/>
  <c r="BD24" i="23"/>
  <c r="BC24" i="23"/>
  <c r="BB24" i="23"/>
  <c r="BA24" i="23"/>
  <c r="BD23" i="23"/>
  <c r="BC23" i="23"/>
  <c r="BB23" i="23"/>
  <c r="BA23" i="23"/>
  <c r="BC22" i="23"/>
  <c r="BB22" i="23"/>
  <c r="BB11" i="23"/>
  <c r="BD19" i="23"/>
  <c r="BC19" i="23"/>
  <c r="BB19" i="23"/>
  <c r="BD18" i="23"/>
  <c r="BC18" i="23"/>
  <c r="BB18" i="23"/>
  <c r="BA18" i="23"/>
  <c r="BD17" i="23"/>
  <c r="BC17" i="23"/>
  <c r="BB17" i="23"/>
  <c r="BA17" i="23"/>
  <c r="BD16" i="23"/>
  <c r="BC16" i="23"/>
  <c r="BB16" i="23"/>
  <c r="BA16" i="23"/>
  <c r="BD15" i="23"/>
  <c r="BC15" i="23"/>
  <c r="BB15" i="23"/>
  <c r="BA15" i="23"/>
  <c r="BD14" i="23"/>
  <c r="BC14" i="23"/>
  <c r="BB14" i="23"/>
  <c r="BA14" i="23"/>
  <c r="BD13" i="23"/>
  <c r="BC13" i="23"/>
  <c r="BB13" i="23"/>
  <c r="BA13" i="23"/>
  <c r="BC12" i="23"/>
  <c r="BB12" i="23"/>
  <c r="AY3" i="23"/>
  <c r="AY4" i="23"/>
  <c r="AY5" i="23"/>
  <c r="AY6" i="23"/>
  <c r="AY7" i="23"/>
  <c r="AY8" i="23"/>
  <c r="AY9" i="23"/>
  <c r="AY10" i="23"/>
  <c r="AY11" i="23"/>
  <c r="AY12" i="23"/>
  <c r="AY13" i="23"/>
  <c r="AY14" i="23"/>
  <c r="AY15" i="23"/>
  <c r="AY16" i="23"/>
  <c r="AY17" i="23"/>
  <c r="AY18" i="23"/>
  <c r="AY19" i="23"/>
  <c r="AY20" i="23"/>
  <c r="AY21" i="23"/>
  <c r="AY22" i="23"/>
  <c r="AY23" i="23"/>
  <c r="AY24" i="23"/>
  <c r="AY25" i="23"/>
  <c r="AY26" i="23"/>
  <c r="AY27" i="23"/>
  <c r="AY28" i="23"/>
  <c r="AY29" i="23"/>
  <c r="AY30" i="23"/>
  <c r="AY31" i="23"/>
  <c r="AY32" i="23"/>
  <c r="AY33" i="23"/>
  <c r="AY34" i="23"/>
  <c r="AY35" i="23"/>
  <c r="AY36" i="23"/>
  <c r="AY37" i="23"/>
  <c r="AY38" i="23"/>
  <c r="AY39" i="23"/>
  <c r="AY40" i="23"/>
  <c r="AY41" i="23"/>
  <c r="AY42" i="23"/>
  <c r="AY43" i="23"/>
  <c r="AY44" i="23"/>
  <c r="AY45" i="23"/>
  <c r="AY46" i="23"/>
  <c r="AY47" i="23"/>
  <c r="AY48" i="23"/>
  <c r="AY49" i="23"/>
  <c r="AY50" i="23"/>
  <c r="AY51" i="23"/>
  <c r="AY52" i="23"/>
  <c r="AY53" i="23"/>
  <c r="AY54" i="23"/>
  <c r="AY55" i="23"/>
  <c r="AY56" i="23"/>
  <c r="AY57" i="23"/>
  <c r="AY58" i="23"/>
  <c r="AY59" i="23"/>
  <c r="AY60" i="23"/>
  <c r="AY61" i="23"/>
  <c r="AY2" i="23"/>
  <c r="AX3" i="23"/>
  <c r="AX4" i="23"/>
  <c r="AX5" i="23"/>
  <c r="AX6" i="23"/>
  <c r="AX7" i="23"/>
  <c r="AX8" i="23"/>
  <c r="AX9" i="23"/>
  <c r="AX10" i="23"/>
  <c r="AX11" i="23"/>
  <c r="AX12" i="23"/>
  <c r="AX13" i="23"/>
  <c r="AX14" i="23"/>
  <c r="AX15" i="23"/>
  <c r="AX16" i="23"/>
  <c r="AX17" i="23"/>
  <c r="AX18" i="23"/>
  <c r="AX19" i="23"/>
  <c r="AX20" i="23"/>
  <c r="AX21" i="23"/>
  <c r="AX22" i="23"/>
  <c r="AX23" i="23"/>
  <c r="AX24" i="23"/>
  <c r="AX25" i="23"/>
  <c r="AX26" i="23"/>
  <c r="AX27" i="23"/>
  <c r="AX28" i="23"/>
  <c r="AX29" i="23"/>
  <c r="AX30" i="23"/>
  <c r="AX31" i="23"/>
  <c r="AX32" i="23"/>
  <c r="AX33" i="23"/>
  <c r="AX34" i="23"/>
  <c r="AX35" i="23"/>
  <c r="AX36" i="23"/>
  <c r="AX37" i="23"/>
  <c r="AX38" i="23"/>
  <c r="AX39" i="23"/>
  <c r="AX40" i="23"/>
  <c r="AX41" i="23"/>
  <c r="AX42" i="23"/>
  <c r="AX43" i="23"/>
  <c r="AX44" i="23"/>
  <c r="AX45" i="23"/>
  <c r="AX46" i="23"/>
  <c r="AX47" i="23"/>
  <c r="AX48" i="23"/>
  <c r="AX49" i="23"/>
  <c r="AX50" i="23"/>
  <c r="AX51" i="23"/>
  <c r="AX52" i="23"/>
  <c r="AX53" i="23"/>
  <c r="AX54" i="23"/>
  <c r="AX55" i="23"/>
  <c r="AX56" i="23"/>
  <c r="AX57" i="23"/>
  <c r="AX58" i="23"/>
  <c r="AX59" i="23"/>
  <c r="AX60" i="23"/>
  <c r="AX61" i="23"/>
  <c r="AX2" i="23"/>
  <c r="U5" i="27"/>
  <c r="U4" i="27"/>
  <c r="U3" i="27"/>
  <c r="U2" i="27"/>
  <c r="G5" i="27"/>
  <c r="G4" i="27"/>
  <c r="G3" i="27"/>
  <c r="G2" i="27"/>
  <c r="BM26" i="17"/>
  <c r="BL26" i="17"/>
  <c r="BK26" i="17"/>
  <c r="BJ26" i="17"/>
  <c r="BM25" i="17"/>
  <c r="BL25" i="17"/>
  <c r="BK25" i="17"/>
  <c r="BJ25" i="17"/>
  <c r="BM24" i="17"/>
  <c r="BL24" i="17"/>
  <c r="BK24" i="17"/>
  <c r="BJ24" i="17"/>
  <c r="BM23" i="17"/>
  <c r="BL23" i="17"/>
  <c r="BK23" i="17"/>
  <c r="BJ23" i="17"/>
  <c r="BM22" i="17"/>
  <c r="BL22" i="17"/>
  <c r="BK22" i="17"/>
  <c r="BJ22" i="17"/>
  <c r="BM21" i="17"/>
  <c r="BL21" i="17"/>
  <c r="BK21" i="17"/>
  <c r="BJ21" i="17"/>
  <c r="BW7" i="17"/>
  <c r="BV7" i="17"/>
  <c r="BU7" i="17"/>
  <c r="BT7" i="17"/>
  <c r="BW6" i="17"/>
  <c r="BV6" i="17"/>
  <c r="BU6" i="17"/>
  <c r="BT6" i="17"/>
  <c r="BW5" i="17"/>
  <c r="BV5" i="17"/>
  <c r="BU5" i="17"/>
  <c r="BT5" i="17"/>
  <c r="BW4" i="17"/>
  <c r="BV4" i="17"/>
  <c r="BU4" i="17"/>
  <c r="BT4" i="17"/>
  <c r="BM15" i="17"/>
  <c r="BL15" i="17"/>
  <c r="BK15" i="17"/>
  <c r="BK13" i="17" s="1"/>
  <c r="BL14" i="17"/>
  <c r="BM14" i="17" s="1"/>
  <c r="BK14" i="17"/>
  <c r="BL13" i="17"/>
  <c r="BO9" i="17"/>
  <c r="BN9" i="17"/>
  <c r="BM9" i="17"/>
  <c r="BL9" i="17"/>
  <c r="BK9" i="17"/>
  <c r="BJ9" i="17"/>
  <c r="BO8" i="17"/>
  <c r="BN8" i="17"/>
  <c r="BM8" i="17"/>
  <c r="BL8" i="17"/>
  <c r="BK8" i="17"/>
  <c r="BJ8" i="17"/>
  <c r="BO7" i="17"/>
  <c r="BN7" i="17"/>
  <c r="BM7" i="17"/>
  <c r="BL7" i="17"/>
  <c r="BK7" i="17"/>
  <c r="BJ7" i="17"/>
  <c r="BO6" i="17"/>
  <c r="BN6" i="17"/>
  <c r="BM6" i="17"/>
  <c r="BL6" i="17"/>
  <c r="BK6" i="17"/>
  <c r="BJ6" i="17"/>
  <c r="BG3" i="17"/>
  <c r="BG4" i="17"/>
  <c r="BG5" i="17"/>
  <c r="BG6" i="17"/>
  <c r="BG7" i="17"/>
  <c r="BG8" i="17"/>
  <c r="BG9" i="17"/>
  <c r="BG10" i="17"/>
  <c r="BG11" i="17"/>
  <c r="BG12" i="17"/>
  <c r="BG13" i="17"/>
  <c r="BG14" i="17"/>
  <c r="BG15" i="17"/>
  <c r="BG16" i="17"/>
  <c r="BG17" i="17"/>
  <c r="BG18" i="17"/>
  <c r="BG19" i="17"/>
  <c r="BG20" i="17"/>
  <c r="BG21" i="17"/>
  <c r="BG22" i="17"/>
  <c r="BG23" i="17"/>
  <c r="BG24" i="17"/>
  <c r="BG25" i="17"/>
  <c r="BG26" i="17"/>
  <c r="BG27" i="17"/>
  <c r="BG28" i="17"/>
  <c r="BG29" i="17"/>
  <c r="BG30" i="17"/>
  <c r="BG31" i="17"/>
  <c r="BG32" i="17"/>
  <c r="BG33" i="17"/>
  <c r="BG34" i="17"/>
  <c r="BG35" i="17"/>
  <c r="BG36" i="17"/>
  <c r="BG37" i="17"/>
  <c r="BG38" i="17"/>
  <c r="BG39" i="17"/>
  <c r="BG40" i="17"/>
  <c r="BG41" i="17"/>
  <c r="BG42" i="17"/>
  <c r="BG43" i="17"/>
  <c r="BG44" i="17"/>
  <c r="BG45" i="17"/>
  <c r="BG46" i="17"/>
  <c r="BG47" i="17"/>
  <c r="BG48" i="17"/>
  <c r="BG49" i="17"/>
  <c r="BG50" i="17"/>
  <c r="BG51" i="17"/>
  <c r="BG52" i="17"/>
  <c r="BG53" i="17"/>
  <c r="BG54" i="17"/>
  <c r="BG55" i="17"/>
  <c r="BG2" i="17"/>
  <c r="BF3" i="17"/>
  <c r="BF4" i="17"/>
  <c r="BF5" i="17"/>
  <c r="BF6" i="17"/>
  <c r="BF7" i="17"/>
  <c r="BF8" i="17"/>
  <c r="BF9" i="17"/>
  <c r="BF10" i="17"/>
  <c r="BF11" i="17"/>
  <c r="BF12" i="17"/>
  <c r="BF13" i="17"/>
  <c r="BF14" i="17"/>
  <c r="BF15" i="17"/>
  <c r="BF16" i="17"/>
  <c r="BF17" i="17"/>
  <c r="BF18" i="17"/>
  <c r="BF19" i="17"/>
  <c r="BF20" i="17"/>
  <c r="BF21" i="17"/>
  <c r="BF22" i="17"/>
  <c r="BF23" i="17"/>
  <c r="BF24" i="17"/>
  <c r="BF25" i="17"/>
  <c r="BF26" i="17"/>
  <c r="BF27" i="17"/>
  <c r="BF28" i="17"/>
  <c r="BF29" i="17"/>
  <c r="BF30" i="17"/>
  <c r="BF31" i="17"/>
  <c r="BF32" i="17"/>
  <c r="BF33" i="17"/>
  <c r="BF34" i="17"/>
  <c r="BF35" i="17"/>
  <c r="BF36" i="17"/>
  <c r="BF37" i="17"/>
  <c r="BF2" i="17"/>
  <c r="BE3" i="17"/>
  <c r="BE4" i="17"/>
  <c r="BE5" i="17"/>
  <c r="BE6" i="17"/>
  <c r="BE7" i="17"/>
  <c r="BE8" i="17"/>
  <c r="BE9" i="17"/>
  <c r="BE10" i="17"/>
  <c r="BE11" i="17"/>
  <c r="BE12" i="17"/>
  <c r="BE13" i="17"/>
  <c r="BE14" i="17"/>
  <c r="BE15" i="17"/>
  <c r="BE16" i="17"/>
  <c r="BE17" i="17"/>
  <c r="BE18" i="17"/>
  <c r="BE19" i="17"/>
  <c r="BE20" i="17"/>
  <c r="BE21" i="17"/>
  <c r="BE22" i="17"/>
  <c r="BE23" i="17"/>
  <c r="BE24" i="17"/>
  <c r="BE25" i="17"/>
  <c r="BE26" i="17"/>
  <c r="BE27" i="17"/>
  <c r="BE28" i="17"/>
  <c r="BE29" i="17"/>
  <c r="BE30" i="17"/>
  <c r="BE31" i="17"/>
  <c r="BE32" i="17"/>
  <c r="BE33" i="17"/>
  <c r="BE34" i="17"/>
  <c r="BE35" i="17"/>
  <c r="BE2" i="17"/>
  <c r="BD3" i="17"/>
  <c r="BD4" i="17"/>
  <c r="BD5" i="17"/>
  <c r="BD6" i="17"/>
  <c r="BD7" i="17"/>
  <c r="BD2" i="17"/>
  <c r="BU11" i="22"/>
  <c r="BT11" i="22"/>
  <c r="BS11" i="22"/>
  <c r="BU12" i="22"/>
  <c r="BT12" i="22"/>
  <c r="BS12" i="22"/>
  <c r="BS10" i="22" s="1"/>
  <c r="BT10" i="22"/>
  <c r="BX9" i="22"/>
  <c r="BV9" i="22"/>
  <c r="BW9" i="22" s="1"/>
  <c r="BU9" i="22"/>
  <c r="BT9" i="22"/>
  <c r="BS9" i="22"/>
  <c r="BX8" i="22"/>
  <c r="BV8" i="22"/>
  <c r="BW8" i="22" s="1"/>
  <c r="BU8" i="22"/>
  <c r="BT8" i="22"/>
  <c r="BS8" i="22"/>
  <c r="BP43" i="22"/>
  <c r="BO43" i="22"/>
  <c r="BN43" i="22"/>
  <c r="BP42" i="22"/>
  <c r="BO42" i="22"/>
  <c r="BN42" i="22"/>
  <c r="BM42" i="22"/>
  <c r="BP41" i="22"/>
  <c r="BO41" i="22"/>
  <c r="BN41" i="22"/>
  <c r="BM41" i="22"/>
  <c r="BP40" i="22"/>
  <c r="BO40" i="22"/>
  <c r="BN40" i="22"/>
  <c r="BM40" i="22"/>
  <c r="BP39" i="22"/>
  <c r="BO39" i="22"/>
  <c r="BN39" i="22"/>
  <c r="BM39" i="22"/>
  <c r="BP38" i="22"/>
  <c r="BO38" i="22"/>
  <c r="BN38" i="22"/>
  <c r="BM38" i="22"/>
  <c r="BP37" i="22"/>
  <c r="BO37" i="22"/>
  <c r="BN37" i="22"/>
  <c r="BM37" i="22"/>
  <c r="BP36" i="22"/>
  <c r="BO36" i="22"/>
  <c r="BN36" i="22"/>
  <c r="BM36" i="22"/>
  <c r="BP35" i="22"/>
  <c r="BO35" i="22"/>
  <c r="BN35" i="22"/>
  <c r="BM35" i="22"/>
  <c r="BP34" i="22"/>
  <c r="BO34" i="22"/>
  <c r="BN34" i="22"/>
  <c r="BM34" i="22"/>
  <c r="BO33" i="22"/>
  <c r="BN33" i="22"/>
  <c r="BP30" i="22"/>
  <c r="BO30" i="22"/>
  <c r="BN30" i="22"/>
  <c r="BP29" i="22"/>
  <c r="BO29" i="22"/>
  <c r="BN29" i="22"/>
  <c r="BM29" i="22"/>
  <c r="BP28" i="22"/>
  <c r="BO28" i="22"/>
  <c r="BN28" i="22"/>
  <c r="BM28" i="22"/>
  <c r="BP27" i="22"/>
  <c r="BO27" i="22"/>
  <c r="BN27" i="22"/>
  <c r="BM27" i="22"/>
  <c r="BP26" i="22"/>
  <c r="BO26" i="22"/>
  <c r="BN26" i="22"/>
  <c r="BM26" i="22"/>
  <c r="BP25" i="22"/>
  <c r="BO25" i="22"/>
  <c r="BN25" i="22"/>
  <c r="BM25" i="22"/>
  <c r="BP24" i="22"/>
  <c r="BO24" i="22"/>
  <c r="BN24" i="22"/>
  <c r="BM24" i="22"/>
  <c r="BP23" i="22"/>
  <c r="BO23" i="22"/>
  <c r="BN23" i="22"/>
  <c r="BM23" i="22"/>
  <c r="BP22" i="22"/>
  <c r="BO22" i="22"/>
  <c r="BN22" i="22"/>
  <c r="BM22" i="22"/>
  <c r="BP21" i="22"/>
  <c r="BO21" i="22"/>
  <c r="BN21" i="22"/>
  <c r="BM21" i="22"/>
  <c r="BO20" i="22"/>
  <c r="BN20" i="22"/>
  <c r="BN6" i="22"/>
  <c r="BP17" i="22"/>
  <c r="BO17" i="22"/>
  <c r="BN17" i="22"/>
  <c r="BP16" i="22"/>
  <c r="BO16" i="22"/>
  <c r="BN16" i="22"/>
  <c r="BM16" i="22"/>
  <c r="BP15" i="22"/>
  <c r="BO15" i="22"/>
  <c r="BN15" i="22"/>
  <c r="BM15" i="22"/>
  <c r="BP14" i="22"/>
  <c r="BO14" i="22"/>
  <c r="BN14" i="22"/>
  <c r="BM14" i="22"/>
  <c r="BP13" i="22"/>
  <c r="BO13" i="22"/>
  <c r="BN13" i="22"/>
  <c r="BM13" i="22"/>
  <c r="BP12" i="22"/>
  <c r="BO12" i="22"/>
  <c r="BN12" i="22"/>
  <c r="BM12" i="22"/>
  <c r="BP11" i="22"/>
  <c r="BO11" i="22"/>
  <c r="BN11" i="22"/>
  <c r="BM11" i="22"/>
  <c r="BP10" i="22"/>
  <c r="BO10" i="22"/>
  <c r="BN10" i="22"/>
  <c r="BM10" i="22"/>
  <c r="BP9" i="22"/>
  <c r="BO9" i="22"/>
  <c r="BN9" i="22"/>
  <c r="BM9" i="22"/>
  <c r="BP8" i="22"/>
  <c r="BO8" i="22"/>
  <c r="BN8" i="22"/>
  <c r="BM8" i="22"/>
  <c r="BO7" i="22"/>
  <c r="BN7" i="22"/>
  <c r="BK3" i="22"/>
  <c r="BK4" i="22"/>
  <c r="BK5" i="22"/>
  <c r="BK6" i="22"/>
  <c r="BK7" i="22"/>
  <c r="BK8" i="22"/>
  <c r="BK9" i="22"/>
  <c r="BK10" i="22"/>
  <c r="BK11" i="22"/>
  <c r="BK12" i="22"/>
  <c r="BK13" i="22"/>
  <c r="BK14" i="22"/>
  <c r="BK15" i="22"/>
  <c r="BK16" i="22"/>
  <c r="BK17" i="22"/>
  <c r="BK18" i="22"/>
  <c r="BK19" i="22"/>
  <c r="BK20" i="22"/>
  <c r="BK21" i="22"/>
  <c r="BK22" i="22"/>
  <c r="BK23" i="22"/>
  <c r="BK24" i="22"/>
  <c r="BK25" i="22"/>
  <c r="BK26" i="22"/>
  <c r="BK27" i="22"/>
  <c r="BK28" i="22"/>
  <c r="BK29" i="22"/>
  <c r="BK30" i="22"/>
  <c r="BK31" i="22"/>
  <c r="BK32" i="22"/>
  <c r="BK33" i="22"/>
  <c r="BK34" i="22"/>
  <c r="BK35" i="22"/>
  <c r="BK36" i="22"/>
  <c r="BK37" i="22"/>
  <c r="BK38" i="22"/>
  <c r="BK39" i="22"/>
  <c r="BK40" i="22"/>
  <c r="BK41" i="22"/>
  <c r="BK42" i="22"/>
  <c r="BK43" i="22"/>
  <c r="BK44" i="22"/>
  <c r="BK45" i="22"/>
  <c r="BK46" i="22"/>
  <c r="BK47" i="22"/>
  <c r="BK48" i="22"/>
  <c r="BK49" i="22"/>
  <c r="BK50" i="22"/>
  <c r="BK51" i="22"/>
  <c r="BK52" i="22"/>
  <c r="BK53" i="22"/>
  <c r="BK54" i="22"/>
  <c r="BK55" i="22"/>
  <c r="BK2" i="22"/>
  <c r="BJ3" i="22"/>
  <c r="BJ4" i="22"/>
  <c r="BJ5" i="22"/>
  <c r="BJ6" i="22"/>
  <c r="BJ7" i="22"/>
  <c r="BJ8" i="22"/>
  <c r="BJ9" i="22"/>
  <c r="BJ10" i="22"/>
  <c r="BJ11" i="22"/>
  <c r="BJ12" i="22"/>
  <c r="BJ13" i="22"/>
  <c r="BJ14" i="22"/>
  <c r="BJ15" i="22"/>
  <c r="BJ16" i="22"/>
  <c r="BJ17" i="22"/>
  <c r="BJ18" i="22"/>
  <c r="BJ19" i="22"/>
  <c r="BJ20" i="22"/>
  <c r="BJ21" i="22"/>
  <c r="BJ22" i="22"/>
  <c r="BJ23" i="22"/>
  <c r="BJ24" i="22"/>
  <c r="BJ25" i="22"/>
  <c r="BJ26" i="22"/>
  <c r="BJ27" i="22"/>
  <c r="BJ28" i="22"/>
  <c r="BJ29" i="22"/>
  <c r="BJ30" i="22"/>
  <c r="BJ31" i="22"/>
  <c r="BJ32" i="22"/>
  <c r="BJ33" i="22"/>
  <c r="BJ34" i="22"/>
  <c r="BJ35" i="22"/>
  <c r="BJ36" i="22"/>
  <c r="BJ37" i="22"/>
  <c r="BJ38" i="22"/>
  <c r="BJ39" i="22"/>
  <c r="BJ40" i="22"/>
  <c r="BJ41" i="22"/>
  <c r="BJ42" i="22"/>
  <c r="BJ43" i="22"/>
  <c r="BJ44" i="22"/>
  <c r="BJ45" i="22"/>
  <c r="BJ46" i="22"/>
  <c r="BJ47" i="22"/>
  <c r="BJ48" i="22"/>
  <c r="BJ49" i="22"/>
  <c r="BJ50" i="22"/>
  <c r="BJ51" i="22"/>
  <c r="BJ52" i="22"/>
  <c r="BJ53" i="22"/>
  <c r="BJ54" i="22"/>
  <c r="BJ55" i="22"/>
  <c r="BJ2" i="22"/>
  <c r="BE3" i="16"/>
  <c r="BE4" i="16"/>
  <c r="BE5" i="16"/>
  <c r="BE6" i="16"/>
  <c r="BE7" i="16"/>
  <c r="BE8" i="16"/>
  <c r="BE9" i="16"/>
  <c r="BE10" i="16"/>
  <c r="BE11" i="16"/>
  <c r="BE12" i="16"/>
  <c r="BE13" i="16"/>
  <c r="BE14" i="16"/>
  <c r="BE15" i="16"/>
  <c r="BE16" i="16"/>
  <c r="BE17" i="16"/>
  <c r="BE18" i="16"/>
  <c r="BE19" i="16"/>
  <c r="BE20" i="16"/>
  <c r="BE21" i="16"/>
  <c r="BE22" i="16"/>
  <c r="BE23" i="16"/>
  <c r="BE24" i="16"/>
  <c r="BE25" i="16"/>
  <c r="BE26" i="16"/>
  <c r="BE27" i="16"/>
  <c r="BE28" i="16"/>
  <c r="BE29" i="16"/>
  <c r="BE30" i="16"/>
  <c r="BE31" i="16"/>
  <c r="BE32" i="16"/>
  <c r="BE33" i="16"/>
  <c r="BE34" i="16"/>
  <c r="BE35" i="16"/>
  <c r="BE36" i="16"/>
  <c r="BE37" i="16"/>
  <c r="BE38" i="16"/>
  <c r="BE39" i="16"/>
  <c r="BE40" i="16"/>
  <c r="BE41" i="16"/>
  <c r="BE42" i="16"/>
  <c r="BE43" i="16"/>
  <c r="BE44" i="16"/>
  <c r="BE45" i="16"/>
  <c r="BE46" i="16"/>
  <c r="BE47" i="16"/>
  <c r="BE48" i="16"/>
  <c r="BE49" i="16"/>
  <c r="BE50" i="16"/>
  <c r="BE51" i="16"/>
  <c r="BE52" i="16"/>
  <c r="BE53" i="16"/>
  <c r="BE54" i="16"/>
  <c r="BE55" i="16"/>
  <c r="BE2" i="16"/>
  <c r="BD3" i="16"/>
  <c r="BD4" i="16"/>
  <c r="BD5" i="16"/>
  <c r="BD6" i="16"/>
  <c r="BD7" i="16"/>
  <c r="BD8" i="16"/>
  <c r="BD9" i="16"/>
  <c r="BD10" i="16"/>
  <c r="BD11" i="16"/>
  <c r="BD12" i="16"/>
  <c r="BD13" i="16"/>
  <c r="BD14" i="16"/>
  <c r="BD15" i="16"/>
  <c r="BD16" i="16"/>
  <c r="BD17" i="16"/>
  <c r="BD18" i="16"/>
  <c r="BD19" i="16"/>
  <c r="BD20" i="16"/>
  <c r="BD21" i="16"/>
  <c r="BD22" i="16"/>
  <c r="BD23" i="16"/>
  <c r="BD24" i="16"/>
  <c r="BD25" i="16"/>
  <c r="BD26" i="16"/>
  <c r="BD27" i="16"/>
  <c r="BD28" i="16"/>
  <c r="BD29" i="16"/>
  <c r="BD30" i="16"/>
  <c r="BD31" i="16"/>
  <c r="BD32" i="16"/>
  <c r="BD33" i="16"/>
  <c r="BD34" i="16"/>
  <c r="BD35" i="16"/>
  <c r="BD36" i="16"/>
  <c r="BD37" i="16"/>
  <c r="BD38" i="16"/>
  <c r="BD39" i="16"/>
  <c r="BD40" i="16"/>
  <c r="BD41" i="16"/>
  <c r="BD42" i="16"/>
  <c r="BD43" i="16"/>
  <c r="BD44" i="16"/>
  <c r="BD45" i="16"/>
  <c r="BD46" i="16"/>
  <c r="BD47" i="16"/>
  <c r="BD48" i="16"/>
  <c r="BD49" i="16"/>
  <c r="BD50" i="16"/>
  <c r="BD51" i="16"/>
  <c r="BD52" i="16"/>
  <c r="BD53" i="16"/>
  <c r="BD54" i="16"/>
  <c r="BD55" i="16"/>
  <c r="BD56" i="16"/>
  <c r="BD57" i="16"/>
  <c r="BD58" i="16"/>
  <c r="BD59" i="16"/>
  <c r="BD60" i="16"/>
  <c r="BD61" i="16"/>
  <c r="BD62" i="16"/>
  <c r="BD63" i="16"/>
  <c r="BD64" i="16"/>
  <c r="BD65" i="16"/>
  <c r="BD66" i="16"/>
  <c r="BD67" i="16"/>
  <c r="BD68" i="16"/>
  <c r="BD69" i="16"/>
  <c r="BD70" i="16"/>
  <c r="BD71" i="16"/>
  <c r="BD72" i="16"/>
  <c r="BD73" i="16"/>
  <c r="BD74" i="16"/>
  <c r="BD75" i="16"/>
  <c r="BD76" i="16"/>
  <c r="BD77" i="16"/>
  <c r="BD78" i="16"/>
  <c r="BD2" i="16"/>
  <c r="O56" i="16"/>
  <c r="AP3" i="15"/>
  <c r="AP4" i="15"/>
  <c r="AP5" i="15"/>
  <c r="AP6" i="15"/>
  <c r="AP7" i="15"/>
  <c r="AP8" i="15"/>
  <c r="AP9" i="15"/>
  <c r="AP10" i="15"/>
  <c r="AP11" i="15"/>
  <c r="AP12" i="15"/>
  <c r="AP13" i="15"/>
  <c r="AP14" i="15"/>
  <c r="AP15" i="15"/>
  <c r="AP16" i="15"/>
  <c r="AP17" i="15"/>
  <c r="AP18" i="15"/>
  <c r="AP19" i="15"/>
  <c r="AP20" i="15"/>
  <c r="AP21" i="15"/>
  <c r="AP22" i="15"/>
  <c r="AP23" i="15"/>
  <c r="AP24" i="15"/>
  <c r="AP25" i="15"/>
  <c r="AP26" i="15"/>
  <c r="AP27" i="15"/>
  <c r="AP28" i="15"/>
  <c r="AP29" i="15"/>
  <c r="AP30" i="15"/>
  <c r="AP31" i="15"/>
  <c r="AP32" i="15"/>
  <c r="AP33" i="15"/>
  <c r="AP34" i="15"/>
  <c r="AP35" i="15"/>
  <c r="AP36" i="15"/>
  <c r="AP37" i="15"/>
  <c r="AP38" i="15"/>
  <c r="AP39" i="15"/>
  <c r="AP40" i="15"/>
  <c r="AP41" i="15"/>
  <c r="AP42" i="15"/>
  <c r="AP43" i="15"/>
  <c r="AP44" i="15"/>
  <c r="AP45" i="15"/>
  <c r="AP46" i="15"/>
  <c r="AP47" i="15"/>
  <c r="AP48" i="15"/>
  <c r="AP49" i="15"/>
  <c r="AP50" i="15"/>
  <c r="AP51" i="15"/>
  <c r="AP52" i="15"/>
  <c r="AP53" i="15"/>
  <c r="AP54" i="15"/>
  <c r="AP55" i="15"/>
  <c r="AP56" i="15"/>
  <c r="AP57" i="15"/>
  <c r="AP58" i="15"/>
  <c r="AP59" i="15"/>
  <c r="AP60" i="15"/>
  <c r="AP61" i="15"/>
  <c r="AP62" i="15"/>
  <c r="AP63" i="15"/>
  <c r="AP64" i="15"/>
  <c r="AP65" i="15"/>
  <c r="AP66" i="15"/>
  <c r="AP67" i="15"/>
  <c r="AP68" i="15"/>
  <c r="AP69" i="15"/>
  <c r="AP70" i="15"/>
  <c r="AP71" i="15"/>
  <c r="AP72" i="15"/>
  <c r="AP73" i="15"/>
  <c r="AP74" i="15"/>
  <c r="AP75" i="15"/>
  <c r="AP76" i="15"/>
  <c r="AP77" i="15"/>
  <c r="AP78" i="15"/>
  <c r="AP2" i="15"/>
  <c r="AO3" i="15"/>
  <c r="AO4" i="15"/>
  <c r="AO5" i="15"/>
  <c r="AO6" i="15"/>
  <c r="AO7" i="15"/>
  <c r="AO8" i="15"/>
  <c r="AO9" i="15"/>
  <c r="AO10" i="15"/>
  <c r="AO11" i="15"/>
  <c r="AO12" i="15"/>
  <c r="AO13" i="15"/>
  <c r="AO14" i="15"/>
  <c r="AO15" i="15"/>
  <c r="AO16" i="15"/>
  <c r="AO17" i="15"/>
  <c r="AO18" i="15"/>
  <c r="AO19" i="15"/>
  <c r="AO20" i="15"/>
  <c r="AO21" i="15"/>
  <c r="AO22" i="15"/>
  <c r="AO23" i="15"/>
  <c r="AO24" i="15"/>
  <c r="AO25" i="15"/>
  <c r="AO26" i="15"/>
  <c r="AO27" i="15"/>
  <c r="AO28" i="15"/>
  <c r="AO29" i="15"/>
  <c r="AO30" i="15"/>
  <c r="AO31" i="15"/>
  <c r="AO32" i="15"/>
  <c r="AO33" i="15"/>
  <c r="AO34" i="15"/>
  <c r="AO35" i="15"/>
  <c r="AO36" i="15"/>
  <c r="AO37" i="15"/>
  <c r="AO38" i="15"/>
  <c r="AO39" i="15"/>
  <c r="AO40" i="15"/>
  <c r="AO41" i="15"/>
  <c r="AO42" i="15"/>
  <c r="AO43" i="15"/>
  <c r="AO44" i="15"/>
  <c r="AO45" i="15"/>
  <c r="AO46" i="15"/>
  <c r="AO47" i="15"/>
  <c r="AO48" i="15"/>
  <c r="AO49" i="15"/>
  <c r="AO50" i="15"/>
  <c r="AO51" i="15"/>
  <c r="AO52" i="15"/>
  <c r="AO53" i="15"/>
  <c r="AO54" i="15"/>
  <c r="AO55" i="15"/>
  <c r="AO56" i="15"/>
  <c r="AO57" i="15"/>
  <c r="AO58" i="15"/>
  <c r="AO59" i="15"/>
  <c r="AO60" i="15"/>
  <c r="AO61" i="15"/>
  <c r="AO62" i="15"/>
  <c r="AO63" i="15"/>
  <c r="AO64" i="15"/>
  <c r="AO65" i="15"/>
  <c r="AO66" i="15"/>
  <c r="AO67" i="15"/>
  <c r="AO68" i="15"/>
  <c r="AO69" i="15"/>
  <c r="AO70" i="15"/>
  <c r="AO71" i="15"/>
  <c r="AO72" i="15"/>
  <c r="AO73" i="15"/>
  <c r="AO74" i="15"/>
  <c r="AO75" i="15"/>
  <c r="AO76" i="15"/>
  <c r="AO77" i="15"/>
  <c r="AO78" i="15"/>
  <c r="AO2" i="15"/>
  <c r="O3" i="15"/>
  <c r="O4" i="15"/>
  <c r="O5" i="15"/>
  <c r="O6" i="15"/>
  <c r="O7" i="15"/>
  <c r="O8" i="15"/>
  <c r="O9" i="15"/>
  <c r="O10" i="15"/>
  <c r="O11" i="15"/>
  <c r="O12" i="15"/>
  <c r="O13" i="15"/>
  <c r="O14" i="15"/>
  <c r="O15" i="15"/>
  <c r="O16" i="15"/>
  <c r="O17" i="15"/>
  <c r="O18" i="15"/>
  <c r="O19" i="15"/>
  <c r="O20" i="15"/>
  <c r="O21" i="15"/>
  <c r="O22" i="15"/>
  <c r="O23" i="15"/>
  <c r="O24" i="15"/>
  <c r="O25" i="15"/>
  <c r="O26" i="15"/>
  <c r="O27" i="15"/>
  <c r="O28" i="15"/>
  <c r="O29" i="15"/>
  <c r="O30" i="15"/>
  <c r="O31" i="15"/>
  <c r="O32" i="15"/>
  <c r="O33" i="15"/>
  <c r="O34" i="15"/>
  <c r="O35" i="15"/>
  <c r="O36" i="15"/>
  <c r="O37" i="15"/>
  <c r="O38" i="15"/>
  <c r="O39" i="15"/>
  <c r="O40" i="15"/>
  <c r="O41" i="15"/>
  <c r="O42" i="15"/>
  <c r="O43" i="15"/>
  <c r="O44" i="15"/>
  <c r="O45" i="15"/>
  <c r="O46" i="15"/>
  <c r="O47" i="15"/>
  <c r="O48" i="15"/>
  <c r="O49" i="15"/>
  <c r="O50" i="15"/>
  <c r="O51" i="15"/>
  <c r="O52" i="15"/>
  <c r="O53" i="15"/>
  <c r="O54" i="15"/>
  <c r="O55" i="15"/>
  <c r="O56" i="15"/>
  <c r="O57" i="15"/>
  <c r="O58" i="15"/>
  <c r="O59" i="15"/>
  <c r="O60" i="15"/>
  <c r="O61" i="15"/>
  <c r="O62" i="15"/>
  <c r="O63" i="15"/>
  <c r="O64" i="15"/>
  <c r="O65" i="15"/>
  <c r="O66" i="15"/>
  <c r="O67" i="15"/>
  <c r="O68" i="15"/>
  <c r="O69" i="15"/>
  <c r="O70" i="15"/>
  <c r="O71" i="15"/>
  <c r="O72" i="15"/>
  <c r="O73" i="15"/>
  <c r="O74" i="15"/>
  <c r="O75" i="15"/>
  <c r="O76" i="15"/>
  <c r="O77" i="15"/>
  <c r="O78" i="15"/>
  <c r="O2" i="15"/>
  <c r="BT10" i="17" a="1"/>
  <c r="BL15" i="23" l="1"/>
  <c r="BW10" i="17"/>
  <c r="CA10" i="17"/>
  <c r="BU11" i="17"/>
  <c r="BY11" i="17"/>
  <c r="CC11" i="17"/>
  <c r="BW12" i="17"/>
  <c r="CA12" i="17"/>
  <c r="BU13" i="17"/>
  <c r="BY13" i="17"/>
  <c r="CC13" i="17"/>
  <c r="BW14" i="17"/>
  <c r="CA14" i="17"/>
  <c r="BU15" i="17"/>
  <c r="BY15" i="17"/>
  <c r="CC15" i="17"/>
  <c r="BW16" i="17"/>
  <c r="CA16" i="17"/>
  <c r="BT10" i="17"/>
  <c r="BX10" i="17"/>
  <c r="CB10" i="17"/>
  <c r="BV11" i="17"/>
  <c r="BZ11" i="17"/>
  <c r="BT12" i="17"/>
  <c r="BX12" i="17"/>
  <c r="CB12" i="17"/>
  <c r="BV13" i="17"/>
  <c r="BZ13" i="17"/>
  <c r="BT14" i="17"/>
  <c r="BX14" i="17"/>
  <c r="CB14" i="17"/>
  <c r="BV15" i="17"/>
  <c r="BZ15" i="17"/>
  <c r="BT16" i="17"/>
  <c r="BX16" i="17"/>
  <c r="CB16" i="17"/>
  <c r="BU10" i="17"/>
  <c r="BY10" i="17"/>
  <c r="CC10" i="17"/>
  <c r="BW11" i="17"/>
  <c r="CA11" i="17"/>
  <c r="BU12" i="17"/>
  <c r="BY12" i="17"/>
  <c r="CC12" i="17"/>
  <c r="BW13" i="17"/>
  <c r="CA13" i="17"/>
  <c r="BU14" i="17"/>
  <c r="BY14" i="17"/>
  <c r="CC14" i="17"/>
  <c r="BW15" i="17"/>
  <c r="CA15" i="17"/>
  <c r="BU16" i="17"/>
  <c r="BY16" i="17"/>
  <c r="CC16" i="17"/>
  <c r="BV10" i="17"/>
  <c r="BZ10" i="17"/>
  <c r="BT11" i="17"/>
  <c r="BX11" i="17"/>
  <c r="CB11" i="17"/>
  <c r="BV12" i="17"/>
  <c r="BZ12" i="17"/>
  <c r="BT13" i="17"/>
  <c r="BX13" i="17"/>
  <c r="CB13" i="17"/>
  <c r="BV14" i="17"/>
  <c r="BZ14" i="17"/>
  <c r="BT15" i="17"/>
  <c r="BX15" i="17"/>
  <c r="CB15" i="17"/>
  <c r="BV16" i="17"/>
  <c r="BZ16" i="17"/>
  <c r="BR13" i="17"/>
  <c r="BP8" i="17"/>
  <c r="BQ8" i="17" s="1"/>
  <c r="BP7" i="17"/>
  <c r="BP6" i="17"/>
  <c r="BQ13" i="17"/>
  <c r="BP9" i="17"/>
  <c r="BM13" i="17"/>
  <c r="BN13" i="17" s="1"/>
  <c r="BO13" i="17" s="1"/>
  <c r="BP13" i="17"/>
  <c r="BU10" i="22"/>
  <c r="BV10" i="22" s="1"/>
  <c r="BW10" i="22" s="1"/>
  <c r="BX10" i="22"/>
  <c r="BQ6" i="17" l="1"/>
  <c r="BR6" i="17"/>
  <c r="BR7" i="17"/>
  <c r="BQ7" i="17"/>
  <c r="BR9" i="17"/>
  <c r="BQ9" i="17"/>
  <c r="BR8" i="17"/>
  <c r="BI3" i="14" l="1"/>
  <c r="BI4" i="14"/>
  <c r="BI5" i="14"/>
  <c r="BI6" i="14"/>
  <c r="BI7" i="14"/>
  <c r="BI8" i="14"/>
  <c r="BI9" i="14"/>
  <c r="BI10" i="14"/>
  <c r="BI11" i="14"/>
  <c r="BI12" i="14"/>
  <c r="BI13" i="14"/>
  <c r="BI14" i="14"/>
  <c r="BI15" i="14"/>
  <c r="BI16" i="14"/>
  <c r="BI17" i="14"/>
  <c r="BI18" i="14"/>
  <c r="BI19" i="14"/>
  <c r="BI20" i="14"/>
  <c r="BI21" i="14"/>
  <c r="BI22" i="14"/>
  <c r="BI23" i="14"/>
  <c r="BI24" i="14"/>
  <c r="BI25" i="14"/>
  <c r="BI26" i="14"/>
  <c r="BI27" i="14"/>
  <c r="BI28" i="14"/>
  <c r="BI29" i="14"/>
  <c r="BI30" i="14"/>
  <c r="BI31" i="14"/>
  <c r="BI32" i="14"/>
  <c r="BI33" i="14"/>
  <c r="BI34" i="14"/>
  <c r="BI35" i="14"/>
  <c r="BI36" i="14"/>
  <c r="BI37" i="14"/>
  <c r="BI38" i="14"/>
  <c r="BI39" i="14"/>
  <c r="BI40" i="14"/>
  <c r="BI41" i="14"/>
  <c r="BI42" i="14"/>
  <c r="BI43" i="14"/>
  <c r="BI44" i="14"/>
  <c r="BI45" i="14"/>
  <c r="BI46" i="14"/>
  <c r="BI47" i="14"/>
  <c r="BI48" i="14"/>
  <c r="BI49" i="14"/>
  <c r="BI50" i="14"/>
  <c r="BI51" i="14"/>
  <c r="BI52" i="14"/>
  <c r="BI53" i="14"/>
  <c r="BI54" i="14"/>
  <c r="BI55" i="14"/>
  <c r="BI2" i="14"/>
  <c r="BH3" i="14"/>
  <c r="BH4" i="14"/>
  <c r="BH5" i="14"/>
  <c r="BH6" i="14"/>
  <c r="BH7" i="14"/>
  <c r="BH8" i="14"/>
  <c r="BH9" i="14"/>
  <c r="BH10" i="14"/>
  <c r="BH11" i="14"/>
  <c r="BH12" i="14"/>
  <c r="BH13" i="14"/>
  <c r="BH14" i="14"/>
  <c r="BH15" i="14"/>
  <c r="BH16" i="14"/>
  <c r="BH17" i="14"/>
  <c r="BH18" i="14"/>
  <c r="BH19" i="14"/>
  <c r="BH20" i="14"/>
  <c r="BH21" i="14"/>
  <c r="BH22" i="14"/>
  <c r="BH23" i="14"/>
  <c r="BH24" i="14"/>
  <c r="BH25" i="14"/>
  <c r="BH26" i="14"/>
  <c r="BH27" i="14"/>
  <c r="BH28" i="14"/>
  <c r="BH29" i="14"/>
  <c r="BH30" i="14"/>
  <c r="BH31" i="14"/>
  <c r="BH32" i="14"/>
  <c r="BH33" i="14"/>
  <c r="BH34" i="14"/>
  <c r="BH35" i="14"/>
  <c r="BH36" i="14"/>
  <c r="BH37" i="14"/>
  <c r="BH38" i="14"/>
  <c r="BH39" i="14"/>
  <c r="BH40" i="14"/>
  <c r="BH41" i="14"/>
  <c r="BH42" i="14"/>
  <c r="BH43" i="14"/>
  <c r="BH44" i="14"/>
  <c r="BH45" i="14"/>
  <c r="BH46" i="14"/>
  <c r="BH47" i="14"/>
  <c r="BH48" i="14"/>
  <c r="BH49" i="14"/>
  <c r="BH50" i="14"/>
  <c r="BH51" i="14"/>
  <c r="BH52" i="14"/>
  <c r="BH53" i="14"/>
  <c r="BH54" i="14"/>
  <c r="BH55" i="14"/>
  <c r="BH2" i="14"/>
  <c r="S33" i="13"/>
  <c r="CG2" i="13"/>
  <c r="CF2" i="13"/>
  <c r="CE2" i="13"/>
  <c r="CG3" i="13"/>
  <c r="CG4" i="13"/>
  <c r="CG5" i="13"/>
  <c r="CG6" i="13"/>
  <c r="CG7" i="13"/>
  <c r="CG8" i="13"/>
  <c r="CG9" i="13"/>
  <c r="CG10" i="13"/>
  <c r="CG11" i="13"/>
  <c r="CG12" i="13"/>
  <c r="CG13" i="13"/>
  <c r="CG14" i="13"/>
  <c r="CG15" i="13"/>
  <c r="CG16" i="13"/>
  <c r="CG17" i="13"/>
  <c r="CG18" i="13"/>
  <c r="CG19" i="13"/>
  <c r="CG20" i="13"/>
  <c r="CG21" i="13"/>
  <c r="CG22" i="13"/>
  <c r="CG23" i="13"/>
  <c r="CG24" i="13"/>
  <c r="CG25" i="13"/>
  <c r="CG26" i="13"/>
  <c r="CG27" i="13"/>
  <c r="CG28" i="13"/>
  <c r="CG29" i="13"/>
  <c r="CG30" i="13"/>
  <c r="CG31" i="13"/>
  <c r="CG32" i="13"/>
  <c r="CG33" i="13"/>
  <c r="CG34" i="13"/>
  <c r="CG35" i="13"/>
  <c r="CG36" i="13"/>
  <c r="CG37" i="13"/>
  <c r="CG38" i="13"/>
  <c r="CG39" i="13"/>
  <c r="CG40" i="13"/>
  <c r="CG41" i="13"/>
  <c r="CG42" i="13"/>
  <c r="CG43" i="13"/>
  <c r="CG44" i="13"/>
  <c r="CG45" i="13"/>
  <c r="CG46" i="13"/>
  <c r="CG47" i="13"/>
  <c r="CG48" i="13"/>
  <c r="CG49" i="13"/>
  <c r="CG50" i="13"/>
  <c r="CG51" i="13"/>
  <c r="CG52" i="13"/>
  <c r="CG53" i="13"/>
  <c r="CG54" i="13"/>
  <c r="CG55" i="13"/>
  <c r="CG56" i="13"/>
  <c r="CG57" i="13"/>
  <c r="CG58" i="13"/>
  <c r="CG59" i="13"/>
  <c r="CG60" i="13"/>
  <c r="CG61" i="13"/>
  <c r="CG62" i="13"/>
  <c r="CG63" i="13"/>
  <c r="CG64" i="13"/>
  <c r="CG65" i="13"/>
  <c r="CG66" i="13"/>
  <c r="CG67" i="13"/>
  <c r="CG68" i="13"/>
  <c r="CG69" i="13"/>
  <c r="CG70" i="13"/>
  <c r="CG71" i="13"/>
  <c r="CG72" i="13"/>
  <c r="CG73" i="13"/>
  <c r="CG74" i="13"/>
  <c r="CG75" i="13"/>
  <c r="CG76" i="13"/>
  <c r="CG77" i="13"/>
  <c r="CG78" i="13"/>
  <c r="CG79" i="13"/>
  <c r="CG80" i="13"/>
  <c r="CG81" i="13"/>
  <c r="CG82" i="13"/>
  <c r="CG83" i="13"/>
  <c r="CG84" i="13"/>
  <c r="CG85" i="13"/>
  <c r="CG86" i="13"/>
  <c r="CG87" i="13"/>
  <c r="CG88" i="13"/>
  <c r="CG89" i="13"/>
  <c r="CG90" i="13"/>
  <c r="CG91" i="13"/>
  <c r="CG92" i="13"/>
  <c r="CG93" i="13"/>
  <c r="CG94" i="13"/>
  <c r="CG95" i="13"/>
  <c r="CG96" i="13"/>
  <c r="CG97" i="13"/>
  <c r="CG98" i="13"/>
  <c r="CG99" i="13"/>
  <c r="CG100" i="13"/>
  <c r="CG101" i="13"/>
  <c r="CG102" i="13"/>
  <c r="CG103" i="13"/>
  <c r="CG104" i="13"/>
  <c r="CG105" i="13"/>
  <c r="CG106" i="13"/>
  <c r="CG107" i="13"/>
  <c r="CG108" i="13"/>
  <c r="CG109" i="13"/>
  <c r="CG110" i="13"/>
  <c r="CG111" i="13"/>
  <c r="CG112" i="13"/>
  <c r="CG113" i="13"/>
  <c r="CG114" i="13"/>
  <c r="CG115" i="13"/>
  <c r="CG116" i="13"/>
  <c r="CG117" i="13"/>
  <c r="CG118" i="13"/>
  <c r="CG119" i="13"/>
  <c r="CG120" i="13"/>
  <c r="CG121" i="13"/>
  <c r="CG122" i="13"/>
  <c r="CG123" i="13"/>
  <c r="CG124" i="13"/>
  <c r="CG125" i="13"/>
  <c r="CG126" i="13"/>
  <c r="CG127" i="13"/>
  <c r="CG128" i="13"/>
  <c r="CG129" i="13"/>
  <c r="CG130" i="13"/>
  <c r="CG131" i="13"/>
  <c r="CG132" i="13"/>
  <c r="CF3" i="13"/>
  <c r="CF4" i="13"/>
  <c r="CF5" i="13"/>
  <c r="CF6" i="13"/>
  <c r="CF7" i="13"/>
  <c r="CF8" i="13"/>
  <c r="CF9" i="13"/>
  <c r="CF10" i="13"/>
  <c r="CF11" i="13"/>
  <c r="CF12" i="13"/>
  <c r="CF13" i="13"/>
  <c r="CF14" i="13"/>
  <c r="CF15" i="13"/>
  <c r="CF16" i="13"/>
  <c r="CF17" i="13"/>
  <c r="CF18" i="13"/>
  <c r="CF19" i="13"/>
  <c r="CF20" i="13"/>
  <c r="CF21" i="13"/>
  <c r="CF22" i="13"/>
  <c r="CF23" i="13"/>
  <c r="CF24" i="13"/>
  <c r="CF25" i="13"/>
  <c r="CF26" i="13"/>
  <c r="CF27" i="13"/>
  <c r="CF28" i="13"/>
  <c r="CF29" i="13"/>
  <c r="CF30" i="13"/>
  <c r="CF31" i="13"/>
  <c r="CF32" i="13"/>
  <c r="CF33" i="13"/>
  <c r="CF34" i="13"/>
  <c r="CF35" i="13"/>
  <c r="CF36" i="13"/>
  <c r="CF37" i="13"/>
  <c r="CF38" i="13"/>
  <c r="CF39" i="13"/>
  <c r="CF40" i="13"/>
  <c r="CF41" i="13"/>
  <c r="CF42" i="13"/>
  <c r="CF43" i="13"/>
  <c r="CF44" i="13"/>
  <c r="CF45" i="13"/>
  <c r="CF46" i="13"/>
  <c r="CF47" i="13"/>
  <c r="CF48" i="13"/>
  <c r="CF49" i="13"/>
  <c r="CF50" i="13"/>
  <c r="CF51" i="13"/>
  <c r="CF52" i="13"/>
  <c r="CF53" i="13"/>
  <c r="CF54" i="13"/>
  <c r="CF55" i="13"/>
  <c r="CF56" i="13"/>
  <c r="CF57" i="13"/>
  <c r="CF58" i="13"/>
  <c r="CF59" i="13"/>
  <c r="CF60" i="13"/>
  <c r="CF61" i="13"/>
  <c r="CF62" i="13"/>
  <c r="CF63" i="13"/>
  <c r="CF64" i="13"/>
  <c r="CF65" i="13"/>
  <c r="CF66" i="13"/>
  <c r="CF67" i="13"/>
  <c r="CF68" i="13"/>
  <c r="CF69" i="13"/>
  <c r="CF70" i="13"/>
  <c r="CF71" i="13"/>
  <c r="CF72" i="13"/>
  <c r="CF73" i="13"/>
  <c r="CF74" i="13"/>
  <c r="CF75" i="13"/>
  <c r="CF76" i="13"/>
  <c r="CF77" i="13"/>
  <c r="CF78" i="13"/>
  <c r="CF79" i="13"/>
  <c r="CF80" i="13"/>
  <c r="CF81" i="13"/>
  <c r="CF82" i="13"/>
  <c r="CF83" i="13"/>
  <c r="CF84" i="13"/>
  <c r="CF85" i="13"/>
  <c r="CF86" i="13"/>
  <c r="CF87" i="13"/>
  <c r="CF88" i="13"/>
  <c r="CF89" i="13"/>
  <c r="CF90" i="13"/>
  <c r="CF91" i="13"/>
  <c r="CF92" i="13"/>
  <c r="CF93" i="13"/>
  <c r="CF94" i="13"/>
  <c r="CF95" i="13"/>
  <c r="CF96" i="13"/>
  <c r="CF97" i="13"/>
  <c r="CF98" i="13"/>
  <c r="CF99" i="13"/>
  <c r="CF100" i="13"/>
  <c r="CF101" i="13"/>
  <c r="CF102" i="13"/>
  <c r="CF103" i="13"/>
  <c r="CF104" i="13"/>
  <c r="CF105" i="13"/>
  <c r="CF106" i="13"/>
  <c r="CF107" i="13"/>
  <c r="CF108" i="13"/>
  <c r="CF109" i="13"/>
  <c r="CF110" i="13"/>
  <c r="CF111" i="13"/>
  <c r="CF112" i="13"/>
  <c r="CF113" i="13"/>
  <c r="CF114" i="13"/>
  <c r="CF115" i="13"/>
  <c r="CF116" i="13"/>
  <c r="CF117" i="13"/>
  <c r="CF118" i="13"/>
  <c r="CF119" i="13"/>
  <c r="CF120" i="13"/>
  <c r="CF121" i="13"/>
  <c r="CF122" i="13"/>
  <c r="CF123" i="13"/>
  <c r="CF124" i="13"/>
  <c r="CF125" i="13"/>
  <c r="CF126" i="13"/>
  <c r="CF127" i="13"/>
  <c r="CF128" i="13"/>
  <c r="CF129" i="13"/>
  <c r="CF130" i="13"/>
  <c r="CF131" i="13"/>
  <c r="CF132" i="13"/>
  <c r="CE3" i="13"/>
  <c r="CE4" i="13"/>
  <c r="CE5" i="13"/>
  <c r="CE6" i="13"/>
  <c r="CE7" i="13"/>
  <c r="CE8" i="13"/>
  <c r="CE9" i="13"/>
  <c r="CE10" i="13"/>
  <c r="CE11" i="13"/>
  <c r="CE12" i="13"/>
  <c r="CE13" i="13"/>
  <c r="CE14" i="13"/>
  <c r="CE15" i="13"/>
  <c r="CE16" i="13"/>
  <c r="CE17" i="13"/>
  <c r="CE18" i="13"/>
  <c r="CE19" i="13"/>
  <c r="CE20" i="13"/>
  <c r="CE21" i="13"/>
  <c r="CE22" i="13"/>
  <c r="CE23" i="13"/>
  <c r="CE24" i="13"/>
  <c r="CE25" i="13"/>
  <c r="CE26" i="13"/>
  <c r="CE27" i="13"/>
  <c r="CE28" i="13"/>
  <c r="CE29" i="13"/>
  <c r="CE30" i="13"/>
  <c r="CE31" i="13"/>
  <c r="CE32" i="13"/>
  <c r="CE33" i="13"/>
  <c r="CE34" i="13"/>
  <c r="CE35" i="13"/>
  <c r="CE36" i="13"/>
  <c r="CE37" i="13"/>
  <c r="CE38" i="13"/>
  <c r="CE39" i="13"/>
  <c r="CE40" i="13"/>
  <c r="CE41" i="13"/>
  <c r="CE42" i="13"/>
  <c r="CE43" i="13"/>
  <c r="CE44" i="13"/>
  <c r="CE45" i="13"/>
  <c r="CE46" i="13"/>
  <c r="CE47" i="13"/>
  <c r="CE48" i="13"/>
  <c r="CE49" i="13"/>
  <c r="CE50" i="13"/>
  <c r="CE51" i="13"/>
  <c r="CE52" i="13"/>
  <c r="CE53" i="13"/>
  <c r="CE54" i="13"/>
  <c r="CE55" i="13"/>
  <c r="CE56" i="13"/>
  <c r="CE57" i="13"/>
  <c r="CE58" i="13"/>
  <c r="CE59" i="13"/>
  <c r="CE60" i="13"/>
  <c r="CE61" i="13"/>
  <c r="CE62" i="13"/>
  <c r="CE63" i="13"/>
  <c r="CE64" i="13"/>
  <c r="CE65" i="13"/>
  <c r="CE66" i="13"/>
  <c r="CE67" i="13"/>
  <c r="CE68" i="13"/>
  <c r="CE69" i="13"/>
  <c r="CE70" i="13"/>
  <c r="CE71" i="13"/>
  <c r="CE72" i="13"/>
  <c r="CE73" i="13"/>
  <c r="CE74" i="13"/>
  <c r="CE75" i="13"/>
  <c r="CE76" i="13"/>
  <c r="CE77" i="13"/>
  <c r="CE78" i="13"/>
  <c r="CE79" i="13"/>
  <c r="CE80" i="13"/>
  <c r="CE81" i="13"/>
  <c r="CE82" i="13"/>
  <c r="CE83" i="13"/>
  <c r="CE84" i="13"/>
  <c r="CE85" i="13"/>
  <c r="CE86" i="13"/>
  <c r="CE87" i="13"/>
  <c r="CE88" i="13"/>
  <c r="CE89" i="13"/>
  <c r="CE90" i="13"/>
  <c r="CE91" i="13"/>
  <c r="CE92" i="13"/>
  <c r="CE93" i="13"/>
  <c r="CE94" i="13"/>
  <c r="CE95" i="13"/>
  <c r="CE96" i="13"/>
  <c r="CE97" i="13"/>
  <c r="CE98" i="13"/>
  <c r="CE99" i="13"/>
  <c r="CE100" i="13"/>
  <c r="CE101" i="13"/>
  <c r="CE102" i="13"/>
  <c r="CE103" i="13"/>
  <c r="CE104" i="13"/>
  <c r="CE105" i="13"/>
  <c r="CE106" i="13"/>
  <c r="CE107" i="13"/>
  <c r="CE108" i="13"/>
  <c r="CE109" i="13"/>
  <c r="CE110" i="13"/>
  <c r="CE111" i="13"/>
  <c r="CE112" i="13"/>
  <c r="CE113" i="13"/>
  <c r="CE114" i="13"/>
  <c r="CE115" i="13"/>
  <c r="CE116" i="13"/>
  <c r="CE117" i="13"/>
  <c r="CE118" i="13"/>
  <c r="CE119" i="13"/>
  <c r="CE120" i="13"/>
  <c r="CE121" i="13"/>
  <c r="CE122" i="13"/>
  <c r="CE123" i="13"/>
  <c r="CE124" i="13"/>
  <c r="CE125" i="13"/>
  <c r="CE126" i="13"/>
  <c r="CE127" i="13"/>
  <c r="CE128" i="13"/>
  <c r="CE129" i="13"/>
  <c r="CE130" i="13"/>
  <c r="CE131" i="13"/>
  <c r="CE132" i="13"/>
  <c r="AJ3" i="26"/>
  <c r="AJ4" i="26"/>
  <c r="AJ5" i="26"/>
  <c r="AJ6" i="26"/>
  <c r="AJ7" i="26"/>
  <c r="AJ8" i="26"/>
  <c r="AJ9" i="26"/>
  <c r="AJ10" i="26"/>
  <c r="AJ11" i="26"/>
  <c r="AJ12" i="26"/>
  <c r="AJ13" i="26"/>
  <c r="AJ14" i="26"/>
  <c r="AJ15" i="26"/>
  <c r="AJ16" i="26"/>
  <c r="AJ17" i="26"/>
  <c r="AJ18" i="26"/>
  <c r="AJ19" i="26"/>
  <c r="AJ20" i="26"/>
  <c r="AJ21" i="26"/>
  <c r="AJ22" i="26"/>
  <c r="AJ23" i="26"/>
  <c r="AJ24" i="26"/>
  <c r="AJ25" i="26"/>
  <c r="AJ26" i="26"/>
  <c r="AJ27" i="26"/>
  <c r="AJ28" i="26"/>
  <c r="AJ29" i="26"/>
  <c r="AJ30" i="26"/>
  <c r="AJ31" i="26"/>
  <c r="AJ32" i="26"/>
  <c r="AJ33" i="26"/>
  <c r="AJ34" i="26"/>
  <c r="AJ35" i="26"/>
  <c r="AJ36" i="26"/>
  <c r="AJ37" i="26"/>
  <c r="AJ38" i="26"/>
  <c r="AJ39" i="26"/>
  <c r="AJ40" i="26"/>
  <c r="AJ41" i="26"/>
  <c r="AJ42" i="26"/>
  <c r="AJ43" i="26"/>
  <c r="AJ44" i="26"/>
  <c r="AJ45" i="26"/>
  <c r="AJ46" i="26"/>
  <c r="AJ47" i="26"/>
  <c r="AJ48" i="26"/>
  <c r="AJ49" i="26"/>
  <c r="AJ50" i="26"/>
  <c r="AJ51" i="26"/>
  <c r="AJ52" i="26"/>
  <c r="AJ53" i="26"/>
  <c r="AJ54" i="26"/>
  <c r="AJ55" i="26"/>
  <c r="AJ56" i="26"/>
  <c r="AJ57" i="26"/>
  <c r="AJ58" i="26"/>
  <c r="AJ59" i="26"/>
  <c r="AJ60" i="26"/>
  <c r="AJ61" i="26"/>
  <c r="AJ62" i="26"/>
  <c r="AJ63" i="26"/>
  <c r="AJ64" i="26"/>
  <c r="AJ65" i="26"/>
  <c r="AJ66" i="26"/>
  <c r="AJ67" i="26"/>
  <c r="AJ68" i="26"/>
  <c r="AJ69" i="26"/>
  <c r="AJ70" i="26"/>
  <c r="AJ71" i="26"/>
  <c r="AJ72" i="26"/>
  <c r="AJ73" i="26"/>
  <c r="AJ74" i="26"/>
  <c r="AJ75" i="26"/>
  <c r="AJ76" i="26"/>
  <c r="AJ77" i="26"/>
  <c r="AJ78" i="26"/>
  <c r="AJ79" i="26"/>
  <c r="AJ80" i="26"/>
  <c r="AJ81" i="26"/>
  <c r="AJ82" i="26"/>
  <c r="AJ83" i="26"/>
  <c r="AJ84" i="26"/>
  <c r="AJ85" i="26"/>
  <c r="AJ86" i="26"/>
  <c r="AJ87" i="26"/>
  <c r="AJ88" i="26"/>
  <c r="AJ89" i="26"/>
  <c r="AJ90" i="26"/>
  <c r="AJ91" i="26"/>
  <c r="AJ92" i="26"/>
  <c r="AJ93" i="26"/>
  <c r="AJ94" i="26"/>
  <c r="AJ95" i="26"/>
  <c r="AJ96" i="26"/>
  <c r="AJ97" i="26"/>
  <c r="AJ98" i="26"/>
  <c r="AJ99" i="26"/>
  <c r="AJ100" i="26"/>
  <c r="AJ101" i="26"/>
  <c r="AJ102" i="26"/>
  <c r="AJ103" i="26"/>
  <c r="AJ104" i="26"/>
  <c r="AJ105" i="26"/>
  <c r="AJ106" i="26"/>
  <c r="AJ107" i="26"/>
  <c r="AJ108" i="26"/>
  <c r="AJ109" i="26"/>
  <c r="AJ110" i="26"/>
  <c r="AJ111" i="26"/>
  <c r="AJ112" i="26"/>
  <c r="AJ113" i="26"/>
  <c r="AJ114" i="26"/>
  <c r="AJ115" i="26"/>
  <c r="AJ116" i="26"/>
  <c r="AJ117" i="26"/>
  <c r="AJ118" i="26"/>
  <c r="AJ119" i="26"/>
  <c r="AJ120" i="26"/>
  <c r="AJ121" i="26"/>
  <c r="AJ122" i="26"/>
  <c r="AJ123" i="26"/>
  <c r="AJ124" i="26"/>
  <c r="AJ125" i="26"/>
  <c r="AJ126" i="26"/>
  <c r="AJ127" i="26"/>
  <c r="AJ128" i="26"/>
  <c r="AJ129" i="26"/>
  <c r="AJ130" i="26"/>
  <c r="AJ131" i="26"/>
  <c r="AJ132" i="26"/>
  <c r="AJ2" i="26"/>
  <c r="AI3" i="26"/>
  <c r="AI4" i="26"/>
  <c r="AI5" i="26"/>
  <c r="AI6" i="26"/>
  <c r="AI7" i="26"/>
  <c r="AI8" i="26"/>
  <c r="AI9" i="26"/>
  <c r="AI10" i="26"/>
  <c r="AI11" i="26"/>
  <c r="AI12" i="26"/>
  <c r="AI13" i="26"/>
  <c r="AI14" i="26"/>
  <c r="AI15" i="26"/>
  <c r="AI16" i="26"/>
  <c r="AI17" i="26"/>
  <c r="AI18" i="26"/>
  <c r="AI19" i="26"/>
  <c r="AI20" i="26"/>
  <c r="AI21" i="26"/>
  <c r="AI22" i="26"/>
  <c r="AI23" i="26"/>
  <c r="AI24" i="26"/>
  <c r="AI25" i="26"/>
  <c r="AI26" i="26"/>
  <c r="AI27" i="26"/>
  <c r="AI28" i="26"/>
  <c r="AI29" i="26"/>
  <c r="AI30" i="26"/>
  <c r="AI31" i="26"/>
  <c r="AI32" i="26"/>
  <c r="AI33" i="26"/>
  <c r="AI34" i="26"/>
  <c r="AI35" i="26"/>
  <c r="AI36" i="26"/>
  <c r="AI37" i="26"/>
  <c r="AI38" i="26"/>
  <c r="AI39" i="26"/>
  <c r="AI40" i="26"/>
  <c r="AI41" i="26"/>
  <c r="AI42" i="26"/>
  <c r="AI43" i="26"/>
  <c r="AI44" i="26"/>
  <c r="AI45" i="26"/>
  <c r="AI46" i="26"/>
  <c r="AI47" i="26"/>
  <c r="AI48" i="26"/>
  <c r="AI49" i="26"/>
  <c r="AI50" i="26"/>
  <c r="AI51" i="26"/>
  <c r="AI52" i="26"/>
  <c r="AI53" i="26"/>
  <c r="AI54" i="26"/>
  <c r="AI55" i="26"/>
  <c r="AI56" i="26"/>
  <c r="AI57" i="26"/>
  <c r="AI58" i="26"/>
  <c r="AI59" i="26"/>
  <c r="AI60" i="26"/>
  <c r="AI61" i="26"/>
  <c r="AI62" i="26"/>
  <c r="AI63" i="26"/>
  <c r="AI64" i="26"/>
  <c r="AI65" i="26"/>
  <c r="AI66" i="26"/>
  <c r="AI67" i="26"/>
  <c r="AI68" i="26"/>
  <c r="AI69" i="26"/>
  <c r="AI70" i="26"/>
  <c r="AI71" i="26"/>
  <c r="AI72" i="26"/>
  <c r="AI73" i="26"/>
  <c r="AI74" i="26"/>
  <c r="AI75" i="26"/>
  <c r="AI76" i="26"/>
  <c r="AI77" i="26"/>
  <c r="AI78" i="26"/>
  <c r="AI79" i="26"/>
  <c r="AI80" i="26"/>
  <c r="AI81" i="26"/>
  <c r="AI82" i="26"/>
  <c r="AI83" i="26"/>
  <c r="AI84" i="26"/>
  <c r="AI85" i="26"/>
  <c r="AI86" i="26"/>
  <c r="AI87" i="26"/>
  <c r="AI88" i="26"/>
  <c r="AI89" i="26"/>
  <c r="AI90" i="26"/>
  <c r="AI91" i="26"/>
  <c r="AI92" i="26"/>
  <c r="AI93" i="26"/>
  <c r="AI94" i="26"/>
  <c r="AI95" i="26"/>
  <c r="AI96" i="26"/>
  <c r="AI97" i="26"/>
  <c r="AI98" i="26"/>
  <c r="AI99" i="26"/>
  <c r="AI100" i="26"/>
  <c r="AI101" i="26"/>
  <c r="AI102" i="26"/>
  <c r="AI103" i="26"/>
  <c r="AI104" i="26"/>
  <c r="AI105" i="26"/>
  <c r="AI106" i="26"/>
  <c r="AI107" i="26"/>
  <c r="AI108" i="26"/>
  <c r="AI109" i="26"/>
  <c r="AI110" i="26"/>
  <c r="AI111" i="26"/>
  <c r="AI112" i="26"/>
  <c r="AI113" i="26"/>
  <c r="AI114" i="26"/>
  <c r="AI115" i="26"/>
  <c r="AI116" i="26"/>
  <c r="AI117" i="26"/>
  <c r="AI118" i="26"/>
  <c r="AI119" i="26"/>
  <c r="AI120" i="26"/>
  <c r="AI121" i="26"/>
  <c r="AI122" i="26"/>
  <c r="AI123" i="26"/>
  <c r="AI124" i="26"/>
  <c r="AI125" i="26"/>
  <c r="AI126" i="26"/>
  <c r="AI127" i="26"/>
  <c r="AI128" i="26"/>
  <c r="AI129" i="26"/>
  <c r="AI130" i="26"/>
  <c r="AI131" i="26"/>
  <c r="AI132" i="26"/>
  <c r="AI2" i="26"/>
  <c r="Q132" i="26"/>
  <c r="G132" i="26"/>
  <c r="E132" i="26"/>
  <c r="J132" i="26" s="1"/>
  <c r="Q131" i="26"/>
  <c r="G131" i="26"/>
  <c r="E131" i="26"/>
  <c r="Q130" i="26"/>
  <c r="G130" i="26"/>
  <c r="E130" i="26"/>
  <c r="Q129" i="26"/>
  <c r="G129" i="26"/>
  <c r="E129" i="26"/>
  <c r="Q128" i="26"/>
  <c r="G128" i="26"/>
  <c r="E128" i="26"/>
  <c r="Q127" i="26"/>
  <c r="G127" i="26"/>
  <c r="E127" i="26"/>
  <c r="Q126" i="26"/>
  <c r="G126" i="26"/>
  <c r="E126" i="26"/>
  <c r="Q125" i="26"/>
  <c r="G125" i="26"/>
  <c r="E125" i="26"/>
  <c r="Q124" i="26"/>
  <c r="G124" i="26"/>
  <c r="E124" i="26"/>
  <c r="Q123" i="26"/>
  <c r="G123" i="26"/>
  <c r="E123" i="26"/>
  <c r="Q122" i="26"/>
  <c r="G122" i="26"/>
  <c r="E122" i="26"/>
  <c r="Q121" i="26"/>
  <c r="G121" i="26"/>
  <c r="E121" i="26"/>
  <c r="Q120" i="26"/>
  <c r="G120" i="26"/>
  <c r="E120" i="26"/>
  <c r="Q119" i="26"/>
  <c r="G119" i="26"/>
  <c r="E119" i="26"/>
  <c r="Q118" i="26"/>
  <c r="G118" i="26"/>
  <c r="E118" i="26"/>
  <c r="Q117" i="26"/>
  <c r="G117" i="26"/>
  <c r="E117" i="26"/>
  <c r="Q116" i="26"/>
  <c r="G116" i="26"/>
  <c r="E116" i="26"/>
  <c r="J116" i="26" s="1"/>
  <c r="Q115" i="26"/>
  <c r="G115" i="26"/>
  <c r="E115" i="26"/>
  <c r="Q114" i="26"/>
  <c r="G114" i="26"/>
  <c r="E114" i="26"/>
  <c r="Q113" i="26"/>
  <c r="G113" i="26"/>
  <c r="E113" i="26"/>
  <c r="Q112" i="26"/>
  <c r="G112" i="26"/>
  <c r="E112" i="26"/>
  <c r="J112" i="26" s="1"/>
  <c r="Q111" i="26"/>
  <c r="G111" i="26"/>
  <c r="E111" i="26"/>
  <c r="Q110" i="26"/>
  <c r="G110" i="26"/>
  <c r="E110" i="26"/>
  <c r="Q109" i="26"/>
  <c r="G109" i="26"/>
  <c r="E109" i="26"/>
  <c r="Q108" i="26"/>
  <c r="G108" i="26"/>
  <c r="E108" i="26"/>
  <c r="J108" i="26" s="1"/>
  <c r="Q107" i="26"/>
  <c r="G107" i="26"/>
  <c r="E107" i="26"/>
  <c r="Q106" i="26"/>
  <c r="G106" i="26"/>
  <c r="E106" i="26"/>
  <c r="Q105" i="26"/>
  <c r="G105" i="26"/>
  <c r="E105" i="26"/>
  <c r="Q104" i="26"/>
  <c r="G104" i="26"/>
  <c r="E104" i="26"/>
  <c r="J104" i="26" s="1"/>
  <c r="Q103" i="26"/>
  <c r="G103" i="26"/>
  <c r="E103" i="26"/>
  <c r="Q102" i="26"/>
  <c r="G102" i="26"/>
  <c r="E102" i="26"/>
  <c r="Q101" i="26"/>
  <c r="G101" i="26"/>
  <c r="E101" i="26"/>
  <c r="Q100" i="26"/>
  <c r="G100" i="26"/>
  <c r="E100" i="26"/>
  <c r="J100" i="26" s="1"/>
  <c r="Q99" i="26"/>
  <c r="G99" i="26"/>
  <c r="E99" i="26"/>
  <c r="Q98" i="26"/>
  <c r="G98" i="26"/>
  <c r="E98" i="26"/>
  <c r="Q97" i="26"/>
  <c r="G97" i="26"/>
  <c r="E97" i="26"/>
  <c r="Q96" i="26"/>
  <c r="G96" i="26"/>
  <c r="E96" i="26"/>
  <c r="J96" i="26" s="1"/>
  <c r="Q95" i="26"/>
  <c r="G95" i="26"/>
  <c r="E95" i="26"/>
  <c r="Q94" i="26"/>
  <c r="G94" i="26"/>
  <c r="E94" i="26"/>
  <c r="Q93" i="26"/>
  <c r="G93" i="26"/>
  <c r="E93" i="26"/>
  <c r="Q92" i="26"/>
  <c r="G92" i="26"/>
  <c r="E92" i="26"/>
  <c r="Q91" i="26"/>
  <c r="G91" i="26"/>
  <c r="E91" i="26"/>
  <c r="Q90" i="26"/>
  <c r="G90" i="26"/>
  <c r="E90" i="26"/>
  <c r="Q89" i="26"/>
  <c r="G89" i="26"/>
  <c r="E89" i="26"/>
  <c r="Q88" i="26"/>
  <c r="G88" i="26"/>
  <c r="E88" i="26"/>
  <c r="Q87" i="26"/>
  <c r="G87" i="26"/>
  <c r="E87" i="26"/>
  <c r="Q86" i="26"/>
  <c r="G86" i="26"/>
  <c r="E86" i="26"/>
  <c r="Q85" i="26"/>
  <c r="G85" i="26"/>
  <c r="E85" i="26"/>
  <c r="Q84" i="26"/>
  <c r="G84" i="26"/>
  <c r="E84" i="26"/>
  <c r="Q83" i="26"/>
  <c r="G83" i="26"/>
  <c r="E83" i="26"/>
  <c r="Q82" i="26"/>
  <c r="G82" i="26"/>
  <c r="E82" i="26"/>
  <c r="Q81" i="26"/>
  <c r="G81" i="26"/>
  <c r="E81" i="26"/>
  <c r="Q80" i="26"/>
  <c r="G80" i="26"/>
  <c r="E80" i="26"/>
  <c r="J80" i="26" s="1"/>
  <c r="Q79" i="26"/>
  <c r="G79" i="26"/>
  <c r="E79" i="26"/>
  <c r="Q78" i="26"/>
  <c r="G78" i="26"/>
  <c r="E78" i="26"/>
  <c r="Q77" i="26"/>
  <c r="G77" i="26"/>
  <c r="E77" i="26"/>
  <c r="Q76" i="26"/>
  <c r="G76" i="26"/>
  <c r="E76" i="26"/>
  <c r="J76" i="26" s="1"/>
  <c r="Q75" i="26"/>
  <c r="G75" i="26"/>
  <c r="E75" i="26"/>
  <c r="Q74" i="26"/>
  <c r="G74" i="26"/>
  <c r="E74" i="26"/>
  <c r="Q73" i="26"/>
  <c r="G73" i="26"/>
  <c r="E73" i="26"/>
  <c r="Q72" i="26"/>
  <c r="G72" i="26"/>
  <c r="E72" i="26"/>
  <c r="J72" i="26" s="1"/>
  <c r="Q71" i="26"/>
  <c r="G71" i="26"/>
  <c r="E71" i="26"/>
  <c r="Q70" i="26"/>
  <c r="G70" i="26"/>
  <c r="E70" i="26"/>
  <c r="Q69" i="26"/>
  <c r="G69" i="26"/>
  <c r="E69" i="26"/>
  <c r="Q68" i="26"/>
  <c r="G68" i="26"/>
  <c r="E68" i="26"/>
  <c r="J68" i="26" s="1"/>
  <c r="Q67" i="26"/>
  <c r="G67" i="26"/>
  <c r="E67" i="26"/>
  <c r="Q66" i="26"/>
  <c r="G66" i="26"/>
  <c r="E66" i="26"/>
  <c r="Q65" i="26"/>
  <c r="G65" i="26"/>
  <c r="E65" i="26"/>
  <c r="Q64" i="26"/>
  <c r="G64" i="26"/>
  <c r="E64" i="26"/>
  <c r="J64" i="26" s="1"/>
  <c r="Q63" i="26"/>
  <c r="G63" i="26"/>
  <c r="E63" i="26"/>
  <c r="Q62" i="26"/>
  <c r="G62" i="26"/>
  <c r="E62" i="26"/>
  <c r="Q61" i="26"/>
  <c r="G61" i="26"/>
  <c r="E61" i="26"/>
  <c r="Q60" i="26"/>
  <c r="G60" i="26"/>
  <c r="E60" i="26"/>
  <c r="J60" i="26" s="1"/>
  <c r="Q59" i="26"/>
  <c r="G59" i="26"/>
  <c r="E59" i="26"/>
  <c r="Q58" i="26"/>
  <c r="G58" i="26"/>
  <c r="E58" i="26"/>
  <c r="Q57" i="26"/>
  <c r="G57" i="26"/>
  <c r="E57" i="26"/>
  <c r="Q56" i="26"/>
  <c r="G56" i="26"/>
  <c r="E56" i="26"/>
  <c r="J56" i="26" s="1"/>
  <c r="Q55" i="26"/>
  <c r="G55" i="26"/>
  <c r="E55" i="26"/>
  <c r="Q54" i="26"/>
  <c r="G54" i="26"/>
  <c r="E54" i="26"/>
  <c r="Q53" i="26"/>
  <c r="G53" i="26"/>
  <c r="E53" i="26"/>
  <c r="Q52" i="26"/>
  <c r="G52" i="26"/>
  <c r="E52" i="26"/>
  <c r="J52" i="26" s="1"/>
  <c r="Q51" i="26"/>
  <c r="G51" i="26"/>
  <c r="E51" i="26"/>
  <c r="Q50" i="26"/>
  <c r="G50" i="26"/>
  <c r="E50" i="26"/>
  <c r="Q49" i="26"/>
  <c r="G49" i="26"/>
  <c r="E49" i="26"/>
  <c r="Q48" i="26"/>
  <c r="G48" i="26"/>
  <c r="E48" i="26"/>
  <c r="J48" i="26" s="1"/>
  <c r="Q47" i="26"/>
  <c r="G47" i="26"/>
  <c r="E47" i="26"/>
  <c r="Q46" i="26"/>
  <c r="G46" i="26"/>
  <c r="E46" i="26"/>
  <c r="Q45" i="26"/>
  <c r="G45" i="26"/>
  <c r="E45" i="26"/>
  <c r="Q44" i="26"/>
  <c r="G44" i="26"/>
  <c r="E44" i="26"/>
  <c r="J44" i="26" s="1"/>
  <c r="Q43" i="26"/>
  <c r="G43" i="26"/>
  <c r="E43" i="26"/>
  <c r="Q42" i="26"/>
  <c r="G42" i="26"/>
  <c r="E42" i="26"/>
  <c r="Q41" i="26"/>
  <c r="G41" i="26"/>
  <c r="E41" i="26"/>
  <c r="Q40" i="26"/>
  <c r="G40" i="26"/>
  <c r="E40" i="26"/>
  <c r="J40" i="26" s="1"/>
  <c r="Q39" i="26"/>
  <c r="G39" i="26"/>
  <c r="E39" i="26"/>
  <c r="Q38" i="26"/>
  <c r="G38" i="26"/>
  <c r="E38" i="26"/>
  <c r="Q37" i="26"/>
  <c r="G37" i="26"/>
  <c r="E37" i="26"/>
  <c r="Q36" i="26"/>
  <c r="G36" i="26"/>
  <c r="E36" i="26"/>
  <c r="J36" i="26" s="1"/>
  <c r="Q35" i="26"/>
  <c r="G35" i="26"/>
  <c r="E35" i="26"/>
  <c r="Q34" i="26"/>
  <c r="G34" i="26"/>
  <c r="E34" i="26"/>
  <c r="Q33" i="26"/>
  <c r="G33" i="26"/>
  <c r="E33" i="26"/>
  <c r="Q32" i="26"/>
  <c r="G32" i="26"/>
  <c r="E32" i="26"/>
  <c r="J32" i="26" s="1"/>
  <c r="Q31" i="26"/>
  <c r="G31" i="26"/>
  <c r="E31" i="26"/>
  <c r="Q30" i="26"/>
  <c r="G30" i="26"/>
  <c r="E30" i="26"/>
  <c r="Q29" i="26"/>
  <c r="G29" i="26"/>
  <c r="E29" i="26"/>
  <c r="Q28" i="26"/>
  <c r="G28" i="26"/>
  <c r="E28" i="26"/>
  <c r="J28" i="26" s="1"/>
  <c r="Q27" i="26"/>
  <c r="G27" i="26"/>
  <c r="E27" i="26"/>
  <c r="Q26" i="26"/>
  <c r="G26" i="26"/>
  <c r="E26" i="26"/>
  <c r="Q25" i="26"/>
  <c r="G25" i="26"/>
  <c r="E25" i="26"/>
  <c r="Q24" i="26"/>
  <c r="G24" i="26"/>
  <c r="E24" i="26"/>
  <c r="J24" i="26" s="1"/>
  <c r="Q23" i="26"/>
  <c r="G23" i="26"/>
  <c r="E23" i="26"/>
  <c r="Q22" i="26"/>
  <c r="G22" i="26"/>
  <c r="E22" i="26"/>
  <c r="Q21" i="26"/>
  <c r="G21" i="26"/>
  <c r="E21" i="26"/>
  <c r="Q20" i="26"/>
  <c r="G20" i="26"/>
  <c r="E20" i="26"/>
  <c r="J20" i="26" s="1"/>
  <c r="Q19" i="26"/>
  <c r="G19" i="26"/>
  <c r="E19" i="26"/>
  <c r="Q18" i="26"/>
  <c r="G18" i="26"/>
  <c r="E18" i="26"/>
  <c r="Q17" i="26"/>
  <c r="G17" i="26"/>
  <c r="E17" i="26"/>
  <c r="Q16" i="26"/>
  <c r="G16" i="26"/>
  <c r="E16" i="26"/>
  <c r="J16" i="26" s="1"/>
  <c r="Q15" i="26"/>
  <c r="G15" i="26"/>
  <c r="E15" i="26"/>
  <c r="Q14" i="26"/>
  <c r="G14" i="26"/>
  <c r="E14" i="26"/>
  <c r="Q13" i="26"/>
  <c r="G13" i="26"/>
  <c r="E13" i="26"/>
  <c r="Q12" i="26"/>
  <c r="G12" i="26"/>
  <c r="E12" i="26"/>
  <c r="J12" i="26" s="1"/>
  <c r="Q11" i="26"/>
  <c r="G11" i="26"/>
  <c r="E11" i="26"/>
  <c r="Q10" i="26"/>
  <c r="G10" i="26"/>
  <c r="E10" i="26"/>
  <c r="Q9" i="26"/>
  <c r="G9" i="26"/>
  <c r="E9" i="26"/>
  <c r="Q8" i="26"/>
  <c r="G8" i="26"/>
  <c r="E8" i="26"/>
  <c r="J8" i="26" s="1"/>
  <c r="Q7" i="26"/>
  <c r="G7" i="26"/>
  <c r="E7" i="26"/>
  <c r="Q6" i="26"/>
  <c r="G6" i="26"/>
  <c r="E6" i="26"/>
  <c r="Q5" i="26"/>
  <c r="G5" i="26"/>
  <c r="E5" i="26"/>
  <c r="Q4" i="26"/>
  <c r="G4" i="26"/>
  <c r="E4" i="26"/>
  <c r="J4" i="26" s="1"/>
  <c r="Q3" i="26"/>
  <c r="G3" i="26"/>
  <c r="E3" i="26"/>
  <c r="Q2" i="26"/>
  <c r="G2" i="26"/>
  <c r="E2" i="26"/>
  <c r="AI3" i="17"/>
  <c r="AI4" i="17"/>
  <c r="AI5" i="17"/>
  <c r="AI6" i="17"/>
  <c r="AC66" i="17"/>
  <c r="AB66" i="17"/>
  <c r="AA66" i="17"/>
  <c r="Z66" i="17"/>
  <c r="AC65" i="17"/>
  <c r="AB65" i="17"/>
  <c r="AA65" i="17"/>
  <c r="Z65" i="17"/>
  <c r="AC64" i="17"/>
  <c r="AB64" i="17"/>
  <c r="AA64" i="17"/>
  <c r="Z64" i="17"/>
  <c r="AC63" i="17"/>
  <c r="AB63" i="17"/>
  <c r="AA63" i="17"/>
  <c r="Z63" i="17"/>
  <c r="AC62" i="17"/>
  <c r="AB62" i="17"/>
  <c r="AA62" i="17"/>
  <c r="Z62" i="17"/>
  <c r="AC61" i="17"/>
  <c r="AB61" i="17"/>
  <c r="AA61" i="17"/>
  <c r="Z61" i="17"/>
  <c r="AM47" i="17"/>
  <c r="AL47" i="17"/>
  <c r="AK47" i="17"/>
  <c r="AJ47" i="17"/>
  <c r="AM46" i="17"/>
  <c r="AL46" i="17"/>
  <c r="AK46" i="17"/>
  <c r="AJ46" i="17"/>
  <c r="AM45" i="17"/>
  <c r="AL45" i="17"/>
  <c r="AK45" i="17"/>
  <c r="AJ45" i="17"/>
  <c r="AM44" i="17"/>
  <c r="AL44" i="17"/>
  <c r="AK44" i="17"/>
  <c r="AJ44" i="17"/>
  <c r="AB55" i="17"/>
  <c r="AA55" i="17"/>
  <c r="AE49" i="17"/>
  <c r="AD49" i="17"/>
  <c r="AC49" i="17"/>
  <c r="AB49" i="17"/>
  <c r="AA49" i="17"/>
  <c r="Z49" i="17"/>
  <c r="AE48" i="17"/>
  <c r="AD48" i="17"/>
  <c r="AC48" i="17"/>
  <c r="AB48" i="17"/>
  <c r="AA48" i="17"/>
  <c r="Z48" i="17"/>
  <c r="AE47" i="17"/>
  <c r="AD47" i="17"/>
  <c r="AC47" i="17"/>
  <c r="AB47" i="17"/>
  <c r="AA47" i="17"/>
  <c r="Z47" i="17"/>
  <c r="AE46" i="17"/>
  <c r="AD46" i="17"/>
  <c r="AC46" i="17"/>
  <c r="AB46" i="17"/>
  <c r="AA46" i="17"/>
  <c r="Z46" i="17"/>
  <c r="AB53" i="17" s="1"/>
  <c r="AF49" i="23"/>
  <c r="AK27" i="23" s="1"/>
  <c r="AE49" i="23"/>
  <c r="AD49" i="23"/>
  <c r="AF48" i="23"/>
  <c r="AE48" i="23"/>
  <c r="AD48" i="23"/>
  <c r="AC48" i="23"/>
  <c r="AF47" i="23"/>
  <c r="AE47" i="23"/>
  <c r="AD47" i="23"/>
  <c r="AC47" i="23"/>
  <c r="AF46" i="23"/>
  <c r="AE46" i="23"/>
  <c r="AD46" i="23"/>
  <c r="AC46" i="23"/>
  <c r="AF45" i="23"/>
  <c r="AE45" i="23"/>
  <c r="AD45" i="23"/>
  <c r="AC45" i="23"/>
  <c r="AF44" i="23"/>
  <c r="AE44" i="23"/>
  <c r="AD44" i="23"/>
  <c r="AC44" i="23"/>
  <c r="AF43" i="23"/>
  <c r="AE43" i="23"/>
  <c r="AD43" i="23"/>
  <c r="AC43" i="23"/>
  <c r="AE42" i="23"/>
  <c r="AD42" i="23"/>
  <c r="AF39" i="23"/>
  <c r="AE39" i="23"/>
  <c r="AD39" i="23"/>
  <c r="AF38" i="23"/>
  <c r="AE38" i="23"/>
  <c r="AD38" i="23"/>
  <c r="AC38" i="23"/>
  <c r="AF37" i="23"/>
  <c r="AE37" i="23"/>
  <c r="AD37" i="23"/>
  <c r="AC37" i="23"/>
  <c r="AF36" i="23"/>
  <c r="AE36" i="23"/>
  <c r="AD36" i="23"/>
  <c r="AC36" i="23"/>
  <c r="AF35" i="23"/>
  <c r="AE35" i="23"/>
  <c r="AD35" i="23"/>
  <c r="AC35" i="23"/>
  <c r="AF34" i="23"/>
  <c r="AE34" i="23"/>
  <c r="AD34" i="23"/>
  <c r="AC34" i="23"/>
  <c r="AF33" i="23"/>
  <c r="AE33" i="23"/>
  <c r="AD33" i="23"/>
  <c r="AC33" i="23"/>
  <c r="AE32" i="23"/>
  <c r="AD32" i="23"/>
  <c r="AF29" i="23"/>
  <c r="AJ27" i="23" s="1"/>
  <c r="AE29" i="23"/>
  <c r="AD29" i="23"/>
  <c r="AF28" i="23"/>
  <c r="AE28" i="23"/>
  <c r="AD28" i="23"/>
  <c r="AC28" i="23"/>
  <c r="AF27" i="23"/>
  <c r="AE27" i="23"/>
  <c r="AD27" i="23"/>
  <c r="AC27" i="23"/>
  <c r="AF26" i="23"/>
  <c r="AE26" i="23"/>
  <c r="AD26" i="23"/>
  <c r="AC26" i="23"/>
  <c r="AF25" i="23"/>
  <c r="AE25" i="23"/>
  <c r="AD25" i="23"/>
  <c r="AC25" i="23"/>
  <c r="AF24" i="23"/>
  <c r="AE24" i="23"/>
  <c r="AD24" i="23"/>
  <c r="AC24" i="23"/>
  <c r="AF23" i="23"/>
  <c r="AE23" i="23"/>
  <c r="AD23" i="23"/>
  <c r="AC23" i="23"/>
  <c r="AE22" i="23"/>
  <c r="AD22" i="23"/>
  <c r="AR64" i="22"/>
  <c r="AW36" i="22" s="1"/>
  <c r="AQ64" i="22"/>
  <c r="AP64" i="22"/>
  <c r="AR63" i="22"/>
  <c r="AQ63" i="22"/>
  <c r="AP63" i="22"/>
  <c r="AO63" i="22"/>
  <c r="AR62" i="22"/>
  <c r="AQ62" i="22"/>
  <c r="AP62" i="22"/>
  <c r="AO62" i="22"/>
  <c r="AR61" i="22"/>
  <c r="AQ61" i="22"/>
  <c r="AP61" i="22"/>
  <c r="AO61" i="22"/>
  <c r="AR60" i="22"/>
  <c r="AQ60" i="22"/>
  <c r="AP60" i="22"/>
  <c r="AO60" i="22"/>
  <c r="AR59" i="22"/>
  <c r="AQ59" i="22"/>
  <c r="AP59" i="22"/>
  <c r="AO59" i="22"/>
  <c r="AR58" i="22"/>
  <c r="AQ58" i="22"/>
  <c r="AP58" i="22"/>
  <c r="AO58" i="22"/>
  <c r="AR57" i="22"/>
  <c r="AQ57" i="22"/>
  <c r="AP57" i="22"/>
  <c r="AO57" i="22"/>
  <c r="AR56" i="22"/>
  <c r="AQ56" i="22"/>
  <c r="AP56" i="22"/>
  <c r="AO56" i="22"/>
  <c r="AQ55" i="22"/>
  <c r="AP55" i="22"/>
  <c r="AR52" i="22"/>
  <c r="AQ52" i="22"/>
  <c r="AP52" i="22"/>
  <c r="AV33" i="22" s="1"/>
  <c r="AR51" i="22"/>
  <c r="AQ51" i="22"/>
  <c r="AP51" i="22"/>
  <c r="AO51" i="22"/>
  <c r="AR50" i="22"/>
  <c r="AQ50" i="22"/>
  <c r="AP50" i="22"/>
  <c r="AO50" i="22"/>
  <c r="AR49" i="22"/>
  <c r="AQ49" i="22"/>
  <c r="AP49" i="22"/>
  <c r="AO49" i="22"/>
  <c r="AR48" i="22"/>
  <c r="AQ48" i="22"/>
  <c r="AP48" i="22"/>
  <c r="AO48" i="22"/>
  <c r="AR47" i="22"/>
  <c r="AQ47" i="22"/>
  <c r="AP47" i="22"/>
  <c r="AO47" i="22"/>
  <c r="AR46" i="22"/>
  <c r="AQ46" i="22"/>
  <c r="AP46" i="22"/>
  <c r="AO46" i="22"/>
  <c r="AR45" i="22"/>
  <c r="AQ45" i="22"/>
  <c r="AP45" i="22"/>
  <c r="AO45" i="22"/>
  <c r="AR44" i="22"/>
  <c r="AV32" i="22" s="1"/>
  <c r="AQ44" i="22"/>
  <c r="AP44" i="22"/>
  <c r="AO44" i="22"/>
  <c r="AQ43" i="22"/>
  <c r="AP43" i="22"/>
  <c r="AR40" i="22"/>
  <c r="AV36" i="22" s="1"/>
  <c r="AQ40" i="22"/>
  <c r="AP40" i="22"/>
  <c r="AU33" i="22" s="1"/>
  <c r="AW33" i="22" s="1"/>
  <c r="AR39" i="22"/>
  <c r="AQ39" i="22"/>
  <c r="AP39" i="22"/>
  <c r="AO39" i="22"/>
  <c r="AR38" i="22"/>
  <c r="AQ38" i="22"/>
  <c r="AP38" i="22"/>
  <c r="AO38" i="22"/>
  <c r="AR37" i="22"/>
  <c r="AQ37" i="22"/>
  <c r="AP37" i="22"/>
  <c r="AO37" i="22"/>
  <c r="AR36" i="22"/>
  <c r="AQ36" i="22"/>
  <c r="AP36" i="22"/>
  <c r="AO36" i="22"/>
  <c r="AR35" i="22"/>
  <c r="AQ35" i="22"/>
  <c r="AP35" i="22"/>
  <c r="AO35" i="22"/>
  <c r="AR34" i="22"/>
  <c r="AQ34" i="22"/>
  <c r="AP34" i="22"/>
  <c r="AO34" i="22"/>
  <c r="AR33" i="22"/>
  <c r="AQ33" i="22"/>
  <c r="AP33" i="22"/>
  <c r="AO33" i="22"/>
  <c r="AR32" i="22"/>
  <c r="AQ32" i="22"/>
  <c r="AP32" i="22"/>
  <c r="AO32" i="22"/>
  <c r="AQ31" i="22"/>
  <c r="AP31" i="22"/>
  <c r="I5" i="23"/>
  <c r="I6" i="23"/>
  <c r="I7" i="23"/>
  <c r="I8" i="23"/>
  <c r="I9" i="23"/>
  <c r="I10" i="23"/>
  <c r="I11" i="23"/>
  <c r="I12" i="23"/>
  <c r="I13" i="23"/>
  <c r="I14" i="23"/>
  <c r="I15" i="23"/>
  <c r="I16" i="23"/>
  <c r="I17" i="23"/>
  <c r="I18" i="23"/>
  <c r="I19" i="23"/>
  <c r="I20" i="23"/>
  <c r="I21" i="23"/>
  <c r="I22" i="23"/>
  <c r="I23" i="23"/>
  <c r="I24" i="23"/>
  <c r="I25" i="23"/>
  <c r="I26" i="23"/>
  <c r="I27" i="23"/>
  <c r="I28" i="23"/>
  <c r="I29" i="23"/>
  <c r="I30" i="23"/>
  <c r="I31" i="23"/>
  <c r="I32" i="23"/>
  <c r="I33" i="23"/>
  <c r="I34" i="23"/>
  <c r="I35" i="23"/>
  <c r="I36" i="23"/>
  <c r="I37" i="23"/>
  <c r="I38" i="23"/>
  <c r="I39" i="23"/>
  <c r="I40" i="23"/>
  <c r="I41" i="23"/>
  <c r="I42" i="23"/>
  <c r="I43" i="23"/>
  <c r="I44" i="23"/>
  <c r="I45" i="23"/>
  <c r="I46" i="23"/>
  <c r="I47" i="23"/>
  <c r="I48" i="23"/>
  <c r="I49" i="23"/>
  <c r="I50" i="23"/>
  <c r="I51" i="23"/>
  <c r="I52" i="23"/>
  <c r="I53" i="23"/>
  <c r="I54" i="23"/>
  <c r="I55" i="23"/>
  <c r="I56" i="23"/>
  <c r="I57" i="23"/>
  <c r="I58" i="23"/>
  <c r="I59" i="23"/>
  <c r="I60" i="23"/>
  <c r="I61" i="23"/>
  <c r="I62" i="23"/>
  <c r="I63" i="23"/>
  <c r="I64" i="23"/>
  <c r="I65" i="23"/>
  <c r="I66" i="23"/>
  <c r="I67" i="23"/>
  <c r="I68" i="23"/>
  <c r="I69" i="23"/>
  <c r="I70" i="23"/>
  <c r="I71" i="23"/>
  <c r="I72" i="23"/>
  <c r="I73" i="23"/>
  <c r="I74" i="23"/>
  <c r="I75" i="23"/>
  <c r="I76" i="23"/>
  <c r="I77" i="23"/>
  <c r="I78" i="23"/>
  <c r="I3" i="23"/>
  <c r="I4" i="23"/>
  <c r="I2" i="23"/>
  <c r="C3" i="23"/>
  <c r="C4" i="23"/>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2" i="23"/>
  <c r="T62" i="22"/>
  <c r="Y31" i="22" s="1"/>
  <c r="S62" i="22"/>
  <c r="R62" i="22"/>
  <c r="T61" i="22"/>
  <c r="S61" i="22"/>
  <c r="R61" i="22"/>
  <c r="Q61" i="22"/>
  <c r="T60" i="22"/>
  <c r="S60" i="22"/>
  <c r="R60" i="22"/>
  <c r="Q60" i="22"/>
  <c r="T59" i="22"/>
  <c r="S59" i="22"/>
  <c r="R59" i="22"/>
  <c r="Q59" i="22"/>
  <c r="T58" i="22"/>
  <c r="S58" i="22"/>
  <c r="R58" i="22"/>
  <c r="Q58" i="22"/>
  <c r="T57" i="22"/>
  <c r="S57" i="22"/>
  <c r="R57" i="22"/>
  <c r="Q57" i="22"/>
  <c r="T56" i="22"/>
  <c r="S56" i="22"/>
  <c r="R56" i="22"/>
  <c r="Q56" i="22"/>
  <c r="T55" i="22"/>
  <c r="S55" i="22"/>
  <c r="R55" i="22"/>
  <c r="Q55" i="22"/>
  <c r="T54" i="22"/>
  <c r="S54" i="22"/>
  <c r="R54" i="22"/>
  <c r="Q54" i="22"/>
  <c r="T53" i="22"/>
  <c r="S53" i="22"/>
  <c r="R53" i="22"/>
  <c r="Q53" i="22"/>
  <c r="S52" i="22"/>
  <c r="R52" i="22"/>
  <c r="T49" i="22"/>
  <c r="S49" i="22"/>
  <c r="R49" i="22"/>
  <c r="T48" i="22"/>
  <c r="S48" i="22"/>
  <c r="R48" i="22"/>
  <c r="Q48" i="22"/>
  <c r="T47" i="22"/>
  <c r="S47" i="22"/>
  <c r="R47" i="22"/>
  <c r="Q47" i="22"/>
  <c r="T46" i="22"/>
  <c r="S46" i="22"/>
  <c r="R46" i="22"/>
  <c r="Q46" i="22"/>
  <c r="T45" i="22"/>
  <c r="S45" i="22"/>
  <c r="R45" i="22"/>
  <c r="Q45" i="22"/>
  <c r="T44" i="22"/>
  <c r="S44" i="22"/>
  <c r="R44" i="22"/>
  <c r="Q44" i="22"/>
  <c r="T43" i="22"/>
  <c r="S43" i="22"/>
  <c r="R43" i="22"/>
  <c r="Q43" i="22"/>
  <c r="T42" i="22"/>
  <c r="S42" i="22"/>
  <c r="R42" i="22"/>
  <c r="Q42" i="22"/>
  <c r="T41" i="22"/>
  <c r="S41" i="22"/>
  <c r="R41" i="22"/>
  <c r="Q41" i="22"/>
  <c r="T40" i="22"/>
  <c r="S40" i="22"/>
  <c r="R40" i="22"/>
  <c r="Q40" i="22"/>
  <c r="S39" i="22"/>
  <c r="R39" i="22"/>
  <c r="T36" i="22"/>
  <c r="X31" i="22" s="1"/>
  <c r="S36" i="22"/>
  <c r="R36" i="22"/>
  <c r="T35" i="22"/>
  <c r="S35" i="22"/>
  <c r="R35" i="22"/>
  <c r="Q35" i="22"/>
  <c r="T34" i="22"/>
  <c r="S34" i="22"/>
  <c r="R34" i="22"/>
  <c r="Q34" i="22"/>
  <c r="T33" i="22"/>
  <c r="S33" i="22"/>
  <c r="R33" i="22"/>
  <c r="Q33" i="22"/>
  <c r="T32" i="22"/>
  <c r="S32" i="22"/>
  <c r="R32" i="22"/>
  <c r="Q32" i="22"/>
  <c r="T31" i="22"/>
  <c r="S31" i="22"/>
  <c r="R31" i="22"/>
  <c r="Q31" i="22"/>
  <c r="T30" i="22"/>
  <c r="S30" i="22"/>
  <c r="R30" i="22"/>
  <c r="Q30" i="22"/>
  <c r="T29" i="22"/>
  <c r="S29" i="22"/>
  <c r="R29" i="22"/>
  <c r="Q29" i="22"/>
  <c r="T28" i="22"/>
  <c r="S28" i="22"/>
  <c r="R28" i="22"/>
  <c r="Q28" i="22"/>
  <c r="T27" i="22"/>
  <c r="S27" i="22"/>
  <c r="R27" i="22"/>
  <c r="Q27" i="22"/>
  <c r="S26" i="22"/>
  <c r="R26" i="22"/>
  <c r="BG45" i="13"/>
  <c r="BF45" i="13"/>
  <c r="BE45" i="13"/>
  <c r="BD45" i="13"/>
  <c r="BG44" i="13"/>
  <c r="BF44" i="13"/>
  <c r="BE44" i="13"/>
  <c r="BD44" i="13"/>
  <c r="BG43" i="13"/>
  <c r="BF43" i="13"/>
  <c r="BE43" i="13"/>
  <c r="BD43" i="13"/>
  <c r="BG42" i="13"/>
  <c r="BF42" i="13"/>
  <c r="BE42" i="13"/>
  <c r="BD42" i="13"/>
  <c r="AV53" i="13"/>
  <c r="AU53" i="13"/>
  <c r="AW53" i="13" s="1"/>
  <c r="AY47" i="13"/>
  <c r="AX47" i="13"/>
  <c r="AW47" i="13"/>
  <c r="AV47" i="13"/>
  <c r="AU47" i="13"/>
  <c r="AT47" i="13"/>
  <c r="AY46" i="13"/>
  <c r="AX46" i="13"/>
  <c r="AW46" i="13"/>
  <c r="AV46" i="13"/>
  <c r="AU46" i="13"/>
  <c r="AT46" i="13"/>
  <c r="AY45" i="13"/>
  <c r="AX45" i="13"/>
  <c r="AW45" i="13"/>
  <c r="AV45" i="13"/>
  <c r="AU45" i="13"/>
  <c r="AT45" i="13"/>
  <c r="AY44" i="13"/>
  <c r="AU52" i="13" s="1"/>
  <c r="AU51" i="13" s="1"/>
  <c r="AZ51" i="13" s="1"/>
  <c r="AX44" i="13"/>
  <c r="AW44" i="13"/>
  <c r="AV44" i="13"/>
  <c r="AU44" i="13"/>
  <c r="AT44" i="13"/>
  <c r="AV51" i="13" s="1"/>
  <c r="S3" i="13"/>
  <c r="S4" i="13"/>
  <c r="S5" i="13"/>
  <c r="S6" i="13"/>
  <c r="S7" i="13"/>
  <c r="S8" i="13"/>
  <c r="S9" i="13"/>
  <c r="S10" i="13"/>
  <c r="S11" i="13"/>
  <c r="S12" i="13"/>
  <c r="S13" i="13"/>
  <c r="S14" i="13"/>
  <c r="S15" i="13"/>
  <c r="S16" i="13"/>
  <c r="S17" i="13"/>
  <c r="S18" i="13"/>
  <c r="S19" i="13"/>
  <c r="S20" i="13"/>
  <c r="S21" i="13"/>
  <c r="S22" i="13"/>
  <c r="S23" i="13"/>
  <c r="S24" i="13"/>
  <c r="S25" i="13"/>
  <c r="S26" i="13"/>
  <c r="S27" i="13"/>
  <c r="S28" i="13"/>
  <c r="S29" i="13"/>
  <c r="S30" i="13"/>
  <c r="S31" i="13"/>
  <c r="S32" i="13"/>
  <c r="S34" i="13"/>
  <c r="S35" i="13"/>
  <c r="S36" i="13"/>
  <c r="S37" i="13"/>
  <c r="S38" i="13"/>
  <c r="S39" i="13"/>
  <c r="S40" i="13"/>
  <c r="S41" i="13"/>
  <c r="S42" i="13"/>
  <c r="S43" i="13"/>
  <c r="S44" i="13"/>
  <c r="S45" i="13"/>
  <c r="S46" i="13"/>
  <c r="S47" i="13"/>
  <c r="S48" i="13"/>
  <c r="S49" i="13"/>
  <c r="S50" i="13"/>
  <c r="S51" i="13"/>
  <c r="S52" i="13"/>
  <c r="S53" i="13"/>
  <c r="S54" i="13"/>
  <c r="S55" i="13"/>
  <c r="S56" i="13"/>
  <c r="S57" i="13"/>
  <c r="S58" i="13"/>
  <c r="S59" i="13"/>
  <c r="S60" i="13"/>
  <c r="S61" i="13"/>
  <c r="S62" i="13"/>
  <c r="S63" i="13"/>
  <c r="S64" i="13"/>
  <c r="S65" i="13"/>
  <c r="S66" i="13"/>
  <c r="S67" i="13"/>
  <c r="S68" i="13"/>
  <c r="S69" i="13"/>
  <c r="S70" i="13"/>
  <c r="S71" i="13"/>
  <c r="S72" i="13"/>
  <c r="S73" i="13"/>
  <c r="S74" i="13"/>
  <c r="S75" i="13"/>
  <c r="S76" i="13"/>
  <c r="S77" i="13"/>
  <c r="S78" i="13"/>
  <c r="S79" i="13"/>
  <c r="S80" i="13"/>
  <c r="S81" i="13"/>
  <c r="S82" i="13"/>
  <c r="S83" i="13"/>
  <c r="S84" i="13"/>
  <c r="S85" i="13"/>
  <c r="S86" i="13"/>
  <c r="S87" i="13"/>
  <c r="S88" i="13"/>
  <c r="S89" i="13"/>
  <c r="S90" i="13"/>
  <c r="S91" i="13"/>
  <c r="S92" i="13"/>
  <c r="S93" i="13"/>
  <c r="S94" i="13"/>
  <c r="S95" i="13"/>
  <c r="S96" i="13"/>
  <c r="S97" i="13"/>
  <c r="S98" i="13"/>
  <c r="S99" i="13"/>
  <c r="S100" i="13"/>
  <c r="S101" i="13"/>
  <c r="S102" i="13"/>
  <c r="S103" i="13"/>
  <c r="S104" i="13"/>
  <c r="S105" i="13"/>
  <c r="S106" i="13"/>
  <c r="S107" i="13"/>
  <c r="S108" i="13"/>
  <c r="S109" i="13"/>
  <c r="S110" i="13"/>
  <c r="S111" i="13"/>
  <c r="S112" i="13"/>
  <c r="S113" i="13"/>
  <c r="S114" i="13"/>
  <c r="S115" i="13"/>
  <c r="S116" i="13"/>
  <c r="S117" i="13"/>
  <c r="S118" i="13"/>
  <c r="S119" i="13"/>
  <c r="S120" i="13"/>
  <c r="S121" i="13"/>
  <c r="S122" i="13"/>
  <c r="S123" i="13"/>
  <c r="S124" i="13"/>
  <c r="S125" i="13"/>
  <c r="S126" i="13"/>
  <c r="S127" i="13"/>
  <c r="S128" i="13"/>
  <c r="S129" i="13"/>
  <c r="S130" i="13"/>
  <c r="S131" i="13"/>
  <c r="S132" i="13"/>
  <c r="S2" i="13"/>
  <c r="O132" i="17"/>
  <c r="G132" i="17"/>
  <c r="E132" i="17"/>
  <c r="O131" i="17"/>
  <c r="G131" i="17"/>
  <c r="E131" i="17"/>
  <c r="O130" i="17"/>
  <c r="G130" i="17"/>
  <c r="E130" i="17"/>
  <c r="J130" i="17" s="1"/>
  <c r="O129" i="17"/>
  <c r="G129" i="17"/>
  <c r="E129" i="17"/>
  <c r="J129" i="17" s="1"/>
  <c r="O128" i="17"/>
  <c r="G128" i="17"/>
  <c r="E128" i="17"/>
  <c r="O127" i="17"/>
  <c r="G127" i="17"/>
  <c r="E127" i="17"/>
  <c r="O126" i="17"/>
  <c r="G126" i="17"/>
  <c r="E126" i="17"/>
  <c r="J126" i="17" s="1"/>
  <c r="O125" i="17"/>
  <c r="G125" i="17"/>
  <c r="E125" i="17"/>
  <c r="J125" i="17" s="1"/>
  <c r="O124" i="17"/>
  <c r="G124" i="17"/>
  <c r="E124" i="17"/>
  <c r="O123" i="17"/>
  <c r="G123" i="17"/>
  <c r="E123" i="17"/>
  <c r="O122" i="17"/>
  <c r="G122" i="17"/>
  <c r="E122" i="17"/>
  <c r="J122" i="17" s="1"/>
  <c r="O121" i="17"/>
  <c r="G121" i="17"/>
  <c r="E121" i="17"/>
  <c r="J121" i="17" s="1"/>
  <c r="O120" i="17"/>
  <c r="G120" i="17"/>
  <c r="E120" i="17"/>
  <c r="O119" i="17"/>
  <c r="G119" i="17"/>
  <c r="E119" i="17"/>
  <c r="O118" i="17"/>
  <c r="G118" i="17"/>
  <c r="E118" i="17"/>
  <c r="J118" i="17" s="1"/>
  <c r="O117" i="17"/>
  <c r="G117" i="17"/>
  <c r="E117" i="17"/>
  <c r="J117" i="17" s="1"/>
  <c r="O116" i="17"/>
  <c r="G116" i="17"/>
  <c r="E116" i="17"/>
  <c r="O115" i="17"/>
  <c r="G115" i="17"/>
  <c r="E115" i="17"/>
  <c r="O114" i="17"/>
  <c r="G114" i="17"/>
  <c r="E114" i="17"/>
  <c r="J114" i="17" s="1"/>
  <c r="O113" i="17"/>
  <c r="G113" i="17"/>
  <c r="E113" i="17"/>
  <c r="J113" i="17" s="1"/>
  <c r="O112" i="17"/>
  <c r="G112" i="17"/>
  <c r="E112" i="17"/>
  <c r="O111" i="17"/>
  <c r="G111" i="17"/>
  <c r="E111" i="17"/>
  <c r="O110" i="17"/>
  <c r="G110" i="17"/>
  <c r="E110" i="17"/>
  <c r="J110" i="17" s="1"/>
  <c r="O109" i="17"/>
  <c r="G109" i="17"/>
  <c r="E109" i="17"/>
  <c r="J109" i="17" s="1"/>
  <c r="O108" i="17"/>
  <c r="G108" i="17"/>
  <c r="E108" i="17"/>
  <c r="O107" i="17"/>
  <c r="G107" i="17"/>
  <c r="E107" i="17"/>
  <c r="O106" i="17"/>
  <c r="G106" i="17"/>
  <c r="E106" i="17"/>
  <c r="J106" i="17" s="1"/>
  <c r="O105" i="17"/>
  <c r="G105" i="17"/>
  <c r="E105" i="17"/>
  <c r="J105" i="17" s="1"/>
  <c r="O104" i="17"/>
  <c r="G104" i="17"/>
  <c r="E104" i="17"/>
  <c r="O103" i="17"/>
  <c r="G103" i="17"/>
  <c r="E103" i="17"/>
  <c r="O102" i="17"/>
  <c r="G102" i="17"/>
  <c r="E102" i="17"/>
  <c r="J102" i="17" s="1"/>
  <c r="O101" i="17"/>
  <c r="G101" i="17"/>
  <c r="E101" i="17"/>
  <c r="O100" i="17"/>
  <c r="G100" i="17"/>
  <c r="E100" i="17"/>
  <c r="O99" i="17"/>
  <c r="G99" i="17"/>
  <c r="E99" i="17"/>
  <c r="O98" i="17"/>
  <c r="G98" i="17"/>
  <c r="E98" i="17"/>
  <c r="J98" i="17" s="1"/>
  <c r="O97" i="17"/>
  <c r="G97" i="17"/>
  <c r="E97" i="17"/>
  <c r="J97" i="17" s="1"/>
  <c r="O96" i="17"/>
  <c r="G96" i="17"/>
  <c r="E96" i="17"/>
  <c r="O95" i="17"/>
  <c r="G95" i="17"/>
  <c r="E95" i="17"/>
  <c r="O94" i="17"/>
  <c r="G94" i="17"/>
  <c r="E94" i="17"/>
  <c r="J94" i="17" s="1"/>
  <c r="O93" i="17"/>
  <c r="G93" i="17"/>
  <c r="E93" i="17"/>
  <c r="J93" i="17" s="1"/>
  <c r="O92" i="17"/>
  <c r="G92" i="17"/>
  <c r="E92" i="17"/>
  <c r="O91" i="17"/>
  <c r="G91" i="17"/>
  <c r="E91" i="17"/>
  <c r="O90" i="17"/>
  <c r="G90" i="17"/>
  <c r="E90" i="17"/>
  <c r="J90" i="17" s="1"/>
  <c r="O89" i="17"/>
  <c r="G89" i="17"/>
  <c r="E89" i="17"/>
  <c r="J89" i="17" s="1"/>
  <c r="O88" i="17"/>
  <c r="G88" i="17"/>
  <c r="E88" i="17"/>
  <c r="O87" i="17"/>
  <c r="G87" i="17"/>
  <c r="E87" i="17"/>
  <c r="O86" i="17"/>
  <c r="G86" i="17"/>
  <c r="E86" i="17"/>
  <c r="J86" i="17" s="1"/>
  <c r="O85" i="17"/>
  <c r="G85" i="17"/>
  <c r="E85" i="17"/>
  <c r="J85" i="17" s="1"/>
  <c r="O84" i="17"/>
  <c r="G84" i="17"/>
  <c r="E84" i="17"/>
  <c r="O83" i="17"/>
  <c r="G83" i="17"/>
  <c r="E83" i="17"/>
  <c r="O82" i="17"/>
  <c r="G82" i="17"/>
  <c r="E82" i="17"/>
  <c r="J82" i="17" s="1"/>
  <c r="O81" i="17"/>
  <c r="G81" i="17"/>
  <c r="E81" i="17"/>
  <c r="J81" i="17" s="1"/>
  <c r="O80" i="17"/>
  <c r="G80" i="17"/>
  <c r="E80" i="17"/>
  <c r="O79" i="17"/>
  <c r="G79" i="17"/>
  <c r="E79" i="17"/>
  <c r="O78" i="17"/>
  <c r="G78" i="17"/>
  <c r="E78" i="17"/>
  <c r="J78" i="17" s="1"/>
  <c r="O77" i="17"/>
  <c r="G77" i="17"/>
  <c r="E77" i="17"/>
  <c r="J77" i="17" s="1"/>
  <c r="O76" i="17"/>
  <c r="G76" i="17"/>
  <c r="E76" i="17"/>
  <c r="O75" i="17"/>
  <c r="G75" i="17"/>
  <c r="E75" i="17"/>
  <c r="O74" i="17"/>
  <c r="G74" i="17"/>
  <c r="E74" i="17"/>
  <c r="J74" i="17" s="1"/>
  <c r="O73" i="17"/>
  <c r="G73" i="17"/>
  <c r="E73" i="17"/>
  <c r="J73" i="17" s="1"/>
  <c r="O72" i="17"/>
  <c r="G72" i="17"/>
  <c r="E72" i="17"/>
  <c r="O71" i="17"/>
  <c r="G71" i="17"/>
  <c r="E71" i="17"/>
  <c r="O70" i="17"/>
  <c r="G70" i="17"/>
  <c r="E70" i="17"/>
  <c r="J70" i="17" s="1"/>
  <c r="O69" i="17"/>
  <c r="G69" i="17"/>
  <c r="E69" i="17"/>
  <c r="J69" i="17" s="1"/>
  <c r="O68" i="17"/>
  <c r="G68" i="17"/>
  <c r="E68" i="17"/>
  <c r="O67" i="17"/>
  <c r="G67" i="17"/>
  <c r="E67" i="17"/>
  <c r="O66" i="17"/>
  <c r="G66" i="17"/>
  <c r="E66" i="17"/>
  <c r="J66" i="17" s="1"/>
  <c r="O65" i="17"/>
  <c r="G65" i="17"/>
  <c r="E65" i="17"/>
  <c r="J65" i="17" s="1"/>
  <c r="O64" i="17"/>
  <c r="G64" i="17"/>
  <c r="E64" i="17"/>
  <c r="O63" i="17"/>
  <c r="G63" i="17"/>
  <c r="E63" i="17"/>
  <c r="O62" i="17"/>
  <c r="G62" i="17"/>
  <c r="E62" i="17"/>
  <c r="J62" i="17" s="1"/>
  <c r="O61" i="17"/>
  <c r="G61" i="17"/>
  <c r="E61" i="17"/>
  <c r="J61" i="17" s="1"/>
  <c r="O60" i="17"/>
  <c r="G60" i="17"/>
  <c r="E60" i="17"/>
  <c r="O59" i="17"/>
  <c r="G59" i="17"/>
  <c r="E59" i="17"/>
  <c r="O58" i="17"/>
  <c r="G58" i="17"/>
  <c r="E58" i="17"/>
  <c r="J58" i="17" s="1"/>
  <c r="O57" i="17"/>
  <c r="G57" i="17"/>
  <c r="E57" i="17"/>
  <c r="J57" i="17" s="1"/>
  <c r="O56" i="17"/>
  <c r="G56" i="17"/>
  <c r="E56" i="17"/>
  <c r="O55" i="17"/>
  <c r="G55" i="17"/>
  <c r="E55" i="17"/>
  <c r="O54" i="17"/>
  <c r="G54" i="17"/>
  <c r="E54" i="17"/>
  <c r="J54" i="17" s="1"/>
  <c r="O53" i="17"/>
  <c r="G53" i="17"/>
  <c r="E53" i="17"/>
  <c r="J53" i="17" s="1"/>
  <c r="O52" i="17"/>
  <c r="G52" i="17"/>
  <c r="E52" i="17"/>
  <c r="O51" i="17"/>
  <c r="G51" i="17"/>
  <c r="E51" i="17"/>
  <c r="O50" i="17"/>
  <c r="G50" i="17"/>
  <c r="E50" i="17"/>
  <c r="J50" i="17" s="1"/>
  <c r="O49" i="17"/>
  <c r="G49" i="17"/>
  <c r="E49" i="17"/>
  <c r="J49" i="17" s="1"/>
  <c r="O48" i="17"/>
  <c r="G48" i="17"/>
  <c r="E48" i="17"/>
  <c r="O47" i="17"/>
  <c r="G47" i="17"/>
  <c r="E47" i="17"/>
  <c r="O46" i="17"/>
  <c r="G46" i="17"/>
  <c r="E46" i="17"/>
  <c r="J46" i="17" s="1"/>
  <c r="O45" i="17"/>
  <c r="G45" i="17"/>
  <c r="E45" i="17"/>
  <c r="J45" i="17" s="1"/>
  <c r="O44" i="17"/>
  <c r="G44" i="17"/>
  <c r="E44" i="17"/>
  <c r="O43" i="17"/>
  <c r="G43" i="17"/>
  <c r="E43" i="17"/>
  <c r="O42" i="17"/>
  <c r="G42" i="17"/>
  <c r="E42" i="17"/>
  <c r="J42" i="17" s="1"/>
  <c r="O41" i="17"/>
  <c r="G41" i="17"/>
  <c r="E41" i="17"/>
  <c r="J41" i="17" s="1"/>
  <c r="O40" i="17"/>
  <c r="G40" i="17"/>
  <c r="E40" i="17"/>
  <c r="O39" i="17"/>
  <c r="G39" i="17"/>
  <c r="E39" i="17"/>
  <c r="O38" i="17"/>
  <c r="G38" i="17"/>
  <c r="E38" i="17"/>
  <c r="J38" i="17" s="1"/>
  <c r="O37" i="17"/>
  <c r="G37" i="17"/>
  <c r="E37" i="17"/>
  <c r="J37" i="17" s="1"/>
  <c r="O36" i="17"/>
  <c r="G36" i="17"/>
  <c r="E36" i="17"/>
  <c r="O35" i="17"/>
  <c r="G35" i="17"/>
  <c r="E35" i="17"/>
  <c r="O34" i="17"/>
  <c r="G34" i="17"/>
  <c r="E34" i="17"/>
  <c r="J34" i="17" s="1"/>
  <c r="O33" i="17"/>
  <c r="G33" i="17"/>
  <c r="E33" i="17"/>
  <c r="J33" i="17" s="1"/>
  <c r="O32" i="17"/>
  <c r="G32" i="17"/>
  <c r="E32" i="17"/>
  <c r="O31" i="17"/>
  <c r="G31" i="17"/>
  <c r="E31" i="17"/>
  <c r="O30" i="17"/>
  <c r="G30" i="17"/>
  <c r="E30" i="17"/>
  <c r="J30" i="17" s="1"/>
  <c r="O29" i="17"/>
  <c r="G29" i="17"/>
  <c r="E29" i="17"/>
  <c r="J29" i="17" s="1"/>
  <c r="O28" i="17"/>
  <c r="G28" i="17"/>
  <c r="E28" i="17"/>
  <c r="O27" i="17"/>
  <c r="G27" i="17"/>
  <c r="E27" i="17"/>
  <c r="O26" i="17"/>
  <c r="G26" i="17"/>
  <c r="E26" i="17"/>
  <c r="J26" i="17" s="1"/>
  <c r="O25" i="17"/>
  <c r="G25" i="17"/>
  <c r="E25" i="17"/>
  <c r="J25" i="17" s="1"/>
  <c r="O24" i="17"/>
  <c r="G24" i="17"/>
  <c r="E24" i="17"/>
  <c r="O23" i="17"/>
  <c r="G23" i="17"/>
  <c r="E23" i="17"/>
  <c r="O22" i="17"/>
  <c r="G22" i="17"/>
  <c r="E22" i="17"/>
  <c r="J22" i="17" s="1"/>
  <c r="O21" i="17"/>
  <c r="G21" i="17"/>
  <c r="E21" i="17"/>
  <c r="J21" i="17" s="1"/>
  <c r="O20" i="17"/>
  <c r="G20" i="17"/>
  <c r="E20" i="17"/>
  <c r="O19" i="17"/>
  <c r="G19" i="17"/>
  <c r="E19" i="17"/>
  <c r="O18" i="17"/>
  <c r="G18" i="17"/>
  <c r="E18" i="17"/>
  <c r="J18" i="17" s="1"/>
  <c r="O17" i="17"/>
  <c r="G17" i="17"/>
  <c r="E17" i="17"/>
  <c r="J17" i="17" s="1"/>
  <c r="O16" i="17"/>
  <c r="G16" i="17"/>
  <c r="E16" i="17"/>
  <c r="O15" i="17"/>
  <c r="G15" i="17"/>
  <c r="E15" i="17"/>
  <c r="O14" i="17"/>
  <c r="G14" i="17"/>
  <c r="E14" i="17"/>
  <c r="J14" i="17" s="1"/>
  <c r="O13" i="17"/>
  <c r="G13" i="17"/>
  <c r="E13" i="17"/>
  <c r="J13" i="17" s="1"/>
  <c r="O12" i="17"/>
  <c r="G12" i="17"/>
  <c r="E12" i="17"/>
  <c r="O11" i="17"/>
  <c r="G11" i="17"/>
  <c r="E11" i="17"/>
  <c r="O10" i="17"/>
  <c r="G10" i="17"/>
  <c r="E10" i="17"/>
  <c r="J10" i="17" s="1"/>
  <c r="O9" i="17"/>
  <c r="G9" i="17"/>
  <c r="E9" i="17"/>
  <c r="J9" i="17" s="1"/>
  <c r="O8" i="17"/>
  <c r="G8" i="17"/>
  <c r="E8" i="17"/>
  <c r="O7" i="17"/>
  <c r="G7" i="17"/>
  <c r="E7" i="17"/>
  <c r="O6" i="17"/>
  <c r="G6" i="17"/>
  <c r="E6" i="17"/>
  <c r="J6" i="17" s="1"/>
  <c r="O5" i="17"/>
  <c r="G5" i="17"/>
  <c r="E5" i="17"/>
  <c r="J5" i="17" s="1"/>
  <c r="O4" i="17"/>
  <c r="G4" i="17"/>
  <c r="E4" i="17"/>
  <c r="O3" i="17"/>
  <c r="G3" i="17"/>
  <c r="E3" i="17"/>
  <c r="O2" i="17"/>
  <c r="G2" i="17"/>
  <c r="E2" i="17"/>
  <c r="J2" i="17" s="1"/>
  <c r="G55" i="22"/>
  <c r="E55" i="22"/>
  <c r="G54" i="22"/>
  <c r="E54" i="22"/>
  <c r="J54" i="22" s="1"/>
  <c r="G53" i="22"/>
  <c r="E53" i="22"/>
  <c r="G52" i="22"/>
  <c r="E52" i="22"/>
  <c r="J52" i="22" s="1"/>
  <c r="G51" i="22"/>
  <c r="E51" i="22"/>
  <c r="G50" i="22"/>
  <c r="E50" i="22"/>
  <c r="J50" i="22" s="1"/>
  <c r="G49" i="22"/>
  <c r="E49" i="22"/>
  <c r="G48" i="22"/>
  <c r="E48" i="22"/>
  <c r="J48" i="22" s="1"/>
  <c r="G47" i="22"/>
  <c r="E47" i="22"/>
  <c r="G46" i="22"/>
  <c r="E46" i="22"/>
  <c r="J46" i="22" s="1"/>
  <c r="G45" i="22"/>
  <c r="E45" i="22"/>
  <c r="G44" i="22"/>
  <c r="E44" i="22"/>
  <c r="J44" i="22" s="1"/>
  <c r="G43" i="22"/>
  <c r="E43" i="22"/>
  <c r="G42" i="22"/>
  <c r="E42" i="22"/>
  <c r="J42" i="22" s="1"/>
  <c r="G41" i="22"/>
  <c r="E41" i="22"/>
  <c r="G40" i="22"/>
  <c r="E40" i="22"/>
  <c r="J40" i="22" s="1"/>
  <c r="G39" i="22"/>
  <c r="E39" i="22"/>
  <c r="G38" i="22"/>
  <c r="E38" i="22"/>
  <c r="J38" i="22" s="1"/>
  <c r="G37" i="22"/>
  <c r="E37" i="22"/>
  <c r="G36" i="22"/>
  <c r="E36" i="22"/>
  <c r="J36" i="22" s="1"/>
  <c r="G35" i="22"/>
  <c r="E35" i="22"/>
  <c r="G34" i="22"/>
  <c r="E34" i="22"/>
  <c r="J34" i="22" s="1"/>
  <c r="G33" i="22"/>
  <c r="E33" i="22"/>
  <c r="G32" i="22"/>
  <c r="E32" i="22"/>
  <c r="J32" i="22" s="1"/>
  <c r="G31" i="22"/>
  <c r="E31" i="22"/>
  <c r="G30" i="22"/>
  <c r="E30" i="22"/>
  <c r="J30" i="22" s="1"/>
  <c r="G29" i="22"/>
  <c r="E29" i="22"/>
  <c r="G28" i="22"/>
  <c r="E28" i="22"/>
  <c r="J28" i="22" s="1"/>
  <c r="G27" i="22"/>
  <c r="E27" i="22"/>
  <c r="G26" i="22"/>
  <c r="E26" i="22"/>
  <c r="J26" i="22" s="1"/>
  <c r="G25" i="22"/>
  <c r="E25" i="22"/>
  <c r="G24" i="22"/>
  <c r="E24" i="22"/>
  <c r="J24" i="22" s="1"/>
  <c r="G23" i="22"/>
  <c r="E23" i="22"/>
  <c r="G22" i="22"/>
  <c r="E22" i="22"/>
  <c r="J22" i="22" s="1"/>
  <c r="G21" i="22"/>
  <c r="E21" i="22"/>
  <c r="G20" i="22"/>
  <c r="E20" i="22"/>
  <c r="J20" i="22" s="1"/>
  <c r="G19" i="22"/>
  <c r="E19" i="22"/>
  <c r="G18" i="22"/>
  <c r="E18" i="22"/>
  <c r="J18" i="22" s="1"/>
  <c r="G17" i="22"/>
  <c r="E17" i="22"/>
  <c r="G16" i="22"/>
  <c r="E16" i="22"/>
  <c r="J16" i="22" s="1"/>
  <c r="G15" i="22"/>
  <c r="E15" i="22"/>
  <c r="G14" i="22"/>
  <c r="E14" i="22"/>
  <c r="J14" i="22" s="1"/>
  <c r="G13" i="22"/>
  <c r="E13" i="22"/>
  <c r="G12" i="22"/>
  <c r="E12" i="22"/>
  <c r="J12" i="22" s="1"/>
  <c r="G11" i="22"/>
  <c r="E11" i="22"/>
  <c r="G10" i="22"/>
  <c r="E10" i="22"/>
  <c r="J10" i="22" s="1"/>
  <c r="G9" i="22"/>
  <c r="E9" i="22"/>
  <c r="G8" i="22"/>
  <c r="E8" i="22"/>
  <c r="J8" i="22" s="1"/>
  <c r="G7" i="22"/>
  <c r="E7" i="22"/>
  <c r="G6" i="22"/>
  <c r="E6" i="22"/>
  <c r="J6" i="22" s="1"/>
  <c r="G5" i="22"/>
  <c r="E5" i="22"/>
  <c r="G4" i="22"/>
  <c r="E4" i="22"/>
  <c r="J4" i="22" s="1"/>
  <c r="G3" i="22"/>
  <c r="E3" i="22"/>
  <c r="G2" i="22"/>
  <c r="E2" i="22"/>
  <c r="J2" i="22" s="1"/>
  <c r="N133" i="16"/>
  <c r="O133" i="16" s="1"/>
  <c r="G133" i="16"/>
  <c r="E133" i="16"/>
  <c r="N132" i="16"/>
  <c r="O132" i="16" s="1"/>
  <c r="G132" i="16"/>
  <c r="E132" i="16"/>
  <c r="N131" i="16"/>
  <c r="O131" i="16" s="1"/>
  <c r="G131" i="16"/>
  <c r="E131" i="16"/>
  <c r="N130" i="16"/>
  <c r="O130" i="16" s="1"/>
  <c r="G130" i="16"/>
  <c r="E130" i="16"/>
  <c r="N129" i="16"/>
  <c r="O129" i="16" s="1"/>
  <c r="G129" i="16"/>
  <c r="E129" i="16"/>
  <c r="N128" i="16"/>
  <c r="O128" i="16" s="1"/>
  <c r="G128" i="16"/>
  <c r="E128" i="16"/>
  <c r="N127" i="16"/>
  <c r="O127" i="16" s="1"/>
  <c r="G127" i="16"/>
  <c r="E127" i="16"/>
  <c r="N126" i="16"/>
  <c r="O126" i="16" s="1"/>
  <c r="G126" i="16"/>
  <c r="E126" i="16"/>
  <c r="N125" i="16"/>
  <c r="O125" i="16" s="1"/>
  <c r="G125" i="16"/>
  <c r="E125" i="16"/>
  <c r="N124" i="16"/>
  <c r="O124" i="16" s="1"/>
  <c r="G124" i="16"/>
  <c r="E124" i="16"/>
  <c r="N123" i="16"/>
  <c r="O123" i="16" s="1"/>
  <c r="G123" i="16"/>
  <c r="E123" i="16"/>
  <c r="N122" i="16"/>
  <c r="O122" i="16" s="1"/>
  <c r="G122" i="16"/>
  <c r="E122" i="16"/>
  <c r="N121" i="16"/>
  <c r="O121" i="16" s="1"/>
  <c r="G121" i="16"/>
  <c r="E121" i="16"/>
  <c r="N120" i="16"/>
  <c r="O120" i="16" s="1"/>
  <c r="G120" i="16"/>
  <c r="E120" i="16"/>
  <c r="N119" i="16"/>
  <c r="O119" i="16" s="1"/>
  <c r="G119" i="16"/>
  <c r="E119" i="16"/>
  <c r="N118" i="16"/>
  <c r="O118" i="16" s="1"/>
  <c r="G118" i="16"/>
  <c r="E118" i="16"/>
  <c r="N117" i="16"/>
  <c r="O117" i="16" s="1"/>
  <c r="G117" i="16"/>
  <c r="E117" i="16"/>
  <c r="N116" i="16"/>
  <c r="O116" i="16" s="1"/>
  <c r="G116" i="16"/>
  <c r="E116" i="16"/>
  <c r="N115" i="16"/>
  <c r="O115" i="16" s="1"/>
  <c r="G115" i="16"/>
  <c r="E115" i="16"/>
  <c r="N114" i="16"/>
  <c r="O114" i="16" s="1"/>
  <c r="G114" i="16"/>
  <c r="E114" i="16"/>
  <c r="N113" i="16"/>
  <c r="O113" i="16" s="1"/>
  <c r="G113" i="16"/>
  <c r="E113" i="16"/>
  <c r="N112" i="16"/>
  <c r="O112" i="16" s="1"/>
  <c r="G112" i="16"/>
  <c r="E112" i="16"/>
  <c r="N111" i="16"/>
  <c r="O111" i="16" s="1"/>
  <c r="G111" i="16"/>
  <c r="E111" i="16"/>
  <c r="N110" i="16"/>
  <c r="O110" i="16" s="1"/>
  <c r="G110" i="16"/>
  <c r="E110" i="16"/>
  <c r="N109" i="16"/>
  <c r="O109" i="16" s="1"/>
  <c r="G109" i="16"/>
  <c r="E109" i="16"/>
  <c r="N108" i="16"/>
  <c r="O108" i="16" s="1"/>
  <c r="G108" i="16"/>
  <c r="E108" i="16"/>
  <c r="N107" i="16"/>
  <c r="O107" i="16" s="1"/>
  <c r="G107" i="16"/>
  <c r="E107" i="16"/>
  <c r="N106" i="16"/>
  <c r="O106" i="16" s="1"/>
  <c r="G106" i="16"/>
  <c r="E106" i="16"/>
  <c r="N105" i="16"/>
  <c r="O105" i="16" s="1"/>
  <c r="G105" i="16"/>
  <c r="E105" i="16"/>
  <c r="N104" i="16"/>
  <c r="O104" i="16" s="1"/>
  <c r="G104" i="16"/>
  <c r="E104" i="16"/>
  <c r="N103" i="16"/>
  <c r="O103" i="16" s="1"/>
  <c r="G103" i="16"/>
  <c r="E103" i="16"/>
  <c r="N102" i="16"/>
  <c r="O102" i="16" s="1"/>
  <c r="G102" i="16"/>
  <c r="E102" i="16"/>
  <c r="N101" i="16"/>
  <c r="O101" i="16" s="1"/>
  <c r="G101" i="16"/>
  <c r="E101" i="16"/>
  <c r="N100" i="16"/>
  <c r="O100" i="16" s="1"/>
  <c r="G100" i="16"/>
  <c r="E100" i="16"/>
  <c r="N99" i="16"/>
  <c r="O99" i="16" s="1"/>
  <c r="G99" i="16"/>
  <c r="E99" i="16"/>
  <c r="N98" i="16"/>
  <c r="O98" i="16" s="1"/>
  <c r="G98" i="16"/>
  <c r="E98" i="16"/>
  <c r="N97" i="16"/>
  <c r="O97" i="16" s="1"/>
  <c r="G97" i="16"/>
  <c r="E97" i="16"/>
  <c r="N96" i="16"/>
  <c r="O96" i="16" s="1"/>
  <c r="G96" i="16"/>
  <c r="E96" i="16"/>
  <c r="N95" i="16"/>
  <c r="O95" i="16" s="1"/>
  <c r="G95" i="16"/>
  <c r="E95" i="16"/>
  <c r="N94" i="16"/>
  <c r="O94" i="16" s="1"/>
  <c r="G94" i="16"/>
  <c r="E94" i="16"/>
  <c r="N93" i="16"/>
  <c r="O93" i="16" s="1"/>
  <c r="G93" i="16"/>
  <c r="E93" i="16"/>
  <c r="N92" i="16"/>
  <c r="O92" i="16" s="1"/>
  <c r="G92" i="16"/>
  <c r="E92" i="16"/>
  <c r="N91" i="16"/>
  <c r="O91" i="16" s="1"/>
  <c r="G91" i="16"/>
  <c r="E91" i="16"/>
  <c r="N90" i="16"/>
  <c r="O90" i="16" s="1"/>
  <c r="G90" i="16"/>
  <c r="E90" i="16"/>
  <c r="N89" i="16"/>
  <c r="O89" i="16" s="1"/>
  <c r="G89" i="16"/>
  <c r="E89" i="16"/>
  <c r="N88" i="16"/>
  <c r="O88" i="16" s="1"/>
  <c r="G88" i="16"/>
  <c r="E88" i="16"/>
  <c r="N87" i="16"/>
  <c r="O87" i="16" s="1"/>
  <c r="G87" i="16"/>
  <c r="E87" i="16"/>
  <c r="N86" i="16"/>
  <c r="O86" i="16" s="1"/>
  <c r="G86" i="16"/>
  <c r="E86" i="16"/>
  <c r="N85" i="16"/>
  <c r="O85" i="16" s="1"/>
  <c r="G85" i="16"/>
  <c r="E85" i="16"/>
  <c r="N84" i="16"/>
  <c r="O84" i="16" s="1"/>
  <c r="G84" i="16"/>
  <c r="E84" i="16"/>
  <c r="N83" i="16"/>
  <c r="O83" i="16" s="1"/>
  <c r="G83" i="16"/>
  <c r="E83" i="16"/>
  <c r="N82" i="16"/>
  <c r="O82" i="16" s="1"/>
  <c r="G82" i="16"/>
  <c r="E82" i="16"/>
  <c r="N81" i="16"/>
  <c r="O81" i="16" s="1"/>
  <c r="G81" i="16"/>
  <c r="E81" i="16"/>
  <c r="N80" i="16"/>
  <c r="O80" i="16" s="1"/>
  <c r="G80" i="16"/>
  <c r="E80" i="16"/>
  <c r="N79" i="16"/>
  <c r="O79" i="16" s="1"/>
  <c r="G79" i="16"/>
  <c r="E79" i="16"/>
  <c r="N78" i="16"/>
  <c r="O78" i="16" s="1"/>
  <c r="G78" i="16"/>
  <c r="E78" i="16"/>
  <c r="N77" i="16"/>
  <c r="O77" i="16" s="1"/>
  <c r="G77" i="16"/>
  <c r="E77" i="16"/>
  <c r="N76" i="16"/>
  <c r="O76" i="16" s="1"/>
  <c r="G76" i="16"/>
  <c r="E76" i="16"/>
  <c r="N75" i="16"/>
  <c r="O75" i="16" s="1"/>
  <c r="G75" i="16"/>
  <c r="E75" i="16"/>
  <c r="N74" i="16"/>
  <c r="O74" i="16" s="1"/>
  <c r="G74" i="16"/>
  <c r="E74" i="16"/>
  <c r="N73" i="16"/>
  <c r="O73" i="16" s="1"/>
  <c r="G73" i="16"/>
  <c r="E73" i="16"/>
  <c r="N72" i="16"/>
  <c r="O72" i="16" s="1"/>
  <c r="G72" i="16"/>
  <c r="E72" i="16"/>
  <c r="N71" i="16"/>
  <c r="O71" i="16" s="1"/>
  <c r="G71" i="16"/>
  <c r="E71" i="16"/>
  <c r="N70" i="16"/>
  <c r="O70" i="16" s="1"/>
  <c r="G70" i="16"/>
  <c r="E70" i="16"/>
  <c r="N69" i="16"/>
  <c r="O69" i="16" s="1"/>
  <c r="G69" i="16"/>
  <c r="E69" i="16"/>
  <c r="N68" i="16"/>
  <c r="O68" i="16" s="1"/>
  <c r="G68" i="16"/>
  <c r="E68" i="16"/>
  <c r="N67" i="16"/>
  <c r="O67" i="16" s="1"/>
  <c r="G67" i="16"/>
  <c r="E67" i="16"/>
  <c r="N66" i="16"/>
  <c r="O66" i="16" s="1"/>
  <c r="G66" i="16"/>
  <c r="E66" i="16"/>
  <c r="N65" i="16"/>
  <c r="O65" i="16" s="1"/>
  <c r="G65" i="16"/>
  <c r="E65" i="16"/>
  <c r="N64" i="16"/>
  <c r="O64" i="16" s="1"/>
  <c r="G64" i="16"/>
  <c r="E64" i="16"/>
  <c r="N63" i="16"/>
  <c r="O63" i="16" s="1"/>
  <c r="G63" i="16"/>
  <c r="E63" i="16"/>
  <c r="N62" i="16"/>
  <c r="O62" i="16" s="1"/>
  <c r="G62" i="16"/>
  <c r="E62" i="16"/>
  <c r="N61" i="16"/>
  <c r="O61" i="16" s="1"/>
  <c r="G61" i="16"/>
  <c r="E61" i="16"/>
  <c r="N60" i="16"/>
  <c r="O60" i="16" s="1"/>
  <c r="G60" i="16"/>
  <c r="E60" i="16"/>
  <c r="N59" i="16"/>
  <c r="O59" i="16" s="1"/>
  <c r="G59" i="16"/>
  <c r="E59" i="16"/>
  <c r="N58" i="16"/>
  <c r="O58" i="16" s="1"/>
  <c r="G58" i="16"/>
  <c r="E58" i="16"/>
  <c r="N57" i="16"/>
  <c r="O57" i="16" s="1"/>
  <c r="G57" i="16"/>
  <c r="E57" i="16"/>
  <c r="N55" i="16"/>
  <c r="G55" i="16"/>
  <c r="E55" i="16"/>
  <c r="N54" i="16"/>
  <c r="G54" i="16"/>
  <c r="E54" i="16"/>
  <c r="N53" i="16"/>
  <c r="G53" i="16"/>
  <c r="E53" i="16"/>
  <c r="N52" i="16"/>
  <c r="G52" i="16"/>
  <c r="E52" i="16"/>
  <c r="N51" i="16"/>
  <c r="G51" i="16"/>
  <c r="E51" i="16"/>
  <c r="N50" i="16"/>
  <c r="G50" i="16"/>
  <c r="E50" i="16"/>
  <c r="N49" i="16"/>
  <c r="G49" i="16"/>
  <c r="E49" i="16"/>
  <c r="N48" i="16"/>
  <c r="G48" i="16"/>
  <c r="E48" i="16"/>
  <c r="N47" i="16"/>
  <c r="G47" i="16"/>
  <c r="E47" i="16"/>
  <c r="N46" i="16"/>
  <c r="G46" i="16"/>
  <c r="E46" i="16"/>
  <c r="N45" i="16"/>
  <c r="G45" i="16"/>
  <c r="E45" i="16"/>
  <c r="N44" i="16"/>
  <c r="G44" i="16"/>
  <c r="E44" i="16"/>
  <c r="N43" i="16"/>
  <c r="G43" i="16"/>
  <c r="E43" i="16"/>
  <c r="N42" i="16"/>
  <c r="G42" i="16"/>
  <c r="E42" i="16"/>
  <c r="N41" i="16"/>
  <c r="G41" i="16"/>
  <c r="E41" i="16"/>
  <c r="N40" i="16"/>
  <c r="G40" i="16"/>
  <c r="E40" i="16"/>
  <c r="N39" i="16"/>
  <c r="G39" i="16"/>
  <c r="E39" i="16"/>
  <c r="N38" i="16"/>
  <c r="G38" i="16"/>
  <c r="E38" i="16"/>
  <c r="N37" i="16"/>
  <c r="G37" i="16"/>
  <c r="E37" i="16"/>
  <c r="N36" i="16"/>
  <c r="G36" i="16"/>
  <c r="E36" i="16"/>
  <c r="N35" i="16"/>
  <c r="G35" i="16"/>
  <c r="E35" i="16"/>
  <c r="N34" i="16"/>
  <c r="G34" i="16"/>
  <c r="E34" i="16"/>
  <c r="N33" i="16"/>
  <c r="G33" i="16"/>
  <c r="E33" i="16"/>
  <c r="N32" i="16"/>
  <c r="G32" i="16"/>
  <c r="E32" i="16"/>
  <c r="N31" i="16"/>
  <c r="G31" i="16"/>
  <c r="E31" i="16"/>
  <c r="N30" i="16"/>
  <c r="G30" i="16"/>
  <c r="E30" i="16"/>
  <c r="N29" i="16"/>
  <c r="G29" i="16"/>
  <c r="E29" i="16"/>
  <c r="N28" i="16"/>
  <c r="G28" i="16"/>
  <c r="E28" i="16"/>
  <c r="N27" i="16"/>
  <c r="G27" i="16"/>
  <c r="E27" i="16"/>
  <c r="N26" i="16"/>
  <c r="G26" i="16"/>
  <c r="E26" i="16"/>
  <c r="N25" i="16"/>
  <c r="G25" i="16"/>
  <c r="E25" i="16"/>
  <c r="N24" i="16"/>
  <c r="G24" i="16"/>
  <c r="E24" i="16"/>
  <c r="N23" i="16"/>
  <c r="G23" i="16"/>
  <c r="E23" i="16"/>
  <c r="N22" i="16"/>
  <c r="G22" i="16"/>
  <c r="E22" i="16"/>
  <c r="N21" i="16"/>
  <c r="G21" i="16"/>
  <c r="E21" i="16"/>
  <c r="N20" i="16"/>
  <c r="G20" i="16"/>
  <c r="E20" i="16"/>
  <c r="N19" i="16"/>
  <c r="G19" i="16"/>
  <c r="E19" i="16"/>
  <c r="N18" i="16"/>
  <c r="G18" i="16"/>
  <c r="E18" i="16"/>
  <c r="N17" i="16"/>
  <c r="G17" i="16"/>
  <c r="E17" i="16"/>
  <c r="N16" i="16"/>
  <c r="G16" i="16"/>
  <c r="E16" i="16"/>
  <c r="N15" i="16"/>
  <c r="G15" i="16"/>
  <c r="E15" i="16"/>
  <c r="N14" i="16"/>
  <c r="G14" i="16"/>
  <c r="E14" i="16"/>
  <c r="N13" i="16"/>
  <c r="G13" i="16"/>
  <c r="E13" i="16"/>
  <c r="N12" i="16"/>
  <c r="G12" i="16"/>
  <c r="E12" i="16"/>
  <c r="N11" i="16"/>
  <c r="G11" i="16"/>
  <c r="E11" i="16"/>
  <c r="N10" i="16"/>
  <c r="G10" i="16"/>
  <c r="E10" i="16"/>
  <c r="N9" i="16"/>
  <c r="G9" i="16"/>
  <c r="E9" i="16"/>
  <c r="N8" i="16"/>
  <c r="G8" i="16"/>
  <c r="E8" i="16"/>
  <c r="N7" i="16"/>
  <c r="G7" i="16"/>
  <c r="E7" i="16"/>
  <c r="N6" i="16"/>
  <c r="G6" i="16"/>
  <c r="E6" i="16"/>
  <c r="N5" i="16"/>
  <c r="G5" i="16"/>
  <c r="E5" i="16"/>
  <c r="N4" i="16"/>
  <c r="G4" i="16"/>
  <c r="E4" i="16"/>
  <c r="N3" i="16"/>
  <c r="G3" i="16"/>
  <c r="E3" i="16"/>
  <c r="N2" i="16"/>
  <c r="G2" i="16"/>
  <c r="E2" i="16"/>
  <c r="S4" i="15"/>
  <c r="S3" i="15"/>
  <c r="S2" i="15"/>
  <c r="R4" i="15"/>
  <c r="R3" i="15"/>
  <c r="R2" i="15"/>
  <c r="AJ50" i="17" a="1"/>
  <c r="BD48" i="13" a="1"/>
  <c r="AJ23" i="23" l="1"/>
  <c r="AD21" i="23"/>
  <c r="AJ24" i="23"/>
  <c r="AI23" i="23"/>
  <c r="AI24" i="23"/>
  <c r="AI27" i="23"/>
  <c r="AI26" i="23"/>
  <c r="J101" i="17"/>
  <c r="AA54" i="17"/>
  <c r="AA53" i="17" s="1"/>
  <c r="AC53" i="17" s="1"/>
  <c r="J4" i="17"/>
  <c r="J8" i="17"/>
  <c r="J12" i="17"/>
  <c r="J16" i="17"/>
  <c r="J20" i="17"/>
  <c r="J24" i="17"/>
  <c r="J28" i="17"/>
  <c r="J32" i="17"/>
  <c r="J36" i="17"/>
  <c r="J40" i="17"/>
  <c r="J44" i="17"/>
  <c r="J48" i="17"/>
  <c r="J52" i="17"/>
  <c r="J56" i="17"/>
  <c r="J60" i="17"/>
  <c r="J64" i="17"/>
  <c r="J68" i="17"/>
  <c r="J72" i="17"/>
  <c r="J76" i="17"/>
  <c r="J80" i="17"/>
  <c r="J84" i="17"/>
  <c r="J88" i="17"/>
  <c r="J92" i="17"/>
  <c r="J96" i="17"/>
  <c r="J100" i="17"/>
  <c r="J104" i="17"/>
  <c r="J108" i="17"/>
  <c r="J112" i="17"/>
  <c r="J116" i="17"/>
  <c r="J120" i="17"/>
  <c r="J124" i="17"/>
  <c r="J128" i="17"/>
  <c r="J132" i="17"/>
  <c r="AB54" i="17"/>
  <c r="AC54" i="17" s="1"/>
  <c r="J3" i="17"/>
  <c r="J7" i="17"/>
  <c r="J11" i="17"/>
  <c r="J15" i="17"/>
  <c r="J19" i="17"/>
  <c r="J23" i="17"/>
  <c r="J27" i="17"/>
  <c r="J31" i="17"/>
  <c r="J35" i="17"/>
  <c r="J39" i="17"/>
  <c r="J43" i="17"/>
  <c r="J47" i="17"/>
  <c r="J51" i="17"/>
  <c r="J55" i="17"/>
  <c r="J59" i="17"/>
  <c r="J63" i="17"/>
  <c r="J67" i="17"/>
  <c r="J71" i="17"/>
  <c r="J75" i="17"/>
  <c r="J79" i="17"/>
  <c r="J83" i="17"/>
  <c r="J87" i="17"/>
  <c r="J91" i="17"/>
  <c r="J95" i="17"/>
  <c r="J99" i="17"/>
  <c r="J103" i="17"/>
  <c r="J107" i="17"/>
  <c r="J111" i="17"/>
  <c r="J115" i="17"/>
  <c r="J119" i="17"/>
  <c r="J123" i="17"/>
  <c r="J127" i="17"/>
  <c r="J131" i="17"/>
  <c r="AC55" i="17"/>
  <c r="J3" i="22"/>
  <c r="J5" i="22"/>
  <c r="J7" i="22"/>
  <c r="J9" i="22"/>
  <c r="J11" i="22"/>
  <c r="J13" i="22"/>
  <c r="J15" i="22"/>
  <c r="J17" i="22"/>
  <c r="J19" i="22"/>
  <c r="J21" i="22"/>
  <c r="J23" i="22"/>
  <c r="J25" i="22"/>
  <c r="J27" i="22"/>
  <c r="J29" i="22"/>
  <c r="J31" i="22"/>
  <c r="J33" i="22"/>
  <c r="J35" i="22"/>
  <c r="J37" i="22"/>
  <c r="J39" i="22"/>
  <c r="J41" i="22"/>
  <c r="J43" i="22"/>
  <c r="J45" i="22"/>
  <c r="J47" i="22"/>
  <c r="J49" i="22"/>
  <c r="J51" i="22"/>
  <c r="J53" i="22"/>
  <c r="J55" i="22"/>
  <c r="AU35" i="22"/>
  <c r="AZ33" i="22" s="1"/>
  <c r="AU32" i="22"/>
  <c r="AU36" i="22"/>
  <c r="AV34" i="22"/>
  <c r="AV35" i="22" s="1"/>
  <c r="AW32" i="22"/>
  <c r="AP30" i="22"/>
  <c r="Q2" i="16"/>
  <c r="O2" i="16"/>
  <c r="Q10" i="16"/>
  <c r="O10" i="16"/>
  <c r="Q14" i="16"/>
  <c r="O14" i="16"/>
  <c r="Q18" i="16"/>
  <c r="O18" i="16"/>
  <c r="Q22" i="16"/>
  <c r="O22" i="16"/>
  <c r="Q26" i="16"/>
  <c r="O26" i="16"/>
  <c r="Q30" i="16"/>
  <c r="O30" i="16"/>
  <c r="Q34" i="16"/>
  <c r="O34" i="16"/>
  <c r="Q38" i="16"/>
  <c r="O38" i="16"/>
  <c r="Q42" i="16"/>
  <c r="O42" i="16"/>
  <c r="Q46" i="16"/>
  <c r="O46" i="16"/>
  <c r="Q50" i="16"/>
  <c r="O50" i="16"/>
  <c r="Q54" i="16"/>
  <c r="O54" i="16"/>
  <c r="Q4" i="16"/>
  <c r="O4" i="16"/>
  <c r="Q8" i="16"/>
  <c r="O8" i="16"/>
  <c r="Q12" i="16"/>
  <c r="O12" i="16"/>
  <c r="Q16" i="16"/>
  <c r="O16" i="16"/>
  <c r="Q20" i="16"/>
  <c r="O20" i="16"/>
  <c r="Q24" i="16"/>
  <c r="O24" i="16"/>
  <c r="Q28" i="16"/>
  <c r="O28" i="16"/>
  <c r="Q32" i="16"/>
  <c r="O32" i="16"/>
  <c r="Q36" i="16"/>
  <c r="O36" i="16"/>
  <c r="Q40" i="16"/>
  <c r="O40" i="16"/>
  <c r="Q44" i="16"/>
  <c r="O44" i="16"/>
  <c r="Q48" i="16"/>
  <c r="O48" i="16"/>
  <c r="Q52" i="16"/>
  <c r="O52" i="16"/>
  <c r="Q3" i="16"/>
  <c r="O3" i="16"/>
  <c r="Q7" i="16"/>
  <c r="O7" i="16"/>
  <c r="Q11" i="16"/>
  <c r="O11" i="16"/>
  <c r="Q15" i="16"/>
  <c r="O15" i="16"/>
  <c r="Q19" i="16"/>
  <c r="O19" i="16"/>
  <c r="Q23" i="16"/>
  <c r="O23" i="16"/>
  <c r="Q27" i="16"/>
  <c r="O27" i="16"/>
  <c r="Q31" i="16"/>
  <c r="O31" i="16"/>
  <c r="Q35" i="16"/>
  <c r="O35" i="16"/>
  <c r="Q39" i="16"/>
  <c r="O39" i="16"/>
  <c r="Q43" i="16"/>
  <c r="O43" i="16"/>
  <c r="Q47" i="16"/>
  <c r="O47" i="16"/>
  <c r="Q51" i="16"/>
  <c r="O51" i="16"/>
  <c r="Q55" i="16"/>
  <c r="O55" i="16"/>
  <c r="Q6" i="16"/>
  <c r="O6" i="16"/>
  <c r="Q5" i="16"/>
  <c r="U3" i="16" s="1"/>
  <c r="O5" i="16"/>
  <c r="Q9" i="16"/>
  <c r="O9" i="16"/>
  <c r="Q13" i="16"/>
  <c r="O13" i="16"/>
  <c r="Q17" i="16"/>
  <c r="O17" i="16"/>
  <c r="Q21" i="16"/>
  <c r="O21" i="16"/>
  <c r="Q25" i="16"/>
  <c r="O25" i="16"/>
  <c r="Q29" i="16"/>
  <c r="O29" i="16"/>
  <c r="Q33" i="16"/>
  <c r="O33" i="16"/>
  <c r="Q37" i="16"/>
  <c r="O37" i="16"/>
  <c r="Q41" i="16"/>
  <c r="O41" i="16"/>
  <c r="Q45" i="16"/>
  <c r="O45" i="16"/>
  <c r="Q49" i="16"/>
  <c r="O49" i="16"/>
  <c r="Q53" i="16"/>
  <c r="O53" i="16"/>
  <c r="J5" i="26"/>
  <c r="J9" i="26"/>
  <c r="J13" i="26"/>
  <c r="J17" i="26"/>
  <c r="J21" i="26"/>
  <c r="J25" i="26"/>
  <c r="J29" i="26"/>
  <c r="J33" i="26"/>
  <c r="J37" i="26"/>
  <c r="J41" i="26"/>
  <c r="J45" i="26"/>
  <c r="J49" i="26"/>
  <c r="J53" i="26"/>
  <c r="J57" i="26"/>
  <c r="J61" i="26"/>
  <c r="J65" i="26"/>
  <c r="J69" i="26"/>
  <c r="J73" i="26"/>
  <c r="J77" i="26"/>
  <c r="J81" i="26"/>
  <c r="J85" i="26"/>
  <c r="J89" i="26"/>
  <c r="J93" i="26"/>
  <c r="J97" i="26"/>
  <c r="J101" i="26"/>
  <c r="J105" i="26"/>
  <c r="J109" i="26"/>
  <c r="J113" i="26"/>
  <c r="J117" i="26"/>
  <c r="J121" i="26"/>
  <c r="J125" i="26"/>
  <c r="J129" i="26"/>
  <c r="J84" i="26"/>
  <c r="J92" i="26"/>
  <c r="J3" i="26"/>
  <c r="J59" i="26"/>
  <c r="J63" i="26"/>
  <c r="J67" i="26"/>
  <c r="J75" i="26"/>
  <c r="J87" i="26"/>
  <c r="J91" i="26"/>
  <c r="J95" i="26"/>
  <c r="J99" i="26"/>
  <c r="J103" i="26"/>
  <c r="J107" i="26"/>
  <c r="J111" i="26"/>
  <c r="J131" i="26"/>
  <c r="J120" i="26"/>
  <c r="J7" i="26"/>
  <c r="J88" i="26"/>
  <c r="J124" i="26"/>
  <c r="J128" i="26"/>
  <c r="J11" i="26"/>
  <c r="J15" i="26"/>
  <c r="J19" i="26"/>
  <c r="J23" i="26"/>
  <c r="J27" i="26"/>
  <c r="J31" i="26"/>
  <c r="J35" i="26"/>
  <c r="J39" i="26"/>
  <c r="J43" i="26"/>
  <c r="J47" i="26"/>
  <c r="J51" i="26"/>
  <c r="J55" i="26"/>
  <c r="J71" i="26"/>
  <c r="J79" i="26"/>
  <c r="J83" i="26"/>
  <c r="J115" i="26"/>
  <c r="J119" i="26"/>
  <c r="J123" i="26"/>
  <c r="J127" i="26"/>
  <c r="J2" i="26"/>
  <c r="J6" i="26"/>
  <c r="J10" i="26"/>
  <c r="J14" i="26"/>
  <c r="J18" i="26"/>
  <c r="J22" i="26"/>
  <c r="J26" i="26"/>
  <c r="J30" i="26"/>
  <c r="J34" i="26"/>
  <c r="J38" i="26"/>
  <c r="J42" i="26"/>
  <c r="J46" i="26"/>
  <c r="J50" i="26"/>
  <c r="J54" i="26"/>
  <c r="J58" i="26"/>
  <c r="J62" i="26"/>
  <c r="J66" i="26"/>
  <c r="J70" i="26"/>
  <c r="J74" i="26"/>
  <c r="J78" i="26"/>
  <c r="J82" i="26"/>
  <c r="J86" i="26"/>
  <c r="J90" i="26"/>
  <c r="J94" i="26"/>
  <c r="J98" i="26"/>
  <c r="J102" i="26"/>
  <c r="J106" i="26"/>
  <c r="J110" i="26"/>
  <c r="J114" i="26"/>
  <c r="J118" i="26"/>
  <c r="J122" i="26"/>
  <c r="J126" i="26"/>
  <c r="J130" i="26"/>
  <c r="AV52" i="13"/>
  <c r="AW52" i="13" s="1"/>
  <c r="AM50" i="17"/>
  <c r="AQ50" i="17"/>
  <c r="AK51" i="17"/>
  <c r="AO51" i="17"/>
  <c r="AS51" i="17"/>
  <c r="AM52" i="17"/>
  <c r="AQ52" i="17"/>
  <c r="AK53" i="17"/>
  <c r="AO53" i="17"/>
  <c r="AS53" i="17"/>
  <c r="AM54" i="17"/>
  <c r="AQ54" i="17"/>
  <c r="AK55" i="17"/>
  <c r="AO55" i="17"/>
  <c r="AS55" i="17"/>
  <c r="AM56" i="17"/>
  <c r="AQ56" i="17"/>
  <c r="AJ51" i="17"/>
  <c r="AJ50" i="17"/>
  <c r="AN50" i="17"/>
  <c r="AR50" i="17"/>
  <c r="AL51" i="17"/>
  <c r="AP51" i="17"/>
  <c r="AJ52" i="17"/>
  <c r="AN52" i="17"/>
  <c r="AR52" i="17"/>
  <c r="AL53" i="17"/>
  <c r="AP53" i="17"/>
  <c r="AJ54" i="17"/>
  <c r="AN54" i="17"/>
  <c r="AR54" i="17"/>
  <c r="AL55" i="17"/>
  <c r="AP55" i="17"/>
  <c r="AJ56" i="17"/>
  <c r="AN56" i="17"/>
  <c r="AR56" i="17"/>
  <c r="AP50" i="17"/>
  <c r="AN51" i="17"/>
  <c r="AR51" i="17"/>
  <c r="AL52" i="17"/>
  <c r="AP52" i="17"/>
  <c r="AJ53" i="17"/>
  <c r="AN53" i="17"/>
  <c r="AR53" i="17"/>
  <c r="AL54" i="17"/>
  <c r="AP54" i="17"/>
  <c r="AJ55" i="17"/>
  <c r="AN55" i="17"/>
  <c r="AR55" i="17"/>
  <c r="AP56" i="17"/>
  <c r="AK50" i="17"/>
  <c r="AO50" i="17"/>
  <c r="AS50" i="17"/>
  <c r="AM51" i="17"/>
  <c r="AQ51" i="17"/>
  <c r="AK52" i="17"/>
  <c r="AO52" i="17"/>
  <c r="AS52" i="17"/>
  <c r="AM53" i="17"/>
  <c r="AQ53" i="17"/>
  <c r="AK54" i="17"/>
  <c r="AO54" i="17"/>
  <c r="AS54" i="17"/>
  <c r="AM55" i="17"/>
  <c r="AQ55" i="17"/>
  <c r="AK56" i="17"/>
  <c r="AO56" i="17"/>
  <c r="AS56" i="17"/>
  <c r="AL50" i="17"/>
  <c r="AL56" i="17"/>
  <c r="AF53" i="17"/>
  <c r="W30" i="22"/>
  <c r="W27" i="22"/>
  <c r="R25" i="22"/>
  <c r="W28" i="22"/>
  <c r="X27" i="22"/>
  <c r="X28" i="22"/>
  <c r="W31" i="22"/>
  <c r="R2" i="16" a="1"/>
  <c r="R2" i="16" s="1"/>
  <c r="V2" i="16" s="1"/>
  <c r="V3" i="16"/>
  <c r="BG48" i="13"/>
  <c r="BK48" i="13"/>
  <c r="BE49" i="13"/>
  <c r="BI49" i="13"/>
  <c r="BM49" i="13"/>
  <c r="BG50" i="13"/>
  <c r="BK50" i="13"/>
  <c r="BE51" i="13"/>
  <c r="BI51" i="13"/>
  <c r="BM51" i="13"/>
  <c r="BG52" i="13"/>
  <c r="BK52" i="13"/>
  <c r="BE53" i="13"/>
  <c r="BI53" i="13"/>
  <c r="BM53" i="13"/>
  <c r="BG54" i="13"/>
  <c r="BK54" i="13"/>
  <c r="BJ48" i="13"/>
  <c r="BH49" i="13"/>
  <c r="BF50" i="13"/>
  <c r="BD51" i="13"/>
  <c r="BL51" i="13"/>
  <c r="BJ52" i="13"/>
  <c r="BH53" i="13"/>
  <c r="BF54" i="13"/>
  <c r="BD48" i="13"/>
  <c r="BH48" i="13"/>
  <c r="BL48" i="13"/>
  <c r="BF49" i="13"/>
  <c r="BJ49" i="13"/>
  <c r="BD50" i="13"/>
  <c r="BH50" i="13"/>
  <c r="BL50" i="13"/>
  <c r="BF51" i="13"/>
  <c r="BJ51" i="13"/>
  <c r="BD52" i="13"/>
  <c r="BH52" i="13"/>
  <c r="BL52" i="13"/>
  <c r="BF53" i="13"/>
  <c r="BJ53" i="13"/>
  <c r="BD54" i="13"/>
  <c r="BH54" i="13"/>
  <c r="BL54" i="13"/>
  <c r="BF48" i="13"/>
  <c r="BL49" i="13"/>
  <c r="BJ50" i="13"/>
  <c r="BH51" i="13"/>
  <c r="BF52" i="13"/>
  <c r="BD53" i="13"/>
  <c r="BL53" i="13"/>
  <c r="BJ54" i="13"/>
  <c r="BE48" i="13"/>
  <c r="BI48" i="13"/>
  <c r="BM48" i="13"/>
  <c r="BG49" i="13"/>
  <c r="BK49" i="13"/>
  <c r="BE50" i="13"/>
  <c r="BI50" i="13"/>
  <c r="BM50" i="13"/>
  <c r="BG51" i="13"/>
  <c r="BK51" i="13"/>
  <c r="BE52" i="13"/>
  <c r="BI52" i="13"/>
  <c r="BM52" i="13"/>
  <c r="BG53" i="13"/>
  <c r="BK53" i="13"/>
  <c r="BE54" i="13"/>
  <c r="BI54" i="13"/>
  <c r="BM54" i="13"/>
  <c r="BD49" i="13"/>
  <c r="BA51" i="13"/>
  <c r="AZ46" i="13"/>
  <c r="AZ47" i="13"/>
  <c r="AZ45" i="13"/>
  <c r="BA45" i="13" s="1"/>
  <c r="AZ44" i="13"/>
  <c r="BB51" i="13"/>
  <c r="AW51" i="13"/>
  <c r="AX51" i="13" s="1"/>
  <c r="AY51" i="13" s="1"/>
  <c r="BB45" i="13"/>
  <c r="AK23" i="23" l="1"/>
  <c r="AJ25" i="23"/>
  <c r="AJ26" i="23" s="1"/>
  <c r="AK26" i="23" s="1"/>
  <c r="AK24" i="23"/>
  <c r="AI25" i="23"/>
  <c r="AN23" i="23"/>
  <c r="AN24" i="23"/>
  <c r="AF47" i="17"/>
  <c r="AF49" i="17"/>
  <c r="AD53" i="17"/>
  <c r="AE53" i="17" s="1"/>
  <c r="AH53" i="17"/>
  <c r="AG53" i="17"/>
  <c r="AF46" i="17"/>
  <c r="AH46" i="17" s="1"/>
  <c r="AF48" i="17"/>
  <c r="AW35" i="22"/>
  <c r="AX33" i="22" s="1"/>
  <c r="AY33" i="22" s="1"/>
  <c r="AZ32" i="22"/>
  <c r="AU34" i="22"/>
  <c r="AZ34" i="22" s="1"/>
  <c r="AW34" i="22"/>
  <c r="AX34" i="22" s="1"/>
  <c r="AY34" i="22" s="1"/>
  <c r="AX32" i="22"/>
  <c r="AY32" i="22" s="1"/>
  <c r="X29" i="22"/>
  <c r="X30" i="22" s="1"/>
  <c r="Y30" i="22" s="1"/>
  <c r="AB27" i="22"/>
  <c r="AG46" i="17"/>
  <c r="AG47" i="17"/>
  <c r="AH47" i="17"/>
  <c r="AB28" i="22"/>
  <c r="Y27" i="22"/>
  <c r="W29" i="22"/>
  <c r="AB29" i="22" s="1"/>
  <c r="Y28" i="22"/>
  <c r="U2" i="16"/>
  <c r="BB47" i="13"/>
  <c r="BA47" i="13"/>
  <c r="BB46" i="13"/>
  <c r="BA46" i="13"/>
  <c r="BB44" i="13"/>
  <c r="BA44" i="13"/>
  <c r="AL23" i="23" l="1"/>
  <c r="AM23" i="23" s="1"/>
  <c r="AK25" i="23"/>
  <c r="AL25" i="23" s="1"/>
  <c r="AM25" i="23" s="1"/>
  <c r="AN25" i="23"/>
  <c r="AL24" i="23"/>
  <c r="AM24" i="23" s="1"/>
  <c r="AH49" i="17"/>
  <c r="AG49" i="17"/>
  <c r="AH48" i="17"/>
  <c r="AG48" i="17"/>
  <c r="Y29" i="22"/>
  <c r="Z29" i="22" s="1"/>
  <c r="AA29" i="22" s="1"/>
  <c r="Z28" i="22"/>
  <c r="AA28" i="22" s="1"/>
  <c r="Z27" i="22"/>
  <c r="AA27" i="22" s="1"/>
  <c r="W33" i="13"/>
  <c r="W32" i="13"/>
  <c r="W31" i="13"/>
  <c r="W30" i="13"/>
  <c r="W29" i="13"/>
  <c r="V33" i="13"/>
  <c r="V32" i="13"/>
  <c r="V31" i="13"/>
  <c r="V30" i="13"/>
  <c r="V29" i="13"/>
  <c r="AV27" i="14" l="1"/>
  <c r="AU27" i="14"/>
  <c r="AT27" i="14"/>
  <c r="AS27" i="14"/>
  <c r="AV26" i="14"/>
  <c r="AU26" i="14"/>
  <c r="AT26" i="14"/>
  <c r="AS26" i="14"/>
  <c r="AV25" i="14"/>
  <c r="AU25" i="14"/>
  <c r="AT25" i="14"/>
  <c r="AS25" i="14"/>
  <c r="AV24" i="14"/>
  <c r="AU24" i="14"/>
  <c r="AT24" i="14"/>
  <c r="AS24" i="14"/>
  <c r="AK35" i="14"/>
  <c r="AJ35" i="14"/>
  <c r="AN29" i="14"/>
  <c r="AM29" i="14"/>
  <c r="AL29" i="14"/>
  <c r="AK29" i="14"/>
  <c r="AJ29" i="14"/>
  <c r="AI29" i="14"/>
  <c r="AN28" i="14"/>
  <c r="AM28" i="14"/>
  <c r="AL28" i="14"/>
  <c r="AK28" i="14"/>
  <c r="AJ28" i="14"/>
  <c r="AI28" i="14"/>
  <c r="AN27" i="14"/>
  <c r="AM27" i="14"/>
  <c r="AL27" i="14"/>
  <c r="AK27" i="14"/>
  <c r="AJ27" i="14"/>
  <c r="AI27" i="14"/>
  <c r="AN26" i="14"/>
  <c r="AM26" i="14"/>
  <c r="AL26" i="14"/>
  <c r="AK26" i="14"/>
  <c r="AJ26" i="14"/>
  <c r="AI26" i="14"/>
  <c r="N78" i="15"/>
  <c r="G78" i="15"/>
  <c r="E78" i="15"/>
  <c r="N77" i="15"/>
  <c r="G77" i="15"/>
  <c r="E77" i="15"/>
  <c r="N76" i="15"/>
  <c r="G76" i="15"/>
  <c r="E76" i="15"/>
  <c r="N75" i="15"/>
  <c r="G75" i="15"/>
  <c r="E75" i="15"/>
  <c r="N74" i="15"/>
  <c r="G74" i="15"/>
  <c r="E74" i="15"/>
  <c r="N73" i="15"/>
  <c r="G73" i="15"/>
  <c r="E73" i="15"/>
  <c r="N72" i="15"/>
  <c r="G72" i="15"/>
  <c r="E72" i="15"/>
  <c r="N71" i="15"/>
  <c r="G71" i="15"/>
  <c r="E71" i="15"/>
  <c r="N70" i="15"/>
  <c r="G70" i="15"/>
  <c r="E70" i="15"/>
  <c r="N69" i="15"/>
  <c r="G69" i="15"/>
  <c r="E69" i="15"/>
  <c r="N68" i="15"/>
  <c r="G68" i="15"/>
  <c r="E68" i="15"/>
  <c r="N67" i="15"/>
  <c r="G67" i="15"/>
  <c r="E67" i="15"/>
  <c r="N66" i="15"/>
  <c r="G66" i="15"/>
  <c r="E66" i="15"/>
  <c r="N65" i="15"/>
  <c r="G65" i="15"/>
  <c r="E65" i="15"/>
  <c r="N64" i="15"/>
  <c r="G64" i="15"/>
  <c r="E64" i="15"/>
  <c r="N63" i="15"/>
  <c r="G63" i="15"/>
  <c r="E63" i="15"/>
  <c r="N62" i="15"/>
  <c r="G62" i="15"/>
  <c r="E62" i="15"/>
  <c r="N61" i="15"/>
  <c r="G61" i="15"/>
  <c r="E61" i="15"/>
  <c r="N60" i="15"/>
  <c r="G60" i="15"/>
  <c r="E60" i="15"/>
  <c r="N59" i="15"/>
  <c r="G59" i="15"/>
  <c r="E59" i="15"/>
  <c r="N58" i="15"/>
  <c r="G58" i="15"/>
  <c r="E58" i="15"/>
  <c r="N57" i="15"/>
  <c r="G57" i="15"/>
  <c r="E57" i="15"/>
  <c r="N56" i="15"/>
  <c r="G56" i="15"/>
  <c r="E56" i="15"/>
  <c r="N55" i="15"/>
  <c r="G55" i="15"/>
  <c r="E55" i="15"/>
  <c r="N54" i="15"/>
  <c r="G54" i="15"/>
  <c r="E54" i="15"/>
  <c r="N53" i="15"/>
  <c r="G53" i="15"/>
  <c r="E53" i="15"/>
  <c r="N52" i="15"/>
  <c r="G52" i="15"/>
  <c r="E52" i="15"/>
  <c r="N51" i="15"/>
  <c r="G51" i="15"/>
  <c r="E51" i="15"/>
  <c r="N50" i="15"/>
  <c r="G50" i="15"/>
  <c r="E50" i="15"/>
  <c r="N49" i="15"/>
  <c r="G49" i="15"/>
  <c r="E49" i="15"/>
  <c r="N48" i="15"/>
  <c r="G48" i="15"/>
  <c r="E48" i="15"/>
  <c r="N47" i="15"/>
  <c r="G47" i="15"/>
  <c r="E47" i="15"/>
  <c r="N46" i="15"/>
  <c r="G46" i="15"/>
  <c r="E46" i="15"/>
  <c r="N45" i="15"/>
  <c r="G45" i="15"/>
  <c r="E45" i="15"/>
  <c r="N44" i="15"/>
  <c r="G44" i="15"/>
  <c r="E44" i="15"/>
  <c r="N43" i="15"/>
  <c r="G43" i="15"/>
  <c r="E43" i="15"/>
  <c r="N42" i="15"/>
  <c r="G42" i="15"/>
  <c r="E42" i="15"/>
  <c r="N41" i="15"/>
  <c r="G41" i="15"/>
  <c r="E41" i="15"/>
  <c r="N40" i="15"/>
  <c r="G40" i="15"/>
  <c r="E40" i="15"/>
  <c r="N39" i="15"/>
  <c r="G39" i="15"/>
  <c r="E39" i="15"/>
  <c r="N38" i="15"/>
  <c r="G38" i="15"/>
  <c r="E38" i="15"/>
  <c r="N37" i="15"/>
  <c r="G37" i="15"/>
  <c r="E37" i="15"/>
  <c r="N36" i="15"/>
  <c r="G36" i="15"/>
  <c r="E36" i="15"/>
  <c r="N35" i="15"/>
  <c r="G35" i="15"/>
  <c r="E35" i="15"/>
  <c r="N34" i="15"/>
  <c r="G34" i="15"/>
  <c r="E34" i="15"/>
  <c r="N33" i="15"/>
  <c r="G33" i="15"/>
  <c r="E33" i="15"/>
  <c r="N32" i="15"/>
  <c r="G32" i="15"/>
  <c r="E32" i="15"/>
  <c r="N31" i="15"/>
  <c r="G31" i="15"/>
  <c r="E31" i="15"/>
  <c r="N30" i="15"/>
  <c r="G30" i="15"/>
  <c r="E30" i="15"/>
  <c r="N29" i="15"/>
  <c r="G29" i="15"/>
  <c r="E29" i="15"/>
  <c r="N28" i="15"/>
  <c r="G28" i="15"/>
  <c r="E28" i="15"/>
  <c r="N27" i="15"/>
  <c r="G27" i="15"/>
  <c r="E27" i="15"/>
  <c r="N26" i="15"/>
  <c r="G26" i="15"/>
  <c r="E26" i="15"/>
  <c r="N25" i="15"/>
  <c r="G25" i="15"/>
  <c r="E25" i="15"/>
  <c r="N24" i="15"/>
  <c r="G24" i="15"/>
  <c r="E24" i="15"/>
  <c r="N23" i="15"/>
  <c r="G23" i="15"/>
  <c r="E23" i="15"/>
  <c r="N22" i="15"/>
  <c r="G22" i="15"/>
  <c r="E22" i="15"/>
  <c r="N21" i="15"/>
  <c r="G21" i="15"/>
  <c r="E21" i="15"/>
  <c r="N20" i="15"/>
  <c r="G20" i="15"/>
  <c r="E20" i="15"/>
  <c r="N19" i="15"/>
  <c r="G19" i="15"/>
  <c r="E19" i="15"/>
  <c r="N18" i="15"/>
  <c r="G18" i="15"/>
  <c r="E18" i="15"/>
  <c r="N17" i="15"/>
  <c r="G17" i="15"/>
  <c r="E17" i="15"/>
  <c r="N16" i="15"/>
  <c r="G16" i="15"/>
  <c r="E16" i="15"/>
  <c r="N15" i="15"/>
  <c r="G15" i="15"/>
  <c r="E15" i="15"/>
  <c r="N14" i="15"/>
  <c r="G14" i="15"/>
  <c r="E14" i="15"/>
  <c r="N13" i="15"/>
  <c r="G13" i="15"/>
  <c r="E13" i="15"/>
  <c r="N12" i="15"/>
  <c r="G12" i="15"/>
  <c r="E12" i="15"/>
  <c r="N11" i="15"/>
  <c r="G11" i="15"/>
  <c r="E11" i="15"/>
  <c r="N10" i="15"/>
  <c r="G10" i="15"/>
  <c r="E10" i="15"/>
  <c r="N9" i="15"/>
  <c r="G9" i="15"/>
  <c r="E9" i="15"/>
  <c r="N8" i="15"/>
  <c r="G8" i="15"/>
  <c r="E8" i="15"/>
  <c r="N7" i="15"/>
  <c r="G7" i="15"/>
  <c r="E7" i="15"/>
  <c r="N6" i="15"/>
  <c r="G6" i="15"/>
  <c r="E6" i="15"/>
  <c r="N5" i="15"/>
  <c r="G5" i="15"/>
  <c r="E5" i="15"/>
  <c r="N4" i="15"/>
  <c r="G4" i="15"/>
  <c r="E4" i="15"/>
  <c r="N3" i="15"/>
  <c r="G3" i="15"/>
  <c r="E3" i="15"/>
  <c r="N2" i="15"/>
  <c r="G2" i="15"/>
  <c r="E2" i="15"/>
  <c r="O55" i="14"/>
  <c r="G55" i="14"/>
  <c r="E55" i="14"/>
  <c r="O54" i="14"/>
  <c r="G54" i="14"/>
  <c r="E54" i="14"/>
  <c r="J54" i="14" s="1"/>
  <c r="O53" i="14"/>
  <c r="G53" i="14"/>
  <c r="E53" i="14"/>
  <c r="O52" i="14"/>
  <c r="G52" i="14"/>
  <c r="E52" i="14"/>
  <c r="J52" i="14" s="1"/>
  <c r="O51" i="14"/>
  <c r="G51" i="14"/>
  <c r="E51" i="14"/>
  <c r="O50" i="14"/>
  <c r="G50" i="14"/>
  <c r="E50" i="14"/>
  <c r="J50" i="14" s="1"/>
  <c r="O49" i="14"/>
  <c r="G49" i="14"/>
  <c r="E49" i="14"/>
  <c r="O48" i="14"/>
  <c r="G48" i="14"/>
  <c r="E48" i="14"/>
  <c r="J48" i="14" s="1"/>
  <c r="O47" i="14"/>
  <c r="G47" i="14"/>
  <c r="E47" i="14"/>
  <c r="O46" i="14"/>
  <c r="G46" i="14"/>
  <c r="E46" i="14"/>
  <c r="J46" i="14" s="1"/>
  <c r="O45" i="14"/>
  <c r="G45" i="14"/>
  <c r="E45" i="14"/>
  <c r="O44" i="14"/>
  <c r="G44" i="14"/>
  <c r="E44" i="14"/>
  <c r="J44" i="14" s="1"/>
  <c r="O43" i="14"/>
  <c r="G43" i="14"/>
  <c r="E43" i="14"/>
  <c r="O42" i="14"/>
  <c r="G42" i="14"/>
  <c r="E42" i="14"/>
  <c r="J42" i="14" s="1"/>
  <c r="O41" i="14"/>
  <c r="G41" i="14"/>
  <c r="E41" i="14"/>
  <c r="O40" i="14"/>
  <c r="G40" i="14"/>
  <c r="E40" i="14"/>
  <c r="J40" i="14" s="1"/>
  <c r="O39" i="14"/>
  <c r="G39" i="14"/>
  <c r="E39" i="14"/>
  <c r="O38" i="14"/>
  <c r="G38" i="14"/>
  <c r="E38" i="14"/>
  <c r="J38" i="14" s="1"/>
  <c r="O37" i="14"/>
  <c r="G37" i="14"/>
  <c r="E37" i="14"/>
  <c r="O36" i="14"/>
  <c r="G36" i="14"/>
  <c r="E36" i="14"/>
  <c r="J36" i="14" s="1"/>
  <c r="O35" i="14"/>
  <c r="G35" i="14"/>
  <c r="E35" i="14"/>
  <c r="O34" i="14"/>
  <c r="G34" i="14"/>
  <c r="E34" i="14"/>
  <c r="J34" i="14" s="1"/>
  <c r="O33" i="14"/>
  <c r="G33" i="14"/>
  <c r="E33" i="14"/>
  <c r="O32" i="14"/>
  <c r="G32" i="14"/>
  <c r="E32" i="14"/>
  <c r="J32" i="14" s="1"/>
  <c r="O31" i="14"/>
  <c r="G31" i="14"/>
  <c r="E31" i="14"/>
  <c r="O30" i="14"/>
  <c r="G30" i="14"/>
  <c r="E30" i="14"/>
  <c r="J30" i="14" s="1"/>
  <c r="O29" i="14"/>
  <c r="G29" i="14"/>
  <c r="E29" i="14"/>
  <c r="O28" i="14"/>
  <c r="G28" i="14"/>
  <c r="E28" i="14"/>
  <c r="J28" i="14" s="1"/>
  <c r="O27" i="14"/>
  <c r="G27" i="14"/>
  <c r="E27" i="14"/>
  <c r="O26" i="14"/>
  <c r="G26" i="14"/>
  <c r="E26" i="14"/>
  <c r="J26" i="14" s="1"/>
  <c r="O25" i="14"/>
  <c r="G25" i="14"/>
  <c r="E25" i="14"/>
  <c r="O24" i="14"/>
  <c r="G24" i="14"/>
  <c r="E24" i="14"/>
  <c r="J24" i="14" s="1"/>
  <c r="O23" i="14"/>
  <c r="G23" i="14"/>
  <c r="E23" i="14"/>
  <c r="O22" i="14"/>
  <c r="G22" i="14"/>
  <c r="E22" i="14"/>
  <c r="J22" i="14" s="1"/>
  <c r="O21" i="14"/>
  <c r="G21" i="14"/>
  <c r="E21" i="14"/>
  <c r="O20" i="14"/>
  <c r="G20" i="14"/>
  <c r="E20" i="14"/>
  <c r="J20" i="14" s="1"/>
  <c r="O19" i="14"/>
  <c r="G19" i="14"/>
  <c r="E19" i="14"/>
  <c r="O18" i="14"/>
  <c r="G18" i="14"/>
  <c r="E18" i="14"/>
  <c r="J18" i="14" s="1"/>
  <c r="O17" i="14"/>
  <c r="G17" i="14"/>
  <c r="E17" i="14"/>
  <c r="O16" i="14"/>
  <c r="G16" i="14"/>
  <c r="E16" i="14"/>
  <c r="J16" i="14" s="1"/>
  <c r="O15" i="14"/>
  <c r="G15" i="14"/>
  <c r="E15" i="14"/>
  <c r="O14" i="14"/>
  <c r="G14" i="14"/>
  <c r="E14" i="14"/>
  <c r="J14" i="14" s="1"/>
  <c r="O13" i="14"/>
  <c r="G13" i="14"/>
  <c r="E13" i="14"/>
  <c r="O12" i="14"/>
  <c r="G12" i="14"/>
  <c r="E12" i="14"/>
  <c r="J12" i="14" s="1"/>
  <c r="O11" i="14"/>
  <c r="G11" i="14"/>
  <c r="E11" i="14"/>
  <c r="O10" i="14"/>
  <c r="G10" i="14"/>
  <c r="E10" i="14"/>
  <c r="J10" i="14" s="1"/>
  <c r="O9" i="14"/>
  <c r="G9" i="14"/>
  <c r="E9" i="14"/>
  <c r="O8" i="14"/>
  <c r="G8" i="14"/>
  <c r="E8" i="14"/>
  <c r="J8" i="14" s="1"/>
  <c r="O7" i="14"/>
  <c r="G7" i="14"/>
  <c r="E7" i="14"/>
  <c r="O6" i="14"/>
  <c r="G6" i="14"/>
  <c r="E6" i="14"/>
  <c r="J6" i="14" s="1"/>
  <c r="O5" i="14"/>
  <c r="G5" i="14"/>
  <c r="E5" i="14"/>
  <c r="O4" i="14"/>
  <c r="G4" i="14"/>
  <c r="E4" i="14"/>
  <c r="J4" i="14" s="1"/>
  <c r="O3" i="14"/>
  <c r="G3" i="14"/>
  <c r="E3" i="14"/>
  <c r="O2" i="14"/>
  <c r="G2" i="14"/>
  <c r="E2" i="14"/>
  <c r="J2" i="14" s="1"/>
  <c r="AS30" i="14" a="1"/>
  <c r="J3" i="14" l="1"/>
  <c r="J7" i="14"/>
  <c r="J11" i="14"/>
  <c r="J15" i="14"/>
  <c r="J19" i="14"/>
  <c r="J23" i="14"/>
  <c r="J27" i="14"/>
  <c r="J31" i="14"/>
  <c r="J35" i="14"/>
  <c r="J39" i="14"/>
  <c r="J43" i="14"/>
  <c r="J47" i="14"/>
  <c r="J51" i="14"/>
  <c r="J55" i="14"/>
  <c r="J5" i="14"/>
  <c r="J9" i="14"/>
  <c r="J13" i="14"/>
  <c r="J17" i="14"/>
  <c r="J21" i="14"/>
  <c r="J25" i="14"/>
  <c r="J29" i="14"/>
  <c r="J33" i="14"/>
  <c r="J37" i="14"/>
  <c r="J41" i="14"/>
  <c r="J45" i="14"/>
  <c r="J49" i="14"/>
  <c r="J53" i="14"/>
  <c r="AK33" i="14"/>
  <c r="AK34" i="14" s="1"/>
  <c r="AJ34" i="14"/>
  <c r="AJ33" i="14" s="1"/>
  <c r="AL35" i="14"/>
  <c r="AV30" i="14"/>
  <c r="AZ30" i="14"/>
  <c r="AT31" i="14"/>
  <c r="AX31" i="14"/>
  <c r="BB31" i="14"/>
  <c r="AV32" i="14"/>
  <c r="AZ32" i="14"/>
  <c r="AT33" i="14"/>
  <c r="AX33" i="14"/>
  <c r="BB33" i="14"/>
  <c r="AV34" i="14"/>
  <c r="AZ34" i="14"/>
  <c r="AT35" i="14"/>
  <c r="AX35" i="14"/>
  <c r="BB35" i="14"/>
  <c r="AV36" i="14"/>
  <c r="AZ36" i="14"/>
  <c r="AS30" i="14"/>
  <c r="AW30" i="14"/>
  <c r="BA30" i="14"/>
  <c r="AU31" i="14"/>
  <c r="AY31" i="14"/>
  <c r="AS32" i="14"/>
  <c r="AW32" i="14"/>
  <c r="BA32" i="14"/>
  <c r="AU33" i="14"/>
  <c r="AY33" i="14"/>
  <c r="AS34" i="14"/>
  <c r="AW34" i="14"/>
  <c r="BA34" i="14"/>
  <c r="AU35" i="14"/>
  <c r="AY35" i="14"/>
  <c r="AS36" i="14"/>
  <c r="AW36" i="14"/>
  <c r="BA36" i="14"/>
  <c r="AT30" i="14"/>
  <c r="AX30" i="14"/>
  <c r="BB30" i="14"/>
  <c r="AV31" i="14"/>
  <c r="AZ31" i="14"/>
  <c r="AT32" i="14"/>
  <c r="AX32" i="14"/>
  <c r="BB32" i="14"/>
  <c r="AV33" i="14"/>
  <c r="AZ33" i="14"/>
  <c r="AT34" i="14"/>
  <c r="AX34" i="14"/>
  <c r="BB34" i="14"/>
  <c r="AV35" i="14"/>
  <c r="AZ35" i="14"/>
  <c r="AT36" i="14"/>
  <c r="AX36" i="14"/>
  <c r="BB36" i="14"/>
  <c r="AU30" i="14"/>
  <c r="AY30" i="14"/>
  <c r="AS31" i="14"/>
  <c r="AW31" i="14"/>
  <c r="BA31" i="14"/>
  <c r="AU32" i="14"/>
  <c r="AY32" i="14"/>
  <c r="AS33" i="14"/>
  <c r="AW33" i="14"/>
  <c r="BA33" i="14"/>
  <c r="AU34" i="14"/>
  <c r="AY34" i="14"/>
  <c r="AS35" i="14"/>
  <c r="AW35" i="14"/>
  <c r="BA35" i="14"/>
  <c r="AU36" i="14"/>
  <c r="AY36" i="14"/>
  <c r="AL33" i="14" l="1"/>
  <c r="AO33" i="14"/>
  <c r="AL34" i="14"/>
  <c r="AO27" i="14" l="1"/>
  <c r="AQ33" i="14"/>
  <c r="AO26" i="14"/>
  <c r="AP33" i="14"/>
  <c r="AO29" i="14"/>
  <c r="AO28" i="14"/>
  <c r="AM33" i="14"/>
  <c r="AN33" i="14" s="1"/>
  <c r="W4" i="13"/>
  <c r="W3" i="13"/>
  <c r="W2" i="13"/>
  <c r="V4" i="13"/>
  <c r="V3" i="13"/>
  <c r="V2" i="13"/>
  <c r="G3" i="13"/>
  <c r="G4" i="13"/>
  <c r="G5" i="13"/>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G50" i="13"/>
  <c r="G51" i="13"/>
  <c r="G52" i="13"/>
  <c r="G53" i="13"/>
  <c r="G54"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2" i="13"/>
  <c r="E3" i="13"/>
  <c r="J3" i="13" s="1"/>
  <c r="E4" i="13"/>
  <c r="J4" i="13" s="1"/>
  <c r="E5" i="13"/>
  <c r="J5" i="13" s="1"/>
  <c r="E6" i="13"/>
  <c r="J6" i="13" s="1"/>
  <c r="E7" i="13"/>
  <c r="J7" i="13" s="1"/>
  <c r="E8" i="13"/>
  <c r="J8" i="13" s="1"/>
  <c r="E9" i="13"/>
  <c r="J9" i="13" s="1"/>
  <c r="E10" i="13"/>
  <c r="J10" i="13" s="1"/>
  <c r="E11" i="13"/>
  <c r="J11" i="13" s="1"/>
  <c r="E12" i="13"/>
  <c r="J12" i="13" s="1"/>
  <c r="E13" i="13"/>
  <c r="J13" i="13" s="1"/>
  <c r="E14" i="13"/>
  <c r="J14" i="13" s="1"/>
  <c r="E15" i="13"/>
  <c r="J15" i="13" s="1"/>
  <c r="E16" i="13"/>
  <c r="J16" i="13" s="1"/>
  <c r="E17" i="13"/>
  <c r="J17" i="13" s="1"/>
  <c r="E18" i="13"/>
  <c r="J18" i="13" s="1"/>
  <c r="E19" i="13"/>
  <c r="J19" i="13" s="1"/>
  <c r="E20" i="13"/>
  <c r="J20" i="13" s="1"/>
  <c r="E21" i="13"/>
  <c r="J21" i="13" s="1"/>
  <c r="E22" i="13"/>
  <c r="J22" i="13" s="1"/>
  <c r="E23" i="13"/>
  <c r="J23" i="13" s="1"/>
  <c r="E24" i="13"/>
  <c r="J24" i="13" s="1"/>
  <c r="E25" i="13"/>
  <c r="J25" i="13" s="1"/>
  <c r="E26" i="13"/>
  <c r="J26" i="13" s="1"/>
  <c r="E27" i="13"/>
  <c r="J27" i="13" s="1"/>
  <c r="E28" i="13"/>
  <c r="J28" i="13" s="1"/>
  <c r="E29" i="13"/>
  <c r="J29" i="13" s="1"/>
  <c r="E30" i="13"/>
  <c r="J30" i="13" s="1"/>
  <c r="E31" i="13"/>
  <c r="J31" i="13" s="1"/>
  <c r="E32" i="13"/>
  <c r="J32" i="13" s="1"/>
  <c r="E33" i="13"/>
  <c r="J33" i="13" s="1"/>
  <c r="E34" i="13"/>
  <c r="J34" i="13" s="1"/>
  <c r="E35" i="13"/>
  <c r="J35" i="13" s="1"/>
  <c r="E36" i="13"/>
  <c r="J36" i="13" s="1"/>
  <c r="E37" i="13"/>
  <c r="J37" i="13" s="1"/>
  <c r="E38" i="13"/>
  <c r="J38" i="13" s="1"/>
  <c r="E39" i="13"/>
  <c r="J39" i="13" s="1"/>
  <c r="E40" i="13"/>
  <c r="J40" i="13" s="1"/>
  <c r="E41" i="13"/>
  <c r="J41" i="13" s="1"/>
  <c r="E42" i="13"/>
  <c r="J42" i="13" s="1"/>
  <c r="E43" i="13"/>
  <c r="J43" i="13" s="1"/>
  <c r="E44" i="13"/>
  <c r="J44" i="13" s="1"/>
  <c r="E45" i="13"/>
  <c r="J45" i="13" s="1"/>
  <c r="E46" i="13"/>
  <c r="J46" i="13" s="1"/>
  <c r="E47" i="13"/>
  <c r="J47" i="13" s="1"/>
  <c r="E48" i="13"/>
  <c r="J48" i="13" s="1"/>
  <c r="E49" i="13"/>
  <c r="J49" i="13" s="1"/>
  <c r="E50" i="13"/>
  <c r="J50" i="13" s="1"/>
  <c r="E51" i="13"/>
  <c r="J51" i="13" s="1"/>
  <c r="E52" i="13"/>
  <c r="J52" i="13" s="1"/>
  <c r="E53" i="13"/>
  <c r="J53" i="13" s="1"/>
  <c r="E54" i="13"/>
  <c r="J54" i="13" s="1"/>
  <c r="E55" i="13"/>
  <c r="J55" i="13" s="1"/>
  <c r="E56" i="13"/>
  <c r="J56" i="13" s="1"/>
  <c r="E57" i="13"/>
  <c r="J57" i="13" s="1"/>
  <c r="E58" i="13"/>
  <c r="J58" i="13" s="1"/>
  <c r="E59" i="13"/>
  <c r="J59" i="13" s="1"/>
  <c r="E60" i="13"/>
  <c r="J60" i="13" s="1"/>
  <c r="E61" i="13"/>
  <c r="J61" i="13" s="1"/>
  <c r="E62" i="13"/>
  <c r="J62" i="13" s="1"/>
  <c r="E63" i="13"/>
  <c r="J63" i="13" s="1"/>
  <c r="E64" i="13"/>
  <c r="J64" i="13" s="1"/>
  <c r="E65" i="13"/>
  <c r="J65" i="13" s="1"/>
  <c r="E66" i="13"/>
  <c r="J66" i="13" s="1"/>
  <c r="E67" i="13"/>
  <c r="J67" i="13" s="1"/>
  <c r="E68" i="13"/>
  <c r="J68" i="13" s="1"/>
  <c r="E69" i="13"/>
  <c r="J69" i="13" s="1"/>
  <c r="E70" i="13"/>
  <c r="J70" i="13" s="1"/>
  <c r="E71" i="13"/>
  <c r="J71" i="13" s="1"/>
  <c r="E72" i="13"/>
  <c r="J72" i="13" s="1"/>
  <c r="E73" i="13"/>
  <c r="J73" i="13" s="1"/>
  <c r="E74" i="13"/>
  <c r="J74" i="13" s="1"/>
  <c r="E75" i="13"/>
  <c r="J75" i="13" s="1"/>
  <c r="E76" i="13"/>
  <c r="J76" i="13" s="1"/>
  <c r="E77" i="13"/>
  <c r="J77" i="13" s="1"/>
  <c r="E78" i="13"/>
  <c r="J78" i="13" s="1"/>
  <c r="E79" i="13"/>
  <c r="J79" i="13" s="1"/>
  <c r="E80" i="13"/>
  <c r="J80" i="13" s="1"/>
  <c r="E81" i="13"/>
  <c r="J81" i="13" s="1"/>
  <c r="E82" i="13"/>
  <c r="J82" i="13" s="1"/>
  <c r="E83" i="13"/>
  <c r="J83" i="13" s="1"/>
  <c r="E84" i="13"/>
  <c r="J84" i="13" s="1"/>
  <c r="E85" i="13"/>
  <c r="J85" i="13" s="1"/>
  <c r="E86" i="13"/>
  <c r="J86" i="13" s="1"/>
  <c r="E87" i="13"/>
  <c r="J87" i="13" s="1"/>
  <c r="E88" i="13"/>
  <c r="J88" i="13" s="1"/>
  <c r="E89" i="13"/>
  <c r="J89" i="13" s="1"/>
  <c r="E90" i="13"/>
  <c r="J90" i="13" s="1"/>
  <c r="E91" i="13"/>
  <c r="J91" i="13" s="1"/>
  <c r="E92" i="13"/>
  <c r="J92" i="13" s="1"/>
  <c r="E93" i="13"/>
  <c r="J93" i="13" s="1"/>
  <c r="E94" i="13"/>
  <c r="J94" i="13" s="1"/>
  <c r="E95" i="13"/>
  <c r="J95" i="13" s="1"/>
  <c r="E96" i="13"/>
  <c r="J96" i="13" s="1"/>
  <c r="E97" i="13"/>
  <c r="J97" i="13" s="1"/>
  <c r="E98" i="13"/>
  <c r="J98" i="13" s="1"/>
  <c r="E99" i="13"/>
  <c r="J99" i="13" s="1"/>
  <c r="E100" i="13"/>
  <c r="J100" i="13" s="1"/>
  <c r="E101" i="13"/>
  <c r="J101" i="13" s="1"/>
  <c r="E102" i="13"/>
  <c r="J102" i="13" s="1"/>
  <c r="E103" i="13"/>
  <c r="J103" i="13" s="1"/>
  <c r="E104" i="13"/>
  <c r="J104" i="13" s="1"/>
  <c r="E105" i="13"/>
  <c r="J105" i="13" s="1"/>
  <c r="E106" i="13"/>
  <c r="J106" i="13" s="1"/>
  <c r="E107" i="13"/>
  <c r="J107" i="13" s="1"/>
  <c r="E108" i="13"/>
  <c r="J108" i="13" s="1"/>
  <c r="E109" i="13"/>
  <c r="J109" i="13" s="1"/>
  <c r="E110" i="13"/>
  <c r="J110" i="13" s="1"/>
  <c r="E111" i="13"/>
  <c r="J111" i="13" s="1"/>
  <c r="E112" i="13"/>
  <c r="J112" i="13" s="1"/>
  <c r="E113" i="13"/>
  <c r="J113" i="13" s="1"/>
  <c r="E114" i="13"/>
  <c r="J114" i="13" s="1"/>
  <c r="E115" i="13"/>
  <c r="J115" i="13" s="1"/>
  <c r="E116" i="13"/>
  <c r="J116" i="13" s="1"/>
  <c r="E117" i="13"/>
  <c r="J117" i="13" s="1"/>
  <c r="E118" i="13"/>
  <c r="J118" i="13" s="1"/>
  <c r="E119" i="13"/>
  <c r="J119" i="13" s="1"/>
  <c r="E120" i="13"/>
  <c r="J120" i="13" s="1"/>
  <c r="E121" i="13"/>
  <c r="J121" i="13" s="1"/>
  <c r="E122" i="13"/>
  <c r="J122" i="13" s="1"/>
  <c r="E123" i="13"/>
  <c r="J123" i="13" s="1"/>
  <c r="E124" i="13"/>
  <c r="J124" i="13" s="1"/>
  <c r="E125" i="13"/>
  <c r="J125" i="13" s="1"/>
  <c r="E126" i="13"/>
  <c r="J126" i="13" s="1"/>
  <c r="E127" i="13"/>
  <c r="J127" i="13" s="1"/>
  <c r="E128" i="13"/>
  <c r="J128" i="13" s="1"/>
  <c r="E129" i="13"/>
  <c r="J129" i="13" s="1"/>
  <c r="E130" i="13"/>
  <c r="J130" i="13" s="1"/>
  <c r="E131" i="13"/>
  <c r="J131" i="13" s="1"/>
  <c r="E132" i="13"/>
  <c r="J132" i="13" s="1"/>
  <c r="E2" i="13"/>
  <c r="J2" i="13" s="1"/>
  <c r="J199" i="5"/>
  <c r="B205" i="5"/>
  <c r="K186" i="5"/>
  <c r="L186" i="5"/>
  <c r="M186" i="5"/>
  <c r="N186" i="5"/>
  <c r="J186" i="5"/>
  <c r="K185" i="5"/>
  <c r="L185" i="5"/>
  <c r="M185" i="5"/>
  <c r="N185" i="5"/>
  <c r="J185" i="5"/>
  <c r="K165" i="5"/>
  <c r="L165" i="5"/>
  <c r="M165" i="5"/>
  <c r="N165" i="5"/>
  <c r="J165" i="5"/>
  <c r="K164" i="5"/>
  <c r="L164" i="5"/>
  <c r="M164" i="5"/>
  <c r="N164" i="5"/>
  <c r="J164" i="5"/>
  <c r="K147" i="5"/>
  <c r="L147" i="5"/>
  <c r="M147" i="5"/>
  <c r="N147" i="5"/>
  <c r="J147" i="5"/>
  <c r="K146" i="5"/>
  <c r="L146" i="5"/>
  <c r="M146" i="5"/>
  <c r="N146" i="5"/>
  <c r="J146" i="5"/>
  <c r="J131" i="5"/>
  <c r="J116" i="5"/>
  <c r="J101" i="5"/>
  <c r="N132" i="5"/>
  <c r="M132" i="5"/>
  <c r="L132" i="5"/>
  <c r="K132" i="5"/>
  <c r="J132" i="5"/>
  <c r="N131" i="5"/>
  <c r="M131" i="5"/>
  <c r="L131" i="5"/>
  <c r="K131" i="5"/>
  <c r="N117" i="5"/>
  <c r="M117" i="5"/>
  <c r="L117" i="5"/>
  <c r="K117" i="5"/>
  <c r="J117" i="5"/>
  <c r="N116" i="5"/>
  <c r="M116" i="5"/>
  <c r="L116" i="5"/>
  <c r="K116" i="5"/>
  <c r="N102" i="5"/>
  <c r="M102" i="5"/>
  <c r="L102" i="5"/>
  <c r="K102" i="5"/>
  <c r="J102" i="5"/>
  <c r="N101" i="5"/>
  <c r="M101" i="5"/>
  <c r="L101" i="5"/>
  <c r="K101" i="5"/>
  <c r="K87" i="5"/>
  <c r="L87" i="5"/>
  <c r="M87" i="5"/>
  <c r="N87" i="5"/>
  <c r="J87" i="5"/>
  <c r="K86" i="5"/>
  <c r="L86" i="5"/>
  <c r="M86" i="5"/>
  <c r="N86" i="5"/>
  <c r="J86" i="5"/>
  <c r="B98" i="5"/>
  <c r="J78" i="5"/>
  <c r="C76" i="5"/>
  <c r="D76" i="5"/>
  <c r="E76" i="5"/>
  <c r="F76" i="5"/>
  <c r="G76" i="5"/>
  <c r="B76" i="5"/>
  <c r="J77" i="5" s="1"/>
  <c r="B10" i="5"/>
  <c r="K193" i="5"/>
  <c r="L193" i="5"/>
  <c r="M193" i="5"/>
  <c r="N193" i="5"/>
  <c r="J193" i="5"/>
  <c r="K192" i="5"/>
  <c r="L192" i="5"/>
  <c r="M192" i="5"/>
  <c r="N192" i="5"/>
  <c r="J192" i="5"/>
  <c r="H194" i="5"/>
  <c r="G180" i="5"/>
  <c r="F180" i="5"/>
  <c r="E180" i="5"/>
  <c r="D180" i="5"/>
  <c r="C180" i="5"/>
  <c r="C181" i="5" s="1"/>
  <c r="B180" i="5"/>
  <c r="C161" i="5"/>
  <c r="D161" i="5"/>
  <c r="E161" i="5"/>
  <c r="F161" i="5"/>
  <c r="G161" i="5"/>
  <c r="B161" i="5"/>
  <c r="B143" i="5"/>
  <c r="G143" i="5"/>
  <c r="F143" i="5"/>
  <c r="E143" i="5"/>
  <c r="D143" i="5"/>
  <c r="C143" i="5"/>
  <c r="B128" i="5"/>
  <c r="G128" i="5"/>
  <c r="F128" i="5"/>
  <c r="E128" i="5"/>
  <c r="D128" i="5"/>
  <c r="C128" i="5"/>
  <c r="G113" i="5"/>
  <c r="F113" i="5"/>
  <c r="E113" i="5"/>
  <c r="D113" i="5"/>
  <c r="C113" i="5"/>
  <c r="B113" i="5"/>
  <c r="C98" i="5"/>
  <c r="D98" i="5"/>
  <c r="E98" i="5"/>
  <c r="F98" i="5"/>
  <c r="G98" i="5"/>
  <c r="C279" i="5"/>
  <c r="D279" i="5"/>
  <c r="E279" i="5"/>
  <c r="F279" i="5"/>
  <c r="G279" i="5"/>
  <c r="B279" i="5"/>
  <c r="C241" i="5"/>
  <c r="D241" i="5"/>
  <c r="E241" i="5"/>
  <c r="F241" i="5"/>
  <c r="G241" i="5"/>
  <c r="B241" i="5"/>
  <c r="C205" i="5"/>
  <c r="D205" i="5"/>
  <c r="E205" i="5"/>
  <c r="F205" i="5"/>
  <c r="G205" i="5"/>
  <c r="G74" i="5"/>
  <c r="F74" i="5"/>
  <c r="E74" i="5"/>
  <c r="D74" i="5"/>
  <c r="C74" i="5"/>
  <c r="B74" i="5"/>
  <c r="G66" i="5"/>
  <c r="F66" i="5"/>
  <c r="E66" i="5"/>
  <c r="D66" i="5"/>
  <c r="C66" i="5"/>
  <c r="B66" i="5"/>
  <c r="G58" i="5"/>
  <c r="F58" i="5"/>
  <c r="E58" i="5"/>
  <c r="D58" i="5"/>
  <c r="C58" i="5"/>
  <c r="B58" i="5"/>
  <c r="G50" i="5"/>
  <c r="F50" i="5"/>
  <c r="E50" i="5"/>
  <c r="D50" i="5"/>
  <c r="C50" i="5"/>
  <c r="B50" i="5"/>
  <c r="G42" i="5"/>
  <c r="F42" i="5"/>
  <c r="E42" i="5"/>
  <c r="D42" i="5"/>
  <c r="C42" i="5"/>
  <c r="B42" i="5"/>
  <c r="G34" i="5"/>
  <c r="F34" i="5"/>
  <c r="E34" i="5"/>
  <c r="D34" i="5"/>
  <c r="C34" i="5"/>
  <c r="B34" i="5"/>
  <c r="G26" i="5"/>
  <c r="F26" i="5"/>
  <c r="E26" i="5"/>
  <c r="D26" i="5"/>
  <c r="C26" i="5"/>
  <c r="B26" i="5"/>
  <c r="G18" i="5"/>
  <c r="F18" i="5"/>
  <c r="E18" i="5"/>
  <c r="D18" i="5"/>
  <c r="C18" i="5"/>
  <c r="B18" i="5"/>
  <c r="D10" i="5"/>
  <c r="E10" i="5"/>
  <c r="F10" i="5"/>
  <c r="G10" i="5"/>
  <c r="C10" i="5"/>
  <c r="AP27" i="14" l="1"/>
  <c r="AQ27" i="14"/>
  <c r="AQ26" i="14"/>
  <c r="AP26" i="14"/>
  <c r="AQ29" i="14"/>
  <c r="AP29" i="14"/>
  <c r="AP28" i="14"/>
  <c r="AQ28" i="14"/>
  <c r="C114" i="5"/>
  <c r="C67" i="5"/>
  <c r="C280" i="5"/>
  <c r="B77" i="5"/>
  <c r="C43" i="5"/>
  <c r="C59" i="5"/>
  <c r="C129" i="5"/>
  <c r="C51" i="5"/>
  <c r="C35" i="5"/>
  <c r="C27" i="5"/>
  <c r="C144" i="5"/>
  <c r="C19" i="5"/>
  <c r="B162" i="5"/>
  <c r="B280" i="5"/>
  <c r="D11" i="5"/>
  <c r="D43" i="5"/>
  <c r="C75" i="5"/>
  <c r="D75" i="5"/>
  <c r="E242" i="5"/>
  <c r="B206" i="5"/>
  <c r="B114" i="5"/>
  <c r="B181" i="5"/>
  <c r="D280" i="5"/>
  <c r="C242" i="5"/>
  <c r="B182" i="5"/>
  <c r="C99" i="5"/>
  <c r="F99" i="5"/>
  <c r="B19" i="5"/>
  <c r="B27" i="5"/>
  <c r="F27" i="5"/>
  <c r="B43" i="5"/>
  <c r="F43" i="5"/>
  <c r="B59" i="5"/>
  <c r="F59" i="5"/>
  <c r="F75" i="5"/>
  <c r="D242" i="5"/>
  <c r="F280" i="5"/>
  <c r="B99" i="5"/>
  <c r="D99" i="5"/>
  <c r="D129" i="5"/>
  <c r="C162" i="5"/>
  <c r="C182" i="5"/>
  <c r="C191" i="5" s="1"/>
  <c r="E182" i="5"/>
  <c r="E191" i="5" s="1"/>
  <c r="B144" i="5"/>
  <c r="F181" i="5"/>
  <c r="D162" i="5"/>
  <c r="B242" i="5"/>
  <c r="E27" i="5"/>
  <c r="B35" i="5"/>
  <c r="E43" i="5"/>
  <c r="E51" i="5"/>
  <c r="E59" i="5"/>
  <c r="E75" i="5"/>
  <c r="E99" i="5"/>
  <c r="B129" i="5"/>
  <c r="E19" i="5"/>
  <c r="D35" i="5"/>
  <c r="D19" i="5"/>
  <c r="D51" i="5"/>
  <c r="D67" i="5"/>
  <c r="G182" i="5"/>
  <c r="G191" i="5" s="1"/>
  <c r="F114" i="5"/>
  <c r="D144" i="5"/>
  <c r="F162" i="5"/>
  <c r="D182" i="5"/>
  <c r="D191" i="5" s="1"/>
  <c r="F19" i="5"/>
  <c r="F35" i="5"/>
  <c r="E67" i="5"/>
  <c r="E35" i="5"/>
  <c r="E206" i="5"/>
  <c r="C206" i="5"/>
  <c r="F242" i="5"/>
  <c r="F182" i="5"/>
  <c r="F191" i="5" s="1"/>
  <c r="E114" i="5"/>
  <c r="E129" i="5"/>
  <c r="E144" i="5"/>
  <c r="E162" i="5"/>
  <c r="E181" i="5"/>
  <c r="B75" i="5"/>
  <c r="F206" i="5"/>
  <c r="E280" i="5"/>
  <c r="C11" i="5"/>
  <c r="D27" i="5"/>
  <c r="B51" i="5"/>
  <c r="F51" i="5"/>
  <c r="D59" i="5"/>
  <c r="B67" i="5"/>
  <c r="F67" i="5"/>
  <c r="F129" i="5"/>
  <c r="F144" i="5"/>
  <c r="D181" i="5"/>
  <c r="D114" i="5"/>
  <c r="D206" i="5"/>
  <c r="E11" i="5"/>
  <c r="B11" i="5"/>
  <c r="F11" i="5"/>
  <c r="F192" i="5" l="1"/>
  <c r="D192" i="5"/>
  <c r="C192" i="5"/>
  <c r="E192" i="5"/>
  <c r="B191" i="5"/>
  <c r="B192" i="5" s="1"/>
  <c r="D77" i="5"/>
  <c r="F183" i="5"/>
  <c r="E77" i="5"/>
  <c r="E183" i="5"/>
  <c r="C77" i="5"/>
  <c r="F77" i="5"/>
  <c r="D183" i="5"/>
  <c r="C183" i="5"/>
  <c r="B183" i="5"/>
  <c r="K245" i="5" l="1"/>
  <c r="L245" i="5"/>
  <c r="M245" i="5"/>
  <c r="N245" i="5"/>
  <c r="J245" i="5"/>
  <c r="K244" i="5"/>
  <c r="L244" i="5"/>
  <c r="M244" i="5"/>
  <c r="N244" i="5"/>
  <c r="J244" i="5"/>
  <c r="K209" i="5"/>
  <c r="L209" i="5"/>
  <c r="M209" i="5"/>
  <c r="N209" i="5"/>
  <c r="J209" i="5"/>
  <c r="K208" i="5"/>
  <c r="L208" i="5"/>
  <c r="M208" i="5"/>
  <c r="N208" i="5"/>
  <c r="J208" i="5"/>
  <c r="K200" i="5"/>
  <c r="L200" i="5"/>
  <c r="M200" i="5"/>
  <c r="N200" i="5"/>
  <c r="J200" i="5"/>
  <c r="K199" i="5"/>
  <c r="L199" i="5"/>
  <c r="M199" i="5"/>
  <c r="N199" i="5"/>
  <c r="J61" i="5"/>
  <c r="K79" i="5"/>
  <c r="L79" i="5"/>
  <c r="M79" i="5"/>
  <c r="N79" i="5"/>
  <c r="J79" i="5"/>
  <c r="K78" i="5"/>
  <c r="L78" i="5"/>
  <c r="M78" i="5"/>
  <c r="N78" i="5"/>
  <c r="K77" i="5"/>
  <c r="L77" i="5"/>
  <c r="M77" i="5"/>
  <c r="N77" i="5"/>
  <c r="I188" i="5"/>
  <c r="K69" i="5"/>
  <c r="L69" i="5"/>
  <c r="M69" i="5"/>
  <c r="N69" i="5"/>
  <c r="K70" i="5"/>
  <c r="L70" i="5"/>
  <c r="M70" i="5"/>
  <c r="N70" i="5"/>
  <c r="J70" i="5"/>
  <c r="J69" i="5"/>
  <c r="K61" i="5"/>
  <c r="L61" i="5"/>
  <c r="M61" i="5"/>
  <c r="N61" i="5"/>
  <c r="K62" i="5"/>
  <c r="L62" i="5"/>
  <c r="M62" i="5"/>
  <c r="N62" i="5"/>
  <c r="J62" i="5"/>
  <c r="K53" i="5"/>
  <c r="L53" i="5"/>
  <c r="M53" i="5"/>
  <c r="N53" i="5"/>
  <c r="K54" i="5"/>
  <c r="L54" i="5"/>
  <c r="M54" i="5"/>
  <c r="N54" i="5"/>
  <c r="J54" i="5"/>
  <c r="J53" i="5"/>
  <c r="K45" i="5"/>
  <c r="L45" i="5"/>
  <c r="M45" i="5"/>
  <c r="N45" i="5"/>
  <c r="K46" i="5"/>
  <c r="L46" i="5"/>
  <c r="M46" i="5"/>
  <c r="N46" i="5"/>
  <c r="J46" i="5"/>
  <c r="J45" i="5"/>
  <c r="K37" i="5"/>
  <c r="L37" i="5"/>
  <c r="M37" i="5"/>
  <c r="N37" i="5"/>
  <c r="K38" i="5"/>
  <c r="L38" i="5"/>
  <c r="M38" i="5"/>
  <c r="N38" i="5"/>
  <c r="J38" i="5"/>
  <c r="J37" i="5"/>
  <c r="K29" i="5"/>
  <c r="L29" i="5"/>
  <c r="M29" i="5"/>
  <c r="N29" i="5"/>
  <c r="K30" i="5"/>
  <c r="L30" i="5"/>
  <c r="M30" i="5"/>
  <c r="N30" i="5"/>
  <c r="J30" i="5"/>
  <c r="J29" i="5"/>
  <c r="N21" i="5"/>
  <c r="K21" i="5"/>
  <c r="L21" i="5"/>
  <c r="M21" i="5"/>
  <c r="K22" i="5"/>
  <c r="L22" i="5"/>
  <c r="M22" i="5"/>
  <c r="N22" i="5"/>
  <c r="J22" i="5"/>
  <c r="J21" i="5"/>
  <c r="J13" i="5"/>
  <c r="K5" i="5"/>
  <c r="K13" i="5"/>
  <c r="L13" i="5"/>
  <c r="M13" i="5"/>
  <c r="N13" i="5"/>
  <c r="K14" i="5"/>
  <c r="L14" i="5"/>
  <c r="M14" i="5"/>
  <c r="N14" i="5"/>
  <c r="J14" i="5"/>
  <c r="L5" i="5"/>
  <c r="M5" i="5"/>
  <c r="N5" i="5"/>
  <c r="K6" i="5"/>
  <c r="L6" i="5"/>
  <c r="M6" i="5"/>
  <c r="N6" i="5"/>
  <c r="J6" i="5"/>
  <c r="J5" i="5"/>
  <c r="FF294" i="1"/>
  <c r="FE294" i="1"/>
  <c r="FD294" i="1"/>
  <c r="FC294" i="1"/>
  <c r="FB294" i="1"/>
  <c r="FA294" i="1"/>
  <c r="EZ294" i="1"/>
  <c r="EY294" i="1"/>
  <c r="EX294" i="1"/>
  <c r="EW294" i="1"/>
  <c r="EV294" i="1"/>
  <c r="EU294" i="1"/>
  <c r="ET294" i="1"/>
  <c r="ES294" i="1"/>
  <c r="ER294" i="1"/>
  <c r="EQ294" i="1"/>
  <c r="EP294" i="1"/>
  <c r="EO294" i="1"/>
  <c r="EN294" i="1"/>
  <c r="EM294" i="1"/>
  <c r="EL294" i="1"/>
  <c r="EK294" i="1"/>
  <c r="EJ294" i="1"/>
  <c r="EI294" i="1"/>
  <c r="EH294" i="1"/>
  <c r="EG294" i="1"/>
  <c r="EF294" i="1"/>
  <c r="EE294" i="1"/>
  <c r="ED294" i="1"/>
  <c r="EC294" i="1"/>
  <c r="EB294" i="1"/>
  <c r="EA294" i="1"/>
  <c r="DZ294" i="1"/>
  <c r="DY294" i="1"/>
  <c r="DX294" i="1"/>
  <c r="DW294" i="1"/>
  <c r="DT294" i="1"/>
  <c r="DS294" i="1"/>
  <c r="DR294" i="1"/>
  <c r="DQ294" i="1"/>
  <c r="DP294" i="1"/>
  <c r="DO294" i="1"/>
  <c r="DN294" i="1"/>
  <c r="DM294" i="1"/>
  <c r="DL294" i="1"/>
  <c r="DK294" i="1"/>
  <c r="DJ294" i="1"/>
  <c r="DI294" i="1"/>
  <c r="DH294" i="1"/>
  <c r="DG294" i="1"/>
  <c r="DF294" i="1"/>
  <c r="DE294" i="1"/>
  <c r="DD294" i="1"/>
  <c r="DC294" i="1"/>
  <c r="DB294" i="1"/>
  <c r="DA294" i="1"/>
  <c r="CZ294" i="1"/>
  <c r="CY294" i="1"/>
  <c r="CX294" i="1"/>
  <c r="CW294" i="1"/>
  <c r="CV294" i="1"/>
  <c r="CU294" i="1"/>
  <c r="CT294" i="1"/>
  <c r="CS294" i="1"/>
  <c r="CR294" i="1"/>
  <c r="CQ294" i="1"/>
  <c r="CP294" i="1"/>
  <c r="CO294" i="1"/>
  <c r="CN294" i="1"/>
  <c r="CM294" i="1"/>
  <c r="DU294" i="1" s="1"/>
  <c r="CJ294" i="1"/>
  <c r="CI294" i="1"/>
  <c r="CH294" i="1"/>
  <c r="CG294" i="1"/>
  <c r="CF294" i="1"/>
  <c r="CE294" i="1"/>
  <c r="CD294" i="1"/>
  <c r="BS294" i="1"/>
  <c r="BR294" i="1"/>
  <c r="BQ294" i="1"/>
  <c r="BP294" i="1"/>
  <c r="BO294" i="1"/>
  <c r="BN294" i="1"/>
  <c r="BK294" i="1"/>
  <c r="BJ294" i="1"/>
  <c r="BI294" i="1"/>
  <c r="BH294" i="1"/>
  <c r="BG294" i="1"/>
  <c r="BF294" i="1"/>
  <c r="BC294" i="1"/>
  <c r="BB294" i="1"/>
  <c r="BA294" i="1"/>
  <c r="AZ294" i="1"/>
  <c r="AY294" i="1"/>
  <c r="AX294" i="1"/>
  <c r="AU294" i="1"/>
  <c r="AT294" i="1"/>
  <c r="AS294" i="1"/>
  <c r="AR294" i="1"/>
  <c r="AQ294" i="1"/>
  <c r="AP294" i="1"/>
  <c r="AM294" i="1"/>
  <c r="AL294" i="1"/>
  <c r="AK294" i="1"/>
  <c r="AJ294" i="1"/>
  <c r="AI294" i="1"/>
  <c r="AH294" i="1"/>
  <c r="AE294" i="1"/>
  <c r="AD294" i="1"/>
  <c r="AC294" i="1"/>
  <c r="AB294" i="1"/>
  <c r="AA294" i="1"/>
  <c r="Z294" i="1"/>
  <c r="W294" i="1"/>
  <c r="V294" i="1"/>
  <c r="U294" i="1"/>
  <c r="T294" i="1"/>
  <c r="S294" i="1"/>
  <c r="R294" i="1"/>
  <c r="O294" i="1"/>
  <c r="N294" i="1"/>
  <c r="M294" i="1"/>
  <c r="L294" i="1"/>
  <c r="K294" i="1"/>
  <c r="J294" i="1"/>
  <c r="G294" i="1"/>
  <c r="F294" i="1"/>
  <c r="E294" i="1"/>
  <c r="D294" i="1"/>
  <c r="C294" i="1"/>
  <c r="B294" i="1"/>
  <c r="FF293" i="1"/>
  <c r="FE293" i="1"/>
  <c r="FD293" i="1"/>
  <c r="FC293" i="1"/>
  <c r="FB293" i="1"/>
  <c r="FA293" i="1"/>
  <c r="EZ293" i="1"/>
  <c r="EY293" i="1"/>
  <c r="EX293" i="1"/>
  <c r="EW293" i="1"/>
  <c r="EV293" i="1"/>
  <c r="EU293" i="1"/>
  <c r="ET293" i="1"/>
  <c r="ES293" i="1"/>
  <c r="ER293" i="1"/>
  <c r="EQ293" i="1"/>
  <c r="EP293" i="1"/>
  <c r="EO293" i="1"/>
  <c r="EN293" i="1"/>
  <c r="EM293" i="1"/>
  <c r="EL293" i="1"/>
  <c r="EK293" i="1"/>
  <c r="EJ293" i="1"/>
  <c r="EI293" i="1"/>
  <c r="EH293" i="1"/>
  <c r="EG293" i="1"/>
  <c r="EF293" i="1"/>
  <c r="EE293" i="1"/>
  <c r="ED293" i="1"/>
  <c r="EC293" i="1"/>
  <c r="EB293" i="1"/>
  <c r="EA293" i="1"/>
  <c r="DZ293" i="1"/>
  <c r="DY293" i="1"/>
  <c r="DX293" i="1"/>
  <c r="DW293" i="1"/>
  <c r="DT293" i="1"/>
  <c r="DS293" i="1"/>
  <c r="DR293" i="1"/>
  <c r="DQ293" i="1"/>
  <c r="DP293" i="1"/>
  <c r="DO293" i="1"/>
  <c r="DN293" i="1"/>
  <c r="DM293" i="1"/>
  <c r="DL293" i="1"/>
  <c r="DK293" i="1"/>
  <c r="DJ293" i="1"/>
  <c r="DI293" i="1"/>
  <c r="DH293" i="1"/>
  <c r="DG293" i="1"/>
  <c r="DF293" i="1"/>
  <c r="DE293" i="1"/>
  <c r="DD293" i="1"/>
  <c r="DC293" i="1"/>
  <c r="DB293" i="1"/>
  <c r="DA293" i="1"/>
  <c r="CZ293" i="1"/>
  <c r="CY293" i="1"/>
  <c r="CX293" i="1"/>
  <c r="CW293" i="1"/>
  <c r="CV293" i="1"/>
  <c r="CU293" i="1"/>
  <c r="CT293" i="1"/>
  <c r="CS293" i="1"/>
  <c r="CR293" i="1"/>
  <c r="CQ293" i="1"/>
  <c r="CP293" i="1"/>
  <c r="CO293" i="1"/>
  <c r="CN293" i="1"/>
  <c r="CM293" i="1"/>
  <c r="CJ293" i="1"/>
  <c r="CI293" i="1"/>
  <c r="CH293" i="1"/>
  <c r="CG293" i="1"/>
  <c r="CF293" i="1"/>
  <c r="CE293" i="1"/>
  <c r="CD293" i="1"/>
  <c r="BS293" i="1"/>
  <c r="BR293" i="1"/>
  <c r="BQ293" i="1"/>
  <c r="BP293" i="1"/>
  <c r="BO293" i="1"/>
  <c r="BN293" i="1"/>
  <c r="BT293" i="1" s="1"/>
  <c r="BK293" i="1"/>
  <c r="BJ293" i="1"/>
  <c r="BI293" i="1"/>
  <c r="BH293" i="1"/>
  <c r="BG293" i="1"/>
  <c r="BF293" i="1"/>
  <c r="BC293" i="1"/>
  <c r="BB293" i="1"/>
  <c r="BA293" i="1"/>
  <c r="AZ293" i="1"/>
  <c r="AY293" i="1"/>
  <c r="AX293" i="1"/>
  <c r="AU293" i="1"/>
  <c r="AT293" i="1"/>
  <c r="AS293" i="1"/>
  <c r="AR293" i="1"/>
  <c r="AQ293" i="1"/>
  <c r="AP293" i="1"/>
  <c r="AM293" i="1"/>
  <c r="AL293" i="1"/>
  <c r="AK293" i="1"/>
  <c r="AJ293" i="1"/>
  <c r="AI293" i="1"/>
  <c r="AH293" i="1"/>
  <c r="AE293" i="1"/>
  <c r="AD293" i="1"/>
  <c r="AC293" i="1"/>
  <c r="AB293" i="1"/>
  <c r="AA293" i="1"/>
  <c r="Z293" i="1"/>
  <c r="W293" i="1"/>
  <c r="V293" i="1"/>
  <c r="U293" i="1"/>
  <c r="T293" i="1"/>
  <c r="S293" i="1"/>
  <c r="R293" i="1"/>
  <c r="O293" i="1"/>
  <c r="N293" i="1"/>
  <c r="M293" i="1"/>
  <c r="L293" i="1"/>
  <c r="K293" i="1"/>
  <c r="J293" i="1"/>
  <c r="G293" i="1"/>
  <c r="F293" i="1"/>
  <c r="E293" i="1"/>
  <c r="D293" i="1"/>
  <c r="C293" i="1"/>
  <c r="B293" i="1"/>
  <c r="H293" i="1" s="1"/>
  <c r="FF292" i="1"/>
  <c r="FE292" i="1"/>
  <c r="FD292" i="1"/>
  <c r="FC292" i="1"/>
  <c r="FB292" i="1"/>
  <c r="FA292" i="1"/>
  <c r="EZ292" i="1"/>
  <c r="EY292" i="1"/>
  <c r="EX292" i="1"/>
  <c r="EW292" i="1"/>
  <c r="EV292" i="1"/>
  <c r="EU292" i="1"/>
  <c r="ET292" i="1"/>
  <c r="ES292" i="1"/>
  <c r="ER292" i="1"/>
  <c r="EQ292" i="1"/>
  <c r="EP292" i="1"/>
  <c r="EO292" i="1"/>
  <c r="EN292" i="1"/>
  <c r="EM292" i="1"/>
  <c r="EL292" i="1"/>
  <c r="EK292" i="1"/>
  <c r="EJ292" i="1"/>
  <c r="EI292" i="1"/>
  <c r="EH292" i="1"/>
  <c r="EG292" i="1"/>
  <c r="EF292" i="1"/>
  <c r="EE292" i="1"/>
  <c r="ED292" i="1"/>
  <c r="EC292" i="1"/>
  <c r="EB292" i="1"/>
  <c r="EA292" i="1"/>
  <c r="DZ292" i="1"/>
  <c r="DY292" i="1"/>
  <c r="DX292" i="1"/>
  <c r="DW292" i="1"/>
  <c r="FG292" i="1" s="1"/>
  <c r="DT292" i="1"/>
  <c r="DS292" i="1"/>
  <c r="DR292" i="1"/>
  <c r="DQ292" i="1"/>
  <c r="DP292" i="1"/>
  <c r="DO292" i="1"/>
  <c r="DN292" i="1"/>
  <c r="DM292" i="1"/>
  <c r="DL292" i="1"/>
  <c r="DK292" i="1"/>
  <c r="DJ292" i="1"/>
  <c r="DI292" i="1"/>
  <c r="DH292" i="1"/>
  <c r="DG292" i="1"/>
  <c r="DF292" i="1"/>
  <c r="DE292" i="1"/>
  <c r="DD292" i="1"/>
  <c r="DC292" i="1"/>
  <c r="DB292" i="1"/>
  <c r="DA292" i="1"/>
  <c r="CZ292" i="1"/>
  <c r="CY292" i="1"/>
  <c r="CX292" i="1"/>
  <c r="CW292" i="1"/>
  <c r="CV292" i="1"/>
  <c r="CU292" i="1"/>
  <c r="CT292" i="1"/>
  <c r="CS292" i="1"/>
  <c r="CR292" i="1"/>
  <c r="CQ292" i="1"/>
  <c r="CP292" i="1"/>
  <c r="CO292" i="1"/>
  <c r="CN292" i="1"/>
  <c r="CM292" i="1"/>
  <c r="CJ292" i="1"/>
  <c r="CI292" i="1"/>
  <c r="CH292" i="1"/>
  <c r="CG292" i="1"/>
  <c r="CF292" i="1"/>
  <c r="CE292" i="1"/>
  <c r="CD292" i="1"/>
  <c r="BS292" i="1"/>
  <c r="BR292" i="1"/>
  <c r="BQ292" i="1"/>
  <c r="BP292" i="1"/>
  <c r="BO292" i="1"/>
  <c r="BN292" i="1"/>
  <c r="BK292" i="1"/>
  <c r="BJ292" i="1"/>
  <c r="BI292" i="1"/>
  <c r="BH292" i="1"/>
  <c r="BG292" i="1"/>
  <c r="BF292" i="1"/>
  <c r="BC292" i="1"/>
  <c r="BB292" i="1"/>
  <c r="BA292" i="1"/>
  <c r="AZ292" i="1"/>
  <c r="AY292" i="1"/>
  <c r="AX292" i="1"/>
  <c r="AU292" i="1"/>
  <c r="AT292" i="1"/>
  <c r="AS292" i="1"/>
  <c r="AR292" i="1"/>
  <c r="AQ292" i="1"/>
  <c r="AP292" i="1"/>
  <c r="AM292" i="1"/>
  <c r="AL292" i="1"/>
  <c r="AK292" i="1"/>
  <c r="AJ292" i="1"/>
  <c r="AI292" i="1"/>
  <c r="AH292" i="1"/>
  <c r="AE292" i="1"/>
  <c r="AD292" i="1"/>
  <c r="AC292" i="1"/>
  <c r="AB292" i="1"/>
  <c r="AA292" i="1"/>
  <c r="Z292" i="1"/>
  <c r="AF292" i="1" s="1"/>
  <c r="W292" i="1"/>
  <c r="V292" i="1"/>
  <c r="U292" i="1"/>
  <c r="T292" i="1"/>
  <c r="S292" i="1"/>
  <c r="R292" i="1"/>
  <c r="O292" i="1"/>
  <c r="N292" i="1"/>
  <c r="M292" i="1"/>
  <c r="L292" i="1"/>
  <c r="K292" i="1"/>
  <c r="J292" i="1"/>
  <c r="P292" i="1" s="1"/>
  <c r="G292" i="1"/>
  <c r="F292" i="1"/>
  <c r="E292" i="1"/>
  <c r="D292" i="1"/>
  <c r="C292" i="1"/>
  <c r="B292" i="1"/>
  <c r="FF291" i="1"/>
  <c r="FE291" i="1"/>
  <c r="FD291" i="1"/>
  <c r="FC291" i="1"/>
  <c r="FB291" i="1"/>
  <c r="FA291" i="1"/>
  <c r="EZ291" i="1"/>
  <c r="EY291" i="1"/>
  <c r="EX291" i="1"/>
  <c r="EW291" i="1"/>
  <c r="EV291" i="1"/>
  <c r="EU291" i="1"/>
  <c r="ET291" i="1"/>
  <c r="ES291" i="1"/>
  <c r="ER291" i="1"/>
  <c r="EQ291" i="1"/>
  <c r="EP291" i="1"/>
  <c r="EO291" i="1"/>
  <c r="EN291" i="1"/>
  <c r="EM291" i="1"/>
  <c r="EL291" i="1"/>
  <c r="EK291" i="1"/>
  <c r="EJ291" i="1"/>
  <c r="EI291" i="1"/>
  <c r="EH291" i="1"/>
  <c r="EG291" i="1"/>
  <c r="EF291" i="1"/>
  <c r="EE291" i="1"/>
  <c r="ED291" i="1"/>
  <c r="EC291" i="1"/>
  <c r="EB291" i="1"/>
  <c r="EA291" i="1"/>
  <c r="DZ291" i="1"/>
  <c r="DY291" i="1"/>
  <c r="DX291" i="1"/>
  <c r="DW291" i="1"/>
  <c r="DT291" i="1"/>
  <c r="DS291" i="1"/>
  <c r="DR291" i="1"/>
  <c r="DQ291" i="1"/>
  <c r="DP291" i="1"/>
  <c r="DO291" i="1"/>
  <c r="DN291" i="1"/>
  <c r="DM291" i="1"/>
  <c r="DL291" i="1"/>
  <c r="DK291" i="1"/>
  <c r="DJ291" i="1"/>
  <c r="DI291" i="1"/>
  <c r="DH291" i="1"/>
  <c r="DG291" i="1"/>
  <c r="DF291" i="1"/>
  <c r="DE291" i="1"/>
  <c r="DD291" i="1"/>
  <c r="DC291" i="1"/>
  <c r="DB291" i="1"/>
  <c r="DA291" i="1"/>
  <c r="CZ291" i="1"/>
  <c r="CY291" i="1"/>
  <c r="CX291" i="1"/>
  <c r="CW291" i="1"/>
  <c r="CV291" i="1"/>
  <c r="CU291" i="1"/>
  <c r="CT291" i="1"/>
  <c r="CS291" i="1"/>
  <c r="CR291" i="1"/>
  <c r="CQ291" i="1"/>
  <c r="CP291" i="1"/>
  <c r="CO291" i="1"/>
  <c r="CN291" i="1"/>
  <c r="CM291" i="1"/>
  <c r="CJ291" i="1"/>
  <c r="CI291" i="1"/>
  <c r="CH291" i="1"/>
  <c r="CG291" i="1"/>
  <c r="CF291" i="1"/>
  <c r="CE291" i="1"/>
  <c r="CD291" i="1"/>
  <c r="BS291" i="1"/>
  <c r="BR291" i="1"/>
  <c r="BQ291" i="1"/>
  <c r="BP291" i="1"/>
  <c r="BO291" i="1"/>
  <c r="BN291" i="1"/>
  <c r="BK291" i="1"/>
  <c r="BJ291" i="1"/>
  <c r="BI291" i="1"/>
  <c r="BH291" i="1"/>
  <c r="BG291" i="1"/>
  <c r="BF291" i="1"/>
  <c r="BC291" i="1"/>
  <c r="BB291" i="1"/>
  <c r="BA291" i="1"/>
  <c r="AZ291" i="1"/>
  <c r="AY291" i="1"/>
  <c r="AX291" i="1"/>
  <c r="AU291" i="1"/>
  <c r="AT291" i="1"/>
  <c r="AS291" i="1"/>
  <c r="AR291" i="1"/>
  <c r="AQ291" i="1"/>
  <c r="AP291" i="1"/>
  <c r="AM291" i="1"/>
  <c r="AL291" i="1"/>
  <c r="AK291" i="1"/>
  <c r="AJ291" i="1"/>
  <c r="AI291" i="1"/>
  <c r="AH291" i="1"/>
  <c r="AE291" i="1"/>
  <c r="AD291" i="1"/>
  <c r="AC291" i="1"/>
  <c r="AB291" i="1"/>
  <c r="AA291" i="1"/>
  <c r="Z291" i="1"/>
  <c r="W291" i="1"/>
  <c r="V291" i="1"/>
  <c r="U291" i="1"/>
  <c r="T291" i="1"/>
  <c r="S291" i="1"/>
  <c r="R291" i="1"/>
  <c r="O291" i="1"/>
  <c r="N291" i="1"/>
  <c r="M291" i="1"/>
  <c r="L291" i="1"/>
  <c r="K291" i="1"/>
  <c r="J291" i="1"/>
  <c r="G291" i="1"/>
  <c r="F291" i="1"/>
  <c r="E291" i="1"/>
  <c r="D291" i="1"/>
  <c r="C291" i="1"/>
  <c r="B291" i="1"/>
  <c r="FF290" i="1"/>
  <c r="FF295" i="1" s="1"/>
  <c r="FE290" i="1"/>
  <c r="FD290" i="1"/>
  <c r="FD295" i="1" s="1"/>
  <c r="FC290" i="1"/>
  <c r="FC295" i="1" s="1"/>
  <c r="FB290" i="1"/>
  <c r="FB295" i="1" s="1"/>
  <c r="FA290" i="1"/>
  <c r="EZ290" i="1"/>
  <c r="EZ295" i="1" s="1"/>
  <c r="EY290" i="1"/>
  <c r="EY295" i="1" s="1"/>
  <c r="EX290" i="1"/>
  <c r="EX295" i="1" s="1"/>
  <c r="EW290" i="1"/>
  <c r="EV290" i="1"/>
  <c r="EV295" i="1" s="1"/>
  <c r="EU290" i="1"/>
  <c r="EU295" i="1" s="1"/>
  <c r="ET290" i="1"/>
  <c r="ET295" i="1" s="1"/>
  <c r="ES290" i="1"/>
  <c r="ER290" i="1"/>
  <c r="ER295" i="1" s="1"/>
  <c r="EQ290" i="1"/>
  <c r="EQ295" i="1" s="1"/>
  <c r="EP290" i="1"/>
  <c r="EP295" i="1" s="1"/>
  <c r="EO290" i="1"/>
  <c r="EN290" i="1"/>
  <c r="EM290" i="1"/>
  <c r="EM295" i="1" s="1"/>
  <c r="EL290" i="1"/>
  <c r="EL295" i="1" s="1"/>
  <c r="EK290" i="1"/>
  <c r="EJ290" i="1"/>
  <c r="EI290" i="1"/>
  <c r="EI295" i="1" s="1"/>
  <c r="EH290" i="1"/>
  <c r="EH295" i="1" s="1"/>
  <c r="EG290" i="1"/>
  <c r="EF290" i="1"/>
  <c r="EE290" i="1"/>
  <c r="EE295" i="1" s="1"/>
  <c r="ED290" i="1"/>
  <c r="ED295" i="1" s="1"/>
  <c r="EC290" i="1"/>
  <c r="EB290" i="1"/>
  <c r="EA290" i="1"/>
  <c r="EA295" i="1" s="1"/>
  <c r="DZ290" i="1"/>
  <c r="DZ295" i="1" s="1"/>
  <c r="DY290" i="1"/>
  <c r="DX290" i="1"/>
  <c r="DW290" i="1"/>
  <c r="DT290" i="1"/>
  <c r="DT295" i="1" s="1"/>
  <c r="DS290" i="1"/>
  <c r="DR290" i="1"/>
  <c r="DQ290" i="1"/>
  <c r="DQ295" i="1" s="1"/>
  <c r="DP290" i="1"/>
  <c r="DP295" i="1" s="1"/>
  <c r="DO290" i="1"/>
  <c r="DN290" i="1"/>
  <c r="DM290" i="1"/>
  <c r="DM295" i="1" s="1"/>
  <c r="DL290" i="1"/>
  <c r="DL295" i="1" s="1"/>
  <c r="DK290" i="1"/>
  <c r="DJ290" i="1"/>
  <c r="DI290" i="1"/>
  <c r="DI295" i="1" s="1"/>
  <c r="DH290" i="1"/>
  <c r="DH295" i="1" s="1"/>
  <c r="DG290" i="1"/>
  <c r="DF290" i="1"/>
  <c r="DE290" i="1"/>
  <c r="DE295" i="1" s="1"/>
  <c r="DD290" i="1"/>
  <c r="DD295" i="1" s="1"/>
  <c r="DC290" i="1"/>
  <c r="DB290" i="1"/>
  <c r="DA290" i="1"/>
  <c r="DA295" i="1" s="1"/>
  <c r="CZ290" i="1"/>
  <c r="CZ295" i="1" s="1"/>
  <c r="CY290" i="1"/>
  <c r="CX290" i="1"/>
  <c r="CW290" i="1"/>
  <c r="CW295" i="1" s="1"/>
  <c r="CV290" i="1"/>
  <c r="CV295" i="1" s="1"/>
  <c r="CU290" i="1"/>
  <c r="CT290" i="1"/>
  <c r="CS290" i="1"/>
  <c r="CS295" i="1" s="1"/>
  <c r="CR290" i="1"/>
  <c r="CR295" i="1" s="1"/>
  <c r="CQ290" i="1"/>
  <c r="CP290" i="1"/>
  <c r="CO290" i="1"/>
  <c r="CO295" i="1" s="1"/>
  <c r="CN290" i="1"/>
  <c r="CN295" i="1" s="1"/>
  <c r="CM290" i="1"/>
  <c r="CJ290" i="1"/>
  <c r="CI290" i="1"/>
  <c r="CI295" i="1" s="1"/>
  <c r="CH290" i="1"/>
  <c r="CH295" i="1" s="1"/>
  <c r="CG290" i="1"/>
  <c r="CF290" i="1"/>
  <c r="CE290" i="1"/>
  <c r="CE295" i="1" s="1"/>
  <c r="CD290" i="1"/>
  <c r="CD295" i="1" s="1"/>
  <c r="BS290" i="1"/>
  <c r="BR290" i="1"/>
  <c r="BQ290" i="1"/>
  <c r="BQ295" i="1" s="1"/>
  <c r="BP290" i="1"/>
  <c r="BP295" i="1" s="1"/>
  <c r="BO290" i="1"/>
  <c r="BN290" i="1"/>
  <c r="BK290" i="1"/>
  <c r="BK295" i="1" s="1"/>
  <c r="BJ290" i="1"/>
  <c r="BJ295" i="1" s="1"/>
  <c r="BI290" i="1"/>
  <c r="BH290" i="1"/>
  <c r="BG290" i="1"/>
  <c r="BG295" i="1" s="1"/>
  <c r="BF290" i="1"/>
  <c r="BC290" i="1"/>
  <c r="BB290" i="1"/>
  <c r="BA290" i="1"/>
  <c r="BA295" i="1" s="1"/>
  <c r="AZ290" i="1"/>
  <c r="AZ295" i="1" s="1"/>
  <c r="AY290" i="1"/>
  <c r="AX290" i="1"/>
  <c r="AU290" i="1"/>
  <c r="AU295" i="1" s="1"/>
  <c r="AT290" i="1"/>
  <c r="AT295" i="1" s="1"/>
  <c r="AS290" i="1"/>
  <c r="AR290" i="1"/>
  <c r="AQ290" i="1"/>
  <c r="AQ295" i="1" s="1"/>
  <c r="AP290" i="1"/>
  <c r="AP295" i="1" s="1"/>
  <c r="AM290" i="1"/>
  <c r="AL290" i="1"/>
  <c r="AK290" i="1"/>
  <c r="AK295" i="1" s="1"/>
  <c r="AJ290" i="1"/>
  <c r="AJ295" i="1" s="1"/>
  <c r="AI290" i="1"/>
  <c r="AH290" i="1"/>
  <c r="AE290" i="1"/>
  <c r="AE295" i="1" s="1"/>
  <c r="AD290" i="1"/>
  <c r="AD295" i="1" s="1"/>
  <c r="AC290" i="1"/>
  <c r="AB290" i="1"/>
  <c r="AA290" i="1"/>
  <c r="AA295" i="1" s="1"/>
  <c r="Z290" i="1"/>
  <c r="W290" i="1"/>
  <c r="V290" i="1"/>
  <c r="U290" i="1"/>
  <c r="U295" i="1" s="1"/>
  <c r="T290" i="1"/>
  <c r="S290" i="1"/>
  <c r="R290" i="1"/>
  <c r="O290" i="1"/>
  <c r="O295" i="1" s="1"/>
  <c r="N290" i="1"/>
  <c r="M290" i="1"/>
  <c r="L290" i="1"/>
  <c r="K290" i="1"/>
  <c r="K295" i="1" s="1"/>
  <c r="J290" i="1"/>
  <c r="G290" i="1"/>
  <c r="F290" i="1"/>
  <c r="E290" i="1"/>
  <c r="E295" i="1" s="1"/>
  <c r="D290" i="1"/>
  <c r="C290" i="1"/>
  <c r="B290" i="1"/>
  <c r="X293" i="1" l="1"/>
  <c r="AN293" i="1"/>
  <c r="BD293" i="1"/>
  <c r="FG290" i="1"/>
  <c r="P291" i="1"/>
  <c r="AF291" i="1"/>
  <c r="AV291" i="1"/>
  <c r="BL291" i="1"/>
  <c r="F295" i="1"/>
  <c r="X290" i="1"/>
  <c r="AB295" i="1"/>
  <c r="AH295" i="1"/>
  <c r="AN295" i="1" s="1"/>
  <c r="AR295" i="1"/>
  <c r="DJ295" i="1"/>
  <c r="EB295" i="1"/>
  <c r="EF295" i="1"/>
  <c r="EN295" i="1"/>
  <c r="C295" i="1"/>
  <c r="M295" i="1"/>
  <c r="S295" i="1"/>
  <c r="W295" i="1"/>
  <c r="AC295" i="1"/>
  <c r="AI295" i="1"/>
  <c r="CG295" i="1"/>
  <c r="CM295" i="1"/>
  <c r="EG295" i="1"/>
  <c r="ES295" i="1"/>
  <c r="EW295" i="1"/>
  <c r="FA295" i="1"/>
  <c r="FE295" i="1"/>
  <c r="H291" i="1"/>
  <c r="X291" i="1"/>
  <c r="AN291" i="1"/>
  <c r="BD291" i="1"/>
  <c r="BT291" i="1"/>
  <c r="FI291" i="1"/>
  <c r="BV291" i="1"/>
  <c r="B295" i="1"/>
  <c r="H295" i="1" s="1"/>
  <c r="I291" i="1" s="1"/>
  <c r="L295" i="1"/>
  <c r="V295" i="1"/>
  <c r="AL295" i="1"/>
  <c r="BD290" i="1"/>
  <c r="BB295" i="1"/>
  <c r="BN295" i="1"/>
  <c r="BT295" i="1" s="1"/>
  <c r="CF295" i="1"/>
  <c r="CP295" i="1"/>
  <c r="CX295" i="1"/>
  <c r="DF295" i="1"/>
  <c r="DR295" i="1"/>
  <c r="EJ295" i="1"/>
  <c r="DU291" i="1"/>
  <c r="G295" i="1"/>
  <c r="AM295" i="1"/>
  <c r="AS295" i="1"/>
  <c r="AY295" i="1"/>
  <c r="BC295" i="1"/>
  <c r="BI295" i="1"/>
  <c r="BO295" i="1"/>
  <c r="BS295" i="1"/>
  <c r="CQ295" i="1"/>
  <c r="CU295" i="1"/>
  <c r="CY295" i="1"/>
  <c r="DC295" i="1"/>
  <c r="DG295" i="1"/>
  <c r="DK295" i="1"/>
  <c r="DO295" i="1"/>
  <c r="DS295" i="1"/>
  <c r="DY295" i="1"/>
  <c r="EC295" i="1"/>
  <c r="EK295" i="1"/>
  <c r="EO295" i="1"/>
  <c r="D295" i="1"/>
  <c r="J295" i="1"/>
  <c r="N295" i="1"/>
  <c r="T295" i="1"/>
  <c r="AF290" i="1"/>
  <c r="BL290" i="1"/>
  <c r="FG291" i="1"/>
  <c r="BV292" i="1"/>
  <c r="X292" i="1"/>
  <c r="AN292" i="1"/>
  <c r="BD292" i="1"/>
  <c r="BT292" i="1"/>
  <c r="DU293" i="1"/>
  <c r="P294" i="1"/>
  <c r="AF294" i="1"/>
  <c r="AV294" i="1"/>
  <c r="BL294" i="1"/>
  <c r="BM294" i="1" s="1"/>
  <c r="FI294" i="1"/>
  <c r="DU292" i="1"/>
  <c r="P293" i="1"/>
  <c r="AF293" i="1"/>
  <c r="AV293" i="1"/>
  <c r="BL293" i="1"/>
  <c r="FI293" i="1"/>
  <c r="FG294" i="1"/>
  <c r="BH295" i="1"/>
  <c r="BR295" i="1"/>
  <c r="CJ295" i="1"/>
  <c r="CT295" i="1"/>
  <c r="DB295" i="1"/>
  <c r="DN295" i="1"/>
  <c r="DX295" i="1"/>
  <c r="AV292" i="1"/>
  <c r="BL292" i="1"/>
  <c r="FI292" i="1"/>
  <c r="FG293" i="1"/>
  <c r="H294" i="1"/>
  <c r="I294" i="1" s="1"/>
  <c r="X294" i="1"/>
  <c r="AN294" i="1"/>
  <c r="BD294" i="1"/>
  <c r="BT294" i="1"/>
  <c r="BU294" i="1" s="1"/>
  <c r="P295" i="1"/>
  <c r="Q292" i="1" s="1"/>
  <c r="AV295" i="1"/>
  <c r="AW291" i="1" s="1"/>
  <c r="BV290" i="1"/>
  <c r="CK291" i="1"/>
  <c r="H292" i="1"/>
  <c r="BV294" i="1"/>
  <c r="Z295" i="1"/>
  <c r="AF295" i="1" s="1"/>
  <c r="BF295" i="1"/>
  <c r="BL295" i="1" s="1"/>
  <c r="BM290" i="1" s="1"/>
  <c r="CK290" i="1"/>
  <c r="DU290" i="1"/>
  <c r="FI290" i="1"/>
  <c r="BV293" i="1"/>
  <c r="CK294" i="1"/>
  <c r="R295" i="1"/>
  <c r="AX295" i="1"/>
  <c r="H290" i="1"/>
  <c r="P290" i="1"/>
  <c r="AN290" i="1"/>
  <c r="AV290" i="1"/>
  <c r="BT290" i="1"/>
  <c r="CK293" i="1"/>
  <c r="DW295" i="1"/>
  <c r="CK292" i="1"/>
  <c r="DU295" i="1" l="1"/>
  <c r="DV294" i="1" s="1"/>
  <c r="FI295" i="1"/>
  <c r="FJ292" i="1" s="1"/>
  <c r="AW290" i="1"/>
  <c r="AG293" i="1"/>
  <c r="FG295" i="1"/>
  <c r="FH290" i="1" s="1"/>
  <c r="X295" i="1"/>
  <c r="Y293" i="1" s="1"/>
  <c r="Q290" i="1"/>
  <c r="CK295" i="1"/>
  <c r="BU291" i="1"/>
  <c r="BU293" i="1"/>
  <c r="AO294" i="1"/>
  <c r="AO291" i="1"/>
  <c r="AO292" i="1"/>
  <c r="AO293" i="1"/>
  <c r="AO290" i="1"/>
  <c r="CL293" i="1"/>
  <c r="CL294" i="1"/>
  <c r="CL290" i="1"/>
  <c r="I292" i="1"/>
  <c r="AG292" i="1"/>
  <c r="AW293" i="1"/>
  <c r="BU290" i="1"/>
  <c r="I290" i="1"/>
  <c r="I293" i="1"/>
  <c r="BM291" i="1"/>
  <c r="CL292" i="1"/>
  <c r="BD295" i="1"/>
  <c r="BE290" i="1" s="1"/>
  <c r="FJ290" i="1"/>
  <c r="AG294" i="1"/>
  <c r="BM292" i="1"/>
  <c r="Q293" i="1"/>
  <c r="AG291" i="1"/>
  <c r="Q294" i="1"/>
  <c r="AG290" i="1"/>
  <c r="AW292" i="1"/>
  <c r="BM293" i="1"/>
  <c r="DV292" i="1"/>
  <c r="Q291" i="1"/>
  <c r="FH293" i="1"/>
  <c r="BV295" i="1"/>
  <c r="BW290" i="1" s="1"/>
  <c r="CL291" i="1"/>
  <c r="AW294" i="1"/>
  <c r="BU292" i="1"/>
  <c r="FH294" i="1"/>
  <c r="FJ291" i="1" l="1"/>
  <c r="FJ294" i="1"/>
  <c r="Y290" i="1"/>
  <c r="FH291" i="1"/>
  <c r="DV290" i="1"/>
  <c r="DV293" i="1"/>
  <c r="FJ293" i="1"/>
  <c r="Y294" i="1"/>
  <c r="FH292" i="1"/>
  <c r="DV291" i="1"/>
  <c r="Y291" i="1"/>
  <c r="Y292" i="1"/>
  <c r="BE292" i="1"/>
  <c r="BE294" i="1"/>
  <c r="BE291" i="1"/>
  <c r="BE293" i="1"/>
  <c r="BW293" i="1"/>
  <c r="BW294" i="1"/>
  <c r="BW292" i="1"/>
  <c r="BW29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<sst xmlns="http://schemas.openxmlformats.org/spreadsheetml/2006/main" count="41955" uniqueCount="767">
  <si>
    <t>gD_B_2862_10a_m</t>
  </si>
  <si>
    <t>gD_B_2862_13a_m</t>
  </si>
  <si>
    <t>gD_B_2862_15a_m</t>
  </si>
  <si>
    <t>gD_B_2862_2a_m</t>
  </si>
  <si>
    <t>gD_B_2862_3a_m</t>
  </si>
  <si>
    <t>gD_B_2862_9a_m</t>
  </si>
  <si>
    <t>gD_C_2865_1a_m</t>
  </si>
  <si>
    <t>gD_C_2865_2a_m</t>
  </si>
  <si>
    <t>gD_C_2865_3a_m</t>
  </si>
  <si>
    <t>gD_C_2865_5a_m</t>
  </si>
  <si>
    <t>gD_C_2865_7a_m</t>
  </si>
  <si>
    <t>gD_C_2865_9a_m</t>
  </si>
  <si>
    <t>gD_D_2859_10a_m</t>
  </si>
  <si>
    <t>gD_D_2859_2a_m</t>
  </si>
  <si>
    <t>gD_D_2859_3a_m</t>
  </si>
  <si>
    <t>gD_D_2859_4a_m</t>
  </si>
  <si>
    <t>gD_D_2859_6a_m</t>
  </si>
  <si>
    <t>gD_D_2859_9a_m</t>
  </si>
  <si>
    <t>gD_E_2896_10a_m</t>
  </si>
  <si>
    <t>gD_E_2896_11a_m</t>
  </si>
  <si>
    <t>gD_E_2896_13a_m</t>
  </si>
  <si>
    <t>gD_E_2896_3a_m</t>
  </si>
  <si>
    <t>gD_E_2896_5a_m</t>
  </si>
  <si>
    <t>gD_E_2896_7a_m</t>
  </si>
  <si>
    <t>gD_G_2872_12a_m</t>
  </si>
  <si>
    <t>gD_G_2872_15a_m</t>
  </si>
  <si>
    <t>gD_G_2872_2a_m</t>
  </si>
  <si>
    <t>gD_G_2872_3a_m</t>
  </si>
  <si>
    <t>gD_G_2872_6a_m</t>
  </si>
  <si>
    <t>gD_G_2872_8a_m</t>
  </si>
  <si>
    <t>gD_H_2894_14a_m</t>
  </si>
  <si>
    <t>gD_H_2894_15a_m</t>
  </si>
  <si>
    <t>gD_H_2894_5a_m</t>
  </si>
  <si>
    <t>gD_H_2894_6a_m</t>
  </si>
  <si>
    <t>gD_H_2894_8a_m</t>
  </si>
  <si>
    <t>gD_H_2894_9a_m</t>
  </si>
  <si>
    <t>gD_M_2883_1a_m</t>
  </si>
  <si>
    <t>gD_M_2883_2a_m</t>
  </si>
  <si>
    <t>gD_M_2883_3a_m</t>
  </si>
  <si>
    <t>gD_M_2883_4a_m</t>
  </si>
  <si>
    <t>gD_M_2883_4b_m</t>
  </si>
  <si>
    <t>gD_M_2883_5a_m</t>
  </si>
  <si>
    <t>gD_N_2875_11a_m</t>
  </si>
  <si>
    <t>gD_N_2875_15a_m</t>
  </si>
  <si>
    <t>gD_N_2875_2a_m</t>
  </si>
  <si>
    <t>gD_N_2875_3a_m</t>
  </si>
  <si>
    <t>gD_N_2875_5a_m</t>
  </si>
  <si>
    <t>gD_N_2875_6a_m</t>
  </si>
  <si>
    <t>gD_O_2885_10a_m</t>
  </si>
  <si>
    <t>gD_O_2885_11a_m</t>
  </si>
  <si>
    <t>gD_O_2885_13a_m</t>
  </si>
  <si>
    <t>gD_O_2885_4a_m</t>
  </si>
  <si>
    <t>gD_O_2885_7a_m</t>
  </si>
  <si>
    <t>gD_O_2885_9a_m</t>
  </si>
  <si>
    <t>gD_III_79_8a</t>
  </si>
  <si>
    <t>gD_VI_111_1a</t>
  </si>
  <si>
    <t>gD_VI_111_1b</t>
  </si>
  <si>
    <t>gD_VI_111_1c</t>
  </si>
  <si>
    <t>gD_VI_111_1d</t>
  </si>
  <si>
    <t>gD_VI_111_1e</t>
  </si>
  <si>
    <t>gD_VI_111_1f</t>
  </si>
  <si>
    <t>gD_I_67_3_11a</t>
  </si>
  <si>
    <t>gD_I_67_3_11b</t>
  </si>
  <si>
    <t>gD_I_67_3_11c</t>
  </si>
  <si>
    <t>gD_I_67_3_11d</t>
  </si>
  <si>
    <t>gD_I_67_3_11e</t>
  </si>
  <si>
    <t>gD_I_67_3_11h</t>
  </si>
  <si>
    <t>gD_II_79_3_9a</t>
  </si>
  <si>
    <t>gD_II_79_3_9b</t>
  </si>
  <si>
    <t>gD_II_79_3_9c</t>
  </si>
  <si>
    <t>gD_II_79_3_9d</t>
  </si>
  <si>
    <t>gD_II_79_3_9e</t>
  </si>
  <si>
    <t>gD_II_79_3_9f</t>
  </si>
  <si>
    <t>gD_III_79_9_6a</t>
  </si>
  <si>
    <t>gD_III_79_9_6b</t>
  </si>
  <si>
    <t>gD_III_79_9_6c</t>
  </si>
  <si>
    <t>gD_III_79_9_6d</t>
  </si>
  <si>
    <t>gD_IV_79_11_14a</t>
  </si>
  <si>
    <t>gD_IV_79_11_14b</t>
  </si>
  <si>
    <t>gD_IV_79_11_14c</t>
  </si>
  <si>
    <t>gD_IV_79_11_14d</t>
  </si>
  <si>
    <t>gD_IV_79_11_14e</t>
  </si>
  <si>
    <t>gD_IV_79_11_14f</t>
  </si>
  <si>
    <t>gD_V_111_1_16a</t>
  </si>
  <si>
    <t>gD_V_111_1_16b</t>
  </si>
  <si>
    <t>gD_V_111_1_16c</t>
  </si>
  <si>
    <t>gD_V_111_1_16d</t>
  </si>
  <si>
    <t>gD_V_111_1_16e</t>
  </si>
  <si>
    <t>gD_V_111_1_16f</t>
  </si>
  <si>
    <t>gD_V_111_1_16g</t>
  </si>
  <si>
    <t>gD_V_111_1_16h</t>
  </si>
  <si>
    <t>gD_V_111_1_16j</t>
  </si>
  <si>
    <t>gD_VI_111_1_31a</t>
  </si>
  <si>
    <t>gD_VI_111_1_31b</t>
  </si>
  <si>
    <t>gD_VI_111_1_31c</t>
  </si>
  <si>
    <t>gD_I_3068M4a</t>
  </si>
  <si>
    <t>gD_I_3068M4b</t>
  </si>
  <si>
    <t>gD_I_3068M4c</t>
  </si>
  <si>
    <t>gD_I_3068M4d</t>
  </si>
  <si>
    <t>gD_I_3068M4e</t>
  </si>
  <si>
    <t>gD_I_3068M4f</t>
  </si>
  <si>
    <t>gD_II_3632M3a</t>
  </si>
  <si>
    <t>gD_II_3632M3b</t>
  </si>
  <si>
    <t>gD_II_3632M3c</t>
  </si>
  <si>
    <t>gD_II_3632M3d</t>
  </si>
  <si>
    <t>gD_II_3632M3e</t>
  </si>
  <si>
    <t>gD_II_3632M3f</t>
  </si>
  <si>
    <t>gD_III_3637M1a</t>
  </si>
  <si>
    <t>gD_III_3637M1c</t>
  </si>
  <si>
    <t>gD_III_3637M1d</t>
  </si>
  <si>
    <t>gD_III_3637M1e</t>
  </si>
  <si>
    <t>gD_III_3637M1f</t>
  </si>
  <si>
    <t>gD_III_3637M1i</t>
  </si>
  <si>
    <t>gD_IV_3140M5a</t>
  </si>
  <si>
    <t>gD_IV_3140M5b</t>
  </si>
  <si>
    <t>gD_IV_3140M5c</t>
  </si>
  <si>
    <t>gD_IV_3140M5d</t>
  </si>
  <si>
    <t>gD_IV_3140M5e</t>
  </si>
  <si>
    <t>gD_IV_3140M5f</t>
  </si>
  <si>
    <t>gD_V_3095M1a</t>
  </si>
  <si>
    <t>gD_V_3095M1b</t>
  </si>
  <si>
    <t>gD_V_3095M1c</t>
  </si>
  <si>
    <t>gD_V_3095M1d</t>
  </si>
  <si>
    <t>gD_V_3095M1e</t>
  </si>
  <si>
    <t>gD_V_3095M1g</t>
  </si>
  <si>
    <t>gD_VI_3081M2a</t>
  </si>
  <si>
    <t>gD_VI_3081M2b</t>
  </si>
  <si>
    <t>gD_VI_3081M2c</t>
  </si>
  <si>
    <t>gD_VI_3081M3a</t>
  </si>
  <si>
    <t>gD_VI_3081M3b</t>
  </si>
  <si>
    <t>gD_VI_3081M3c</t>
  </si>
  <si>
    <t>V_2_5_contig01934_433</t>
  </si>
  <si>
    <t>0</t>
  </si>
  <si>
    <t>4</t>
  </si>
  <si>
    <t/>
  </si>
  <si>
    <t>V_2_5_contig02957_216</t>
  </si>
  <si>
    <t>2</t>
  </si>
  <si>
    <t>1</t>
  </si>
  <si>
    <t>3</t>
  </si>
  <si>
    <t>V_2_5_isotig00348_2103</t>
  </si>
  <si>
    <t>V_2_5_isotig00348_4041</t>
  </si>
  <si>
    <t>V_2_5_isotig01241_269</t>
  </si>
  <si>
    <t>V_2_5_isotig01982_127</t>
  </si>
  <si>
    <t>V_2_5_isotig01982_81</t>
  </si>
  <si>
    <t>V_2_5_isotig02086_413</t>
  </si>
  <si>
    <t>V_2_5_isotig02618_797</t>
  </si>
  <si>
    <t>V_2_5_isotig02818_278</t>
  </si>
  <si>
    <t>V_2_5_isotig02818_68</t>
  </si>
  <si>
    <t>V_2_5_isotig02818_69</t>
  </si>
  <si>
    <t>V_2_5_isotig03218_72</t>
  </si>
  <si>
    <t>V_2_5_isotig03302_933</t>
  </si>
  <si>
    <t>V_2_5_isotig03497_453</t>
  </si>
  <si>
    <t>V_2_5_isotig03497_475</t>
  </si>
  <si>
    <t>V_2_5_isotig03508_34</t>
  </si>
  <si>
    <t>V_2_5_isotig03626_548</t>
  </si>
  <si>
    <t>V_2_5_isotig03814_142</t>
  </si>
  <si>
    <t>V_2_5_isotig03838_197</t>
  </si>
  <si>
    <t>V_2_5_isotig03838_230</t>
  </si>
  <si>
    <t>V_2_5_isotig03850_1318</t>
  </si>
  <si>
    <t>V_2_5_isotig03850_1764</t>
  </si>
  <si>
    <t>V_2_5_isotig03877_1049</t>
  </si>
  <si>
    <t>V_2_5_isotig03877_1213</t>
  </si>
  <si>
    <t>V_2_5_isotig03877_624</t>
  </si>
  <si>
    <t>V_2_5_isotig04610_451</t>
  </si>
  <si>
    <t>V_2_5_isotig04702_1015</t>
  </si>
  <si>
    <t>V_2_5_isotig05210_439</t>
  </si>
  <si>
    <t>V_2_5_isotig05419_200</t>
  </si>
  <si>
    <t>V_2_5_isotig05419_426</t>
  </si>
  <si>
    <t>V_2_5_isotig05419_83</t>
  </si>
  <si>
    <t>V_2_5_isotig05522_386</t>
  </si>
  <si>
    <t>V_2_5_isotig05586_160</t>
  </si>
  <si>
    <t>V_2_5_isotig05586_259</t>
  </si>
  <si>
    <t>V_2_5_isotig05632_455</t>
  </si>
  <si>
    <t>V_2_5_isotig05833_463</t>
  </si>
  <si>
    <t>V_2_5_isotig05933_320</t>
  </si>
  <si>
    <t>V_2_5_isotig05933_342</t>
  </si>
  <si>
    <t>V_2_5_isotig05999_228</t>
  </si>
  <si>
    <t>V_2_5_isotig05999_234</t>
  </si>
  <si>
    <t>V_2_5_isotig05999_339</t>
  </si>
  <si>
    <t>V_2_5_isotig06171_134</t>
  </si>
  <si>
    <t>V_2_5_isotig06171_183</t>
  </si>
  <si>
    <t>V_2_5_isotig06291_324</t>
  </si>
  <si>
    <t>V_2_5_isotig06808_692</t>
  </si>
  <si>
    <t>V_2_5_isotig06868_1049</t>
  </si>
  <si>
    <t>V_2_5_isotig06964_378</t>
  </si>
  <si>
    <t>V_2_5_isotig07034_628</t>
  </si>
  <si>
    <t>V_2_5_isotig07034_909</t>
  </si>
  <si>
    <t>V_2_5_isotig07071_846</t>
  </si>
  <si>
    <t>V_2_5_isotig07071_882</t>
  </si>
  <si>
    <t>V_2_5_isotig07071_908</t>
  </si>
  <si>
    <t>V_2_5_isotig07097_1676</t>
  </si>
  <si>
    <t>V_2_5_isotig07272_191</t>
  </si>
  <si>
    <t>V_2_5_isotig07311_485</t>
  </si>
  <si>
    <t>V_2_5_isotig07331_532</t>
  </si>
  <si>
    <t>V_2_5_isotig07349_106</t>
  </si>
  <si>
    <t>V_2_5_isotig07410_278</t>
  </si>
  <si>
    <t>V_2_5_isotig07410_98</t>
  </si>
  <si>
    <t>V_2_5_isotig07487_265</t>
  </si>
  <si>
    <t>V_2_5_isotig07487_969</t>
  </si>
  <si>
    <t>V_2_5_isotig07502_606</t>
  </si>
  <si>
    <t>V_2_5_isotig07502_866</t>
  </si>
  <si>
    <t>V_2_5_isotig07608_243</t>
  </si>
  <si>
    <t>V_2_5_isotig07775_1045</t>
  </si>
  <si>
    <t>V_2_5_isotig07933_1591</t>
  </si>
  <si>
    <t>V_2_5_isotig07988_925</t>
  </si>
  <si>
    <t>V_2_5_isotig08648_314</t>
  </si>
  <si>
    <t>V_2_5_isotig08648_338</t>
  </si>
  <si>
    <t>V_2_5_isotig08727_1064</t>
  </si>
  <si>
    <t>V_2_5_isotig08727_1196</t>
  </si>
  <si>
    <t>V_2_5_isotig08815_1062</t>
  </si>
  <si>
    <t>V_2_5_isotig09232_747</t>
  </si>
  <si>
    <t>V_2_5_isotig09248_419</t>
  </si>
  <si>
    <t>V_2_5_isotig09272_766</t>
  </si>
  <si>
    <t>V_2_5_isotig09272_919</t>
  </si>
  <si>
    <t>V_2_5_isotig09273_1131</t>
  </si>
  <si>
    <t>V_2_5_isotig09273_208</t>
  </si>
  <si>
    <t>V_2_5_isotig09273_546</t>
  </si>
  <si>
    <t>V_2_5_isotig09273_795</t>
  </si>
  <si>
    <t>V_2_5_isotig09303_973</t>
  </si>
  <si>
    <t>V_2_5_isotig09490_1178</t>
  </si>
  <si>
    <t>V_2_5_isotig09558_858</t>
  </si>
  <si>
    <t>V_2_5_isotig09576_337</t>
  </si>
  <si>
    <t>V_2_5_isotig09650_1041</t>
  </si>
  <si>
    <t>V_2_5_isotig09650_516</t>
  </si>
  <si>
    <t>V_2_5_isotig09650_594</t>
  </si>
  <si>
    <t>V_2_5_isotig09650_645</t>
  </si>
  <si>
    <t>V_2_5_isotig09650_702</t>
  </si>
  <si>
    <t>V_2_5_isotig09650_762</t>
  </si>
  <si>
    <t>V_2_5_isotig09650_921</t>
  </si>
  <si>
    <t>V_2_5_isotig09674_621</t>
  </si>
  <si>
    <t>V_2_5_isotig09901_1092</t>
  </si>
  <si>
    <t>V_2_5_isotig10006_66</t>
  </si>
  <si>
    <t>V_2_5_isotig10215_145</t>
  </si>
  <si>
    <t>V_2_5_isotig10215_178</t>
  </si>
  <si>
    <t>V_2_5_isotig10215_559</t>
  </si>
  <si>
    <t>V_2_5_isotig10319_624</t>
  </si>
  <si>
    <t>V_2_5_isotig10338_437</t>
  </si>
  <si>
    <t>V_2_5_isotig10342_463</t>
  </si>
  <si>
    <t>V_2_5_isotig10380_599</t>
  </si>
  <si>
    <t>V_2_5_isotig10380_618</t>
  </si>
  <si>
    <t>V_2_5_isotig10411_890</t>
  </si>
  <si>
    <t>V_2_5_isotig10439_133</t>
  </si>
  <si>
    <t>V_2_5_isotig10439_617</t>
  </si>
  <si>
    <t>V_2_5_isotig10474_297</t>
  </si>
  <si>
    <t>V_2_5_isotig10511_532</t>
  </si>
  <si>
    <t>V_2_5_isotig10590_198</t>
  </si>
  <si>
    <t>V_2_5_isotig10601_263</t>
  </si>
  <si>
    <t>V_2_5_isotig10601_300</t>
  </si>
  <si>
    <t>V_2_5_isotig10601_446</t>
  </si>
  <si>
    <t>V_2_5_isotig10601_455</t>
  </si>
  <si>
    <t>V_2_5_isotig10662_505</t>
  </si>
  <si>
    <t>V_2_5_isotig10662_733</t>
  </si>
  <si>
    <t>V_2_5_isotig10667_199</t>
  </si>
  <si>
    <t>V_2_5_isotig10667_447</t>
  </si>
  <si>
    <t>V_2_5_isotig10667_753</t>
  </si>
  <si>
    <t>V_2_5_isotig10710_939</t>
  </si>
  <si>
    <t>V_2_5_isotig10797_256</t>
  </si>
  <si>
    <t>V_2_5_isotig10876_702</t>
  </si>
  <si>
    <t>V_2_5_isotig10898_371</t>
  </si>
  <si>
    <t>V_2_5_isotig10898_407</t>
  </si>
  <si>
    <t>V_2_5_isotig10935_360</t>
  </si>
  <si>
    <t>V_2_5_isotig10963_229</t>
  </si>
  <si>
    <t>V_2_5_isotig11004_223</t>
  </si>
  <si>
    <t>V_2_5_isotig11004_365</t>
  </si>
  <si>
    <t>V_2_5_isotig11131_805</t>
  </si>
  <si>
    <t>V_2_5_isotig11556_828</t>
  </si>
  <si>
    <t>V_2_5_isotig11602_453</t>
  </si>
  <si>
    <t>V_2_5_isotig11747_62</t>
  </si>
  <si>
    <t>V_2_5_isotig11820_827</t>
  </si>
  <si>
    <t>V_2_5_isotig11879_92</t>
  </si>
  <si>
    <t>V_2_5_isotig11932_582</t>
  </si>
  <si>
    <t>V_2_5_isotig11942_517</t>
  </si>
  <si>
    <t>V_2_5_isotig11958_107</t>
  </si>
  <si>
    <t>V_2_5_isotig11958_333</t>
  </si>
  <si>
    <t>V_2_5_isotig11958_405</t>
  </si>
  <si>
    <t>V_2_5_isotig11958_549</t>
  </si>
  <si>
    <t>V_2_5_isotig12034_534</t>
  </si>
  <si>
    <t>V_2_5_isotig12087_192</t>
  </si>
  <si>
    <t>V_2_5_isotig12246_170</t>
  </si>
  <si>
    <t>V_2_5_isotig12246_61</t>
  </si>
  <si>
    <t>V_2_5_isotig12440_623</t>
  </si>
  <si>
    <t>V_2_5_isotig12487_135</t>
  </si>
  <si>
    <t>V_2_5_isotig12521_336</t>
  </si>
  <si>
    <t>V_2_5_isotig12540_479</t>
  </si>
  <si>
    <t>V_2_5_isotig12629_699</t>
  </si>
  <si>
    <t>V_2_5_isotig12636_456</t>
  </si>
  <si>
    <t>V_2_5_isotig12636_558</t>
  </si>
  <si>
    <t>V_2_5_isotig12855_388</t>
  </si>
  <si>
    <t>V_2_5_isotig13054_638</t>
  </si>
  <si>
    <t>V_2_5_isotig13093_580</t>
  </si>
  <si>
    <t>V_2_5_isotig13116_313</t>
  </si>
  <si>
    <t>V_2_5_isotig13216_132</t>
  </si>
  <si>
    <t>V_2_5_isotig13349_674</t>
  </si>
  <si>
    <t>V_2_5_isotig13417_279</t>
  </si>
  <si>
    <t>V_2_5_isotig13666_198</t>
  </si>
  <si>
    <t>V_2_5_isotig13821_173</t>
  </si>
  <si>
    <t>V_2_5_isotig13851_116</t>
  </si>
  <si>
    <t>V_2_5_isotig13984_100</t>
  </si>
  <si>
    <t>V_2_5_isotig13984_525</t>
  </si>
  <si>
    <t>V_2_5_isotig13984_94</t>
  </si>
  <si>
    <t>V_2_5_isotig14009_374</t>
  </si>
  <si>
    <t>V_2_5_isotig14009_621</t>
  </si>
  <si>
    <t>V_2_5_isotig14028_137</t>
  </si>
  <si>
    <t>V_2_5_isotig14028_278</t>
  </si>
  <si>
    <t>V_2_5_isotig14028_331</t>
  </si>
  <si>
    <t>V_2_5_isotig14028_86</t>
  </si>
  <si>
    <t>V_2_5_isotig14345_278</t>
  </si>
  <si>
    <t>V_2_5_isotig14384_217</t>
  </si>
  <si>
    <t>V_2_5_isotig14392_157</t>
  </si>
  <si>
    <t>V_2_5_isotig14392_431</t>
  </si>
  <si>
    <t>V_2_5_isotig14409_465</t>
  </si>
  <si>
    <t>V_2_5_isotig14430_311</t>
  </si>
  <si>
    <t>V_2_5_isotig14453_151</t>
  </si>
  <si>
    <t>V_2_5_isotig14453_273</t>
  </si>
  <si>
    <t>V_2_5_isotig14453_492</t>
  </si>
  <si>
    <t>V_2_5_isotig14615_401</t>
  </si>
  <si>
    <t>V_2_5_isotig14657_381</t>
  </si>
  <si>
    <t>V_2_5_isotig14687_273</t>
  </si>
  <si>
    <t>V_2_5_isotig14726_499</t>
  </si>
  <si>
    <t>V_2_5_isotig14786_161</t>
  </si>
  <si>
    <t>V_2_5_isotig14804_123</t>
  </si>
  <si>
    <t>V_2_5_isotig14821_104</t>
  </si>
  <si>
    <t>V_2_5_isotig14912_124</t>
  </si>
  <si>
    <t>V_2_5_isotig14956_464</t>
  </si>
  <si>
    <t>V_2_5_isotig15232_115</t>
  </si>
  <si>
    <t>V_2_5_isotig15245_54</t>
  </si>
  <si>
    <t>V_2_5_isotig15247_365</t>
  </si>
  <si>
    <t>V_2_5_isotig15247_461</t>
  </si>
  <si>
    <t>V_2_5_isotig15265_522</t>
  </si>
  <si>
    <t>V_2_5_isotig15318_283</t>
  </si>
  <si>
    <t>V_2_5_isotig15344_304</t>
  </si>
  <si>
    <t>V_2_5_isotig15493_211</t>
  </si>
  <si>
    <t>V_2_5_isotig15499_135</t>
  </si>
  <si>
    <t>V_2_5_isotig15499_336</t>
  </si>
  <si>
    <t>V_2_5_isotig15599_103</t>
  </si>
  <si>
    <t>V_2_5_isotig15640_240</t>
  </si>
  <si>
    <t>V_2_5_isotig15640_526</t>
  </si>
  <si>
    <t>V_2_5_isotig15640_62</t>
  </si>
  <si>
    <t>V_2_5_isotig15762_329</t>
  </si>
  <si>
    <t>V_2_5_isotig15762_368</t>
  </si>
  <si>
    <t>V_2_5_isotig15762_392</t>
  </si>
  <si>
    <t>V_2_5_isotig16062_80</t>
  </si>
  <si>
    <t>V_2_5_isotig16134_409</t>
  </si>
  <si>
    <t>V_2_5_isotig16335_235</t>
  </si>
  <si>
    <t>V_2_5_isotig16335_255</t>
  </si>
  <si>
    <t>V_2_5_isotig16457_332</t>
  </si>
  <si>
    <t>V_2_5_isotig16526_397</t>
  </si>
  <si>
    <t>V_2_5_isotig16537_135</t>
  </si>
  <si>
    <t>V_2_5_isotig16537_274</t>
  </si>
  <si>
    <t>V_2_5_isotig16537_339</t>
  </si>
  <si>
    <t>V_2_5_isotig16537_375</t>
  </si>
  <si>
    <t>V_2_5_isotig16537_39</t>
  </si>
  <si>
    <t>V_2_5_isotig16729_443</t>
  </si>
  <si>
    <t>V_2_5_isotig16788_192</t>
  </si>
  <si>
    <t>V_2_5_isotig16810_104</t>
  </si>
  <si>
    <t>V_2_5_isotig16810_323</t>
  </si>
  <si>
    <t>V_2_5_isotig16810_438</t>
  </si>
  <si>
    <t>V_2_5_isotig16875_345</t>
  </si>
  <si>
    <t>V_2_5_isotig16875_433</t>
  </si>
  <si>
    <t>V_2_5_isotig16911_211</t>
  </si>
  <si>
    <t>V_2_5_isotig16911_274</t>
  </si>
  <si>
    <t>V_2_5_isotig16971_416</t>
  </si>
  <si>
    <t>V_2_5_isotig17019_153</t>
  </si>
  <si>
    <t>V_2_5_isotig17019_227</t>
  </si>
  <si>
    <t>V_2_5_isotig17160_118</t>
  </si>
  <si>
    <t>V_2_5_isotig17219_438</t>
  </si>
  <si>
    <t>V_2_5_isotig17241_296</t>
  </si>
  <si>
    <t>V_2_5_isotig17433_340</t>
  </si>
  <si>
    <t>V_2_5_isotig17460_199</t>
  </si>
  <si>
    <t>V_2_5_isotig17523_133</t>
  </si>
  <si>
    <t>V_2_5_isotig17537_74</t>
  </si>
  <si>
    <t>V_2_5_isotig17619_387</t>
  </si>
  <si>
    <t>V_2_5_isotig17805_244</t>
  </si>
  <si>
    <t>V_2_5_isotig17820_417</t>
  </si>
  <si>
    <t>V_2_5_isotig17830_115</t>
  </si>
  <si>
    <t>V_2_5_isotig17830_254</t>
  </si>
  <si>
    <t>V_2_5_isotig17866_244</t>
  </si>
  <si>
    <t>V_2_5_isotig18010_112</t>
  </si>
  <si>
    <t>V_2_5_isotig18070_135</t>
  </si>
  <si>
    <t>V_2_5_isotig18070_435</t>
  </si>
  <si>
    <t>V_2_5_isotig18070_54</t>
  </si>
  <si>
    <t>V_2_5_isotig18139_139</t>
  </si>
  <si>
    <t>V_2_5_isotig18139_55</t>
  </si>
  <si>
    <t>V_2_5_isotig18474_367</t>
  </si>
  <si>
    <t>V_2_5_isotig18583_92</t>
  </si>
  <si>
    <t>V_2_5_isotig18586_217</t>
  </si>
  <si>
    <t>V_2_5_isotig18650_163</t>
  </si>
  <si>
    <t>V_2_5_isotig18756_57</t>
  </si>
  <si>
    <t>V_2_5_isotig18897_190</t>
  </si>
  <si>
    <t>V_2_5_isotig18897_398</t>
  </si>
  <si>
    <t>V_2_5_isotig18939_184</t>
  </si>
  <si>
    <t>V_2_5_isotig18987_137</t>
  </si>
  <si>
    <t>V_2_5_isotig19050_120</t>
  </si>
  <si>
    <t>V_2_5_isotig19156_361</t>
  </si>
  <si>
    <t>V_2_5_isotig19240_248</t>
  </si>
  <si>
    <t>V_2_5_isotig19404_314</t>
  </si>
  <si>
    <t>V_2_5_isotig19471_315</t>
  </si>
  <si>
    <t>V_2_5_isotig19482_158</t>
  </si>
  <si>
    <t>V_2_5_isotig19574_191</t>
  </si>
  <si>
    <t>V_2_5_isotig19656_274</t>
  </si>
  <si>
    <t>V_2_5_isotig19727_263</t>
  </si>
  <si>
    <t>V_2_5_isotig19779_303</t>
  </si>
  <si>
    <t>V_2_5_isotig19838_42</t>
  </si>
  <si>
    <t>V_2_5_isotig19856_274</t>
  </si>
  <si>
    <t>V_2_5_isotig19865_84</t>
  </si>
  <si>
    <t>V_2_5_isotig20049_56</t>
  </si>
  <si>
    <t>V_2_5_isotig20103_116</t>
  </si>
  <si>
    <t>V_2_5_isotig20177_151</t>
  </si>
  <si>
    <t>V_2_5_isotig20225_180</t>
  </si>
  <si>
    <t>V_2_5_isotig20410_161</t>
  </si>
  <si>
    <t>V_2_5_isotig20427_41</t>
  </si>
  <si>
    <t>V_2_5_isotig20427_60</t>
  </si>
  <si>
    <t>V_2_5_isotig20510_194</t>
  </si>
  <si>
    <t>V_2_5_isotig20586_260</t>
  </si>
  <si>
    <t>V_2_5_isotig20791_205</t>
  </si>
  <si>
    <t>V_2_5_isotig20893_133</t>
  </si>
  <si>
    <t>V_2_5_isotig20920_214</t>
  </si>
  <si>
    <t>V_2_5_isotig21004_264</t>
  </si>
  <si>
    <t>V_2_5_isotig21402_70</t>
  </si>
  <si>
    <t>V_2_5_isotig21491_99</t>
  </si>
  <si>
    <t>V_2_5_isotig21492_200</t>
  </si>
  <si>
    <t>V_2_5_isotig21507_97</t>
  </si>
  <si>
    <t>V_2_5_isotig21557_100</t>
  </si>
  <si>
    <t>V_2_5_isotig21624_104</t>
  </si>
  <si>
    <t>Spokane- 5th &amp; Sherman</t>
  </si>
  <si>
    <t>Spokane - Canon</t>
  </si>
  <si>
    <t>Spangle</t>
  </si>
  <si>
    <t>Rosalia</t>
  </si>
  <si>
    <t>Oaksdale - 2nd &amp; Pearl</t>
  </si>
  <si>
    <t>Garfield</t>
  </si>
  <si>
    <t>Pullman3 - Grand</t>
  </si>
  <si>
    <t>Pullman - long ligule/PostOffice</t>
  </si>
  <si>
    <t>Moscow</t>
  </si>
  <si>
    <t>total naturals</t>
  </si>
  <si>
    <t>naturals</t>
  </si>
  <si>
    <t>category</t>
  </si>
  <si>
    <t>loss type</t>
  </si>
  <si>
    <t>S1 Generation</t>
  </si>
  <si>
    <t>S2 Generation</t>
  </si>
  <si>
    <t>S3 Generation</t>
  </si>
  <si>
    <t>Synthetics</t>
  </si>
  <si>
    <t>zero</t>
  </si>
  <si>
    <t>100% pratensis</t>
  </si>
  <si>
    <t>loss of both dubius alleles</t>
  </si>
  <si>
    <t>one</t>
  </si>
  <si>
    <t>75% pratensis</t>
  </si>
  <si>
    <t>loss of one dubius allele</t>
  </si>
  <si>
    <t>two</t>
  </si>
  <si>
    <t>50%/50%</t>
  </si>
  <si>
    <t>no loss</t>
  </si>
  <si>
    <t>three</t>
  </si>
  <si>
    <t>75% dubius</t>
  </si>
  <si>
    <t>loss of one pratensis allele</t>
  </si>
  <si>
    <t>four</t>
  </si>
  <si>
    <t>100% dubius</t>
  </si>
  <si>
    <t>loss of both pratensis alleles</t>
  </si>
  <si>
    <t>sum</t>
  </si>
  <si>
    <t>total</t>
  </si>
  <si>
    <t>B</t>
  </si>
  <si>
    <t>C</t>
  </si>
  <si>
    <t>D</t>
  </si>
  <si>
    <t>DD</t>
  </si>
  <si>
    <t>E</t>
  </si>
  <si>
    <t>G</t>
  </si>
  <si>
    <t>H</t>
  </si>
  <si>
    <t>M</t>
  </si>
  <si>
    <t>N</t>
  </si>
  <si>
    <t>O</t>
  </si>
  <si>
    <t>S1</t>
  </si>
  <si>
    <t>S2</t>
  </si>
  <si>
    <t>S3</t>
  </si>
  <si>
    <t>Population OR Syn Line</t>
  </si>
  <si>
    <t>average</t>
  </si>
  <si>
    <t>stdev</t>
  </si>
  <si>
    <t>N=6</t>
  </si>
  <si>
    <t>natural miscellus loss data points</t>
  </si>
  <si>
    <t>N=7</t>
  </si>
  <si>
    <t>N=34</t>
  </si>
  <si>
    <t>N=36</t>
  </si>
  <si>
    <t>total synthetics</t>
  </si>
  <si>
    <t>N=77</t>
  </si>
  <si>
    <t>total natural miscellus</t>
  </si>
  <si>
    <t>N=54</t>
  </si>
  <si>
    <t>B-Spokane5th &amp; Sherman-2862</t>
  </si>
  <si>
    <t>C-Spokane - Canon-2865</t>
  </si>
  <si>
    <t>D-Spangle-2859</t>
  </si>
  <si>
    <t>E-Rosalia-2896</t>
  </si>
  <si>
    <t>G-Oaksdale - 2nd &amp; Pearl-2872</t>
  </si>
  <si>
    <t>H-Garfield-2894</t>
  </si>
  <si>
    <t>M-Pullman3-Grand-2883</t>
  </si>
  <si>
    <t>N-Pullman - long ligule/PostOffice-2875</t>
  </si>
  <si>
    <t>O-Moscow-2885</t>
  </si>
  <si>
    <t>Synthetics by Line</t>
  </si>
  <si>
    <t>N=11</t>
  </si>
  <si>
    <t>Line I (67: Spangle X Spangle)</t>
  </si>
  <si>
    <t>Line II (79: Spangle X Spangle)</t>
  </si>
  <si>
    <t>Line III (79: Spangle X Spangle)</t>
  </si>
  <si>
    <t>Line IV (79: Spangle X Spangle)</t>
  </si>
  <si>
    <t>Line V (111: Moscow X Pullman - Finches)</t>
  </si>
  <si>
    <t>Line VI (111: Moscow X Pullman - Finches)</t>
  </si>
  <si>
    <t>Synthetics by Generation</t>
  </si>
  <si>
    <t>V</t>
  </si>
  <si>
    <t>IV</t>
  </si>
  <si>
    <t>III</t>
  </si>
  <si>
    <t>II</t>
  </si>
  <si>
    <t>I</t>
  </si>
  <si>
    <t>VI</t>
  </si>
  <si>
    <t>Loss Changes in Miscellus</t>
  </si>
  <si>
    <t>Naturals and Synthetics Together, total Loss</t>
  </si>
  <si>
    <t>N=131</t>
  </si>
  <si>
    <t>N=12</t>
  </si>
  <si>
    <t>N=15</t>
  </si>
  <si>
    <t>Synthetic Miscellus loss</t>
  </si>
  <si>
    <t>S1-miscellus synthetics loss</t>
  </si>
  <si>
    <t>S2-miscellus synthetics loss</t>
  </si>
  <si>
    <t>S3-miscellus synthetics loss</t>
  </si>
  <si>
    <t>Assay_ID</t>
  </si>
  <si>
    <t>loss of any dubius alleles</t>
  </si>
  <si>
    <t>loss of any pratensis alleles</t>
  </si>
  <si>
    <t>any loss at all</t>
  </si>
  <si>
    <t>all individuals</t>
  </si>
  <si>
    <t>dubius allele loss</t>
  </si>
  <si>
    <t>no allele loss</t>
  </si>
  <si>
    <t>pratensis allele loss</t>
  </si>
  <si>
    <t>standard deviation (one sigma)</t>
  </si>
  <si>
    <t>Question</t>
  </si>
  <si>
    <t>Has T. miscellus lost equal number of alleles from both parents?</t>
  </si>
  <si>
    <t>If they have lost different number of alleles, is the difference statistically signifcant?</t>
  </si>
  <si>
    <t>Ho= lost equal and Ha=lost different amounts</t>
  </si>
  <si>
    <t>Method</t>
  </si>
  <si>
    <t xml:space="preserve">The total contig counts for each individual for each bin of data were recorded experimentally. </t>
  </si>
  <si>
    <t>There were no outliers removed from this dataset.</t>
  </si>
  <si>
    <t>The number of contigs counted for both the loss of two alleles or one alleles were added together to get one number for loss for each parent</t>
  </si>
  <si>
    <t xml:space="preserve">An F-test (alpha=0.05) was done and it was determined to determine if the two datasets have equal or different variances. </t>
  </si>
  <si>
    <t>Results</t>
  </si>
  <si>
    <t>Conclusions</t>
  </si>
  <si>
    <t>F-test</t>
  </si>
  <si>
    <t>F-Test Two-Sample for Variances</t>
  </si>
  <si>
    <t>Mean</t>
  </si>
  <si>
    <t>Variance</t>
  </si>
  <si>
    <t>Observations</t>
  </si>
  <si>
    <t>df</t>
  </si>
  <si>
    <t>F</t>
  </si>
  <si>
    <t>P(F&lt;=f) one-tail</t>
  </si>
  <si>
    <t>F Critical one-tail</t>
  </si>
  <si>
    <t>Critical F for 131df is ~1.3</t>
  </si>
  <si>
    <t>The calculated F in an F-test is 1.211. With 130 degrees of freedom, the critical value of F is ~1.3</t>
  </si>
  <si>
    <t>The variances are not different because the calcualted value of F is lower than the criitcal value of F.</t>
  </si>
  <si>
    <t>T-test</t>
  </si>
  <si>
    <t>We can therefore use a t-test for equal variances.</t>
  </si>
  <si>
    <t>t-Test: Two-Sample Assuming Equal Variances</t>
  </si>
  <si>
    <t>Pooled Variance</t>
  </si>
  <si>
    <t>Hypothesized Mean Difference</t>
  </si>
  <si>
    <t>t Stat</t>
  </si>
  <si>
    <t>P(T&lt;=t) one-tail</t>
  </si>
  <si>
    <t>t Critical one-tail</t>
  </si>
  <si>
    <t>P(T&lt;=t) two-tail</t>
  </si>
  <si>
    <t>t Critical two-tail</t>
  </si>
  <si>
    <t>t-Test: Paired Two Sample for Means</t>
  </si>
  <si>
    <t>Pearson Correlation</t>
  </si>
  <si>
    <t>ANOVA: Single Factor</t>
  </si>
  <si>
    <t>DESCRIPTION</t>
  </si>
  <si>
    <t>Alpha</t>
  </si>
  <si>
    <t>Group</t>
  </si>
  <si>
    <t>Count</t>
  </si>
  <si>
    <t>Sum</t>
  </si>
  <si>
    <t>SS</t>
  </si>
  <si>
    <t>Std Err</t>
  </si>
  <si>
    <t>Lower</t>
  </si>
  <si>
    <t>Upper</t>
  </si>
  <si>
    <t>ANOVA</t>
  </si>
  <si>
    <t>Sources</t>
  </si>
  <si>
    <t>MS</t>
  </si>
  <si>
    <t>P value</t>
  </si>
  <si>
    <t>Eta-sq</t>
  </si>
  <si>
    <t>RMSSE</t>
  </si>
  <si>
    <t>Omega Sq</t>
  </si>
  <si>
    <t>Between Groups</t>
  </si>
  <si>
    <t>Within Groups</t>
  </si>
  <si>
    <t>Total</t>
  </si>
  <si>
    <t>REGWQ TEST</t>
  </si>
  <si>
    <t>group</t>
  </si>
  <si>
    <t>mean</t>
  </si>
  <si>
    <t>size</t>
  </si>
  <si>
    <t>std dev</t>
  </si>
  <si>
    <t>Q TEST</t>
  </si>
  <si>
    <t>alpha</t>
  </si>
  <si>
    <t>Contigs</t>
  </si>
  <si>
    <t>Natural Population Individuals</t>
  </si>
  <si>
    <t>Bin number</t>
  </si>
  <si>
    <t>Bin Identity</t>
  </si>
  <si>
    <t>Synthetic Generation Individuals: S1, S2, and S3</t>
  </si>
  <si>
    <t>Totals</t>
  </si>
  <si>
    <t>gDNA T. miscellus loss for Synthetics</t>
  </si>
  <si>
    <t>gDNA T. miscellus loss for Naturals</t>
  </si>
  <si>
    <t>Population</t>
  </si>
  <si>
    <t>average numnber of datapoints with gene loss in T. miscellus</t>
  </si>
  <si>
    <t>Individual Plant gDNA Sample</t>
  </si>
  <si>
    <t>Number of Datapoints (individuals and locus combinations) identified in each individual for each loss type.</t>
  </si>
  <si>
    <t>Are the bins equal?</t>
  </si>
  <si>
    <t>5 bins</t>
  </si>
  <si>
    <t>includes the one vs. two allele loss and retention of alleles (no loss)</t>
  </si>
  <si>
    <t>3 bins</t>
  </si>
  <si>
    <t>loss vs. retention</t>
  </si>
  <si>
    <t>ANALYSIS OF THREE BINS (i.e. loss vs. retention)</t>
  </si>
  <si>
    <t>ANALYSIS OF FIVE BINS (i.e. one or two allele lost)</t>
  </si>
  <si>
    <t>standard deviation</t>
  </si>
  <si>
    <t>Synthetic individual only</t>
  </si>
  <si>
    <t>Has synthetic T. miscellus lost more pratensis alleles than dubius alleles?</t>
  </si>
  <si>
    <t>If so, is the difference statistically significant?</t>
  </si>
  <si>
    <t>An paired t-test with equal variances was done between the number of contigs counted for each parental loss category for only the synthetic mirus: dubius and porrifolius.</t>
  </si>
  <si>
    <t>any loss at all in naturals</t>
  </si>
  <si>
    <t>any loss at all in synthetics</t>
  </si>
  <si>
    <t>Have natural T. miscellus individuals lost more alleles than synthetic individuals?</t>
  </si>
  <si>
    <t>COUNT</t>
  </si>
  <si>
    <t>MEAN</t>
  </si>
  <si>
    <t>VARIANCE</t>
  </si>
  <si>
    <t>number of contigs for this plant with loss of any dubius alleles</t>
  </si>
  <si>
    <t>number of contigs for this plant with no loss</t>
  </si>
  <si>
    <t>number of contigs for this plant with loss of any pratensis alleles</t>
  </si>
  <si>
    <t>In miscellus, parental gene loss was the same for each parent. A paired t-test with equal variances indicated that loss between the two parents was equal and gave a P value of 0.24</t>
  </si>
  <si>
    <t>There is no parental bias in gene loss in T. miscellus.</t>
  </si>
  <si>
    <t>The critical value of F for our degrees of freedom is 1.3.</t>
  </si>
  <si>
    <t>In a paired t-test the P is &lt;&lt; than 0.001.</t>
  </si>
  <si>
    <t>Has natural T. miscellus lost more pratensis alleles than dubius alleles?</t>
  </si>
  <si>
    <t>An paired t-test with equal variances was done between the number of contigs counted for each parental loss category for only the natural mirus: dubius and pratensis</t>
  </si>
  <si>
    <t>Since F=1.99 is more than 1.3, then we can determine the variances are different.</t>
  </si>
  <si>
    <t>Used this b/c the variances are not the same.</t>
  </si>
  <si>
    <t>Natural tetraploids T. miscellus has not lost siginficantly more alleles from either parent or the other.</t>
  </si>
  <si>
    <t>This because the P-value in a paired t-test analyses is greater than 0.001 (P=0.965).</t>
  </si>
  <si>
    <t>In the natural T. miscellus individuals, have they lost different amounts of alleles? One vs. two?</t>
  </si>
  <si>
    <t xml:space="preserve">Using ANOVA: Single Factor, the 5 bins of data were compared to eachother for differences. </t>
  </si>
  <si>
    <t>Knowing the variances are not equal from the previous test, we can only do ANOVA with a single factor.</t>
  </si>
  <si>
    <t>A post-ANOVA test was done to find out which bins of data are significantly different from one another.</t>
  </si>
  <si>
    <t>There is a significant difference between the 5 bins of data tested here. The P value calculated from the ANOVA was 6.19 E-07</t>
  </si>
  <si>
    <t>The Q test resulted in a significant difference between the loss of both dubius alleles and the loss of one pratensis allele.</t>
  </si>
  <si>
    <t>The Q test resulted in a significant difference between the loss of both dubius alleles and the loss of one dubius allele.</t>
  </si>
  <si>
    <t>The Q test resulted in a significant difference between the loss of both pratensis alleless and the loss of one dubius allele.</t>
  </si>
  <si>
    <t>Conclusion</t>
  </si>
  <si>
    <t xml:space="preserve">While there is not a siginificant difference between the loss of dubius or porrifolius alleles, there is a difference between either losing one or two alleles. </t>
  </si>
  <si>
    <t xml:space="preserve">All of this is in the T. miscellus from natural populations. </t>
  </si>
  <si>
    <t>The critical value of F for our degrees of freedom is 1.3</t>
  </si>
  <si>
    <t>Since F=0.412 is less than 1.3, then we can determine the variances are the same.</t>
  </si>
  <si>
    <t>In a paired t-test the P is 0.0466 and is not less than 0.001.</t>
  </si>
  <si>
    <t xml:space="preserve">Synthetic tetraploids of T. miscellus have not lost one parental alleles more than the other. </t>
  </si>
  <si>
    <t>This conclusion can be made because the P-value in a paired two-sample t-test is more than 0.001/.</t>
  </si>
  <si>
    <t>Natural T. miscellus has lost a significant amount of alleles compared to synthetic ones.</t>
  </si>
  <si>
    <t>Questions</t>
  </si>
  <si>
    <t>Is there more loss or less loss in different populations, or do they have similar amount of loss?</t>
  </si>
  <si>
    <t>Methods</t>
  </si>
  <si>
    <t>Two Factor Anova</t>
  </si>
  <si>
    <t>Is loss seen repeatedly across all of the natural populations of T. miscellus?</t>
  </si>
  <si>
    <t>p-value</t>
  </si>
  <si>
    <t>p eta-sq</t>
  </si>
  <si>
    <t>Rows</t>
  </si>
  <si>
    <t>Columns</t>
  </si>
  <si>
    <t>Inter</t>
  </si>
  <si>
    <t>Within</t>
  </si>
  <si>
    <t>There are not different amounts of loss between the two parents,  P=0.953</t>
  </si>
  <si>
    <t>Gene loss is repeated across the populations for T. miscellus.</t>
  </si>
  <si>
    <t>There is no parental bias of gene loss for any of the populations of T. miscellus.</t>
  </si>
  <si>
    <t>Populations E and O have a large amount of gene loss for dubius compared to other populations.</t>
  </si>
  <si>
    <t>E is Rosalia and O is Moscow.</t>
  </si>
  <si>
    <t>Line ID</t>
  </si>
  <si>
    <t>Outliers???</t>
  </si>
  <si>
    <t>OUTLIER?</t>
  </si>
  <si>
    <t>OUTLIER REMOVED</t>
  </si>
  <si>
    <t>RANDOMLY REDUCED TO GET SAME NUMBER (10) IN EACH LINE FOR ANOVA</t>
  </si>
  <si>
    <t>Is there gene loss in all of the synthetic lines tested?</t>
  </si>
  <si>
    <t>Is there a different amount of gene loss between the different synthetic lines?</t>
  </si>
  <si>
    <t>Is the loss between the two parents the same or different?</t>
  </si>
  <si>
    <t xml:space="preserve">Randomly reduced the samples in the lines to bring all six lines to 10 samples each. </t>
  </si>
  <si>
    <t xml:space="preserve">ANOVA two-factor </t>
  </si>
  <si>
    <t>t-Test: Two-Sample Assuming Unequal Variances</t>
  </si>
  <si>
    <t>t-test two sample assuming unqual variances was done.</t>
  </si>
  <si>
    <t>The ANOVA analysis indicated there was no significant difference between the synthetic lines (rows) P=0.4.</t>
  </si>
  <si>
    <t>The ANOVA analysis indicated there was no significant difference between the parental loss types with a P = 0.188.</t>
  </si>
  <si>
    <t xml:space="preserve">Gene loss is seen repeatedly throughout the different synthetic lines. </t>
  </si>
  <si>
    <t xml:space="preserve">Variation seen is slight and likely is due to parental origin of the synthetic crosses. </t>
  </si>
  <si>
    <t>any loss at all in S1</t>
  </si>
  <si>
    <t>any loss at all in S2</t>
  </si>
  <si>
    <t>any loss at all in S3</t>
  </si>
  <si>
    <t>any loss at all for 40 generations</t>
  </si>
  <si>
    <t>Pairwise t tests</t>
  </si>
  <si>
    <t>group 1</t>
  </si>
  <si>
    <t>group 2</t>
  </si>
  <si>
    <t>time (years)</t>
  </si>
  <si>
    <t>average # of alleles lost in T. miscellus</t>
  </si>
  <si>
    <t>average # of alleles lost in T. mirus</t>
  </si>
  <si>
    <t>loss of one pratnesis allele</t>
  </si>
  <si>
    <t>A paired t-test for two sample means was done between the number of contigs counted for each parental loss category: dubius and pratensis.</t>
  </si>
  <si>
    <t xml:space="preserve">The interaction between rows in columns is significant, differ and differ in different directions. </t>
  </si>
  <si>
    <t>The populations do have different amount of loss between the populations P=0.030.</t>
  </si>
  <si>
    <t>The populations are different.</t>
  </si>
  <si>
    <t>none</t>
  </si>
  <si>
    <t>Potential outliers in grey, but here decided not to remove as they were still within the range of normal distribution.</t>
  </si>
  <si>
    <t>sum of contigs</t>
  </si>
  <si>
    <t>PROPORTION ANALYSIS</t>
  </si>
  <si>
    <t>Proportion no loss</t>
  </si>
  <si>
    <t>Proportion any loss at all</t>
  </si>
  <si>
    <t>Sum of contigs</t>
  </si>
  <si>
    <t>proportion of any dubius loss</t>
  </si>
  <si>
    <t>proportino of no loss</t>
  </si>
  <si>
    <t>proportion of any pratensis loss</t>
  </si>
  <si>
    <t>Absolute and proportion numbers were analyzed.</t>
  </si>
  <si>
    <t xml:space="preserve">In miscellus, the amount of parental gene loss is not different between the two parents when looking at absolute numbers with a P value of 0.1222. </t>
  </si>
  <si>
    <t>PROPORTION</t>
  </si>
  <si>
    <t>Proportion of any dubius loss</t>
  </si>
  <si>
    <t>Proportion of any pratensis loss</t>
  </si>
  <si>
    <t>ANALYSIS OF Two BINS (i.e. loss vs. retention)</t>
  </si>
  <si>
    <t>If they have lost more alleles than than retained alleles, is the difference statistically significant?</t>
  </si>
  <si>
    <t>Ho = lost equal Ha= lost different numbers</t>
  </si>
  <si>
    <t>A paired t-test with equal variances was done between the number of contigs counted for loss vs no loss category.</t>
  </si>
  <si>
    <t>This because the P-value in a paired t-test analyses were less than 0.001.</t>
  </si>
  <si>
    <t>Has  T. miscellus lost more alleles than retained them?</t>
  </si>
  <si>
    <t xml:space="preserve">No outliers were removed from the miscellus dataset. </t>
  </si>
  <si>
    <t>The number of contigs counted for both the loss of two alleles or one alleles were added together to get one number for loss all of miscellus</t>
  </si>
  <si>
    <t>In a paired t-test sample means, the P is &lt;&lt; than 0.001. Two-Tail P value is 3.353E-66</t>
  </si>
  <si>
    <t>T. miscellus has retained siginficantly more alleles than it has lost alleles.</t>
  </si>
  <si>
    <t>For proportional comparison, P = 2.004E-66</t>
  </si>
  <si>
    <t>In proportional analysis P = 0.2526</t>
  </si>
  <si>
    <t>Proportion dubius loss</t>
  </si>
  <si>
    <t>proportion pratensis loss</t>
  </si>
  <si>
    <t>z-Test: Two Sample for Means</t>
  </si>
  <si>
    <t>Known Variance</t>
  </si>
  <si>
    <t>z</t>
  </si>
  <si>
    <t>P(Z&lt;=z) one-tail</t>
  </si>
  <si>
    <t>z Critical one-tail</t>
  </si>
  <si>
    <t>P(Z&lt;=z) two-tail</t>
  </si>
  <si>
    <t>z Critical two-tail</t>
  </si>
  <si>
    <t xml:space="preserve">The total contig counts for each individual for synthetics and naturals were recorded experimentally. </t>
  </si>
  <si>
    <t>The number of contigs counted for both the loss of two alleles or one alleles were added together to get one number for loss all of miscellus for either synthetics or naturals.</t>
  </si>
  <si>
    <t xml:space="preserve">An F test was done to determine the variance of the data. </t>
  </si>
  <si>
    <t xml:space="preserve">A z-test with two sample means was done because they do not have the same variances and they do not have the same number of samples in each: syn vs. nat. </t>
  </si>
  <si>
    <t>proportion of loss in synthetics</t>
  </si>
  <si>
    <t xml:space="preserve"> proportion of loss in naturals</t>
  </si>
  <si>
    <t>sum of contigs for synthetics</t>
  </si>
  <si>
    <t>sum of contigs for naturals</t>
  </si>
  <si>
    <t>Standard Error</t>
  </si>
  <si>
    <t>Median</t>
  </si>
  <si>
    <t>Mode</t>
  </si>
  <si>
    <t>Standard Deviation</t>
  </si>
  <si>
    <t>Sample Variance</t>
  </si>
  <si>
    <t>Kurtosis</t>
  </si>
  <si>
    <t>Skewness</t>
  </si>
  <si>
    <t>Range</t>
  </si>
  <si>
    <t>Minimum</t>
  </si>
  <si>
    <t>Maximum</t>
  </si>
  <si>
    <t>The two-tailed P value for the z-test is 3.3953E-9 for the absolute data and P = 3.49E-9 for the proportional analysis.</t>
  </si>
  <si>
    <t xml:space="preserve">A paired test could not be done because these were not comparing against the same individual, but two separate bins of individuals. </t>
  </si>
  <si>
    <t>PROPORTIONAL ANALYSIS</t>
  </si>
  <si>
    <t>Proportion of dubius loss</t>
  </si>
  <si>
    <t>Proportion of pratensis loss</t>
  </si>
  <si>
    <t>proportion of S1 loss</t>
  </si>
  <si>
    <t>Sum of contigs for S2</t>
  </si>
  <si>
    <t>Sum of contigs for S1</t>
  </si>
  <si>
    <t>Sum of contigs for S3</t>
  </si>
  <si>
    <t>Sum of contigs for 40th</t>
  </si>
  <si>
    <t>proportion of S2 loss</t>
  </si>
  <si>
    <t>proportion of S3 loss</t>
  </si>
  <si>
    <t>proportion of 40th loss</t>
  </si>
  <si>
    <t>years</t>
  </si>
  <si>
    <t>average gene loss</t>
  </si>
  <si>
    <t>average proportion of gene loss</t>
  </si>
  <si>
    <t>PROPORTION ANALYSIS WITH RANDOMLY REDUCED</t>
  </si>
  <si>
    <t>proportion of any loss of dubius</t>
  </si>
  <si>
    <t>proportion of any loss of pratensis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</si>
</sst>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2" x14ac:knownFonts="1">
    <font>
      <sz val="12"/>
      <color theme="1"/>
      <name val="Calibri"/>
      <family val="2"/>
      <scheme val="minor"/>
    </font>
    <font>
      <sz val="12"/>
      <color theme="1"/>
      <name val="Calibri"/>
      <family val="2"/>
      <scheme val="minor"/>
    </font>
    <font>
      <sz val="11"/>
      <color rgb="FF000000"/>
      <name val="Calibri"/>
      <family val="2"/>
      <scheme val="minor"/>
    </font>
    <font>
      <b/>
      <sz val="14"/>
      <color theme="1"/>
      <name val="Calibri"/>
      <family val="2"/>
      <scheme val="minor"/>
    </font>
    <font>
      <b/>
      <sz val="12"/>
      <color theme="1"/>
      <name val="Calibri"/>
      <family val="2"/>
      <scheme val="minor"/>
    </font>
    <font>
      <i/>
      <sz val="12"/>
      <color theme="1"/>
      <name val="Calibri"/>
      <family val="2"/>
      <scheme val="minor"/>
    </font>
    <font>
      <sz val="48"/>
      <color theme="1"/>
      <name val="Calibri"/>
      <family val="2"/>
      <scheme val="minor"/>
    </font>
    <font>
      <sz val="16"/>
      <color theme="1"/>
      <name val="Calibri"/>
      <family val="2"/>
      <scheme val="minor"/>
    </font>
    <font>
      <sz val="18"/>
      <color theme="1"/>
      <name val="Calibri"/>
      <family val="2"/>
      <scheme val="minor"/>
    </font>
    <font>
      <b/>
      <sz val="22"/>
      <color theme="1"/>
      <name val="Calibri"/>
      <family val="2"/>
      <scheme val="minor"/>
    </font>
    <font>
      <b/>
      <sz val="16"/>
      <color theme="1"/>
      <name val="Calibri"/>
      <family val="2"/>
      <scheme val="minor"/>
    </font>
    <font>
      <sz val="14"/>
      <color theme="1"/>
      <name val="Calibri"/>
      <family val="2"/>
      <scheme val="minor"/>
    </font>
  </fonts>
  <fills count="1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bgColor indexed="64"/>
      </patternFill>
    </fill>
    <fill>
      <patternFill patternType="solid">
        <fgColor theme="7" tint="0.79998168889431442"/>
        <bgColor indexed="64"/>
      </patternFill>
    </fill>
    <fill>
      <patternFill patternType="solid">
        <fgColor rgb="FFFF0000"/>
        <bgColor indexed="64"/>
      </patternFill>
    </fill>
    <fill>
      <patternFill patternType="solid">
        <fgColor theme="0" tint="-0.249977111117893"/>
        <bgColor indexed="64"/>
      </patternFill>
    </fill>
    <fill>
      <patternFill patternType="solid">
        <fgColor theme="7"/>
        <bgColor indexed="64"/>
      </patternFill>
    </fill>
    <fill>
      <patternFill patternType="solid">
        <fgColor rgb="FFF7C4FF"/>
        <bgColor indexed="64"/>
      </patternFill>
    </fill>
    <fill>
      <patternFill patternType="solid">
        <fgColor rgb="FF00B050"/>
        <bgColor indexed="64"/>
      </patternFill>
    </fill>
    <fill>
      <patternFill patternType="solid">
        <fgColor theme="9"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2"/>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top style="double">
        <color indexed="64"/>
      </top>
      <bottom style="thin">
        <color indexed="64"/>
      </bottom>
      <diagonal/>
    </border>
    <border>
      <left/>
      <right/>
      <top style="thin">
        <color indexed="64"/>
      </top>
      <bottom/>
      <diagonal/>
    </border>
    <border>
      <left/>
      <right/>
      <top/>
      <bottom style="thin">
        <color indexed="64"/>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s>
  <cellStyleXfs count="2">
    <xf numFmtId="0" fontId="0" fillId="0" borderId="0"/>
    <xf numFmtId="9" fontId="1" fillId="0" borderId="0" applyFont="0" applyFill="0" applyBorder="0" applyAlignment="0" applyProtection="0"/>
  </cellStyleXfs>
  <cellXfs count="95">
    <xf numFmtId="0" fontId="0" fillId="0" borderId="0" xfId="0"/>
    <xf numFmtId="0" fontId="0" fillId="2" borderId="0" xfId="0" applyFill="1"/>
    <xf numFmtId="0" fontId="0" fillId="3" borderId="0" xfId="0" applyFill="1"/>
    <xf numFmtId="9" fontId="0" fillId="2" borderId="0" xfId="1" applyFont="1" applyFill="1"/>
    <xf numFmtId="0" fontId="2" fillId="2" borderId="0" xfId="0" applyFont="1" applyFill="1"/>
    <xf numFmtId="9" fontId="2" fillId="2" borderId="0" xfId="0" applyNumberFormat="1" applyFont="1" applyFill="1"/>
    <xf numFmtId="9" fontId="0" fillId="3" borderId="0" xfId="1" applyFont="1" applyFill="1"/>
    <xf numFmtId="0" fontId="0" fillId="0" borderId="0" xfId="0" applyAlignment="1">
      <alignment wrapText="1"/>
    </xf>
    <xf numFmtId="2" fontId="0" fillId="0" borderId="0" xfId="0" applyNumberFormat="1"/>
    <xf numFmtId="10" fontId="0" fillId="2" borderId="0" xfId="1" applyNumberFormat="1" applyFont="1" applyFill="1"/>
    <xf numFmtId="0" fontId="0" fillId="4" borderId="0" xfId="0" applyFill="1"/>
    <xf numFmtId="0" fontId="0" fillId="4" borderId="0" xfId="0" applyFill="1" applyAlignment="1">
      <alignment wrapText="1"/>
    </xf>
    <xf numFmtId="0" fontId="3" fillId="4" borderId="0" xfId="0" applyFont="1" applyFill="1"/>
    <xf numFmtId="0" fontId="0" fillId="5" borderId="0" xfId="0" applyFill="1"/>
    <xf numFmtId="10" fontId="0" fillId="5" borderId="0" xfId="1" applyNumberFormat="1" applyFont="1" applyFill="1"/>
    <xf numFmtId="0" fontId="0" fillId="5" borderId="0" xfId="0" applyFill="1" applyAlignment="1">
      <alignment wrapText="1"/>
    </xf>
    <xf numFmtId="2" fontId="0" fillId="5" borderId="0" xfId="0" applyNumberFormat="1" applyFill="1"/>
    <xf numFmtId="0" fontId="0" fillId="5" borderId="0" xfId="0" applyFill="1" applyAlignment="1">
      <alignment horizontal="left"/>
    </xf>
    <xf numFmtId="0" fontId="0" fillId="6" borderId="0" xfId="0" applyFill="1"/>
    <xf numFmtId="10" fontId="0" fillId="6" borderId="0" xfId="1" applyNumberFormat="1" applyFont="1" applyFill="1" applyAlignment="1">
      <alignment wrapText="1"/>
    </xf>
    <xf numFmtId="2" fontId="0" fillId="6" borderId="0" xfId="0" applyNumberFormat="1" applyFill="1"/>
    <xf numFmtId="0" fontId="0" fillId="7" borderId="0" xfId="0" applyFill="1"/>
    <xf numFmtId="0" fontId="0" fillId="8" borderId="1" xfId="0" applyFill="1" applyBorder="1" applyAlignment="1">
      <alignment wrapText="1"/>
    </xf>
    <xf numFmtId="0" fontId="0" fillId="8" borderId="1" xfId="0" applyFill="1" applyBorder="1"/>
    <xf numFmtId="0" fontId="0" fillId="8" borderId="1" xfId="0" applyFill="1" applyBorder="1" applyAlignment="1">
      <alignment horizontal="right"/>
    </xf>
    <xf numFmtId="2" fontId="0" fillId="8" borderId="1" xfId="0" applyNumberFormat="1" applyFill="1" applyBorder="1"/>
    <xf numFmtId="0" fontId="4" fillId="0" borderId="0" xfId="0" applyFont="1"/>
    <xf numFmtId="0" fontId="0" fillId="0" borderId="2" xfId="0" applyBorder="1"/>
    <xf numFmtId="0" fontId="5" fillId="0" borderId="3" xfId="0" applyFont="1" applyBorder="1" applyAlignment="1">
      <alignment horizontal="center"/>
    </xf>
    <xf numFmtId="0" fontId="5" fillId="0" borderId="3" xfId="0" applyFont="1" applyBorder="1" applyAlignment="1">
      <alignment horizontal="center" wrapText="1"/>
    </xf>
    <xf numFmtId="0" fontId="5" fillId="0" borderId="4" xfId="0" applyFont="1" applyBorder="1" applyAlignment="1">
      <alignment horizontal="center"/>
    </xf>
    <xf numFmtId="0" fontId="0" fillId="0" borderId="5" xfId="0" applyBorder="1"/>
    <xf numFmtId="0" fontId="0" fillId="0" borderId="6" xfId="0" applyBorder="1"/>
    <xf numFmtId="0" fontId="0" fillId="0" borderId="0" xfId="0" applyAlignment="1">
      <alignment horizontal="center"/>
    </xf>
    <xf numFmtId="0" fontId="0" fillId="0" borderId="6" xfId="0" applyBorder="1" applyAlignment="1">
      <alignment horizontal="center"/>
    </xf>
    <xf numFmtId="0" fontId="0" fillId="9" borderId="0" xfId="0" applyFill="1"/>
    <xf numFmtId="0" fontId="0" fillId="9" borderId="0" xfId="0" applyFill="1" applyAlignment="1">
      <alignment horizontal="center"/>
    </xf>
    <xf numFmtId="0" fontId="6" fillId="3" borderId="0" xfId="0" applyFont="1" applyFill="1"/>
    <xf numFmtId="0" fontId="0" fillId="10" borderId="0" xfId="0" applyFill="1"/>
    <xf numFmtId="0" fontId="0" fillId="10" borderId="0" xfId="0" applyFill="1" applyAlignment="1">
      <alignment horizontal="right"/>
    </xf>
    <xf numFmtId="0" fontId="6" fillId="8" borderId="0" xfId="0" applyFont="1" applyFill="1"/>
    <xf numFmtId="0" fontId="0" fillId="8" borderId="0" xfId="0" applyFill="1"/>
    <xf numFmtId="9" fontId="0" fillId="8" borderId="0" xfId="1" applyFont="1" applyFill="1"/>
    <xf numFmtId="0" fontId="7" fillId="0" borderId="0" xfId="0" applyFont="1"/>
    <xf numFmtId="0" fontId="8" fillId="0" borderId="0" xfId="0" applyFont="1"/>
    <xf numFmtId="0" fontId="0" fillId="11" borderId="0" xfId="0" applyFill="1"/>
    <xf numFmtId="10" fontId="0" fillId="11" borderId="0" xfId="1" applyNumberFormat="1" applyFont="1" applyFill="1"/>
    <xf numFmtId="0" fontId="0" fillId="11" borderId="0" xfId="0" applyFill="1" applyAlignment="1">
      <alignment wrapText="1"/>
    </xf>
    <xf numFmtId="2" fontId="0" fillId="11" borderId="0" xfId="0" applyNumberFormat="1" applyFill="1"/>
    <xf numFmtId="0" fontId="3" fillId="8" borderId="0" xfId="0" applyFont="1" applyFill="1"/>
    <xf numFmtId="0" fontId="0" fillId="8" borderId="0" xfId="0" applyFill="1" applyAlignment="1">
      <alignment wrapText="1"/>
    </xf>
    <xf numFmtId="0" fontId="9" fillId="0" borderId="0" xfId="0" applyFont="1"/>
    <xf numFmtId="0" fontId="4" fillId="0" borderId="0" xfId="0" applyFont="1" applyAlignment="1">
      <alignment wrapText="1"/>
    </xf>
    <xf numFmtId="0" fontId="0" fillId="12" borderId="0" xfId="0" applyFill="1"/>
    <xf numFmtId="0" fontId="0" fillId="12" borderId="0" xfId="0" applyFill="1" applyAlignment="1">
      <alignment wrapText="1"/>
    </xf>
    <xf numFmtId="0" fontId="0" fillId="12" borderId="0" xfId="0" applyFill="1" applyAlignment="1">
      <alignment horizontal="right"/>
    </xf>
    <xf numFmtId="2" fontId="0" fillId="12" borderId="0" xfId="0" applyNumberFormat="1" applyFill="1"/>
    <xf numFmtId="0" fontId="0" fillId="13" borderId="0" xfId="0" applyFill="1"/>
    <xf numFmtId="0" fontId="0" fillId="14" borderId="0" xfId="0" applyFill="1"/>
    <xf numFmtId="0" fontId="0" fillId="15" borderId="0" xfId="0" applyFill="1"/>
    <xf numFmtId="0" fontId="0" fillId="6" borderId="0" xfId="0" applyFill="1" applyAlignment="1">
      <alignment horizontal="center"/>
    </xf>
    <xf numFmtId="0" fontId="0" fillId="6" borderId="6" xfId="0" applyFill="1" applyBorder="1"/>
    <xf numFmtId="0" fontId="0" fillId="6" borderId="6" xfId="0" applyFill="1"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1" fontId="0" fillId="0" borderId="0" xfId="0" applyNumberFormat="1"/>
    <xf numFmtId="2" fontId="0" fillId="0" borderId="7" xfId="0" applyNumberFormat="1" applyBorder="1"/>
    <xf numFmtId="2" fontId="0" fillId="0" borderId="8" xfId="0" applyNumberFormat="1" applyBorder="1"/>
    <xf numFmtId="2" fontId="0" fillId="0" borderId="9" xfId="0" applyNumberFormat="1" applyBorder="1"/>
    <xf numFmtId="2" fontId="0" fillId="0" borderId="10" xfId="0" applyNumberFormat="1" applyBorder="1"/>
    <xf numFmtId="2" fontId="0" fillId="0" borderId="11" xfId="0" applyNumberFormat="1" applyBorder="1"/>
    <xf numFmtId="2" fontId="0" fillId="0" borderId="12" xfId="0" applyNumberFormat="1" applyBorder="1"/>
    <xf numFmtId="2" fontId="0" fillId="0" borderId="0" xfId="0" applyNumberFormat="1" applyAlignment="1">
      <alignment horizontal="center"/>
    </xf>
    <xf numFmtId="0" fontId="0" fillId="16" borderId="0" xfId="0" applyFill="1"/>
    <xf numFmtId="0" fontId="0" fillId="17" borderId="0" xfId="0" applyFill="1"/>
    <xf numFmtId="164" fontId="0" fillId="0" borderId="0" xfId="0" applyNumberFormat="1"/>
    <xf numFmtId="0" fontId="5" fillId="0" borderId="0" xfId="0" applyFont="1" applyAlignment="1">
      <alignment horizontal="center"/>
    </xf>
    <xf numFmtId="164" fontId="0" fillId="0" borderId="7" xfId="0" applyNumberFormat="1" applyBorder="1"/>
    <xf numFmtId="164" fontId="0" fillId="0" borderId="8" xfId="0" applyNumberFormat="1" applyBorder="1"/>
    <xf numFmtId="164" fontId="0" fillId="0" borderId="9" xfId="0" applyNumberFormat="1" applyBorder="1"/>
    <xf numFmtId="164" fontId="0" fillId="0" borderId="10" xfId="0" applyNumberFormat="1" applyBorder="1"/>
    <xf numFmtId="164" fontId="0" fillId="0" borderId="11" xfId="0" applyNumberFormat="1" applyBorder="1"/>
    <xf numFmtId="164" fontId="0" fillId="0" borderId="12" xfId="0" applyNumberFormat="1" applyBorder="1"/>
    <xf numFmtId="165" fontId="0" fillId="0" borderId="0" xfId="0" applyNumberFormat="1"/>
    <xf numFmtId="0" fontId="0" fillId="0" borderId="0" xfId="0" applyAlignment="1">
      <alignment horizontal="center" wrapText="1"/>
    </xf>
    <xf numFmtId="0" fontId="10" fillId="17" borderId="0" xfId="0" applyFont="1" applyFill="1" applyAlignment="1">
      <alignment horizontal="center" textRotation="90"/>
    </xf>
    <xf numFmtId="0" fontId="10" fillId="7" borderId="0" xfId="0" applyFont="1" applyFill="1" applyAlignment="1">
      <alignment horizontal="center" textRotation="90"/>
    </xf>
    <xf numFmtId="0" fontId="3" fillId="7" borderId="0" xfId="0" applyFont="1" applyFill="1" applyAlignment="1">
      <alignment horizontal="center" textRotation="90"/>
    </xf>
    <xf numFmtId="0" fontId="0" fillId="17" borderId="0" xfId="0" applyFill="1" applyAlignment="1">
      <alignment horizontal="center" textRotation="90"/>
    </xf>
    <xf numFmtId="0" fontId="3" fillId="17" borderId="0" xfId="0" applyFont="1" applyFill="1" applyAlignment="1">
      <alignment horizontal="center" textRotation="90"/>
    </xf>
    <xf numFmtId="0" fontId="11" fillId="17" borderId="0" xfId="0" applyFont="1" applyFill="1" applyAlignment="1">
      <alignment horizontal="center" textRotation="90" wrapText="1"/>
    </xf>
  </cellXfs>
  <cellStyles count="2">
    <cellStyle name="Normal" xfId="0" builtinId="0"/>
    <cellStyle name="Percent" xfId="1" builtinId="5"/>
  </cellStyles>
  <dxfs count="0"/>
  <tableStyles count="0" defaultTableStyle="TableStyleMedium2" defaultPivotStyle="PivotStyleLight16"/>
  <colors>
    <mruColors>
      <color rgb="FFF7C4FF"/>
      <color rgb="FFFF4A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13" Type="http://schemas.openxmlformats.org/officeDocument/2006/relationships/worksheet" Target="worksheets/sheet10.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4.xml"/><Relationship Id="rId12" Type="http://schemas.openxmlformats.org/officeDocument/2006/relationships/worksheet" Target="worksheets/sheet9.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hartsheet" Target="chartsheets/sheet3.xml"/><Relationship Id="rId11" Type="http://schemas.openxmlformats.org/officeDocument/2006/relationships/worksheet" Target="worksheets/sheet8.xml"/><Relationship Id="rId5" Type="http://schemas.openxmlformats.org/officeDocument/2006/relationships/chartsheet" Target="chartsheets/sheet2.xml"/><Relationship Id="rId15" Type="http://schemas.openxmlformats.org/officeDocument/2006/relationships/worksheet" Target="worksheets/sheet12.xml"/><Relationship Id="rId10" Type="http://schemas.openxmlformats.org/officeDocument/2006/relationships/worksheet" Target="worksheets/sheet7.xml"/><Relationship Id="rId19" Type="http://schemas.openxmlformats.org/officeDocument/2006/relationships/styles" Target="styles.xml"/><Relationship Id="rId4" Type="http://schemas.openxmlformats.org/officeDocument/2006/relationships/chartsheet" Target="chartsheets/sheet1.xml"/><Relationship Id="rId9" Type="http://schemas.openxmlformats.org/officeDocument/2006/relationships/worksheet" Target="worksheets/sheet6.xml"/><Relationship Id="rId14" Type="http://schemas.openxmlformats.org/officeDocument/2006/relationships/worksheet" Target="worksheets/sheet1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4.xml"/><Relationship Id="rId1" Type="http://schemas.microsoft.com/office/2011/relationships/chartStyle" Target="style14.xml"/></Relationships>
</file>

<file path=xl/charts/_rels/chart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9.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0.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1.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6.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0.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1.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i="1"/>
              <a:t>T. miscellus </a:t>
            </a:r>
            <a:r>
              <a:rPr lang="en-US"/>
              <a:t>gDNA: all individuals in the</a:t>
            </a:r>
            <a:r>
              <a:rPr lang="en-US" baseline="0"/>
              <a:t> synthetic lines and </a:t>
            </a:r>
            <a:r>
              <a:rPr lang="en-US"/>
              <a:t>natural population vs. number of contigs that show gene loss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'tallied gDNA of raw dose data'!$T$3</c:f>
              <c:strCache>
                <c:ptCount val="1"/>
                <c:pt idx="0">
                  <c:v>loss of both dubius alleles</c:v>
                </c:pt>
              </c:strCache>
            </c:strRef>
          </c:tx>
          <c:spPr>
            <a:solidFill>
              <a:srgbClr val="FFFF00"/>
            </a:solidFill>
            <a:ln>
              <a:noFill/>
            </a:ln>
            <a:effectLst/>
          </c:spPr>
          <c:invertIfNegative val="0"/>
          <c:cat>
            <c:strRef>
              <c:f>'tallied gDNA of raw dose data'!$R$4:$R$156</c:f>
              <c:strCache>
                <c:ptCount val="153"/>
                <c:pt idx="0">
                  <c:v>gD_B_2862_10a_m</c:v>
                </c:pt>
                <c:pt idx="1">
                  <c:v>gD_B_2862_13a_m</c:v>
                </c:pt>
                <c:pt idx="2">
                  <c:v>gD_B_2862_15a_m</c:v>
                </c:pt>
                <c:pt idx="3">
                  <c:v>gD_B_2862_2a_m</c:v>
                </c:pt>
                <c:pt idx="4">
                  <c:v>gD_B_2862_3a_m</c:v>
                </c:pt>
                <c:pt idx="5">
                  <c:v>gD_B_2862_9a_m</c:v>
                </c:pt>
                <c:pt idx="8">
                  <c:v>gD_C_2865_1a_m</c:v>
                </c:pt>
                <c:pt idx="9">
                  <c:v>gD_C_2865_2a_m</c:v>
                </c:pt>
                <c:pt idx="10">
                  <c:v>gD_C_2865_3a_m</c:v>
                </c:pt>
                <c:pt idx="11">
                  <c:v>gD_C_2865_5a_m</c:v>
                </c:pt>
                <c:pt idx="12">
                  <c:v>gD_C_2865_7a_m</c:v>
                </c:pt>
                <c:pt idx="13">
                  <c:v>gD_C_2865_9a_m</c:v>
                </c:pt>
                <c:pt idx="16">
                  <c:v>gD_D_2859_10a_m</c:v>
                </c:pt>
                <c:pt idx="17">
                  <c:v>gD_D_2859_2a_m</c:v>
                </c:pt>
                <c:pt idx="18">
                  <c:v>gD_D_2859_3a_m</c:v>
                </c:pt>
                <c:pt idx="19">
                  <c:v>gD_D_2859_4a_m</c:v>
                </c:pt>
                <c:pt idx="20">
                  <c:v>gD_D_2859_6a_m</c:v>
                </c:pt>
                <c:pt idx="21">
                  <c:v>gD_D_2859_9a_m</c:v>
                </c:pt>
                <c:pt idx="24">
                  <c:v>gD_E_2896_10a_m</c:v>
                </c:pt>
                <c:pt idx="25">
                  <c:v>gD_E_2896_11a_m</c:v>
                </c:pt>
                <c:pt idx="26">
                  <c:v>gD_E_2896_13a_m</c:v>
                </c:pt>
                <c:pt idx="27">
                  <c:v>gD_E_2896_3a_m</c:v>
                </c:pt>
                <c:pt idx="28">
                  <c:v>gD_E_2896_5a_m</c:v>
                </c:pt>
                <c:pt idx="29">
                  <c:v>gD_E_2896_7a_m</c:v>
                </c:pt>
                <c:pt idx="32">
                  <c:v>gD_G_2872_12a_m</c:v>
                </c:pt>
                <c:pt idx="33">
                  <c:v>gD_G_2872_15a_m</c:v>
                </c:pt>
                <c:pt idx="34">
                  <c:v>gD_G_2872_2a_m</c:v>
                </c:pt>
                <c:pt idx="35">
                  <c:v>gD_G_2872_3a_m</c:v>
                </c:pt>
                <c:pt idx="36">
                  <c:v>gD_G_2872_6a_m</c:v>
                </c:pt>
                <c:pt idx="37">
                  <c:v>gD_G_2872_8a_m</c:v>
                </c:pt>
                <c:pt idx="40">
                  <c:v>gD_H_2894_14a_m</c:v>
                </c:pt>
                <c:pt idx="41">
                  <c:v>gD_H_2894_15a_m</c:v>
                </c:pt>
                <c:pt idx="42">
                  <c:v>gD_H_2894_5a_m</c:v>
                </c:pt>
                <c:pt idx="43">
                  <c:v>gD_H_2894_6a_m</c:v>
                </c:pt>
                <c:pt idx="44">
                  <c:v>gD_H_2894_8a_m</c:v>
                </c:pt>
                <c:pt idx="45">
                  <c:v>gD_H_2894_9a_m</c:v>
                </c:pt>
                <c:pt idx="48">
                  <c:v>gD_M_2883_1a_m</c:v>
                </c:pt>
                <c:pt idx="49">
                  <c:v>gD_M_2883_2a_m</c:v>
                </c:pt>
                <c:pt idx="50">
                  <c:v>gD_M_2883_3a_m</c:v>
                </c:pt>
                <c:pt idx="51">
                  <c:v>gD_M_2883_4a_m</c:v>
                </c:pt>
                <c:pt idx="52">
                  <c:v>gD_M_2883_4b_m</c:v>
                </c:pt>
                <c:pt idx="53">
                  <c:v>gD_M_2883_5a_m</c:v>
                </c:pt>
                <c:pt idx="56">
                  <c:v>gD_N_2875_11a_m</c:v>
                </c:pt>
                <c:pt idx="57">
                  <c:v>gD_N_2875_15a_m</c:v>
                </c:pt>
                <c:pt idx="58">
                  <c:v>gD_N_2875_2a_m</c:v>
                </c:pt>
                <c:pt idx="59">
                  <c:v>gD_N_2875_3a_m</c:v>
                </c:pt>
                <c:pt idx="60">
                  <c:v>gD_N_2875_5a_m</c:v>
                </c:pt>
                <c:pt idx="61">
                  <c:v>gD_N_2875_6a_m</c:v>
                </c:pt>
                <c:pt idx="64">
                  <c:v>gD_O_2885_10a_m</c:v>
                </c:pt>
                <c:pt idx="65">
                  <c:v>gD_O_2885_11a_m</c:v>
                </c:pt>
                <c:pt idx="66">
                  <c:v>gD_O_2885_13a_m</c:v>
                </c:pt>
                <c:pt idx="67">
                  <c:v>gD_O_2885_4a_m</c:v>
                </c:pt>
                <c:pt idx="68">
                  <c:v>gD_O_2885_7a_m</c:v>
                </c:pt>
                <c:pt idx="69">
                  <c:v>gD_O_2885_9a_m</c:v>
                </c:pt>
                <c:pt idx="72">
                  <c:v>gD_III_79_8a</c:v>
                </c:pt>
                <c:pt idx="73">
                  <c:v>gD_VI_111_1a</c:v>
                </c:pt>
                <c:pt idx="74">
                  <c:v>gD_VI_111_1b</c:v>
                </c:pt>
                <c:pt idx="75">
                  <c:v>gD_VI_111_1c</c:v>
                </c:pt>
                <c:pt idx="76">
                  <c:v>gD_VI_111_1d</c:v>
                </c:pt>
                <c:pt idx="77">
                  <c:v>gD_VI_111_1e</c:v>
                </c:pt>
                <c:pt idx="78">
                  <c:v>gD_VI_111_1f</c:v>
                </c:pt>
                <c:pt idx="81">
                  <c:v>gD_I_67_3_11a</c:v>
                </c:pt>
                <c:pt idx="82">
                  <c:v>gD_I_67_3_11b</c:v>
                </c:pt>
                <c:pt idx="83">
                  <c:v>gD_I_67_3_11c</c:v>
                </c:pt>
                <c:pt idx="84">
                  <c:v>gD_I_67_3_11d</c:v>
                </c:pt>
                <c:pt idx="85">
                  <c:v>gD_I_67_3_11e</c:v>
                </c:pt>
                <c:pt idx="86">
                  <c:v>gD_I_67_3_11h</c:v>
                </c:pt>
                <c:pt idx="87">
                  <c:v>gD_II_79_3_9a</c:v>
                </c:pt>
                <c:pt idx="88">
                  <c:v>gD_II_79_3_9b</c:v>
                </c:pt>
                <c:pt idx="89">
                  <c:v>gD_II_79_3_9c</c:v>
                </c:pt>
                <c:pt idx="90">
                  <c:v>gD_II_79_3_9d</c:v>
                </c:pt>
                <c:pt idx="91">
                  <c:v>gD_II_79_3_9e</c:v>
                </c:pt>
                <c:pt idx="92">
                  <c:v>gD_II_79_3_9f</c:v>
                </c:pt>
                <c:pt idx="93">
                  <c:v>gD_III_79_9_6a</c:v>
                </c:pt>
                <c:pt idx="94">
                  <c:v>gD_III_79_9_6b</c:v>
                </c:pt>
                <c:pt idx="95">
                  <c:v>gD_III_79_9_6c</c:v>
                </c:pt>
                <c:pt idx="96">
                  <c:v>gD_III_79_9_6d</c:v>
                </c:pt>
                <c:pt idx="97">
                  <c:v>gD_IV_79_11_14a</c:v>
                </c:pt>
                <c:pt idx="98">
                  <c:v>gD_IV_79_11_14b</c:v>
                </c:pt>
                <c:pt idx="99">
                  <c:v>gD_IV_79_11_14c</c:v>
                </c:pt>
                <c:pt idx="100">
                  <c:v>gD_IV_79_11_14d</c:v>
                </c:pt>
                <c:pt idx="101">
                  <c:v>gD_IV_79_11_14e</c:v>
                </c:pt>
                <c:pt idx="102">
                  <c:v>gD_IV_79_11_14f</c:v>
                </c:pt>
                <c:pt idx="103">
                  <c:v>gD_V_111_1_16a</c:v>
                </c:pt>
                <c:pt idx="104">
                  <c:v>gD_V_111_1_16b</c:v>
                </c:pt>
                <c:pt idx="105">
                  <c:v>gD_V_111_1_16c</c:v>
                </c:pt>
                <c:pt idx="106">
                  <c:v>gD_V_111_1_16d</c:v>
                </c:pt>
                <c:pt idx="107">
                  <c:v>gD_V_111_1_16e</c:v>
                </c:pt>
                <c:pt idx="108">
                  <c:v>gD_V_111_1_16f</c:v>
                </c:pt>
                <c:pt idx="109">
                  <c:v>gD_V_111_1_16g</c:v>
                </c:pt>
                <c:pt idx="110">
                  <c:v>gD_V_111_1_16h</c:v>
                </c:pt>
                <c:pt idx="111">
                  <c:v>gD_V_111_1_16j</c:v>
                </c:pt>
                <c:pt idx="112">
                  <c:v>gD_VI_111_1_31a</c:v>
                </c:pt>
                <c:pt idx="113">
                  <c:v>gD_VI_111_1_31b</c:v>
                </c:pt>
                <c:pt idx="114">
                  <c:v>gD_VI_111_1_31c</c:v>
                </c:pt>
                <c:pt idx="117">
                  <c:v>gD_I_3068M4a</c:v>
                </c:pt>
                <c:pt idx="118">
                  <c:v>gD_I_3068M4b</c:v>
                </c:pt>
                <c:pt idx="119">
                  <c:v>gD_I_3068M4c</c:v>
                </c:pt>
                <c:pt idx="120">
                  <c:v>gD_I_3068M4d</c:v>
                </c:pt>
                <c:pt idx="121">
                  <c:v>gD_I_3068M4e</c:v>
                </c:pt>
                <c:pt idx="122">
                  <c:v>gD_I_3068M4f</c:v>
                </c:pt>
                <c:pt idx="123">
                  <c:v>gD_II_3632M3a</c:v>
                </c:pt>
                <c:pt idx="124">
                  <c:v>gD_II_3632M3b</c:v>
                </c:pt>
                <c:pt idx="125">
                  <c:v>gD_II_3632M3c</c:v>
                </c:pt>
                <c:pt idx="126">
                  <c:v>gD_II_3632M3d</c:v>
                </c:pt>
                <c:pt idx="127">
                  <c:v>gD_II_3632M3e</c:v>
                </c:pt>
                <c:pt idx="128">
                  <c:v>gD_II_3632M3f</c:v>
                </c:pt>
                <c:pt idx="129">
                  <c:v>gD_III_3637M1a</c:v>
                </c:pt>
                <c:pt idx="130">
                  <c:v>gD_III_3637M1c</c:v>
                </c:pt>
                <c:pt idx="131">
                  <c:v>gD_III_3637M1d</c:v>
                </c:pt>
                <c:pt idx="132">
                  <c:v>gD_III_3637M1e</c:v>
                </c:pt>
                <c:pt idx="133">
                  <c:v>gD_III_3637M1f</c:v>
                </c:pt>
                <c:pt idx="134">
                  <c:v>gD_III_3637M1i</c:v>
                </c:pt>
                <c:pt idx="135">
                  <c:v>gD_IV_3140M5a</c:v>
                </c:pt>
                <c:pt idx="136">
                  <c:v>gD_IV_3140M5b</c:v>
                </c:pt>
                <c:pt idx="137">
                  <c:v>gD_IV_3140M5c</c:v>
                </c:pt>
                <c:pt idx="138">
                  <c:v>gD_IV_3140M5d</c:v>
                </c:pt>
                <c:pt idx="139">
                  <c:v>gD_IV_3140M5e</c:v>
                </c:pt>
                <c:pt idx="140">
                  <c:v>gD_IV_3140M5f</c:v>
                </c:pt>
                <c:pt idx="141">
                  <c:v>gD_V_3095M1a</c:v>
                </c:pt>
                <c:pt idx="142">
                  <c:v>gD_V_3095M1b</c:v>
                </c:pt>
                <c:pt idx="143">
                  <c:v>gD_V_3095M1c</c:v>
                </c:pt>
                <c:pt idx="144">
                  <c:v>gD_V_3095M1d</c:v>
                </c:pt>
                <c:pt idx="145">
                  <c:v>gD_V_3095M1e</c:v>
                </c:pt>
                <c:pt idx="146">
                  <c:v>gD_V_3095M1g</c:v>
                </c:pt>
                <c:pt idx="147">
                  <c:v>gD_VI_3081M2a</c:v>
                </c:pt>
                <c:pt idx="148">
                  <c:v>gD_VI_3081M2b</c:v>
                </c:pt>
                <c:pt idx="149">
                  <c:v>gD_VI_3081M2c</c:v>
                </c:pt>
                <c:pt idx="150">
                  <c:v>gD_VI_3081M3a</c:v>
                </c:pt>
                <c:pt idx="151">
                  <c:v>gD_VI_3081M3b</c:v>
                </c:pt>
                <c:pt idx="152">
                  <c:v>gD_VI_3081M3c</c:v>
                </c:pt>
              </c:strCache>
            </c:strRef>
          </c:cat>
          <c:val>
            <c:numRef>
              <c:f>'tallied gDNA of raw dose data'!$T$4:$T$156</c:f>
              <c:numCache>
                <c:formatCode>General</c:formatCode>
                <c:ptCount val="153"/>
                <c:pt idx="0">
                  <c:v>15</c:v>
                </c:pt>
                <c:pt idx="1">
                  <c:v>13</c:v>
                </c:pt>
                <c:pt idx="2">
                  <c:v>21</c:v>
                </c:pt>
                <c:pt idx="3">
                  <c:v>15</c:v>
                </c:pt>
                <c:pt idx="4">
                  <c:v>12</c:v>
                </c:pt>
                <c:pt idx="5">
                  <c:v>21</c:v>
                </c:pt>
                <c:pt idx="8">
                  <c:v>33</c:v>
                </c:pt>
                <c:pt idx="9">
                  <c:v>33</c:v>
                </c:pt>
                <c:pt idx="10">
                  <c:v>16</c:v>
                </c:pt>
                <c:pt idx="11">
                  <c:v>27</c:v>
                </c:pt>
                <c:pt idx="12">
                  <c:v>29</c:v>
                </c:pt>
                <c:pt idx="13">
                  <c:v>27</c:v>
                </c:pt>
                <c:pt idx="16">
                  <c:v>36</c:v>
                </c:pt>
                <c:pt idx="17">
                  <c:v>16</c:v>
                </c:pt>
                <c:pt idx="18">
                  <c:v>18</c:v>
                </c:pt>
                <c:pt idx="19">
                  <c:v>18</c:v>
                </c:pt>
                <c:pt idx="20">
                  <c:v>19</c:v>
                </c:pt>
                <c:pt idx="21">
                  <c:v>21</c:v>
                </c:pt>
                <c:pt idx="24">
                  <c:v>35</c:v>
                </c:pt>
                <c:pt idx="25">
                  <c:v>62</c:v>
                </c:pt>
                <c:pt idx="26">
                  <c:v>103</c:v>
                </c:pt>
                <c:pt idx="27">
                  <c:v>37</c:v>
                </c:pt>
                <c:pt idx="28">
                  <c:v>40</c:v>
                </c:pt>
                <c:pt idx="29">
                  <c:v>58</c:v>
                </c:pt>
                <c:pt idx="32">
                  <c:v>27</c:v>
                </c:pt>
                <c:pt idx="33">
                  <c:v>19</c:v>
                </c:pt>
                <c:pt idx="34">
                  <c:v>20</c:v>
                </c:pt>
                <c:pt idx="35">
                  <c:v>17</c:v>
                </c:pt>
                <c:pt idx="36">
                  <c:v>37</c:v>
                </c:pt>
                <c:pt idx="37">
                  <c:v>25</c:v>
                </c:pt>
                <c:pt idx="40">
                  <c:v>21</c:v>
                </c:pt>
                <c:pt idx="41">
                  <c:v>11</c:v>
                </c:pt>
                <c:pt idx="42">
                  <c:v>20</c:v>
                </c:pt>
                <c:pt idx="43">
                  <c:v>19</c:v>
                </c:pt>
                <c:pt idx="44">
                  <c:v>12</c:v>
                </c:pt>
                <c:pt idx="45">
                  <c:v>14</c:v>
                </c:pt>
                <c:pt idx="48">
                  <c:v>32</c:v>
                </c:pt>
                <c:pt idx="49">
                  <c:v>14</c:v>
                </c:pt>
                <c:pt idx="50">
                  <c:v>9</c:v>
                </c:pt>
                <c:pt idx="51">
                  <c:v>29</c:v>
                </c:pt>
                <c:pt idx="52">
                  <c:v>41</c:v>
                </c:pt>
                <c:pt idx="53">
                  <c:v>10</c:v>
                </c:pt>
                <c:pt idx="56">
                  <c:v>11</c:v>
                </c:pt>
                <c:pt idx="57">
                  <c:v>11</c:v>
                </c:pt>
                <c:pt idx="58">
                  <c:v>8</c:v>
                </c:pt>
                <c:pt idx="59">
                  <c:v>8</c:v>
                </c:pt>
                <c:pt idx="60">
                  <c:v>22</c:v>
                </c:pt>
                <c:pt idx="61">
                  <c:v>18</c:v>
                </c:pt>
                <c:pt idx="64">
                  <c:v>26</c:v>
                </c:pt>
                <c:pt idx="65">
                  <c:v>82</c:v>
                </c:pt>
                <c:pt idx="66">
                  <c:v>70</c:v>
                </c:pt>
                <c:pt idx="67">
                  <c:v>19</c:v>
                </c:pt>
                <c:pt idx="68">
                  <c:v>25</c:v>
                </c:pt>
                <c:pt idx="69">
                  <c:v>39</c:v>
                </c:pt>
                <c:pt idx="72">
                  <c:v>7</c:v>
                </c:pt>
                <c:pt idx="73">
                  <c:v>13</c:v>
                </c:pt>
                <c:pt idx="74">
                  <c:v>12</c:v>
                </c:pt>
                <c:pt idx="75">
                  <c:v>13</c:v>
                </c:pt>
                <c:pt idx="76">
                  <c:v>14</c:v>
                </c:pt>
                <c:pt idx="77">
                  <c:v>13</c:v>
                </c:pt>
                <c:pt idx="78">
                  <c:v>13</c:v>
                </c:pt>
                <c:pt idx="81">
                  <c:v>13</c:v>
                </c:pt>
                <c:pt idx="82">
                  <c:v>15</c:v>
                </c:pt>
                <c:pt idx="83">
                  <c:v>14</c:v>
                </c:pt>
                <c:pt idx="84">
                  <c:v>13</c:v>
                </c:pt>
                <c:pt idx="85">
                  <c:v>14</c:v>
                </c:pt>
                <c:pt idx="86">
                  <c:v>13</c:v>
                </c:pt>
                <c:pt idx="87">
                  <c:v>13</c:v>
                </c:pt>
                <c:pt idx="88">
                  <c:v>13</c:v>
                </c:pt>
                <c:pt idx="89">
                  <c:v>22</c:v>
                </c:pt>
                <c:pt idx="90">
                  <c:v>12</c:v>
                </c:pt>
                <c:pt idx="91">
                  <c:v>14</c:v>
                </c:pt>
                <c:pt idx="92">
                  <c:v>14</c:v>
                </c:pt>
                <c:pt idx="93">
                  <c:v>13</c:v>
                </c:pt>
                <c:pt idx="94">
                  <c:v>13</c:v>
                </c:pt>
                <c:pt idx="95">
                  <c:v>14</c:v>
                </c:pt>
                <c:pt idx="96">
                  <c:v>14</c:v>
                </c:pt>
                <c:pt idx="97">
                  <c:v>13</c:v>
                </c:pt>
                <c:pt idx="98">
                  <c:v>12</c:v>
                </c:pt>
                <c:pt idx="99">
                  <c:v>13</c:v>
                </c:pt>
                <c:pt idx="100">
                  <c:v>13</c:v>
                </c:pt>
                <c:pt idx="101">
                  <c:v>17</c:v>
                </c:pt>
                <c:pt idx="102">
                  <c:v>12</c:v>
                </c:pt>
                <c:pt idx="103">
                  <c:v>15</c:v>
                </c:pt>
                <c:pt idx="104">
                  <c:v>14</c:v>
                </c:pt>
                <c:pt idx="105">
                  <c:v>13</c:v>
                </c:pt>
                <c:pt idx="106">
                  <c:v>14</c:v>
                </c:pt>
                <c:pt idx="107">
                  <c:v>13</c:v>
                </c:pt>
                <c:pt idx="108">
                  <c:v>16</c:v>
                </c:pt>
                <c:pt idx="109">
                  <c:v>15</c:v>
                </c:pt>
                <c:pt idx="110">
                  <c:v>14</c:v>
                </c:pt>
                <c:pt idx="111">
                  <c:v>14</c:v>
                </c:pt>
                <c:pt idx="112">
                  <c:v>13</c:v>
                </c:pt>
                <c:pt idx="113">
                  <c:v>13</c:v>
                </c:pt>
                <c:pt idx="114">
                  <c:v>15</c:v>
                </c:pt>
                <c:pt idx="117">
                  <c:v>14</c:v>
                </c:pt>
                <c:pt idx="118">
                  <c:v>14</c:v>
                </c:pt>
                <c:pt idx="119">
                  <c:v>15</c:v>
                </c:pt>
                <c:pt idx="120">
                  <c:v>13</c:v>
                </c:pt>
                <c:pt idx="121">
                  <c:v>13</c:v>
                </c:pt>
                <c:pt idx="122">
                  <c:v>16</c:v>
                </c:pt>
                <c:pt idx="123">
                  <c:v>19</c:v>
                </c:pt>
                <c:pt idx="124">
                  <c:v>14</c:v>
                </c:pt>
                <c:pt idx="125">
                  <c:v>13</c:v>
                </c:pt>
                <c:pt idx="126">
                  <c:v>26</c:v>
                </c:pt>
                <c:pt idx="127">
                  <c:v>13</c:v>
                </c:pt>
                <c:pt idx="128">
                  <c:v>24</c:v>
                </c:pt>
                <c:pt idx="129">
                  <c:v>13</c:v>
                </c:pt>
                <c:pt idx="130">
                  <c:v>14</c:v>
                </c:pt>
                <c:pt idx="131">
                  <c:v>13</c:v>
                </c:pt>
                <c:pt idx="132">
                  <c:v>13</c:v>
                </c:pt>
                <c:pt idx="133">
                  <c:v>13</c:v>
                </c:pt>
                <c:pt idx="134">
                  <c:v>14</c:v>
                </c:pt>
                <c:pt idx="135">
                  <c:v>13</c:v>
                </c:pt>
                <c:pt idx="136">
                  <c:v>13</c:v>
                </c:pt>
                <c:pt idx="137">
                  <c:v>15</c:v>
                </c:pt>
                <c:pt idx="138">
                  <c:v>13</c:v>
                </c:pt>
                <c:pt idx="139">
                  <c:v>14</c:v>
                </c:pt>
                <c:pt idx="140">
                  <c:v>15</c:v>
                </c:pt>
                <c:pt idx="141">
                  <c:v>14</c:v>
                </c:pt>
                <c:pt idx="142">
                  <c:v>15</c:v>
                </c:pt>
                <c:pt idx="143">
                  <c:v>24</c:v>
                </c:pt>
                <c:pt idx="144">
                  <c:v>14</c:v>
                </c:pt>
                <c:pt idx="145">
                  <c:v>22</c:v>
                </c:pt>
                <c:pt idx="146">
                  <c:v>14</c:v>
                </c:pt>
                <c:pt idx="147">
                  <c:v>14</c:v>
                </c:pt>
                <c:pt idx="148">
                  <c:v>13</c:v>
                </c:pt>
                <c:pt idx="149">
                  <c:v>12</c:v>
                </c:pt>
                <c:pt idx="150">
                  <c:v>20</c:v>
                </c:pt>
                <c:pt idx="151">
                  <c:v>13</c:v>
                </c:pt>
                <c:pt idx="152">
                  <c:v>15</c:v>
                </c:pt>
              </c:numCache>
            </c:numRef>
          </c:val>
          <c:extLst>
            <c:ext xmlns:c16="http://schemas.microsoft.com/office/drawing/2014/chart" uri="{C3380CC4-5D6E-409C-BE32-E72D297353CC}">
              <c16:uniqueId val="{00000000-D692-B64F-8A1B-C77FE8F114AD}"/>
            </c:ext>
          </c:extLst>
        </c:ser>
        <c:ser>
          <c:idx val="1"/>
          <c:order val="1"/>
          <c:tx>
            <c:strRef>
              <c:f>'tallied gDNA of raw dose data'!$U$3</c:f>
              <c:strCache>
                <c:ptCount val="1"/>
                <c:pt idx="0">
                  <c:v>loss of one dubius allele</c:v>
                </c:pt>
              </c:strCache>
            </c:strRef>
          </c:tx>
          <c:spPr>
            <a:solidFill>
              <a:schemeClr val="accent4"/>
            </a:solidFill>
            <a:ln>
              <a:noFill/>
            </a:ln>
            <a:effectLst/>
          </c:spPr>
          <c:invertIfNegative val="0"/>
          <c:cat>
            <c:strRef>
              <c:f>'tallied gDNA of raw dose data'!$R$4:$R$156</c:f>
              <c:strCache>
                <c:ptCount val="153"/>
                <c:pt idx="0">
                  <c:v>gD_B_2862_10a_m</c:v>
                </c:pt>
                <c:pt idx="1">
                  <c:v>gD_B_2862_13a_m</c:v>
                </c:pt>
                <c:pt idx="2">
                  <c:v>gD_B_2862_15a_m</c:v>
                </c:pt>
                <c:pt idx="3">
                  <c:v>gD_B_2862_2a_m</c:v>
                </c:pt>
                <c:pt idx="4">
                  <c:v>gD_B_2862_3a_m</c:v>
                </c:pt>
                <c:pt idx="5">
                  <c:v>gD_B_2862_9a_m</c:v>
                </c:pt>
                <c:pt idx="8">
                  <c:v>gD_C_2865_1a_m</c:v>
                </c:pt>
                <c:pt idx="9">
                  <c:v>gD_C_2865_2a_m</c:v>
                </c:pt>
                <c:pt idx="10">
                  <c:v>gD_C_2865_3a_m</c:v>
                </c:pt>
                <c:pt idx="11">
                  <c:v>gD_C_2865_5a_m</c:v>
                </c:pt>
                <c:pt idx="12">
                  <c:v>gD_C_2865_7a_m</c:v>
                </c:pt>
                <c:pt idx="13">
                  <c:v>gD_C_2865_9a_m</c:v>
                </c:pt>
                <c:pt idx="16">
                  <c:v>gD_D_2859_10a_m</c:v>
                </c:pt>
                <c:pt idx="17">
                  <c:v>gD_D_2859_2a_m</c:v>
                </c:pt>
                <c:pt idx="18">
                  <c:v>gD_D_2859_3a_m</c:v>
                </c:pt>
                <c:pt idx="19">
                  <c:v>gD_D_2859_4a_m</c:v>
                </c:pt>
                <c:pt idx="20">
                  <c:v>gD_D_2859_6a_m</c:v>
                </c:pt>
                <c:pt idx="21">
                  <c:v>gD_D_2859_9a_m</c:v>
                </c:pt>
                <c:pt idx="24">
                  <c:v>gD_E_2896_10a_m</c:v>
                </c:pt>
                <c:pt idx="25">
                  <c:v>gD_E_2896_11a_m</c:v>
                </c:pt>
                <c:pt idx="26">
                  <c:v>gD_E_2896_13a_m</c:v>
                </c:pt>
                <c:pt idx="27">
                  <c:v>gD_E_2896_3a_m</c:v>
                </c:pt>
                <c:pt idx="28">
                  <c:v>gD_E_2896_5a_m</c:v>
                </c:pt>
                <c:pt idx="29">
                  <c:v>gD_E_2896_7a_m</c:v>
                </c:pt>
                <c:pt idx="32">
                  <c:v>gD_G_2872_12a_m</c:v>
                </c:pt>
                <c:pt idx="33">
                  <c:v>gD_G_2872_15a_m</c:v>
                </c:pt>
                <c:pt idx="34">
                  <c:v>gD_G_2872_2a_m</c:v>
                </c:pt>
                <c:pt idx="35">
                  <c:v>gD_G_2872_3a_m</c:v>
                </c:pt>
                <c:pt idx="36">
                  <c:v>gD_G_2872_6a_m</c:v>
                </c:pt>
                <c:pt idx="37">
                  <c:v>gD_G_2872_8a_m</c:v>
                </c:pt>
                <c:pt idx="40">
                  <c:v>gD_H_2894_14a_m</c:v>
                </c:pt>
                <c:pt idx="41">
                  <c:v>gD_H_2894_15a_m</c:v>
                </c:pt>
                <c:pt idx="42">
                  <c:v>gD_H_2894_5a_m</c:v>
                </c:pt>
                <c:pt idx="43">
                  <c:v>gD_H_2894_6a_m</c:v>
                </c:pt>
                <c:pt idx="44">
                  <c:v>gD_H_2894_8a_m</c:v>
                </c:pt>
                <c:pt idx="45">
                  <c:v>gD_H_2894_9a_m</c:v>
                </c:pt>
                <c:pt idx="48">
                  <c:v>gD_M_2883_1a_m</c:v>
                </c:pt>
                <c:pt idx="49">
                  <c:v>gD_M_2883_2a_m</c:v>
                </c:pt>
                <c:pt idx="50">
                  <c:v>gD_M_2883_3a_m</c:v>
                </c:pt>
                <c:pt idx="51">
                  <c:v>gD_M_2883_4a_m</c:v>
                </c:pt>
                <c:pt idx="52">
                  <c:v>gD_M_2883_4b_m</c:v>
                </c:pt>
                <c:pt idx="53">
                  <c:v>gD_M_2883_5a_m</c:v>
                </c:pt>
                <c:pt idx="56">
                  <c:v>gD_N_2875_11a_m</c:v>
                </c:pt>
                <c:pt idx="57">
                  <c:v>gD_N_2875_15a_m</c:v>
                </c:pt>
                <c:pt idx="58">
                  <c:v>gD_N_2875_2a_m</c:v>
                </c:pt>
                <c:pt idx="59">
                  <c:v>gD_N_2875_3a_m</c:v>
                </c:pt>
                <c:pt idx="60">
                  <c:v>gD_N_2875_5a_m</c:v>
                </c:pt>
                <c:pt idx="61">
                  <c:v>gD_N_2875_6a_m</c:v>
                </c:pt>
                <c:pt idx="64">
                  <c:v>gD_O_2885_10a_m</c:v>
                </c:pt>
                <c:pt idx="65">
                  <c:v>gD_O_2885_11a_m</c:v>
                </c:pt>
                <c:pt idx="66">
                  <c:v>gD_O_2885_13a_m</c:v>
                </c:pt>
                <c:pt idx="67">
                  <c:v>gD_O_2885_4a_m</c:v>
                </c:pt>
                <c:pt idx="68">
                  <c:v>gD_O_2885_7a_m</c:v>
                </c:pt>
                <c:pt idx="69">
                  <c:v>gD_O_2885_9a_m</c:v>
                </c:pt>
                <c:pt idx="72">
                  <c:v>gD_III_79_8a</c:v>
                </c:pt>
                <c:pt idx="73">
                  <c:v>gD_VI_111_1a</c:v>
                </c:pt>
                <c:pt idx="74">
                  <c:v>gD_VI_111_1b</c:v>
                </c:pt>
                <c:pt idx="75">
                  <c:v>gD_VI_111_1c</c:v>
                </c:pt>
                <c:pt idx="76">
                  <c:v>gD_VI_111_1d</c:v>
                </c:pt>
                <c:pt idx="77">
                  <c:v>gD_VI_111_1e</c:v>
                </c:pt>
                <c:pt idx="78">
                  <c:v>gD_VI_111_1f</c:v>
                </c:pt>
                <c:pt idx="81">
                  <c:v>gD_I_67_3_11a</c:v>
                </c:pt>
                <c:pt idx="82">
                  <c:v>gD_I_67_3_11b</c:v>
                </c:pt>
                <c:pt idx="83">
                  <c:v>gD_I_67_3_11c</c:v>
                </c:pt>
                <c:pt idx="84">
                  <c:v>gD_I_67_3_11d</c:v>
                </c:pt>
                <c:pt idx="85">
                  <c:v>gD_I_67_3_11e</c:v>
                </c:pt>
                <c:pt idx="86">
                  <c:v>gD_I_67_3_11h</c:v>
                </c:pt>
                <c:pt idx="87">
                  <c:v>gD_II_79_3_9a</c:v>
                </c:pt>
                <c:pt idx="88">
                  <c:v>gD_II_79_3_9b</c:v>
                </c:pt>
                <c:pt idx="89">
                  <c:v>gD_II_79_3_9c</c:v>
                </c:pt>
                <c:pt idx="90">
                  <c:v>gD_II_79_3_9d</c:v>
                </c:pt>
                <c:pt idx="91">
                  <c:v>gD_II_79_3_9e</c:v>
                </c:pt>
                <c:pt idx="92">
                  <c:v>gD_II_79_3_9f</c:v>
                </c:pt>
                <c:pt idx="93">
                  <c:v>gD_III_79_9_6a</c:v>
                </c:pt>
                <c:pt idx="94">
                  <c:v>gD_III_79_9_6b</c:v>
                </c:pt>
                <c:pt idx="95">
                  <c:v>gD_III_79_9_6c</c:v>
                </c:pt>
                <c:pt idx="96">
                  <c:v>gD_III_79_9_6d</c:v>
                </c:pt>
                <c:pt idx="97">
                  <c:v>gD_IV_79_11_14a</c:v>
                </c:pt>
                <c:pt idx="98">
                  <c:v>gD_IV_79_11_14b</c:v>
                </c:pt>
                <c:pt idx="99">
                  <c:v>gD_IV_79_11_14c</c:v>
                </c:pt>
                <c:pt idx="100">
                  <c:v>gD_IV_79_11_14d</c:v>
                </c:pt>
                <c:pt idx="101">
                  <c:v>gD_IV_79_11_14e</c:v>
                </c:pt>
                <c:pt idx="102">
                  <c:v>gD_IV_79_11_14f</c:v>
                </c:pt>
                <c:pt idx="103">
                  <c:v>gD_V_111_1_16a</c:v>
                </c:pt>
                <c:pt idx="104">
                  <c:v>gD_V_111_1_16b</c:v>
                </c:pt>
                <c:pt idx="105">
                  <c:v>gD_V_111_1_16c</c:v>
                </c:pt>
                <c:pt idx="106">
                  <c:v>gD_V_111_1_16d</c:v>
                </c:pt>
                <c:pt idx="107">
                  <c:v>gD_V_111_1_16e</c:v>
                </c:pt>
                <c:pt idx="108">
                  <c:v>gD_V_111_1_16f</c:v>
                </c:pt>
                <c:pt idx="109">
                  <c:v>gD_V_111_1_16g</c:v>
                </c:pt>
                <c:pt idx="110">
                  <c:v>gD_V_111_1_16h</c:v>
                </c:pt>
                <c:pt idx="111">
                  <c:v>gD_V_111_1_16j</c:v>
                </c:pt>
                <c:pt idx="112">
                  <c:v>gD_VI_111_1_31a</c:v>
                </c:pt>
                <c:pt idx="113">
                  <c:v>gD_VI_111_1_31b</c:v>
                </c:pt>
                <c:pt idx="114">
                  <c:v>gD_VI_111_1_31c</c:v>
                </c:pt>
                <c:pt idx="117">
                  <c:v>gD_I_3068M4a</c:v>
                </c:pt>
                <c:pt idx="118">
                  <c:v>gD_I_3068M4b</c:v>
                </c:pt>
                <c:pt idx="119">
                  <c:v>gD_I_3068M4c</c:v>
                </c:pt>
                <c:pt idx="120">
                  <c:v>gD_I_3068M4d</c:v>
                </c:pt>
                <c:pt idx="121">
                  <c:v>gD_I_3068M4e</c:v>
                </c:pt>
                <c:pt idx="122">
                  <c:v>gD_I_3068M4f</c:v>
                </c:pt>
                <c:pt idx="123">
                  <c:v>gD_II_3632M3a</c:v>
                </c:pt>
                <c:pt idx="124">
                  <c:v>gD_II_3632M3b</c:v>
                </c:pt>
                <c:pt idx="125">
                  <c:v>gD_II_3632M3c</c:v>
                </c:pt>
                <c:pt idx="126">
                  <c:v>gD_II_3632M3d</c:v>
                </c:pt>
                <c:pt idx="127">
                  <c:v>gD_II_3632M3e</c:v>
                </c:pt>
                <c:pt idx="128">
                  <c:v>gD_II_3632M3f</c:v>
                </c:pt>
                <c:pt idx="129">
                  <c:v>gD_III_3637M1a</c:v>
                </c:pt>
                <c:pt idx="130">
                  <c:v>gD_III_3637M1c</c:v>
                </c:pt>
                <c:pt idx="131">
                  <c:v>gD_III_3637M1d</c:v>
                </c:pt>
                <c:pt idx="132">
                  <c:v>gD_III_3637M1e</c:v>
                </c:pt>
                <c:pt idx="133">
                  <c:v>gD_III_3637M1f</c:v>
                </c:pt>
                <c:pt idx="134">
                  <c:v>gD_III_3637M1i</c:v>
                </c:pt>
                <c:pt idx="135">
                  <c:v>gD_IV_3140M5a</c:v>
                </c:pt>
                <c:pt idx="136">
                  <c:v>gD_IV_3140M5b</c:v>
                </c:pt>
                <c:pt idx="137">
                  <c:v>gD_IV_3140M5c</c:v>
                </c:pt>
                <c:pt idx="138">
                  <c:v>gD_IV_3140M5d</c:v>
                </c:pt>
                <c:pt idx="139">
                  <c:v>gD_IV_3140M5e</c:v>
                </c:pt>
                <c:pt idx="140">
                  <c:v>gD_IV_3140M5f</c:v>
                </c:pt>
                <c:pt idx="141">
                  <c:v>gD_V_3095M1a</c:v>
                </c:pt>
                <c:pt idx="142">
                  <c:v>gD_V_3095M1b</c:v>
                </c:pt>
                <c:pt idx="143">
                  <c:v>gD_V_3095M1c</c:v>
                </c:pt>
                <c:pt idx="144">
                  <c:v>gD_V_3095M1d</c:v>
                </c:pt>
                <c:pt idx="145">
                  <c:v>gD_V_3095M1e</c:v>
                </c:pt>
                <c:pt idx="146">
                  <c:v>gD_V_3095M1g</c:v>
                </c:pt>
                <c:pt idx="147">
                  <c:v>gD_VI_3081M2a</c:v>
                </c:pt>
                <c:pt idx="148">
                  <c:v>gD_VI_3081M2b</c:v>
                </c:pt>
                <c:pt idx="149">
                  <c:v>gD_VI_3081M2c</c:v>
                </c:pt>
                <c:pt idx="150">
                  <c:v>gD_VI_3081M3a</c:v>
                </c:pt>
                <c:pt idx="151">
                  <c:v>gD_VI_3081M3b</c:v>
                </c:pt>
                <c:pt idx="152">
                  <c:v>gD_VI_3081M3c</c:v>
                </c:pt>
              </c:strCache>
            </c:strRef>
          </c:cat>
          <c:val>
            <c:numRef>
              <c:f>'tallied gDNA of raw dose data'!$U$4:$U$156</c:f>
              <c:numCache>
                <c:formatCode>General</c:formatCode>
                <c:ptCount val="153"/>
                <c:pt idx="0">
                  <c:v>3</c:v>
                </c:pt>
                <c:pt idx="1">
                  <c:v>10</c:v>
                </c:pt>
                <c:pt idx="2">
                  <c:v>17</c:v>
                </c:pt>
                <c:pt idx="3">
                  <c:v>4</c:v>
                </c:pt>
                <c:pt idx="4">
                  <c:v>4</c:v>
                </c:pt>
                <c:pt idx="5">
                  <c:v>6</c:v>
                </c:pt>
                <c:pt idx="8">
                  <c:v>24</c:v>
                </c:pt>
                <c:pt idx="9">
                  <c:v>8</c:v>
                </c:pt>
                <c:pt idx="10">
                  <c:v>10</c:v>
                </c:pt>
                <c:pt idx="11">
                  <c:v>3</c:v>
                </c:pt>
                <c:pt idx="12">
                  <c:v>5</c:v>
                </c:pt>
                <c:pt idx="13">
                  <c:v>14</c:v>
                </c:pt>
                <c:pt idx="16">
                  <c:v>6</c:v>
                </c:pt>
                <c:pt idx="17">
                  <c:v>28</c:v>
                </c:pt>
                <c:pt idx="18">
                  <c:v>6</c:v>
                </c:pt>
                <c:pt idx="19">
                  <c:v>10</c:v>
                </c:pt>
                <c:pt idx="20">
                  <c:v>23</c:v>
                </c:pt>
                <c:pt idx="21">
                  <c:v>9</c:v>
                </c:pt>
                <c:pt idx="24">
                  <c:v>9</c:v>
                </c:pt>
                <c:pt idx="25">
                  <c:v>22</c:v>
                </c:pt>
                <c:pt idx="26">
                  <c:v>37</c:v>
                </c:pt>
                <c:pt idx="27">
                  <c:v>24</c:v>
                </c:pt>
                <c:pt idx="28">
                  <c:v>8</c:v>
                </c:pt>
                <c:pt idx="29">
                  <c:v>7</c:v>
                </c:pt>
                <c:pt idx="32">
                  <c:v>33</c:v>
                </c:pt>
                <c:pt idx="33">
                  <c:v>6</c:v>
                </c:pt>
                <c:pt idx="34">
                  <c:v>20</c:v>
                </c:pt>
                <c:pt idx="35">
                  <c:v>15</c:v>
                </c:pt>
                <c:pt idx="36">
                  <c:v>15</c:v>
                </c:pt>
                <c:pt idx="37">
                  <c:v>4</c:v>
                </c:pt>
                <c:pt idx="40">
                  <c:v>23</c:v>
                </c:pt>
                <c:pt idx="41">
                  <c:v>6</c:v>
                </c:pt>
                <c:pt idx="42">
                  <c:v>5</c:v>
                </c:pt>
                <c:pt idx="43">
                  <c:v>5</c:v>
                </c:pt>
                <c:pt idx="44">
                  <c:v>4</c:v>
                </c:pt>
                <c:pt idx="45">
                  <c:v>3</c:v>
                </c:pt>
                <c:pt idx="48">
                  <c:v>5</c:v>
                </c:pt>
                <c:pt idx="49">
                  <c:v>4</c:v>
                </c:pt>
                <c:pt idx="50">
                  <c:v>10</c:v>
                </c:pt>
                <c:pt idx="51">
                  <c:v>5</c:v>
                </c:pt>
                <c:pt idx="52">
                  <c:v>13</c:v>
                </c:pt>
                <c:pt idx="53">
                  <c:v>10</c:v>
                </c:pt>
                <c:pt idx="56">
                  <c:v>5</c:v>
                </c:pt>
                <c:pt idx="57">
                  <c:v>6</c:v>
                </c:pt>
                <c:pt idx="58">
                  <c:v>8</c:v>
                </c:pt>
                <c:pt idx="59">
                  <c:v>20</c:v>
                </c:pt>
                <c:pt idx="60">
                  <c:v>6</c:v>
                </c:pt>
                <c:pt idx="61">
                  <c:v>10</c:v>
                </c:pt>
                <c:pt idx="64">
                  <c:v>5</c:v>
                </c:pt>
                <c:pt idx="65">
                  <c:v>16</c:v>
                </c:pt>
                <c:pt idx="66">
                  <c:v>36</c:v>
                </c:pt>
                <c:pt idx="67">
                  <c:v>7</c:v>
                </c:pt>
                <c:pt idx="68">
                  <c:v>10</c:v>
                </c:pt>
                <c:pt idx="69">
                  <c:v>50</c:v>
                </c:pt>
                <c:pt idx="72">
                  <c:v>8</c:v>
                </c:pt>
                <c:pt idx="73">
                  <c:v>4</c:v>
                </c:pt>
                <c:pt idx="74">
                  <c:v>4</c:v>
                </c:pt>
                <c:pt idx="75">
                  <c:v>10</c:v>
                </c:pt>
                <c:pt idx="76">
                  <c:v>4</c:v>
                </c:pt>
                <c:pt idx="77">
                  <c:v>5</c:v>
                </c:pt>
                <c:pt idx="78">
                  <c:v>6</c:v>
                </c:pt>
                <c:pt idx="81">
                  <c:v>6</c:v>
                </c:pt>
                <c:pt idx="82">
                  <c:v>4</c:v>
                </c:pt>
                <c:pt idx="83">
                  <c:v>14</c:v>
                </c:pt>
                <c:pt idx="84">
                  <c:v>9</c:v>
                </c:pt>
                <c:pt idx="85">
                  <c:v>3</c:v>
                </c:pt>
                <c:pt idx="86">
                  <c:v>5</c:v>
                </c:pt>
                <c:pt idx="87">
                  <c:v>9</c:v>
                </c:pt>
                <c:pt idx="88">
                  <c:v>5</c:v>
                </c:pt>
                <c:pt idx="89">
                  <c:v>40</c:v>
                </c:pt>
                <c:pt idx="90">
                  <c:v>6</c:v>
                </c:pt>
                <c:pt idx="91">
                  <c:v>5</c:v>
                </c:pt>
                <c:pt idx="92">
                  <c:v>3</c:v>
                </c:pt>
                <c:pt idx="93">
                  <c:v>7</c:v>
                </c:pt>
                <c:pt idx="94">
                  <c:v>4</c:v>
                </c:pt>
                <c:pt idx="95">
                  <c:v>4</c:v>
                </c:pt>
                <c:pt idx="96">
                  <c:v>11</c:v>
                </c:pt>
                <c:pt idx="97">
                  <c:v>20</c:v>
                </c:pt>
                <c:pt idx="98">
                  <c:v>20</c:v>
                </c:pt>
                <c:pt idx="99">
                  <c:v>4</c:v>
                </c:pt>
                <c:pt idx="100">
                  <c:v>3</c:v>
                </c:pt>
                <c:pt idx="101">
                  <c:v>21</c:v>
                </c:pt>
                <c:pt idx="102">
                  <c:v>21</c:v>
                </c:pt>
                <c:pt idx="103">
                  <c:v>11</c:v>
                </c:pt>
                <c:pt idx="104">
                  <c:v>4</c:v>
                </c:pt>
                <c:pt idx="105">
                  <c:v>4</c:v>
                </c:pt>
                <c:pt idx="106">
                  <c:v>31</c:v>
                </c:pt>
                <c:pt idx="107">
                  <c:v>9</c:v>
                </c:pt>
                <c:pt idx="108">
                  <c:v>29</c:v>
                </c:pt>
                <c:pt idx="109">
                  <c:v>16</c:v>
                </c:pt>
                <c:pt idx="110">
                  <c:v>7</c:v>
                </c:pt>
                <c:pt idx="111">
                  <c:v>8</c:v>
                </c:pt>
                <c:pt idx="112">
                  <c:v>4</c:v>
                </c:pt>
                <c:pt idx="113">
                  <c:v>4</c:v>
                </c:pt>
                <c:pt idx="114">
                  <c:v>5</c:v>
                </c:pt>
                <c:pt idx="117">
                  <c:v>4</c:v>
                </c:pt>
                <c:pt idx="118">
                  <c:v>16</c:v>
                </c:pt>
                <c:pt idx="119">
                  <c:v>21</c:v>
                </c:pt>
                <c:pt idx="120">
                  <c:v>15</c:v>
                </c:pt>
                <c:pt idx="121">
                  <c:v>3</c:v>
                </c:pt>
                <c:pt idx="122">
                  <c:v>37</c:v>
                </c:pt>
                <c:pt idx="123">
                  <c:v>6</c:v>
                </c:pt>
                <c:pt idx="124">
                  <c:v>9</c:v>
                </c:pt>
                <c:pt idx="125">
                  <c:v>10</c:v>
                </c:pt>
                <c:pt idx="126">
                  <c:v>14</c:v>
                </c:pt>
                <c:pt idx="127">
                  <c:v>25</c:v>
                </c:pt>
                <c:pt idx="128">
                  <c:v>26</c:v>
                </c:pt>
                <c:pt idx="129">
                  <c:v>4</c:v>
                </c:pt>
                <c:pt idx="130">
                  <c:v>7</c:v>
                </c:pt>
                <c:pt idx="131">
                  <c:v>5</c:v>
                </c:pt>
                <c:pt idx="132">
                  <c:v>4</c:v>
                </c:pt>
                <c:pt idx="133">
                  <c:v>4</c:v>
                </c:pt>
                <c:pt idx="134">
                  <c:v>4</c:v>
                </c:pt>
                <c:pt idx="135">
                  <c:v>4</c:v>
                </c:pt>
                <c:pt idx="136">
                  <c:v>4</c:v>
                </c:pt>
                <c:pt idx="137">
                  <c:v>8</c:v>
                </c:pt>
                <c:pt idx="138">
                  <c:v>5</c:v>
                </c:pt>
                <c:pt idx="139">
                  <c:v>5</c:v>
                </c:pt>
                <c:pt idx="140">
                  <c:v>4</c:v>
                </c:pt>
                <c:pt idx="141">
                  <c:v>18</c:v>
                </c:pt>
                <c:pt idx="142">
                  <c:v>14</c:v>
                </c:pt>
                <c:pt idx="143">
                  <c:v>4</c:v>
                </c:pt>
                <c:pt idx="144">
                  <c:v>9</c:v>
                </c:pt>
                <c:pt idx="145">
                  <c:v>6</c:v>
                </c:pt>
                <c:pt idx="146">
                  <c:v>4</c:v>
                </c:pt>
                <c:pt idx="147">
                  <c:v>46</c:v>
                </c:pt>
                <c:pt idx="148">
                  <c:v>5</c:v>
                </c:pt>
                <c:pt idx="149">
                  <c:v>5</c:v>
                </c:pt>
                <c:pt idx="150">
                  <c:v>18</c:v>
                </c:pt>
                <c:pt idx="151">
                  <c:v>14</c:v>
                </c:pt>
                <c:pt idx="152">
                  <c:v>7</c:v>
                </c:pt>
              </c:numCache>
            </c:numRef>
          </c:val>
          <c:extLst>
            <c:ext xmlns:c16="http://schemas.microsoft.com/office/drawing/2014/chart" uri="{C3380CC4-5D6E-409C-BE32-E72D297353CC}">
              <c16:uniqueId val="{00000001-D692-B64F-8A1B-C77FE8F114AD}"/>
            </c:ext>
          </c:extLst>
        </c:ser>
        <c:ser>
          <c:idx val="2"/>
          <c:order val="2"/>
          <c:tx>
            <c:strRef>
              <c:f>'tallied gDNA of raw dose data'!$V$3</c:f>
              <c:strCache>
                <c:ptCount val="1"/>
                <c:pt idx="0">
                  <c:v>no loss</c:v>
                </c:pt>
              </c:strCache>
            </c:strRef>
          </c:tx>
          <c:spPr>
            <a:solidFill>
              <a:schemeClr val="accent3"/>
            </a:solidFill>
            <a:ln>
              <a:noFill/>
            </a:ln>
            <a:effectLst/>
          </c:spPr>
          <c:invertIfNegative val="0"/>
          <c:cat>
            <c:strRef>
              <c:f>'tallied gDNA of raw dose data'!$R$4:$R$156</c:f>
              <c:strCache>
                <c:ptCount val="153"/>
                <c:pt idx="0">
                  <c:v>gD_B_2862_10a_m</c:v>
                </c:pt>
                <c:pt idx="1">
                  <c:v>gD_B_2862_13a_m</c:v>
                </c:pt>
                <c:pt idx="2">
                  <c:v>gD_B_2862_15a_m</c:v>
                </c:pt>
                <c:pt idx="3">
                  <c:v>gD_B_2862_2a_m</c:v>
                </c:pt>
                <c:pt idx="4">
                  <c:v>gD_B_2862_3a_m</c:v>
                </c:pt>
                <c:pt idx="5">
                  <c:v>gD_B_2862_9a_m</c:v>
                </c:pt>
                <c:pt idx="8">
                  <c:v>gD_C_2865_1a_m</c:v>
                </c:pt>
                <c:pt idx="9">
                  <c:v>gD_C_2865_2a_m</c:v>
                </c:pt>
                <c:pt idx="10">
                  <c:v>gD_C_2865_3a_m</c:v>
                </c:pt>
                <c:pt idx="11">
                  <c:v>gD_C_2865_5a_m</c:v>
                </c:pt>
                <c:pt idx="12">
                  <c:v>gD_C_2865_7a_m</c:v>
                </c:pt>
                <c:pt idx="13">
                  <c:v>gD_C_2865_9a_m</c:v>
                </c:pt>
                <c:pt idx="16">
                  <c:v>gD_D_2859_10a_m</c:v>
                </c:pt>
                <c:pt idx="17">
                  <c:v>gD_D_2859_2a_m</c:v>
                </c:pt>
                <c:pt idx="18">
                  <c:v>gD_D_2859_3a_m</c:v>
                </c:pt>
                <c:pt idx="19">
                  <c:v>gD_D_2859_4a_m</c:v>
                </c:pt>
                <c:pt idx="20">
                  <c:v>gD_D_2859_6a_m</c:v>
                </c:pt>
                <c:pt idx="21">
                  <c:v>gD_D_2859_9a_m</c:v>
                </c:pt>
                <c:pt idx="24">
                  <c:v>gD_E_2896_10a_m</c:v>
                </c:pt>
                <c:pt idx="25">
                  <c:v>gD_E_2896_11a_m</c:v>
                </c:pt>
                <c:pt idx="26">
                  <c:v>gD_E_2896_13a_m</c:v>
                </c:pt>
                <c:pt idx="27">
                  <c:v>gD_E_2896_3a_m</c:v>
                </c:pt>
                <c:pt idx="28">
                  <c:v>gD_E_2896_5a_m</c:v>
                </c:pt>
                <c:pt idx="29">
                  <c:v>gD_E_2896_7a_m</c:v>
                </c:pt>
                <c:pt idx="32">
                  <c:v>gD_G_2872_12a_m</c:v>
                </c:pt>
                <c:pt idx="33">
                  <c:v>gD_G_2872_15a_m</c:v>
                </c:pt>
                <c:pt idx="34">
                  <c:v>gD_G_2872_2a_m</c:v>
                </c:pt>
                <c:pt idx="35">
                  <c:v>gD_G_2872_3a_m</c:v>
                </c:pt>
                <c:pt idx="36">
                  <c:v>gD_G_2872_6a_m</c:v>
                </c:pt>
                <c:pt idx="37">
                  <c:v>gD_G_2872_8a_m</c:v>
                </c:pt>
                <c:pt idx="40">
                  <c:v>gD_H_2894_14a_m</c:v>
                </c:pt>
                <c:pt idx="41">
                  <c:v>gD_H_2894_15a_m</c:v>
                </c:pt>
                <c:pt idx="42">
                  <c:v>gD_H_2894_5a_m</c:v>
                </c:pt>
                <c:pt idx="43">
                  <c:v>gD_H_2894_6a_m</c:v>
                </c:pt>
                <c:pt idx="44">
                  <c:v>gD_H_2894_8a_m</c:v>
                </c:pt>
                <c:pt idx="45">
                  <c:v>gD_H_2894_9a_m</c:v>
                </c:pt>
                <c:pt idx="48">
                  <c:v>gD_M_2883_1a_m</c:v>
                </c:pt>
                <c:pt idx="49">
                  <c:v>gD_M_2883_2a_m</c:v>
                </c:pt>
                <c:pt idx="50">
                  <c:v>gD_M_2883_3a_m</c:v>
                </c:pt>
                <c:pt idx="51">
                  <c:v>gD_M_2883_4a_m</c:v>
                </c:pt>
                <c:pt idx="52">
                  <c:v>gD_M_2883_4b_m</c:v>
                </c:pt>
                <c:pt idx="53">
                  <c:v>gD_M_2883_5a_m</c:v>
                </c:pt>
                <c:pt idx="56">
                  <c:v>gD_N_2875_11a_m</c:v>
                </c:pt>
                <c:pt idx="57">
                  <c:v>gD_N_2875_15a_m</c:v>
                </c:pt>
                <c:pt idx="58">
                  <c:v>gD_N_2875_2a_m</c:v>
                </c:pt>
                <c:pt idx="59">
                  <c:v>gD_N_2875_3a_m</c:v>
                </c:pt>
                <c:pt idx="60">
                  <c:v>gD_N_2875_5a_m</c:v>
                </c:pt>
                <c:pt idx="61">
                  <c:v>gD_N_2875_6a_m</c:v>
                </c:pt>
                <c:pt idx="64">
                  <c:v>gD_O_2885_10a_m</c:v>
                </c:pt>
                <c:pt idx="65">
                  <c:v>gD_O_2885_11a_m</c:v>
                </c:pt>
                <c:pt idx="66">
                  <c:v>gD_O_2885_13a_m</c:v>
                </c:pt>
                <c:pt idx="67">
                  <c:v>gD_O_2885_4a_m</c:v>
                </c:pt>
                <c:pt idx="68">
                  <c:v>gD_O_2885_7a_m</c:v>
                </c:pt>
                <c:pt idx="69">
                  <c:v>gD_O_2885_9a_m</c:v>
                </c:pt>
                <c:pt idx="72">
                  <c:v>gD_III_79_8a</c:v>
                </c:pt>
                <c:pt idx="73">
                  <c:v>gD_VI_111_1a</c:v>
                </c:pt>
                <c:pt idx="74">
                  <c:v>gD_VI_111_1b</c:v>
                </c:pt>
                <c:pt idx="75">
                  <c:v>gD_VI_111_1c</c:v>
                </c:pt>
                <c:pt idx="76">
                  <c:v>gD_VI_111_1d</c:v>
                </c:pt>
                <c:pt idx="77">
                  <c:v>gD_VI_111_1e</c:v>
                </c:pt>
                <c:pt idx="78">
                  <c:v>gD_VI_111_1f</c:v>
                </c:pt>
                <c:pt idx="81">
                  <c:v>gD_I_67_3_11a</c:v>
                </c:pt>
                <c:pt idx="82">
                  <c:v>gD_I_67_3_11b</c:v>
                </c:pt>
                <c:pt idx="83">
                  <c:v>gD_I_67_3_11c</c:v>
                </c:pt>
                <c:pt idx="84">
                  <c:v>gD_I_67_3_11d</c:v>
                </c:pt>
                <c:pt idx="85">
                  <c:v>gD_I_67_3_11e</c:v>
                </c:pt>
                <c:pt idx="86">
                  <c:v>gD_I_67_3_11h</c:v>
                </c:pt>
                <c:pt idx="87">
                  <c:v>gD_II_79_3_9a</c:v>
                </c:pt>
                <c:pt idx="88">
                  <c:v>gD_II_79_3_9b</c:v>
                </c:pt>
                <c:pt idx="89">
                  <c:v>gD_II_79_3_9c</c:v>
                </c:pt>
                <c:pt idx="90">
                  <c:v>gD_II_79_3_9d</c:v>
                </c:pt>
                <c:pt idx="91">
                  <c:v>gD_II_79_3_9e</c:v>
                </c:pt>
                <c:pt idx="92">
                  <c:v>gD_II_79_3_9f</c:v>
                </c:pt>
                <c:pt idx="93">
                  <c:v>gD_III_79_9_6a</c:v>
                </c:pt>
                <c:pt idx="94">
                  <c:v>gD_III_79_9_6b</c:v>
                </c:pt>
                <c:pt idx="95">
                  <c:v>gD_III_79_9_6c</c:v>
                </c:pt>
                <c:pt idx="96">
                  <c:v>gD_III_79_9_6d</c:v>
                </c:pt>
                <c:pt idx="97">
                  <c:v>gD_IV_79_11_14a</c:v>
                </c:pt>
                <c:pt idx="98">
                  <c:v>gD_IV_79_11_14b</c:v>
                </c:pt>
                <c:pt idx="99">
                  <c:v>gD_IV_79_11_14c</c:v>
                </c:pt>
                <c:pt idx="100">
                  <c:v>gD_IV_79_11_14d</c:v>
                </c:pt>
                <c:pt idx="101">
                  <c:v>gD_IV_79_11_14e</c:v>
                </c:pt>
                <c:pt idx="102">
                  <c:v>gD_IV_79_11_14f</c:v>
                </c:pt>
                <c:pt idx="103">
                  <c:v>gD_V_111_1_16a</c:v>
                </c:pt>
                <c:pt idx="104">
                  <c:v>gD_V_111_1_16b</c:v>
                </c:pt>
                <c:pt idx="105">
                  <c:v>gD_V_111_1_16c</c:v>
                </c:pt>
                <c:pt idx="106">
                  <c:v>gD_V_111_1_16d</c:v>
                </c:pt>
                <c:pt idx="107">
                  <c:v>gD_V_111_1_16e</c:v>
                </c:pt>
                <c:pt idx="108">
                  <c:v>gD_V_111_1_16f</c:v>
                </c:pt>
                <c:pt idx="109">
                  <c:v>gD_V_111_1_16g</c:v>
                </c:pt>
                <c:pt idx="110">
                  <c:v>gD_V_111_1_16h</c:v>
                </c:pt>
                <c:pt idx="111">
                  <c:v>gD_V_111_1_16j</c:v>
                </c:pt>
                <c:pt idx="112">
                  <c:v>gD_VI_111_1_31a</c:v>
                </c:pt>
                <c:pt idx="113">
                  <c:v>gD_VI_111_1_31b</c:v>
                </c:pt>
                <c:pt idx="114">
                  <c:v>gD_VI_111_1_31c</c:v>
                </c:pt>
                <c:pt idx="117">
                  <c:v>gD_I_3068M4a</c:v>
                </c:pt>
                <c:pt idx="118">
                  <c:v>gD_I_3068M4b</c:v>
                </c:pt>
                <c:pt idx="119">
                  <c:v>gD_I_3068M4c</c:v>
                </c:pt>
                <c:pt idx="120">
                  <c:v>gD_I_3068M4d</c:v>
                </c:pt>
                <c:pt idx="121">
                  <c:v>gD_I_3068M4e</c:v>
                </c:pt>
                <c:pt idx="122">
                  <c:v>gD_I_3068M4f</c:v>
                </c:pt>
                <c:pt idx="123">
                  <c:v>gD_II_3632M3a</c:v>
                </c:pt>
                <c:pt idx="124">
                  <c:v>gD_II_3632M3b</c:v>
                </c:pt>
                <c:pt idx="125">
                  <c:v>gD_II_3632M3c</c:v>
                </c:pt>
                <c:pt idx="126">
                  <c:v>gD_II_3632M3d</c:v>
                </c:pt>
                <c:pt idx="127">
                  <c:v>gD_II_3632M3e</c:v>
                </c:pt>
                <c:pt idx="128">
                  <c:v>gD_II_3632M3f</c:v>
                </c:pt>
                <c:pt idx="129">
                  <c:v>gD_III_3637M1a</c:v>
                </c:pt>
                <c:pt idx="130">
                  <c:v>gD_III_3637M1c</c:v>
                </c:pt>
                <c:pt idx="131">
                  <c:v>gD_III_3637M1d</c:v>
                </c:pt>
                <c:pt idx="132">
                  <c:v>gD_III_3637M1e</c:v>
                </c:pt>
                <c:pt idx="133">
                  <c:v>gD_III_3637M1f</c:v>
                </c:pt>
                <c:pt idx="134">
                  <c:v>gD_III_3637M1i</c:v>
                </c:pt>
                <c:pt idx="135">
                  <c:v>gD_IV_3140M5a</c:v>
                </c:pt>
                <c:pt idx="136">
                  <c:v>gD_IV_3140M5b</c:v>
                </c:pt>
                <c:pt idx="137">
                  <c:v>gD_IV_3140M5c</c:v>
                </c:pt>
                <c:pt idx="138">
                  <c:v>gD_IV_3140M5d</c:v>
                </c:pt>
                <c:pt idx="139">
                  <c:v>gD_IV_3140M5e</c:v>
                </c:pt>
                <c:pt idx="140">
                  <c:v>gD_IV_3140M5f</c:v>
                </c:pt>
                <c:pt idx="141">
                  <c:v>gD_V_3095M1a</c:v>
                </c:pt>
                <c:pt idx="142">
                  <c:v>gD_V_3095M1b</c:v>
                </c:pt>
                <c:pt idx="143">
                  <c:v>gD_V_3095M1c</c:v>
                </c:pt>
                <c:pt idx="144">
                  <c:v>gD_V_3095M1d</c:v>
                </c:pt>
                <c:pt idx="145">
                  <c:v>gD_V_3095M1e</c:v>
                </c:pt>
                <c:pt idx="146">
                  <c:v>gD_V_3095M1g</c:v>
                </c:pt>
                <c:pt idx="147">
                  <c:v>gD_VI_3081M2a</c:v>
                </c:pt>
                <c:pt idx="148">
                  <c:v>gD_VI_3081M2b</c:v>
                </c:pt>
                <c:pt idx="149">
                  <c:v>gD_VI_3081M2c</c:v>
                </c:pt>
                <c:pt idx="150">
                  <c:v>gD_VI_3081M3a</c:v>
                </c:pt>
                <c:pt idx="151">
                  <c:v>gD_VI_3081M3b</c:v>
                </c:pt>
                <c:pt idx="152">
                  <c:v>gD_VI_3081M3c</c:v>
                </c:pt>
              </c:strCache>
            </c:strRef>
          </c:cat>
          <c:val>
            <c:numRef>
              <c:f>'tallied gDNA of raw dose data'!$V$4:$V$156</c:f>
              <c:numCache>
                <c:formatCode>General</c:formatCode>
                <c:ptCount val="153"/>
                <c:pt idx="0">
                  <c:v>228</c:v>
                </c:pt>
                <c:pt idx="1">
                  <c:v>194</c:v>
                </c:pt>
                <c:pt idx="2">
                  <c:v>160</c:v>
                </c:pt>
                <c:pt idx="3">
                  <c:v>224</c:v>
                </c:pt>
                <c:pt idx="4">
                  <c:v>196</c:v>
                </c:pt>
                <c:pt idx="5">
                  <c:v>187</c:v>
                </c:pt>
                <c:pt idx="8">
                  <c:v>173</c:v>
                </c:pt>
                <c:pt idx="9">
                  <c:v>216</c:v>
                </c:pt>
                <c:pt idx="10">
                  <c:v>228</c:v>
                </c:pt>
                <c:pt idx="11">
                  <c:v>227</c:v>
                </c:pt>
                <c:pt idx="12">
                  <c:v>210</c:v>
                </c:pt>
                <c:pt idx="13">
                  <c:v>206</c:v>
                </c:pt>
                <c:pt idx="16">
                  <c:v>174</c:v>
                </c:pt>
                <c:pt idx="17">
                  <c:v>188</c:v>
                </c:pt>
                <c:pt idx="18">
                  <c:v>206</c:v>
                </c:pt>
                <c:pt idx="19">
                  <c:v>192</c:v>
                </c:pt>
                <c:pt idx="20">
                  <c:v>186</c:v>
                </c:pt>
                <c:pt idx="21">
                  <c:v>183</c:v>
                </c:pt>
                <c:pt idx="24">
                  <c:v>202</c:v>
                </c:pt>
                <c:pt idx="25">
                  <c:v>177</c:v>
                </c:pt>
                <c:pt idx="26">
                  <c:v>119</c:v>
                </c:pt>
                <c:pt idx="27">
                  <c:v>157</c:v>
                </c:pt>
                <c:pt idx="28">
                  <c:v>206</c:v>
                </c:pt>
                <c:pt idx="29">
                  <c:v>189</c:v>
                </c:pt>
                <c:pt idx="32">
                  <c:v>199</c:v>
                </c:pt>
                <c:pt idx="33">
                  <c:v>217</c:v>
                </c:pt>
                <c:pt idx="34">
                  <c:v>203</c:v>
                </c:pt>
                <c:pt idx="35">
                  <c:v>227</c:v>
                </c:pt>
                <c:pt idx="36">
                  <c:v>202</c:v>
                </c:pt>
                <c:pt idx="37">
                  <c:v>193</c:v>
                </c:pt>
                <c:pt idx="40">
                  <c:v>200</c:v>
                </c:pt>
                <c:pt idx="41">
                  <c:v>235</c:v>
                </c:pt>
                <c:pt idx="42">
                  <c:v>210</c:v>
                </c:pt>
                <c:pt idx="43">
                  <c:v>202</c:v>
                </c:pt>
                <c:pt idx="44">
                  <c:v>227</c:v>
                </c:pt>
                <c:pt idx="45">
                  <c:v>223</c:v>
                </c:pt>
                <c:pt idx="48">
                  <c:v>189</c:v>
                </c:pt>
                <c:pt idx="49">
                  <c:v>218</c:v>
                </c:pt>
                <c:pt idx="50">
                  <c:v>213</c:v>
                </c:pt>
                <c:pt idx="51">
                  <c:v>189</c:v>
                </c:pt>
                <c:pt idx="52">
                  <c:v>182</c:v>
                </c:pt>
                <c:pt idx="53">
                  <c:v>216</c:v>
                </c:pt>
                <c:pt idx="56">
                  <c:v>208</c:v>
                </c:pt>
                <c:pt idx="57">
                  <c:v>222</c:v>
                </c:pt>
                <c:pt idx="58">
                  <c:v>213</c:v>
                </c:pt>
                <c:pt idx="59">
                  <c:v>129</c:v>
                </c:pt>
                <c:pt idx="60">
                  <c:v>214</c:v>
                </c:pt>
                <c:pt idx="61">
                  <c:v>221</c:v>
                </c:pt>
                <c:pt idx="64">
                  <c:v>192</c:v>
                </c:pt>
                <c:pt idx="65">
                  <c:v>142</c:v>
                </c:pt>
                <c:pt idx="66">
                  <c:v>139</c:v>
                </c:pt>
                <c:pt idx="67">
                  <c:v>212</c:v>
                </c:pt>
                <c:pt idx="68">
                  <c:v>189</c:v>
                </c:pt>
                <c:pt idx="69">
                  <c:v>153</c:v>
                </c:pt>
                <c:pt idx="72">
                  <c:v>131</c:v>
                </c:pt>
                <c:pt idx="73">
                  <c:v>235</c:v>
                </c:pt>
                <c:pt idx="74">
                  <c:v>241</c:v>
                </c:pt>
                <c:pt idx="75">
                  <c:v>206</c:v>
                </c:pt>
                <c:pt idx="76">
                  <c:v>205</c:v>
                </c:pt>
                <c:pt idx="77">
                  <c:v>234</c:v>
                </c:pt>
                <c:pt idx="78">
                  <c:v>233</c:v>
                </c:pt>
                <c:pt idx="81">
                  <c:v>236</c:v>
                </c:pt>
                <c:pt idx="82">
                  <c:v>240</c:v>
                </c:pt>
                <c:pt idx="83">
                  <c:v>229</c:v>
                </c:pt>
                <c:pt idx="84">
                  <c:v>190</c:v>
                </c:pt>
                <c:pt idx="85">
                  <c:v>237</c:v>
                </c:pt>
                <c:pt idx="86">
                  <c:v>236</c:v>
                </c:pt>
                <c:pt idx="87">
                  <c:v>235</c:v>
                </c:pt>
                <c:pt idx="88">
                  <c:v>234</c:v>
                </c:pt>
                <c:pt idx="89">
                  <c:v>195</c:v>
                </c:pt>
                <c:pt idx="90">
                  <c:v>238</c:v>
                </c:pt>
                <c:pt idx="91">
                  <c:v>225</c:v>
                </c:pt>
                <c:pt idx="92">
                  <c:v>236</c:v>
                </c:pt>
                <c:pt idx="93">
                  <c:v>229</c:v>
                </c:pt>
                <c:pt idx="94">
                  <c:v>240</c:v>
                </c:pt>
                <c:pt idx="95">
                  <c:v>241</c:v>
                </c:pt>
                <c:pt idx="96">
                  <c:v>228</c:v>
                </c:pt>
                <c:pt idx="97">
                  <c:v>217</c:v>
                </c:pt>
                <c:pt idx="98">
                  <c:v>221</c:v>
                </c:pt>
                <c:pt idx="99">
                  <c:v>201</c:v>
                </c:pt>
                <c:pt idx="100">
                  <c:v>214</c:v>
                </c:pt>
                <c:pt idx="101">
                  <c:v>218</c:v>
                </c:pt>
                <c:pt idx="102">
                  <c:v>222</c:v>
                </c:pt>
                <c:pt idx="103">
                  <c:v>233</c:v>
                </c:pt>
                <c:pt idx="104">
                  <c:v>238</c:v>
                </c:pt>
                <c:pt idx="105">
                  <c:v>238</c:v>
                </c:pt>
                <c:pt idx="106">
                  <c:v>199</c:v>
                </c:pt>
                <c:pt idx="107">
                  <c:v>229</c:v>
                </c:pt>
                <c:pt idx="108">
                  <c:v>203</c:v>
                </c:pt>
                <c:pt idx="109">
                  <c:v>216</c:v>
                </c:pt>
                <c:pt idx="110">
                  <c:v>233</c:v>
                </c:pt>
                <c:pt idx="111">
                  <c:v>227</c:v>
                </c:pt>
                <c:pt idx="112">
                  <c:v>234</c:v>
                </c:pt>
                <c:pt idx="113">
                  <c:v>220</c:v>
                </c:pt>
                <c:pt idx="114">
                  <c:v>239</c:v>
                </c:pt>
                <c:pt idx="117">
                  <c:v>238</c:v>
                </c:pt>
                <c:pt idx="118">
                  <c:v>224</c:v>
                </c:pt>
                <c:pt idx="119">
                  <c:v>209</c:v>
                </c:pt>
                <c:pt idx="120">
                  <c:v>220</c:v>
                </c:pt>
                <c:pt idx="121">
                  <c:v>230</c:v>
                </c:pt>
                <c:pt idx="122">
                  <c:v>190</c:v>
                </c:pt>
                <c:pt idx="123">
                  <c:v>229</c:v>
                </c:pt>
                <c:pt idx="124">
                  <c:v>200</c:v>
                </c:pt>
                <c:pt idx="125">
                  <c:v>215</c:v>
                </c:pt>
                <c:pt idx="126">
                  <c:v>219</c:v>
                </c:pt>
                <c:pt idx="127">
                  <c:v>215</c:v>
                </c:pt>
                <c:pt idx="128">
                  <c:v>200</c:v>
                </c:pt>
                <c:pt idx="129">
                  <c:v>234</c:v>
                </c:pt>
                <c:pt idx="130">
                  <c:v>227</c:v>
                </c:pt>
                <c:pt idx="131">
                  <c:v>229</c:v>
                </c:pt>
                <c:pt idx="132">
                  <c:v>213</c:v>
                </c:pt>
                <c:pt idx="133">
                  <c:v>236</c:v>
                </c:pt>
                <c:pt idx="134">
                  <c:v>241</c:v>
                </c:pt>
                <c:pt idx="135">
                  <c:v>236</c:v>
                </c:pt>
                <c:pt idx="136">
                  <c:v>238</c:v>
                </c:pt>
                <c:pt idx="137">
                  <c:v>201</c:v>
                </c:pt>
                <c:pt idx="138">
                  <c:v>211</c:v>
                </c:pt>
                <c:pt idx="139">
                  <c:v>237</c:v>
                </c:pt>
                <c:pt idx="140">
                  <c:v>232</c:v>
                </c:pt>
                <c:pt idx="141">
                  <c:v>182</c:v>
                </c:pt>
                <c:pt idx="142">
                  <c:v>185</c:v>
                </c:pt>
                <c:pt idx="143">
                  <c:v>231</c:v>
                </c:pt>
                <c:pt idx="144">
                  <c:v>212</c:v>
                </c:pt>
                <c:pt idx="145">
                  <c:v>200</c:v>
                </c:pt>
                <c:pt idx="146">
                  <c:v>205</c:v>
                </c:pt>
                <c:pt idx="147">
                  <c:v>200</c:v>
                </c:pt>
                <c:pt idx="148">
                  <c:v>236</c:v>
                </c:pt>
                <c:pt idx="149">
                  <c:v>214</c:v>
                </c:pt>
                <c:pt idx="150">
                  <c:v>219</c:v>
                </c:pt>
                <c:pt idx="151">
                  <c:v>228</c:v>
                </c:pt>
                <c:pt idx="152">
                  <c:v>232</c:v>
                </c:pt>
              </c:numCache>
            </c:numRef>
          </c:val>
          <c:extLst>
            <c:ext xmlns:c16="http://schemas.microsoft.com/office/drawing/2014/chart" uri="{C3380CC4-5D6E-409C-BE32-E72D297353CC}">
              <c16:uniqueId val="{00000002-D692-B64F-8A1B-C77FE8F114AD}"/>
            </c:ext>
          </c:extLst>
        </c:ser>
        <c:ser>
          <c:idx val="3"/>
          <c:order val="3"/>
          <c:tx>
            <c:strRef>
              <c:f>'tallied gDNA of raw dose data'!$W$3</c:f>
              <c:strCache>
                <c:ptCount val="1"/>
                <c:pt idx="0">
                  <c:v>loss of one pratensis allele</c:v>
                </c:pt>
              </c:strCache>
            </c:strRef>
          </c:tx>
          <c:spPr>
            <a:solidFill>
              <a:srgbClr val="FF4AF9"/>
            </a:solidFill>
            <a:ln>
              <a:noFill/>
            </a:ln>
            <a:effectLst/>
          </c:spPr>
          <c:invertIfNegative val="0"/>
          <c:cat>
            <c:strRef>
              <c:f>'tallied gDNA of raw dose data'!$R$4:$R$156</c:f>
              <c:strCache>
                <c:ptCount val="153"/>
                <c:pt idx="0">
                  <c:v>gD_B_2862_10a_m</c:v>
                </c:pt>
                <c:pt idx="1">
                  <c:v>gD_B_2862_13a_m</c:v>
                </c:pt>
                <c:pt idx="2">
                  <c:v>gD_B_2862_15a_m</c:v>
                </c:pt>
                <c:pt idx="3">
                  <c:v>gD_B_2862_2a_m</c:v>
                </c:pt>
                <c:pt idx="4">
                  <c:v>gD_B_2862_3a_m</c:v>
                </c:pt>
                <c:pt idx="5">
                  <c:v>gD_B_2862_9a_m</c:v>
                </c:pt>
                <c:pt idx="8">
                  <c:v>gD_C_2865_1a_m</c:v>
                </c:pt>
                <c:pt idx="9">
                  <c:v>gD_C_2865_2a_m</c:v>
                </c:pt>
                <c:pt idx="10">
                  <c:v>gD_C_2865_3a_m</c:v>
                </c:pt>
                <c:pt idx="11">
                  <c:v>gD_C_2865_5a_m</c:v>
                </c:pt>
                <c:pt idx="12">
                  <c:v>gD_C_2865_7a_m</c:v>
                </c:pt>
                <c:pt idx="13">
                  <c:v>gD_C_2865_9a_m</c:v>
                </c:pt>
                <c:pt idx="16">
                  <c:v>gD_D_2859_10a_m</c:v>
                </c:pt>
                <c:pt idx="17">
                  <c:v>gD_D_2859_2a_m</c:v>
                </c:pt>
                <c:pt idx="18">
                  <c:v>gD_D_2859_3a_m</c:v>
                </c:pt>
                <c:pt idx="19">
                  <c:v>gD_D_2859_4a_m</c:v>
                </c:pt>
                <c:pt idx="20">
                  <c:v>gD_D_2859_6a_m</c:v>
                </c:pt>
                <c:pt idx="21">
                  <c:v>gD_D_2859_9a_m</c:v>
                </c:pt>
                <c:pt idx="24">
                  <c:v>gD_E_2896_10a_m</c:v>
                </c:pt>
                <c:pt idx="25">
                  <c:v>gD_E_2896_11a_m</c:v>
                </c:pt>
                <c:pt idx="26">
                  <c:v>gD_E_2896_13a_m</c:v>
                </c:pt>
                <c:pt idx="27">
                  <c:v>gD_E_2896_3a_m</c:v>
                </c:pt>
                <c:pt idx="28">
                  <c:v>gD_E_2896_5a_m</c:v>
                </c:pt>
                <c:pt idx="29">
                  <c:v>gD_E_2896_7a_m</c:v>
                </c:pt>
                <c:pt idx="32">
                  <c:v>gD_G_2872_12a_m</c:v>
                </c:pt>
                <c:pt idx="33">
                  <c:v>gD_G_2872_15a_m</c:v>
                </c:pt>
                <c:pt idx="34">
                  <c:v>gD_G_2872_2a_m</c:v>
                </c:pt>
                <c:pt idx="35">
                  <c:v>gD_G_2872_3a_m</c:v>
                </c:pt>
                <c:pt idx="36">
                  <c:v>gD_G_2872_6a_m</c:v>
                </c:pt>
                <c:pt idx="37">
                  <c:v>gD_G_2872_8a_m</c:v>
                </c:pt>
                <c:pt idx="40">
                  <c:v>gD_H_2894_14a_m</c:v>
                </c:pt>
                <c:pt idx="41">
                  <c:v>gD_H_2894_15a_m</c:v>
                </c:pt>
                <c:pt idx="42">
                  <c:v>gD_H_2894_5a_m</c:v>
                </c:pt>
                <c:pt idx="43">
                  <c:v>gD_H_2894_6a_m</c:v>
                </c:pt>
                <c:pt idx="44">
                  <c:v>gD_H_2894_8a_m</c:v>
                </c:pt>
                <c:pt idx="45">
                  <c:v>gD_H_2894_9a_m</c:v>
                </c:pt>
                <c:pt idx="48">
                  <c:v>gD_M_2883_1a_m</c:v>
                </c:pt>
                <c:pt idx="49">
                  <c:v>gD_M_2883_2a_m</c:v>
                </c:pt>
                <c:pt idx="50">
                  <c:v>gD_M_2883_3a_m</c:v>
                </c:pt>
                <c:pt idx="51">
                  <c:v>gD_M_2883_4a_m</c:v>
                </c:pt>
                <c:pt idx="52">
                  <c:v>gD_M_2883_4b_m</c:v>
                </c:pt>
                <c:pt idx="53">
                  <c:v>gD_M_2883_5a_m</c:v>
                </c:pt>
                <c:pt idx="56">
                  <c:v>gD_N_2875_11a_m</c:v>
                </c:pt>
                <c:pt idx="57">
                  <c:v>gD_N_2875_15a_m</c:v>
                </c:pt>
                <c:pt idx="58">
                  <c:v>gD_N_2875_2a_m</c:v>
                </c:pt>
                <c:pt idx="59">
                  <c:v>gD_N_2875_3a_m</c:v>
                </c:pt>
                <c:pt idx="60">
                  <c:v>gD_N_2875_5a_m</c:v>
                </c:pt>
                <c:pt idx="61">
                  <c:v>gD_N_2875_6a_m</c:v>
                </c:pt>
                <c:pt idx="64">
                  <c:v>gD_O_2885_10a_m</c:v>
                </c:pt>
                <c:pt idx="65">
                  <c:v>gD_O_2885_11a_m</c:v>
                </c:pt>
                <c:pt idx="66">
                  <c:v>gD_O_2885_13a_m</c:v>
                </c:pt>
                <c:pt idx="67">
                  <c:v>gD_O_2885_4a_m</c:v>
                </c:pt>
                <c:pt idx="68">
                  <c:v>gD_O_2885_7a_m</c:v>
                </c:pt>
                <c:pt idx="69">
                  <c:v>gD_O_2885_9a_m</c:v>
                </c:pt>
                <c:pt idx="72">
                  <c:v>gD_III_79_8a</c:v>
                </c:pt>
                <c:pt idx="73">
                  <c:v>gD_VI_111_1a</c:v>
                </c:pt>
                <c:pt idx="74">
                  <c:v>gD_VI_111_1b</c:v>
                </c:pt>
                <c:pt idx="75">
                  <c:v>gD_VI_111_1c</c:v>
                </c:pt>
                <c:pt idx="76">
                  <c:v>gD_VI_111_1d</c:v>
                </c:pt>
                <c:pt idx="77">
                  <c:v>gD_VI_111_1e</c:v>
                </c:pt>
                <c:pt idx="78">
                  <c:v>gD_VI_111_1f</c:v>
                </c:pt>
                <c:pt idx="81">
                  <c:v>gD_I_67_3_11a</c:v>
                </c:pt>
                <c:pt idx="82">
                  <c:v>gD_I_67_3_11b</c:v>
                </c:pt>
                <c:pt idx="83">
                  <c:v>gD_I_67_3_11c</c:v>
                </c:pt>
                <c:pt idx="84">
                  <c:v>gD_I_67_3_11d</c:v>
                </c:pt>
                <c:pt idx="85">
                  <c:v>gD_I_67_3_11e</c:v>
                </c:pt>
                <c:pt idx="86">
                  <c:v>gD_I_67_3_11h</c:v>
                </c:pt>
                <c:pt idx="87">
                  <c:v>gD_II_79_3_9a</c:v>
                </c:pt>
                <c:pt idx="88">
                  <c:v>gD_II_79_3_9b</c:v>
                </c:pt>
                <c:pt idx="89">
                  <c:v>gD_II_79_3_9c</c:v>
                </c:pt>
                <c:pt idx="90">
                  <c:v>gD_II_79_3_9d</c:v>
                </c:pt>
                <c:pt idx="91">
                  <c:v>gD_II_79_3_9e</c:v>
                </c:pt>
                <c:pt idx="92">
                  <c:v>gD_II_79_3_9f</c:v>
                </c:pt>
                <c:pt idx="93">
                  <c:v>gD_III_79_9_6a</c:v>
                </c:pt>
                <c:pt idx="94">
                  <c:v>gD_III_79_9_6b</c:v>
                </c:pt>
                <c:pt idx="95">
                  <c:v>gD_III_79_9_6c</c:v>
                </c:pt>
                <c:pt idx="96">
                  <c:v>gD_III_79_9_6d</c:v>
                </c:pt>
                <c:pt idx="97">
                  <c:v>gD_IV_79_11_14a</c:v>
                </c:pt>
                <c:pt idx="98">
                  <c:v>gD_IV_79_11_14b</c:v>
                </c:pt>
                <c:pt idx="99">
                  <c:v>gD_IV_79_11_14c</c:v>
                </c:pt>
                <c:pt idx="100">
                  <c:v>gD_IV_79_11_14d</c:v>
                </c:pt>
                <c:pt idx="101">
                  <c:v>gD_IV_79_11_14e</c:v>
                </c:pt>
                <c:pt idx="102">
                  <c:v>gD_IV_79_11_14f</c:v>
                </c:pt>
                <c:pt idx="103">
                  <c:v>gD_V_111_1_16a</c:v>
                </c:pt>
                <c:pt idx="104">
                  <c:v>gD_V_111_1_16b</c:v>
                </c:pt>
                <c:pt idx="105">
                  <c:v>gD_V_111_1_16c</c:v>
                </c:pt>
                <c:pt idx="106">
                  <c:v>gD_V_111_1_16d</c:v>
                </c:pt>
                <c:pt idx="107">
                  <c:v>gD_V_111_1_16e</c:v>
                </c:pt>
                <c:pt idx="108">
                  <c:v>gD_V_111_1_16f</c:v>
                </c:pt>
                <c:pt idx="109">
                  <c:v>gD_V_111_1_16g</c:v>
                </c:pt>
                <c:pt idx="110">
                  <c:v>gD_V_111_1_16h</c:v>
                </c:pt>
                <c:pt idx="111">
                  <c:v>gD_V_111_1_16j</c:v>
                </c:pt>
                <c:pt idx="112">
                  <c:v>gD_VI_111_1_31a</c:v>
                </c:pt>
                <c:pt idx="113">
                  <c:v>gD_VI_111_1_31b</c:v>
                </c:pt>
                <c:pt idx="114">
                  <c:v>gD_VI_111_1_31c</c:v>
                </c:pt>
                <c:pt idx="117">
                  <c:v>gD_I_3068M4a</c:v>
                </c:pt>
                <c:pt idx="118">
                  <c:v>gD_I_3068M4b</c:v>
                </c:pt>
                <c:pt idx="119">
                  <c:v>gD_I_3068M4c</c:v>
                </c:pt>
                <c:pt idx="120">
                  <c:v>gD_I_3068M4d</c:v>
                </c:pt>
                <c:pt idx="121">
                  <c:v>gD_I_3068M4e</c:v>
                </c:pt>
                <c:pt idx="122">
                  <c:v>gD_I_3068M4f</c:v>
                </c:pt>
                <c:pt idx="123">
                  <c:v>gD_II_3632M3a</c:v>
                </c:pt>
                <c:pt idx="124">
                  <c:v>gD_II_3632M3b</c:v>
                </c:pt>
                <c:pt idx="125">
                  <c:v>gD_II_3632M3c</c:v>
                </c:pt>
                <c:pt idx="126">
                  <c:v>gD_II_3632M3d</c:v>
                </c:pt>
                <c:pt idx="127">
                  <c:v>gD_II_3632M3e</c:v>
                </c:pt>
                <c:pt idx="128">
                  <c:v>gD_II_3632M3f</c:v>
                </c:pt>
                <c:pt idx="129">
                  <c:v>gD_III_3637M1a</c:v>
                </c:pt>
                <c:pt idx="130">
                  <c:v>gD_III_3637M1c</c:v>
                </c:pt>
                <c:pt idx="131">
                  <c:v>gD_III_3637M1d</c:v>
                </c:pt>
                <c:pt idx="132">
                  <c:v>gD_III_3637M1e</c:v>
                </c:pt>
                <c:pt idx="133">
                  <c:v>gD_III_3637M1f</c:v>
                </c:pt>
                <c:pt idx="134">
                  <c:v>gD_III_3637M1i</c:v>
                </c:pt>
                <c:pt idx="135">
                  <c:v>gD_IV_3140M5a</c:v>
                </c:pt>
                <c:pt idx="136">
                  <c:v>gD_IV_3140M5b</c:v>
                </c:pt>
                <c:pt idx="137">
                  <c:v>gD_IV_3140M5c</c:v>
                </c:pt>
                <c:pt idx="138">
                  <c:v>gD_IV_3140M5d</c:v>
                </c:pt>
                <c:pt idx="139">
                  <c:v>gD_IV_3140M5e</c:v>
                </c:pt>
                <c:pt idx="140">
                  <c:v>gD_IV_3140M5f</c:v>
                </c:pt>
                <c:pt idx="141">
                  <c:v>gD_V_3095M1a</c:v>
                </c:pt>
                <c:pt idx="142">
                  <c:v>gD_V_3095M1b</c:v>
                </c:pt>
                <c:pt idx="143">
                  <c:v>gD_V_3095M1c</c:v>
                </c:pt>
                <c:pt idx="144">
                  <c:v>gD_V_3095M1d</c:v>
                </c:pt>
                <c:pt idx="145">
                  <c:v>gD_V_3095M1e</c:v>
                </c:pt>
                <c:pt idx="146">
                  <c:v>gD_V_3095M1g</c:v>
                </c:pt>
                <c:pt idx="147">
                  <c:v>gD_VI_3081M2a</c:v>
                </c:pt>
                <c:pt idx="148">
                  <c:v>gD_VI_3081M2b</c:v>
                </c:pt>
                <c:pt idx="149">
                  <c:v>gD_VI_3081M2c</c:v>
                </c:pt>
                <c:pt idx="150">
                  <c:v>gD_VI_3081M3a</c:v>
                </c:pt>
                <c:pt idx="151">
                  <c:v>gD_VI_3081M3b</c:v>
                </c:pt>
                <c:pt idx="152">
                  <c:v>gD_VI_3081M3c</c:v>
                </c:pt>
              </c:strCache>
            </c:strRef>
          </c:cat>
          <c:val>
            <c:numRef>
              <c:f>'tallied gDNA of raw dose data'!$W$4:$W$156</c:f>
              <c:numCache>
                <c:formatCode>General</c:formatCode>
                <c:ptCount val="153"/>
                <c:pt idx="0">
                  <c:v>10</c:v>
                </c:pt>
                <c:pt idx="1">
                  <c:v>28</c:v>
                </c:pt>
                <c:pt idx="2">
                  <c:v>34</c:v>
                </c:pt>
                <c:pt idx="3">
                  <c:v>10</c:v>
                </c:pt>
                <c:pt idx="4">
                  <c:v>33</c:v>
                </c:pt>
                <c:pt idx="5">
                  <c:v>28</c:v>
                </c:pt>
                <c:pt idx="8">
                  <c:v>35</c:v>
                </c:pt>
                <c:pt idx="9">
                  <c:v>10</c:v>
                </c:pt>
                <c:pt idx="10">
                  <c:v>16</c:v>
                </c:pt>
                <c:pt idx="11">
                  <c:v>12</c:v>
                </c:pt>
                <c:pt idx="12">
                  <c:v>20</c:v>
                </c:pt>
                <c:pt idx="13">
                  <c:v>16</c:v>
                </c:pt>
                <c:pt idx="16">
                  <c:v>31</c:v>
                </c:pt>
                <c:pt idx="17">
                  <c:v>14</c:v>
                </c:pt>
                <c:pt idx="18">
                  <c:v>21</c:v>
                </c:pt>
                <c:pt idx="19">
                  <c:v>17</c:v>
                </c:pt>
                <c:pt idx="20">
                  <c:v>35</c:v>
                </c:pt>
                <c:pt idx="21">
                  <c:v>13</c:v>
                </c:pt>
                <c:pt idx="24">
                  <c:v>20</c:v>
                </c:pt>
                <c:pt idx="25">
                  <c:v>9</c:v>
                </c:pt>
                <c:pt idx="26">
                  <c:v>12</c:v>
                </c:pt>
                <c:pt idx="27">
                  <c:v>37</c:v>
                </c:pt>
                <c:pt idx="28">
                  <c:v>11</c:v>
                </c:pt>
                <c:pt idx="29">
                  <c:v>14</c:v>
                </c:pt>
                <c:pt idx="32">
                  <c:v>11</c:v>
                </c:pt>
                <c:pt idx="33">
                  <c:v>15</c:v>
                </c:pt>
                <c:pt idx="34">
                  <c:v>23</c:v>
                </c:pt>
                <c:pt idx="35">
                  <c:v>12</c:v>
                </c:pt>
                <c:pt idx="36">
                  <c:v>15</c:v>
                </c:pt>
                <c:pt idx="37">
                  <c:v>13</c:v>
                </c:pt>
                <c:pt idx="40">
                  <c:v>19</c:v>
                </c:pt>
                <c:pt idx="41">
                  <c:v>13</c:v>
                </c:pt>
                <c:pt idx="42">
                  <c:v>19</c:v>
                </c:pt>
                <c:pt idx="43">
                  <c:v>16</c:v>
                </c:pt>
                <c:pt idx="44">
                  <c:v>22</c:v>
                </c:pt>
                <c:pt idx="45">
                  <c:v>9</c:v>
                </c:pt>
                <c:pt idx="48">
                  <c:v>14</c:v>
                </c:pt>
                <c:pt idx="49">
                  <c:v>10</c:v>
                </c:pt>
                <c:pt idx="50">
                  <c:v>17</c:v>
                </c:pt>
                <c:pt idx="51">
                  <c:v>28</c:v>
                </c:pt>
                <c:pt idx="52">
                  <c:v>17</c:v>
                </c:pt>
                <c:pt idx="53">
                  <c:v>9</c:v>
                </c:pt>
                <c:pt idx="56">
                  <c:v>15</c:v>
                </c:pt>
                <c:pt idx="57">
                  <c:v>13</c:v>
                </c:pt>
                <c:pt idx="58">
                  <c:v>17</c:v>
                </c:pt>
                <c:pt idx="59">
                  <c:v>18</c:v>
                </c:pt>
                <c:pt idx="60">
                  <c:v>12</c:v>
                </c:pt>
                <c:pt idx="61">
                  <c:v>12</c:v>
                </c:pt>
                <c:pt idx="64">
                  <c:v>15</c:v>
                </c:pt>
                <c:pt idx="65">
                  <c:v>12</c:v>
                </c:pt>
                <c:pt idx="66">
                  <c:v>11</c:v>
                </c:pt>
                <c:pt idx="67">
                  <c:v>10</c:v>
                </c:pt>
                <c:pt idx="68">
                  <c:v>13</c:v>
                </c:pt>
                <c:pt idx="69">
                  <c:v>13</c:v>
                </c:pt>
                <c:pt idx="72">
                  <c:v>18</c:v>
                </c:pt>
                <c:pt idx="73">
                  <c:v>12</c:v>
                </c:pt>
                <c:pt idx="74">
                  <c:v>11</c:v>
                </c:pt>
                <c:pt idx="75">
                  <c:v>31</c:v>
                </c:pt>
                <c:pt idx="76">
                  <c:v>44</c:v>
                </c:pt>
                <c:pt idx="77">
                  <c:v>14</c:v>
                </c:pt>
                <c:pt idx="78">
                  <c:v>12</c:v>
                </c:pt>
                <c:pt idx="81">
                  <c:v>14</c:v>
                </c:pt>
                <c:pt idx="82">
                  <c:v>13</c:v>
                </c:pt>
                <c:pt idx="83">
                  <c:v>10</c:v>
                </c:pt>
                <c:pt idx="84">
                  <c:v>45</c:v>
                </c:pt>
                <c:pt idx="85">
                  <c:v>12</c:v>
                </c:pt>
                <c:pt idx="86">
                  <c:v>14</c:v>
                </c:pt>
                <c:pt idx="87">
                  <c:v>12</c:v>
                </c:pt>
                <c:pt idx="88">
                  <c:v>17</c:v>
                </c:pt>
                <c:pt idx="89">
                  <c:v>11</c:v>
                </c:pt>
                <c:pt idx="90">
                  <c:v>13</c:v>
                </c:pt>
                <c:pt idx="91">
                  <c:v>22</c:v>
                </c:pt>
                <c:pt idx="92">
                  <c:v>16</c:v>
                </c:pt>
                <c:pt idx="93">
                  <c:v>15</c:v>
                </c:pt>
                <c:pt idx="94">
                  <c:v>13</c:v>
                </c:pt>
                <c:pt idx="95">
                  <c:v>13</c:v>
                </c:pt>
                <c:pt idx="96">
                  <c:v>13</c:v>
                </c:pt>
                <c:pt idx="97">
                  <c:v>18</c:v>
                </c:pt>
                <c:pt idx="98">
                  <c:v>14</c:v>
                </c:pt>
                <c:pt idx="99">
                  <c:v>42</c:v>
                </c:pt>
                <c:pt idx="100">
                  <c:v>34</c:v>
                </c:pt>
                <c:pt idx="101">
                  <c:v>10</c:v>
                </c:pt>
                <c:pt idx="102">
                  <c:v>11</c:v>
                </c:pt>
                <c:pt idx="103">
                  <c:v>13</c:v>
                </c:pt>
                <c:pt idx="104">
                  <c:v>12</c:v>
                </c:pt>
                <c:pt idx="105">
                  <c:v>14</c:v>
                </c:pt>
                <c:pt idx="106">
                  <c:v>10</c:v>
                </c:pt>
                <c:pt idx="107">
                  <c:v>18</c:v>
                </c:pt>
                <c:pt idx="108">
                  <c:v>18</c:v>
                </c:pt>
                <c:pt idx="109">
                  <c:v>11</c:v>
                </c:pt>
                <c:pt idx="110">
                  <c:v>17</c:v>
                </c:pt>
                <c:pt idx="111">
                  <c:v>15</c:v>
                </c:pt>
                <c:pt idx="112">
                  <c:v>13</c:v>
                </c:pt>
                <c:pt idx="113">
                  <c:v>20</c:v>
                </c:pt>
                <c:pt idx="114">
                  <c:v>13</c:v>
                </c:pt>
                <c:pt idx="117">
                  <c:v>15</c:v>
                </c:pt>
                <c:pt idx="118">
                  <c:v>17</c:v>
                </c:pt>
                <c:pt idx="119">
                  <c:v>19</c:v>
                </c:pt>
                <c:pt idx="120">
                  <c:v>20</c:v>
                </c:pt>
                <c:pt idx="121">
                  <c:v>25</c:v>
                </c:pt>
                <c:pt idx="122">
                  <c:v>15</c:v>
                </c:pt>
                <c:pt idx="123">
                  <c:v>13</c:v>
                </c:pt>
                <c:pt idx="124">
                  <c:v>41</c:v>
                </c:pt>
                <c:pt idx="125">
                  <c:v>28</c:v>
                </c:pt>
                <c:pt idx="126">
                  <c:v>11</c:v>
                </c:pt>
                <c:pt idx="127">
                  <c:v>13</c:v>
                </c:pt>
                <c:pt idx="128">
                  <c:v>19</c:v>
                </c:pt>
                <c:pt idx="129">
                  <c:v>18</c:v>
                </c:pt>
                <c:pt idx="130">
                  <c:v>22</c:v>
                </c:pt>
                <c:pt idx="131">
                  <c:v>19</c:v>
                </c:pt>
                <c:pt idx="132">
                  <c:v>21</c:v>
                </c:pt>
                <c:pt idx="133">
                  <c:v>14</c:v>
                </c:pt>
                <c:pt idx="134">
                  <c:v>13</c:v>
                </c:pt>
                <c:pt idx="135">
                  <c:v>16</c:v>
                </c:pt>
                <c:pt idx="136">
                  <c:v>13</c:v>
                </c:pt>
                <c:pt idx="137">
                  <c:v>39</c:v>
                </c:pt>
                <c:pt idx="138">
                  <c:v>39</c:v>
                </c:pt>
                <c:pt idx="139">
                  <c:v>16</c:v>
                </c:pt>
                <c:pt idx="140">
                  <c:v>16</c:v>
                </c:pt>
                <c:pt idx="141">
                  <c:v>46</c:v>
                </c:pt>
                <c:pt idx="142">
                  <c:v>42</c:v>
                </c:pt>
                <c:pt idx="143">
                  <c:v>11</c:v>
                </c:pt>
                <c:pt idx="144">
                  <c:v>29</c:v>
                </c:pt>
                <c:pt idx="145">
                  <c:v>32</c:v>
                </c:pt>
                <c:pt idx="146">
                  <c:v>31</c:v>
                </c:pt>
                <c:pt idx="147">
                  <c:v>9</c:v>
                </c:pt>
                <c:pt idx="148">
                  <c:v>17</c:v>
                </c:pt>
                <c:pt idx="149">
                  <c:v>34</c:v>
                </c:pt>
                <c:pt idx="150">
                  <c:v>11</c:v>
                </c:pt>
                <c:pt idx="151">
                  <c:v>12</c:v>
                </c:pt>
                <c:pt idx="152">
                  <c:v>11</c:v>
                </c:pt>
              </c:numCache>
            </c:numRef>
          </c:val>
          <c:extLst>
            <c:ext xmlns:c16="http://schemas.microsoft.com/office/drawing/2014/chart" uri="{C3380CC4-5D6E-409C-BE32-E72D297353CC}">
              <c16:uniqueId val="{00000003-D692-B64F-8A1B-C77FE8F114AD}"/>
            </c:ext>
          </c:extLst>
        </c:ser>
        <c:ser>
          <c:idx val="4"/>
          <c:order val="4"/>
          <c:tx>
            <c:strRef>
              <c:f>'tallied gDNA of raw dose data'!$X$3</c:f>
              <c:strCache>
                <c:ptCount val="1"/>
                <c:pt idx="0">
                  <c:v>loss of both pratensis alleles</c:v>
                </c:pt>
              </c:strCache>
            </c:strRef>
          </c:tx>
          <c:spPr>
            <a:solidFill>
              <a:srgbClr val="F7C4FF"/>
            </a:solidFill>
            <a:ln>
              <a:noFill/>
            </a:ln>
            <a:effectLst/>
          </c:spPr>
          <c:invertIfNegative val="0"/>
          <c:cat>
            <c:strRef>
              <c:f>'tallied gDNA of raw dose data'!$R$4:$R$156</c:f>
              <c:strCache>
                <c:ptCount val="153"/>
                <c:pt idx="0">
                  <c:v>gD_B_2862_10a_m</c:v>
                </c:pt>
                <c:pt idx="1">
                  <c:v>gD_B_2862_13a_m</c:v>
                </c:pt>
                <c:pt idx="2">
                  <c:v>gD_B_2862_15a_m</c:v>
                </c:pt>
                <c:pt idx="3">
                  <c:v>gD_B_2862_2a_m</c:v>
                </c:pt>
                <c:pt idx="4">
                  <c:v>gD_B_2862_3a_m</c:v>
                </c:pt>
                <c:pt idx="5">
                  <c:v>gD_B_2862_9a_m</c:v>
                </c:pt>
                <c:pt idx="8">
                  <c:v>gD_C_2865_1a_m</c:v>
                </c:pt>
                <c:pt idx="9">
                  <c:v>gD_C_2865_2a_m</c:v>
                </c:pt>
                <c:pt idx="10">
                  <c:v>gD_C_2865_3a_m</c:v>
                </c:pt>
                <c:pt idx="11">
                  <c:v>gD_C_2865_5a_m</c:v>
                </c:pt>
                <c:pt idx="12">
                  <c:v>gD_C_2865_7a_m</c:v>
                </c:pt>
                <c:pt idx="13">
                  <c:v>gD_C_2865_9a_m</c:v>
                </c:pt>
                <c:pt idx="16">
                  <c:v>gD_D_2859_10a_m</c:v>
                </c:pt>
                <c:pt idx="17">
                  <c:v>gD_D_2859_2a_m</c:v>
                </c:pt>
                <c:pt idx="18">
                  <c:v>gD_D_2859_3a_m</c:v>
                </c:pt>
                <c:pt idx="19">
                  <c:v>gD_D_2859_4a_m</c:v>
                </c:pt>
                <c:pt idx="20">
                  <c:v>gD_D_2859_6a_m</c:v>
                </c:pt>
                <c:pt idx="21">
                  <c:v>gD_D_2859_9a_m</c:v>
                </c:pt>
                <c:pt idx="24">
                  <c:v>gD_E_2896_10a_m</c:v>
                </c:pt>
                <c:pt idx="25">
                  <c:v>gD_E_2896_11a_m</c:v>
                </c:pt>
                <c:pt idx="26">
                  <c:v>gD_E_2896_13a_m</c:v>
                </c:pt>
                <c:pt idx="27">
                  <c:v>gD_E_2896_3a_m</c:v>
                </c:pt>
                <c:pt idx="28">
                  <c:v>gD_E_2896_5a_m</c:v>
                </c:pt>
                <c:pt idx="29">
                  <c:v>gD_E_2896_7a_m</c:v>
                </c:pt>
                <c:pt idx="32">
                  <c:v>gD_G_2872_12a_m</c:v>
                </c:pt>
                <c:pt idx="33">
                  <c:v>gD_G_2872_15a_m</c:v>
                </c:pt>
                <c:pt idx="34">
                  <c:v>gD_G_2872_2a_m</c:v>
                </c:pt>
                <c:pt idx="35">
                  <c:v>gD_G_2872_3a_m</c:v>
                </c:pt>
                <c:pt idx="36">
                  <c:v>gD_G_2872_6a_m</c:v>
                </c:pt>
                <c:pt idx="37">
                  <c:v>gD_G_2872_8a_m</c:v>
                </c:pt>
                <c:pt idx="40">
                  <c:v>gD_H_2894_14a_m</c:v>
                </c:pt>
                <c:pt idx="41">
                  <c:v>gD_H_2894_15a_m</c:v>
                </c:pt>
                <c:pt idx="42">
                  <c:v>gD_H_2894_5a_m</c:v>
                </c:pt>
                <c:pt idx="43">
                  <c:v>gD_H_2894_6a_m</c:v>
                </c:pt>
                <c:pt idx="44">
                  <c:v>gD_H_2894_8a_m</c:v>
                </c:pt>
                <c:pt idx="45">
                  <c:v>gD_H_2894_9a_m</c:v>
                </c:pt>
                <c:pt idx="48">
                  <c:v>gD_M_2883_1a_m</c:v>
                </c:pt>
                <c:pt idx="49">
                  <c:v>gD_M_2883_2a_m</c:v>
                </c:pt>
                <c:pt idx="50">
                  <c:v>gD_M_2883_3a_m</c:v>
                </c:pt>
                <c:pt idx="51">
                  <c:v>gD_M_2883_4a_m</c:v>
                </c:pt>
                <c:pt idx="52">
                  <c:v>gD_M_2883_4b_m</c:v>
                </c:pt>
                <c:pt idx="53">
                  <c:v>gD_M_2883_5a_m</c:v>
                </c:pt>
                <c:pt idx="56">
                  <c:v>gD_N_2875_11a_m</c:v>
                </c:pt>
                <c:pt idx="57">
                  <c:v>gD_N_2875_15a_m</c:v>
                </c:pt>
                <c:pt idx="58">
                  <c:v>gD_N_2875_2a_m</c:v>
                </c:pt>
                <c:pt idx="59">
                  <c:v>gD_N_2875_3a_m</c:v>
                </c:pt>
                <c:pt idx="60">
                  <c:v>gD_N_2875_5a_m</c:v>
                </c:pt>
                <c:pt idx="61">
                  <c:v>gD_N_2875_6a_m</c:v>
                </c:pt>
                <c:pt idx="64">
                  <c:v>gD_O_2885_10a_m</c:v>
                </c:pt>
                <c:pt idx="65">
                  <c:v>gD_O_2885_11a_m</c:v>
                </c:pt>
                <c:pt idx="66">
                  <c:v>gD_O_2885_13a_m</c:v>
                </c:pt>
                <c:pt idx="67">
                  <c:v>gD_O_2885_4a_m</c:v>
                </c:pt>
                <c:pt idx="68">
                  <c:v>gD_O_2885_7a_m</c:v>
                </c:pt>
                <c:pt idx="69">
                  <c:v>gD_O_2885_9a_m</c:v>
                </c:pt>
                <c:pt idx="72">
                  <c:v>gD_III_79_8a</c:v>
                </c:pt>
                <c:pt idx="73">
                  <c:v>gD_VI_111_1a</c:v>
                </c:pt>
                <c:pt idx="74">
                  <c:v>gD_VI_111_1b</c:v>
                </c:pt>
                <c:pt idx="75">
                  <c:v>gD_VI_111_1c</c:v>
                </c:pt>
                <c:pt idx="76">
                  <c:v>gD_VI_111_1d</c:v>
                </c:pt>
                <c:pt idx="77">
                  <c:v>gD_VI_111_1e</c:v>
                </c:pt>
                <c:pt idx="78">
                  <c:v>gD_VI_111_1f</c:v>
                </c:pt>
                <c:pt idx="81">
                  <c:v>gD_I_67_3_11a</c:v>
                </c:pt>
                <c:pt idx="82">
                  <c:v>gD_I_67_3_11b</c:v>
                </c:pt>
                <c:pt idx="83">
                  <c:v>gD_I_67_3_11c</c:v>
                </c:pt>
                <c:pt idx="84">
                  <c:v>gD_I_67_3_11d</c:v>
                </c:pt>
                <c:pt idx="85">
                  <c:v>gD_I_67_3_11e</c:v>
                </c:pt>
                <c:pt idx="86">
                  <c:v>gD_I_67_3_11h</c:v>
                </c:pt>
                <c:pt idx="87">
                  <c:v>gD_II_79_3_9a</c:v>
                </c:pt>
                <c:pt idx="88">
                  <c:v>gD_II_79_3_9b</c:v>
                </c:pt>
                <c:pt idx="89">
                  <c:v>gD_II_79_3_9c</c:v>
                </c:pt>
                <c:pt idx="90">
                  <c:v>gD_II_79_3_9d</c:v>
                </c:pt>
                <c:pt idx="91">
                  <c:v>gD_II_79_3_9e</c:v>
                </c:pt>
                <c:pt idx="92">
                  <c:v>gD_II_79_3_9f</c:v>
                </c:pt>
                <c:pt idx="93">
                  <c:v>gD_III_79_9_6a</c:v>
                </c:pt>
                <c:pt idx="94">
                  <c:v>gD_III_79_9_6b</c:v>
                </c:pt>
                <c:pt idx="95">
                  <c:v>gD_III_79_9_6c</c:v>
                </c:pt>
                <c:pt idx="96">
                  <c:v>gD_III_79_9_6d</c:v>
                </c:pt>
                <c:pt idx="97">
                  <c:v>gD_IV_79_11_14a</c:v>
                </c:pt>
                <c:pt idx="98">
                  <c:v>gD_IV_79_11_14b</c:v>
                </c:pt>
                <c:pt idx="99">
                  <c:v>gD_IV_79_11_14c</c:v>
                </c:pt>
                <c:pt idx="100">
                  <c:v>gD_IV_79_11_14d</c:v>
                </c:pt>
                <c:pt idx="101">
                  <c:v>gD_IV_79_11_14e</c:v>
                </c:pt>
                <c:pt idx="102">
                  <c:v>gD_IV_79_11_14f</c:v>
                </c:pt>
                <c:pt idx="103">
                  <c:v>gD_V_111_1_16a</c:v>
                </c:pt>
                <c:pt idx="104">
                  <c:v>gD_V_111_1_16b</c:v>
                </c:pt>
                <c:pt idx="105">
                  <c:v>gD_V_111_1_16c</c:v>
                </c:pt>
                <c:pt idx="106">
                  <c:v>gD_V_111_1_16d</c:v>
                </c:pt>
                <c:pt idx="107">
                  <c:v>gD_V_111_1_16e</c:v>
                </c:pt>
                <c:pt idx="108">
                  <c:v>gD_V_111_1_16f</c:v>
                </c:pt>
                <c:pt idx="109">
                  <c:v>gD_V_111_1_16g</c:v>
                </c:pt>
                <c:pt idx="110">
                  <c:v>gD_V_111_1_16h</c:v>
                </c:pt>
                <c:pt idx="111">
                  <c:v>gD_V_111_1_16j</c:v>
                </c:pt>
                <c:pt idx="112">
                  <c:v>gD_VI_111_1_31a</c:v>
                </c:pt>
                <c:pt idx="113">
                  <c:v>gD_VI_111_1_31b</c:v>
                </c:pt>
                <c:pt idx="114">
                  <c:v>gD_VI_111_1_31c</c:v>
                </c:pt>
                <c:pt idx="117">
                  <c:v>gD_I_3068M4a</c:v>
                </c:pt>
                <c:pt idx="118">
                  <c:v>gD_I_3068M4b</c:v>
                </c:pt>
                <c:pt idx="119">
                  <c:v>gD_I_3068M4c</c:v>
                </c:pt>
                <c:pt idx="120">
                  <c:v>gD_I_3068M4d</c:v>
                </c:pt>
                <c:pt idx="121">
                  <c:v>gD_I_3068M4e</c:v>
                </c:pt>
                <c:pt idx="122">
                  <c:v>gD_I_3068M4f</c:v>
                </c:pt>
                <c:pt idx="123">
                  <c:v>gD_II_3632M3a</c:v>
                </c:pt>
                <c:pt idx="124">
                  <c:v>gD_II_3632M3b</c:v>
                </c:pt>
                <c:pt idx="125">
                  <c:v>gD_II_3632M3c</c:v>
                </c:pt>
                <c:pt idx="126">
                  <c:v>gD_II_3632M3d</c:v>
                </c:pt>
                <c:pt idx="127">
                  <c:v>gD_II_3632M3e</c:v>
                </c:pt>
                <c:pt idx="128">
                  <c:v>gD_II_3632M3f</c:v>
                </c:pt>
                <c:pt idx="129">
                  <c:v>gD_III_3637M1a</c:v>
                </c:pt>
                <c:pt idx="130">
                  <c:v>gD_III_3637M1c</c:v>
                </c:pt>
                <c:pt idx="131">
                  <c:v>gD_III_3637M1d</c:v>
                </c:pt>
                <c:pt idx="132">
                  <c:v>gD_III_3637M1e</c:v>
                </c:pt>
                <c:pt idx="133">
                  <c:v>gD_III_3637M1f</c:v>
                </c:pt>
                <c:pt idx="134">
                  <c:v>gD_III_3637M1i</c:v>
                </c:pt>
                <c:pt idx="135">
                  <c:v>gD_IV_3140M5a</c:v>
                </c:pt>
                <c:pt idx="136">
                  <c:v>gD_IV_3140M5b</c:v>
                </c:pt>
                <c:pt idx="137">
                  <c:v>gD_IV_3140M5c</c:v>
                </c:pt>
                <c:pt idx="138">
                  <c:v>gD_IV_3140M5d</c:v>
                </c:pt>
                <c:pt idx="139">
                  <c:v>gD_IV_3140M5e</c:v>
                </c:pt>
                <c:pt idx="140">
                  <c:v>gD_IV_3140M5f</c:v>
                </c:pt>
                <c:pt idx="141">
                  <c:v>gD_V_3095M1a</c:v>
                </c:pt>
                <c:pt idx="142">
                  <c:v>gD_V_3095M1b</c:v>
                </c:pt>
                <c:pt idx="143">
                  <c:v>gD_V_3095M1c</c:v>
                </c:pt>
                <c:pt idx="144">
                  <c:v>gD_V_3095M1d</c:v>
                </c:pt>
                <c:pt idx="145">
                  <c:v>gD_V_3095M1e</c:v>
                </c:pt>
                <c:pt idx="146">
                  <c:v>gD_V_3095M1g</c:v>
                </c:pt>
                <c:pt idx="147">
                  <c:v>gD_VI_3081M2a</c:v>
                </c:pt>
                <c:pt idx="148">
                  <c:v>gD_VI_3081M2b</c:v>
                </c:pt>
                <c:pt idx="149">
                  <c:v>gD_VI_3081M2c</c:v>
                </c:pt>
                <c:pt idx="150">
                  <c:v>gD_VI_3081M3a</c:v>
                </c:pt>
                <c:pt idx="151">
                  <c:v>gD_VI_3081M3b</c:v>
                </c:pt>
                <c:pt idx="152">
                  <c:v>gD_VI_3081M3c</c:v>
                </c:pt>
              </c:strCache>
            </c:strRef>
          </c:cat>
          <c:val>
            <c:numRef>
              <c:f>'tallied gDNA of raw dose data'!$X$4:$X$156</c:f>
              <c:numCache>
                <c:formatCode>General</c:formatCode>
                <c:ptCount val="153"/>
                <c:pt idx="0">
                  <c:v>23</c:v>
                </c:pt>
                <c:pt idx="1">
                  <c:v>25</c:v>
                </c:pt>
                <c:pt idx="2">
                  <c:v>42</c:v>
                </c:pt>
                <c:pt idx="3">
                  <c:v>23</c:v>
                </c:pt>
                <c:pt idx="4">
                  <c:v>31</c:v>
                </c:pt>
                <c:pt idx="5">
                  <c:v>34</c:v>
                </c:pt>
                <c:pt idx="8">
                  <c:v>11</c:v>
                </c:pt>
                <c:pt idx="9">
                  <c:v>11</c:v>
                </c:pt>
                <c:pt idx="10">
                  <c:v>9</c:v>
                </c:pt>
                <c:pt idx="11">
                  <c:v>9</c:v>
                </c:pt>
                <c:pt idx="12">
                  <c:v>9</c:v>
                </c:pt>
                <c:pt idx="13">
                  <c:v>8</c:v>
                </c:pt>
                <c:pt idx="16">
                  <c:v>29</c:v>
                </c:pt>
                <c:pt idx="17">
                  <c:v>12</c:v>
                </c:pt>
                <c:pt idx="18">
                  <c:v>20</c:v>
                </c:pt>
                <c:pt idx="19">
                  <c:v>30</c:v>
                </c:pt>
                <c:pt idx="20">
                  <c:v>14</c:v>
                </c:pt>
                <c:pt idx="21">
                  <c:v>48</c:v>
                </c:pt>
                <c:pt idx="24">
                  <c:v>10</c:v>
                </c:pt>
                <c:pt idx="25">
                  <c:v>10</c:v>
                </c:pt>
                <c:pt idx="26">
                  <c:v>5</c:v>
                </c:pt>
                <c:pt idx="27">
                  <c:v>24</c:v>
                </c:pt>
                <c:pt idx="28">
                  <c:v>8</c:v>
                </c:pt>
                <c:pt idx="29">
                  <c:v>6</c:v>
                </c:pt>
                <c:pt idx="32">
                  <c:v>7</c:v>
                </c:pt>
                <c:pt idx="33">
                  <c:v>15</c:v>
                </c:pt>
                <c:pt idx="34">
                  <c:v>12</c:v>
                </c:pt>
                <c:pt idx="35">
                  <c:v>7</c:v>
                </c:pt>
                <c:pt idx="36">
                  <c:v>6</c:v>
                </c:pt>
                <c:pt idx="37">
                  <c:v>39</c:v>
                </c:pt>
                <c:pt idx="40">
                  <c:v>13</c:v>
                </c:pt>
                <c:pt idx="41">
                  <c:v>12</c:v>
                </c:pt>
                <c:pt idx="42">
                  <c:v>19</c:v>
                </c:pt>
                <c:pt idx="43">
                  <c:v>34</c:v>
                </c:pt>
                <c:pt idx="44">
                  <c:v>13</c:v>
                </c:pt>
                <c:pt idx="45">
                  <c:v>13</c:v>
                </c:pt>
                <c:pt idx="48">
                  <c:v>26</c:v>
                </c:pt>
                <c:pt idx="49">
                  <c:v>28</c:v>
                </c:pt>
                <c:pt idx="50">
                  <c:v>29</c:v>
                </c:pt>
                <c:pt idx="51">
                  <c:v>24</c:v>
                </c:pt>
                <c:pt idx="52">
                  <c:v>22</c:v>
                </c:pt>
                <c:pt idx="53">
                  <c:v>31</c:v>
                </c:pt>
                <c:pt idx="56">
                  <c:v>37</c:v>
                </c:pt>
                <c:pt idx="57">
                  <c:v>23</c:v>
                </c:pt>
                <c:pt idx="58">
                  <c:v>25</c:v>
                </c:pt>
                <c:pt idx="59">
                  <c:v>98</c:v>
                </c:pt>
                <c:pt idx="60">
                  <c:v>22</c:v>
                </c:pt>
                <c:pt idx="61">
                  <c:v>15</c:v>
                </c:pt>
                <c:pt idx="64">
                  <c:v>36</c:v>
                </c:pt>
                <c:pt idx="65">
                  <c:v>26</c:v>
                </c:pt>
                <c:pt idx="66">
                  <c:v>24</c:v>
                </c:pt>
                <c:pt idx="67">
                  <c:v>24</c:v>
                </c:pt>
                <c:pt idx="68">
                  <c:v>37</c:v>
                </c:pt>
                <c:pt idx="69">
                  <c:v>17</c:v>
                </c:pt>
                <c:pt idx="72">
                  <c:v>107</c:v>
                </c:pt>
                <c:pt idx="73">
                  <c:v>8</c:v>
                </c:pt>
                <c:pt idx="74">
                  <c:v>8</c:v>
                </c:pt>
                <c:pt idx="75">
                  <c:v>12</c:v>
                </c:pt>
                <c:pt idx="76">
                  <c:v>9</c:v>
                </c:pt>
                <c:pt idx="77">
                  <c:v>10</c:v>
                </c:pt>
                <c:pt idx="78">
                  <c:v>11</c:v>
                </c:pt>
                <c:pt idx="81">
                  <c:v>7</c:v>
                </c:pt>
                <c:pt idx="82">
                  <c:v>6</c:v>
                </c:pt>
                <c:pt idx="83">
                  <c:v>5</c:v>
                </c:pt>
                <c:pt idx="84">
                  <c:v>18</c:v>
                </c:pt>
                <c:pt idx="85">
                  <c:v>6</c:v>
                </c:pt>
                <c:pt idx="86">
                  <c:v>8</c:v>
                </c:pt>
                <c:pt idx="87">
                  <c:v>7</c:v>
                </c:pt>
                <c:pt idx="88">
                  <c:v>7</c:v>
                </c:pt>
                <c:pt idx="89">
                  <c:v>5</c:v>
                </c:pt>
                <c:pt idx="90">
                  <c:v>6</c:v>
                </c:pt>
                <c:pt idx="91">
                  <c:v>10</c:v>
                </c:pt>
                <c:pt idx="92">
                  <c:v>6</c:v>
                </c:pt>
                <c:pt idx="93">
                  <c:v>11</c:v>
                </c:pt>
                <c:pt idx="94">
                  <c:v>9</c:v>
                </c:pt>
                <c:pt idx="95">
                  <c:v>8</c:v>
                </c:pt>
                <c:pt idx="96">
                  <c:v>9</c:v>
                </c:pt>
                <c:pt idx="97">
                  <c:v>7</c:v>
                </c:pt>
                <c:pt idx="98">
                  <c:v>6</c:v>
                </c:pt>
                <c:pt idx="99">
                  <c:v>8</c:v>
                </c:pt>
                <c:pt idx="100">
                  <c:v>8</c:v>
                </c:pt>
                <c:pt idx="101">
                  <c:v>9</c:v>
                </c:pt>
                <c:pt idx="102">
                  <c:v>13</c:v>
                </c:pt>
                <c:pt idx="103">
                  <c:v>9</c:v>
                </c:pt>
                <c:pt idx="104">
                  <c:v>7</c:v>
                </c:pt>
                <c:pt idx="105">
                  <c:v>7</c:v>
                </c:pt>
                <c:pt idx="106">
                  <c:v>7</c:v>
                </c:pt>
                <c:pt idx="107">
                  <c:v>8</c:v>
                </c:pt>
                <c:pt idx="108">
                  <c:v>10</c:v>
                </c:pt>
                <c:pt idx="109">
                  <c:v>7</c:v>
                </c:pt>
                <c:pt idx="110">
                  <c:v>8</c:v>
                </c:pt>
                <c:pt idx="111">
                  <c:v>8</c:v>
                </c:pt>
                <c:pt idx="112">
                  <c:v>9</c:v>
                </c:pt>
                <c:pt idx="113">
                  <c:v>9</c:v>
                </c:pt>
                <c:pt idx="114">
                  <c:v>9</c:v>
                </c:pt>
                <c:pt idx="117">
                  <c:v>6</c:v>
                </c:pt>
                <c:pt idx="118">
                  <c:v>7</c:v>
                </c:pt>
                <c:pt idx="119">
                  <c:v>10</c:v>
                </c:pt>
                <c:pt idx="120">
                  <c:v>8</c:v>
                </c:pt>
                <c:pt idx="121">
                  <c:v>7</c:v>
                </c:pt>
                <c:pt idx="122">
                  <c:v>18</c:v>
                </c:pt>
                <c:pt idx="123">
                  <c:v>7</c:v>
                </c:pt>
                <c:pt idx="124">
                  <c:v>11</c:v>
                </c:pt>
                <c:pt idx="125">
                  <c:v>9</c:v>
                </c:pt>
                <c:pt idx="126">
                  <c:v>6</c:v>
                </c:pt>
                <c:pt idx="127">
                  <c:v>9</c:v>
                </c:pt>
                <c:pt idx="128">
                  <c:v>8</c:v>
                </c:pt>
                <c:pt idx="129">
                  <c:v>7</c:v>
                </c:pt>
                <c:pt idx="130">
                  <c:v>6</c:v>
                </c:pt>
                <c:pt idx="131">
                  <c:v>6</c:v>
                </c:pt>
                <c:pt idx="132">
                  <c:v>11</c:v>
                </c:pt>
                <c:pt idx="133">
                  <c:v>6</c:v>
                </c:pt>
                <c:pt idx="134">
                  <c:v>6</c:v>
                </c:pt>
                <c:pt idx="135">
                  <c:v>6</c:v>
                </c:pt>
                <c:pt idx="136">
                  <c:v>9</c:v>
                </c:pt>
                <c:pt idx="137">
                  <c:v>9</c:v>
                </c:pt>
                <c:pt idx="138">
                  <c:v>8</c:v>
                </c:pt>
                <c:pt idx="139">
                  <c:v>6</c:v>
                </c:pt>
                <c:pt idx="140">
                  <c:v>7</c:v>
                </c:pt>
                <c:pt idx="141">
                  <c:v>15</c:v>
                </c:pt>
                <c:pt idx="142">
                  <c:v>23</c:v>
                </c:pt>
                <c:pt idx="143">
                  <c:v>7</c:v>
                </c:pt>
                <c:pt idx="144">
                  <c:v>11</c:v>
                </c:pt>
                <c:pt idx="145">
                  <c:v>13</c:v>
                </c:pt>
                <c:pt idx="146">
                  <c:v>16</c:v>
                </c:pt>
                <c:pt idx="147">
                  <c:v>7</c:v>
                </c:pt>
                <c:pt idx="148">
                  <c:v>8</c:v>
                </c:pt>
                <c:pt idx="149">
                  <c:v>11</c:v>
                </c:pt>
                <c:pt idx="150">
                  <c:v>7</c:v>
                </c:pt>
                <c:pt idx="151">
                  <c:v>7</c:v>
                </c:pt>
                <c:pt idx="152">
                  <c:v>10</c:v>
                </c:pt>
              </c:numCache>
            </c:numRef>
          </c:val>
          <c:extLst>
            <c:ext xmlns:c16="http://schemas.microsoft.com/office/drawing/2014/chart" uri="{C3380CC4-5D6E-409C-BE32-E72D297353CC}">
              <c16:uniqueId val="{00000004-D692-B64F-8A1B-C77FE8F114AD}"/>
            </c:ext>
          </c:extLst>
        </c:ser>
        <c:dLbls>
          <c:showLegendKey val="0"/>
          <c:showVal val="0"/>
          <c:showCatName val="0"/>
          <c:showSerName val="0"/>
          <c:showPercent val="0"/>
          <c:showBubbleSize val="0"/>
        </c:dLbls>
        <c:gapWidth val="150"/>
        <c:overlap val="100"/>
        <c:axId val="74757376"/>
        <c:axId val="485414256"/>
      </c:barChart>
      <c:catAx>
        <c:axId val="747573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Individuals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 b="0" i="0" u="none" strike="noStrike" kern="1200" baseline="0">
                <a:solidFill>
                  <a:schemeClr val="tx1">
                    <a:lumMod val="65000"/>
                    <a:lumOff val="35000"/>
                  </a:schemeClr>
                </a:solidFill>
                <a:latin typeface="+mn-lt"/>
                <a:ea typeface="+mn-ea"/>
                <a:cs typeface="+mn-cs"/>
              </a:defRPr>
            </a:pPr>
            <a:endParaRPr lang="en-US"/>
          </a:p>
        </c:txPr>
        <c:crossAx val="485414256"/>
        <c:crosses val="autoZero"/>
        <c:auto val="1"/>
        <c:lblAlgn val="ctr"/>
        <c:lblOffset val="100"/>
        <c:noMultiLvlLbl val="0"/>
      </c:catAx>
      <c:valAx>
        <c:axId val="4854142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contigs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57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i="1"/>
              <a:t>T. miscellus </a:t>
            </a:r>
            <a:r>
              <a:rPr lang="en-US"/>
              <a:t>gDNA: All individuals in a natural population vs. number of contigs</a:t>
            </a:r>
            <a:r>
              <a:rPr lang="en-US" baseline="0"/>
              <a:t> that show gene loss: no outliers were removed from these data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'tallied gDNA of raw dose data'!$T$3</c:f>
              <c:strCache>
                <c:ptCount val="1"/>
                <c:pt idx="0">
                  <c:v>loss of both dubius alleles</c:v>
                </c:pt>
              </c:strCache>
            </c:strRef>
          </c:tx>
          <c:spPr>
            <a:solidFill>
              <a:srgbClr val="FFFF00"/>
            </a:solidFill>
            <a:ln>
              <a:noFill/>
            </a:ln>
            <a:effectLst/>
          </c:spPr>
          <c:invertIfNegative val="0"/>
          <c:cat>
            <c:strRef>
              <c:f>'tallied gDNA of raw dose data'!$S$4:$S$73</c:f>
              <c:strCache>
                <c:ptCount val="70"/>
                <c:pt idx="0">
                  <c:v>B</c:v>
                </c:pt>
                <c:pt idx="1">
                  <c:v>B</c:v>
                </c:pt>
                <c:pt idx="2">
                  <c:v>B</c:v>
                </c:pt>
                <c:pt idx="3">
                  <c:v>B</c:v>
                </c:pt>
                <c:pt idx="4">
                  <c:v>B</c:v>
                </c:pt>
                <c:pt idx="5">
                  <c:v>B</c:v>
                </c:pt>
                <c:pt idx="8">
                  <c:v>C</c:v>
                </c:pt>
                <c:pt idx="9">
                  <c:v>C</c:v>
                </c:pt>
                <c:pt idx="10">
                  <c:v>C</c:v>
                </c:pt>
                <c:pt idx="11">
                  <c:v>C</c:v>
                </c:pt>
                <c:pt idx="12">
                  <c:v>C</c:v>
                </c:pt>
                <c:pt idx="13">
                  <c:v>C</c:v>
                </c:pt>
                <c:pt idx="16">
                  <c:v>D</c:v>
                </c:pt>
                <c:pt idx="17">
                  <c:v>D</c:v>
                </c:pt>
                <c:pt idx="18">
                  <c:v>D</c:v>
                </c:pt>
                <c:pt idx="19">
                  <c:v>D</c:v>
                </c:pt>
                <c:pt idx="20">
                  <c:v>D</c:v>
                </c:pt>
                <c:pt idx="21">
                  <c:v>D</c:v>
                </c:pt>
                <c:pt idx="24">
                  <c:v>E</c:v>
                </c:pt>
                <c:pt idx="25">
                  <c:v>E</c:v>
                </c:pt>
                <c:pt idx="26">
                  <c:v>E</c:v>
                </c:pt>
                <c:pt idx="27">
                  <c:v>E</c:v>
                </c:pt>
                <c:pt idx="28">
                  <c:v>E</c:v>
                </c:pt>
                <c:pt idx="29">
                  <c:v>E</c:v>
                </c:pt>
                <c:pt idx="32">
                  <c:v>G</c:v>
                </c:pt>
                <c:pt idx="33">
                  <c:v>G</c:v>
                </c:pt>
                <c:pt idx="34">
                  <c:v>G</c:v>
                </c:pt>
                <c:pt idx="35">
                  <c:v>G</c:v>
                </c:pt>
                <c:pt idx="36">
                  <c:v>G</c:v>
                </c:pt>
                <c:pt idx="37">
                  <c:v>G</c:v>
                </c:pt>
                <c:pt idx="40">
                  <c:v>H</c:v>
                </c:pt>
                <c:pt idx="41">
                  <c:v>H</c:v>
                </c:pt>
                <c:pt idx="42">
                  <c:v>H</c:v>
                </c:pt>
                <c:pt idx="43">
                  <c:v>H</c:v>
                </c:pt>
                <c:pt idx="44">
                  <c:v>H</c:v>
                </c:pt>
                <c:pt idx="45">
                  <c:v>H</c:v>
                </c:pt>
                <c:pt idx="48">
                  <c:v>M</c:v>
                </c:pt>
                <c:pt idx="49">
                  <c:v>M</c:v>
                </c:pt>
                <c:pt idx="50">
                  <c:v>M</c:v>
                </c:pt>
                <c:pt idx="51">
                  <c:v>M</c:v>
                </c:pt>
                <c:pt idx="52">
                  <c:v>M</c:v>
                </c:pt>
                <c:pt idx="53">
                  <c:v>M</c:v>
                </c:pt>
                <c:pt idx="56">
                  <c:v>N</c:v>
                </c:pt>
                <c:pt idx="57">
                  <c:v>N</c:v>
                </c:pt>
                <c:pt idx="58">
                  <c:v>N</c:v>
                </c:pt>
                <c:pt idx="59">
                  <c:v>N</c:v>
                </c:pt>
                <c:pt idx="60">
                  <c:v>N</c:v>
                </c:pt>
                <c:pt idx="61">
                  <c:v>N</c:v>
                </c:pt>
                <c:pt idx="64">
                  <c:v>O</c:v>
                </c:pt>
                <c:pt idx="65">
                  <c:v>O</c:v>
                </c:pt>
                <c:pt idx="66">
                  <c:v>O</c:v>
                </c:pt>
                <c:pt idx="67">
                  <c:v>O</c:v>
                </c:pt>
                <c:pt idx="68">
                  <c:v>O</c:v>
                </c:pt>
                <c:pt idx="69">
                  <c:v>O</c:v>
                </c:pt>
              </c:strCache>
            </c:strRef>
          </c:cat>
          <c:val>
            <c:numRef>
              <c:f>'tallied gDNA of raw dose data'!$T$4:$T$73</c:f>
              <c:numCache>
                <c:formatCode>General</c:formatCode>
                <c:ptCount val="70"/>
                <c:pt idx="0">
                  <c:v>15</c:v>
                </c:pt>
                <c:pt idx="1">
                  <c:v>13</c:v>
                </c:pt>
                <c:pt idx="2">
                  <c:v>21</c:v>
                </c:pt>
                <c:pt idx="3">
                  <c:v>15</c:v>
                </c:pt>
                <c:pt idx="4">
                  <c:v>12</c:v>
                </c:pt>
                <c:pt idx="5">
                  <c:v>21</c:v>
                </c:pt>
                <c:pt idx="8">
                  <c:v>33</c:v>
                </c:pt>
                <c:pt idx="9">
                  <c:v>33</c:v>
                </c:pt>
                <c:pt idx="10">
                  <c:v>16</c:v>
                </c:pt>
                <c:pt idx="11">
                  <c:v>27</c:v>
                </c:pt>
                <c:pt idx="12">
                  <c:v>29</c:v>
                </c:pt>
                <c:pt idx="13">
                  <c:v>27</c:v>
                </c:pt>
                <c:pt idx="16">
                  <c:v>36</c:v>
                </c:pt>
                <c:pt idx="17">
                  <c:v>16</c:v>
                </c:pt>
                <c:pt idx="18">
                  <c:v>18</c:v>
                </c:pt>
                <c:pt idx="19">
                  <c:v>18</c:v>
                </c:pt>
                <c:pt idx="20">
                  <c:v>19</c:v>
                </c:pt>
                <c:pt idx="21">
                  <c:v>21</c:v>
                </c:pt>
                <c:pt idx="24">
                  <c:v>35</c:v>
                </c:pt>
                <c:pt idx="25">
                  <c:v>62</c:v>
                </c:pt>
                <c:pt idx="26">
                  <c:v>103</c:v>
                </c:pt>
                <c:pt idx="27">
                  <c:v>37</c:v>
                </c:pt>
                <c:pt idx="28">
                  <c:v>40</c:v>
                </c:pt>
                <c:pt idx="29">
                  <c:v>58</c:v>
                </c:pt>
                <c:pt idx="32">
                  <c:v>27</c:v>
                </c:pt>
                <c:pt idx="33">
                  <c:v>19</c:v>
                </c:pt>
                <c:pt idx="34">
                  <c:v>20</c:v>
                </c:pt>
                <c:pt idx="35">
                  <c:v>17</c:v>
                </c:pt>
                <c:pt idx="36">
                  <c:v>37</c:v>
                </c:pt>
                <c:pt idx="37">
                  <c:v>25</c:v>
                </c:pt>
                <c:pt idx="40">
                  <c:v>21</c:v>
                </c:pt>
                <c:pt idx="41">
                  <c:v>11</c:v>
                </c:pt>
                <c:pt idx="42">
                  <c:v>20</c:v>
                </c:pt>
                <c:pt idx="43">
                  <c:v>19</c:v>
                </c:pt>
                <c:pt idx="44">
                  <c:v>12</c:v>
                </c:pt>
                <c:pt idx="45">
                  <c:v>14</c:v>
                </c:pt>
                <c:pt idx="48">
                  <c:v>32</c:v>
                </c:pt>
                <c:pt idx="49">
                  <c:v>14</c:v>
                </c:pt>
                <c:pt idx="50">
                  <c:v>9</c:v>
                </c:pt>
                <c:pt idx="51">
                  <c:v>29</c:v>
                </c:pt>
                <c:pt idx="52">
                  <c:v>41</c:v>
                </c:pt>
                <c:pt idx="53">
                  <c:v>10</c:v>
                </c:pt>
                <c:pt idx="56">
                  <c:v>11</c:v>
                </c:pt>
                <c:pt idx="57">
                  <c:v>11</c:v>
                </c:pt>
                <c:pt idx="58">
                  <c:v>8</c:v>
                </c:pt>
                <c:pt idx="59">
                  <c:v>8</c:v>
                </c:pt>
                <c:pt idx="60">
                  <c:v>22</c:v>
                </c:pt>
                <c:pt idx="61">
                  <c:v>18</c:v>
                </c:pt>
                <c:pt idx="64">
                  <c:v>26</c:v>
                </c:pt>
                <c:pt idx="65">
                  <c:v>82</c:v>
                </c:pt>
                <c:pt idx="66">
                  <c:v>70</c:v>
                </c:pt>
                <c:pt idx="67">
                  <c:v>19</c:v>
                </c:pt>
                <c:pt idx="68">
                  <c:v>25</c:v>
                </c:pt>
                <c:pt idx="69">
                  <c:v>39</c:v>
                </c:pt>
              </c:numCache>
            </c:numRef>
          </c:val>
          <c:extLst>
            <c:ext xmlns:c16="http://schemas.microsoft.com/office/drawing/2014/chart" uri="{C3380CC4-5D6E-409C-BE32-E72D297353CC}">
              <c16:uniqueId val="{00000000-B03D-D145-99AA-18C923AEC922}"/>
            </c:ext>
          </c:extLst>
        </c:ser>
        <c:ser>
          <c:idx val="1"/>
          <c:order val="1"/>
          <c:tx>
            <c:strRef>
              <c:f>'tallied gDNA of raw dose data'!$U$3</c:f>
              <c:strCache>
                <c:ptCount val="1"/>
                <c:pt idx="0">
                  <c:v>loss of one dubius allele</c:v>
                </c:pt>
              </c:strCache>
            </c:strRef>
          </c:tx>
          <c:spPr>
            <a:solidFill>
              <a:schemeClr val="accent4"/>
            </a:solidFill>
            <a:ln>
              <a:noFill/>
            </a:ln>
            <a:effectLst/>
          </c:spPr>
          <c:invertIfNegative val="0"/>
          <c:cat>
            <c:strRef>
              <c:f>'tallied gDNA of raw dose data'!$S$4:$S$73</c:f>
              <c:strCache>
                <c:ptCount val="70"/>
                <c:pt idx="0">
                  <c:v>B</c:v>
                </c:pt>
                <c:pt idx="1">
                  <c:v>B</c:v>
                </c:pt>
                <c:pt idx="2">
                  <c:v>B</c:v>
                </c:pt>
                <c:pt idx="3">
                  <c:v>B</c:v>
                </c:pt>
                <c:pt idx="4">
                  <c:v>B</c:v>
                </c:pt>
                <c:pt idx="5">
                  <c:v>B</c:v>
                </c:pt>
                <c:pt idx="8">
                  <c:v>C</c:v>
                </c:pt>
                <c:pt idx="9">
                  <c:v>C</c:v>
                </c:pt>
                <c:pt idx="10">
                  <c:v>C</c:v>
                </c:pt>
                <c:pt idx="11">
                  <c:v>C</c:v>
                </c:pt>
                <c:pt idx="12">
                  <c:v>C</c:v>
                </c:pt>
                <c:pt idx="13">
                  <c:v>C</c:v>
                </c:pt>
                <c:pt idx="16">
                  <c:v>D</c:v>
                </c:pt>
                <c:pt idx="17">
                  <c:v>D</c:v>
                </c:pt>
                <c:pt idx="18">
                  <c:v>D</c:v>
                </c:pt>
                <c:pt idx="19">
                  <c:v>D</c:v>
                </c:pt>
                <c:pt idx="20">
                  <c:v>D</c:v>
                </c:pt>
                <c:pt idx="21">
                  <c:v>D</c:v>
                </c:pt>
                <c:pt idx="24">
                  <c:v>E</c:v>
                </c:pt>
                <c:pt idx="25">
                  <c:v>E</c:v>
                </c:pt>
                <c:pt idx="26">
                  <c:v>E</c:v>
                </c:pt>
                <c:pt idx="27">
                  <c:v>E</c:v>
                </c:pt>
                <c:pt idx="28">
                  <c:v>E</c:v>
                </c:pt>
                <c:pt idx="29">
                  <c:v>E</c:v>
                </c:pt>
                <c:pt idx="32">
                  <c:v>G</c:v>
                </c:pt>
                <c:pt idx="33">
                  <c:v>G</c:v>
                </c:pt>
                <c:pt idx="34">
                  <c:v>G</c:v>
                </c:pt>
                <c:pt idx="35">
                  <c:v>G</c:v>
                </c:pt>
                <c:pt idx="36">
                  <c:v>G</c:v>
                </c:pt>
                <c:pt idx="37">
                  <c:v>G</c:v>
                </c:pt>
                <c:pt idx="40">
                  <c:v>H</c:v>
                </c:pt>
                <c:pt idx="41">
                  <c:v>H</c:v>
                </c:pt>
                <c:pt idx="42">
                  <c:v>H</c:v>
                </c:pt>
                <c:pt idx="43">
                  <c:v>H</c:v>
                </c:pt>
                <c:pt idx="44">
                  <c:v>H</c:v>
                </c:pt>
                <c:pt idx="45">
                  <c:v>H</c:v>
                </c:pt>
                <c:pt idx="48">
                  <c:v>M</c:v>
                </c:pt>
                <c:pt idx="49">
                  <c:v>M</c:v>
                </c:pt>
                <c:pt idx="50">
                  <c:v>M</c:v>
                </c:pt>
                <c:pt idx="51">
                  <c:v>M</c:v>
                </c:pt>
                <c:pt idx="52">
                  <c:v>M</c:v>
                </c:pt>
                <c:pt idx="53">
                  <c:v>M</c:v>
                </c:pt>
                <c:pt idx="56">
                  <c:v>N</c:v>
                </c:pt>
                <c:pt idx="57">
                  <c:v>N</c:v>
                </c:pt>
                <c:pt idx="58">
                  <c:v>N</c:v>
                </c:pt>
                <c:pt idx="59">
                  <c:v>N</c:v>
                </c:pt>
                <c:pt idx="60">
                  <c:v>N</c:v>
                </c:pt>
                <c:pt idx="61">
                  <c:v>N</c:v>
                </c:pt>
                <c:pt idx="64">
                  <c:v>O</c:v>
                </c:pt>
                <c:pt idx="65">
                  <c:v>O</c:v>
                </c:pt>
                <c:pt idx="66">
                  <c:v>O</c:v>
                </c:pt>
                <c:pt idx="67">
                  <c:v>O</c:v>
                </c:pt>
                <c:pt idx="68">
                  <c:v>O</c:v>
                </c:pt>
                <c:pt idx="69">
                  <c:v>O</c:v>
                </c:pt>
              </c:strCache>
            </c:strRef>
          </c:cat>
          <c:val>
            <c:numRef>
              <c:f>'tallied gDNA of raw dose data'!$U$4:$U$73</c:f>
              <c:numCache>
                <c:formatCode>General</c:formatCode>
                <c:ptCount val="70"/>
                <c:pt idx="0">
                  <c:v>3</c:v>
                </c:pt>
                <c:pt idx="1">
                  <c:v>10</c:v>
                </c:pt>
                <c:pt idx="2">
                  <c:v>17</c:v>
                </c:pt>
                <c:pt idx="3">
                  <c:v>4</c:v>
                </c:pt>
                <c:pt idx="4">
                  <c:v>4</c:v>
                </c:pt>
                <c:pt idx="5">
                  <c:v>6</c:v>
                </c:pt>
                <c:pt idx="8">
                  <c:v>24</c:v>
                </c:pt>
                <c:pt idx="9">
                  <c:v>8</c:v>
                </c:pt>
                <c:pt idx="10">
                  <c:v>10</c:v>
                </c:pt>
                <c:pt idx="11">
                  <c:v>3</c:v>
                </c:pt>
                <c:pt idx="12">
                  <c:v>5</c:v>
                </c:pt>
                <c:pt idx="13">
                  <c:v>14</c:v>
                </c:pt>
                <c:pt idx="16">
                  <c:v>6</c:v>
                </c:pt>
                <c:pt idx="17">
                  <c:v>28</c:v>
                </c:pt>
                <c:pt idx="18">
                  <c:v>6</c:v>
                </c:pt>
                <c:pt idx="19">
                  <c:v>10</c:v>
                </c:pt>
                <c:pt idx="20">
                  <c:v>23</c:v>
                </c:pt>
                <c:pt idx="21">
                  <c:v>9</c:v>
                </c:pt>
                <c:pt idx="24">
                  <c:v>9</c:v>
                </c:pt>
                <c:pt idx="25">
                  <c:v>22</c:v>
                </c:pt>
                <c:pt idx="26">
                  <c:v>37</c:v>
                </c:pt>
                <c:pt idx="27">
                  <c:v>24</c:v>
                </c:pt>
                <c:pt idx="28">
                  <c:v>8</c:v>
                </c:pt>
                <c:pt idx="29">
                  <c:v>7</c:v>
                </c:pt>
                <c:pt idx="32">
                  <c:v>33</c:v>
                </c:pt>
                <c:pt idx="33">
                  <c:v>6</c:v>
                </c:pt>
                <c:pt idx="34">
                  <c:v>20</c:v>
                </c:pt>
                <c:pt idx="35">
                  <c:v>15</c:v>
                </c:pt>
                <c:pt idx="36">
                  <c:v>15</c:v>
                </c:pt>
                <c:pt idx="37">
                  <c:v>4</c:v>
                </c:pt>
                <c:pt idx="40">
                  <c:v>23</c:v>
                </c:pt>
                <c:pt idx="41">
                  <c:v>6</c:v>
                </c:pt>
                <c:pt idx="42">
                  <c:v>5</c:v>
                </c:pt>
                <c:pt idx="43">
                  <c:v>5</c:v>
                </c:pt>
                <c:pt idx="44">
                  <c:v>4</c:v>
                </c:pt>
                <c:pt idx="45">
                  <c:v>3</c:v>
                </c:pt>
                <c:pt idx="48">
                  <c:v>5</c:v>
                </c:pt>
                <c:pt idx="49">
                  <c:v>4</c:v>
                </c:pt>
                <c:pt idx="50">
                  <c:v>10</c:v>
                </c:pt>
                <c:pt idx="51">
                  <c:v>5</c:v>
                </c:pt>
                <c:pt idx="52">
                  <c:v>13</c:v>
                </c:pt>
                <c:pt idx="53">
                  <c:v>10</c:v>
                </c:pt>
                <c:pt idx="56">
                  <c:v>5</c:v>
                </c:pt>
                <c:pt idx="57">
                  <c:v>6</c:v>
                </c:pt>
                <c:pt idx="58">
                  <c:v>8</c:v>
                </c:pt>
                <c:pt idx="59">
                  <c:v>20</c:v>
                </c:pt>
                <c:pt idx="60">
                  <c:v>6</c:v>
                </c:pt>
                <c:pt idx="61">
                  <c:v>10</c:v>
                </c:pt>
                <c:pt idx="64">
                  <c:v>5</c:v>
                </c:pt>
                <c:pt idx="65">
                  <c:v>16</c:v>
                </c:pt>
                <c:pt idx="66">
                  <c:v>36</c:v>
                </c:pt>
                <c:pt idx="67">
                  <c:v>7</c:v>
                </c:pt>
                <c:pt idx="68">
                  <c:v>10</c:v>
                </c:pt>
                <c:pt idx="69">
                  <c:v>50</c:v>
                </c:pt>
              </c:numCache>
            </c:numRef>
          </c:val>
          <c:extLst>
            <c:ext xmlns:c16="http://schemas.microsoft.com/office/drawing/2014/chart" uri="{C3380CC4-5D6E-409C-BE32-E72D297353CC}">
              <c16:uniqueId val="{00000001-B03D-D145-99AA-18C923AEC922}"/>
            </c:ext>
          </c:extLst>
        </c:ser>
        <c:ser>
          <c:idx val="2"/>
          <c:order val="2"/>
          <c:tx>
            <c:strRef>
              <c:f>'tallied gDNA of raw dose data'!$V$3</c:f>
              <c:strCache>
                <c:ptCount val="1"/>
                <c:pt idx="0">
                  <c:v>no loss</c:v>
                </c:pt>
              </c:strCache>
            </c:strRef>
          </c:tx>
          <c:spPr>
            <a:solidFill>
              <a:schemeClr val="accent3"/>
            </a:solidFill>
            <a:ln>
              <a:noFill/>
            </a:ln>
            <a:effectLst/>
          </c:spPr>
          <c:invertIfNegative val="0"/>
          <c:cat>
            <c:strRef>
              <c:f>'tallied gDNA of raw dose data'!$S$4:$S$73</c:f>
              <c:strCache>
                <c:ptCount val="70"/>
                <c:pt idx="0">
                  <c:v>B</c:v>
                </c:pt>
                <c:pt idx="1">
                  <c:v>B</c:v>
                </c:pt>
                <c:pt idx="2">
                  <c:v>B</c:v>
                </c:pt>
                <c:pt idx="3">
                  <c:v>B</c:v>
                </c:pt>
                <c:pt idx="4">
                  <c:v>B</c:v>
                </c:pt>
                <c:pt idx="5">
                  <c:v>B</c:v>
                </c:pt>
                <c:pt idx="8">
                  <c:v>C</c:v>
                </c:pt>
                <c:pt idx="9">
                  <c:v>C</c:v>
                </c:pt>
                <c:pt idx="10">
                  <c:v>C</c:v>
                </c:pt>
                <c:pt idx="11">
                  <c:v>C</c:v>
                </c:pt>
                <c:pt idx="12">
                  <c:v>C</c:v>
                </c:pt>
                <c:pt idx="13">
                  <c:v>C</c:v>
                </c:pt>
                <c:pt idx="16">
                  <c:v>D</c:v>
                </c:pt>
                <c:pt idx="17">
                  <c:v>D</c:v>
                </c:pt>
                <c:pt idx="18">
                  <c:v>D</c:v>
                </c:pt>
                <c:pt idx="19">
                  <c:v>D</c:v>
                </c:pt>
                <c:pt idx="20">
                  <c:v>D</c:v>
                </c:pt>
                <c:pt idx="21">
                  <c:v>D</c:v>
                </c:pt>
                <c:pt idx="24">
                  <c:v>E</c:v>
                </c:pt>
                <c:pt idx="25">
                  <c:v>E</c:v>
                </c:pt>
                <c:pt idx="26">
                  <c:v>E</c:v>
                </c:pt>
                <c:pt idx="27">
                  <c:v>E</c:v>
                </c:pt>
                <c:pt idx="28">
                  <c:v>E</c:v>
                </c:pt>
                <c:pt idx="29">
                  <c:v>E</c:v>
                </c:pt>
                <c:pt idx="32">
                  <c:v>G</c:v>
                </c:pt>
                <c:pt idx="33">
                  <c:v>G</c:v>
                </c:pt>
                <c:pt idx="34">
                  <c:v>G</c:v>
                </c:pt>
                <c:pt idx="35">
                  <c:v>G</c:v>
                </c:pt>
                <c:pt idx="36">
                  <c:v>G</c:v>
                </c:pt>
                <c:pt idx="37">
                  <c:v>G</c:v>
                </c:pt>
                <c:pt idx="40">
                  <c:v>H</c:v>
                </c:pt>
                <c:pt idx="41">
                  <c:v>H</c:v>
                </c:pt>
                <c:pt idx="42">
                  <c:v>H</c:v>
                </c:pt>
                <c:pt idx="43">
                  <c:v>H</c:v>
                </c:pt>
                <c:pt idx="44">
                  <c:v>H</c:v>
                </c:pt>
                <c:pt idx="45">
                  <c:v>H</c:v>
                </c:pt>
                <c:pt idx="48">
                  <c:v>M</c:v>
                </c:pt>
                <c:pt idx="49">
                  <c:v>M</c:v>
                </c:pt>
                <c:pt idx="50">
                  <c:v>M</c:v>
                </c:pt>
                <c:pt idx="51">
                  <c:v>M</c:v>
                </c:pt>
                <c:pt idx="52">
                  <c:v>M</c:v>
                </c:pt>
                <c:pt idx="53">
                  <c:v>M</c:v>
                </c:pt>
                <c:pt idx="56">
                  <c:v>N</c:v>
                </c:pt>
                <c:pt idx="57">
                  <c:v>N</c:v>
                </c:pt>
                <c:pt idx="58">
                  <c:v>N</c:v>
                </c:pt>
                <c:pt idx="59">
                  <c:v>N</c:v>
                </c:pt>
                <c:pt idx="60">
                  <c:v>N</c:v>
                </c:pt>
                <c:pt idx="61">
                  <c:v>N</c:v>
                </c:pt>
                <c:pt idx="64">
                  <c:v>O</c:v>
                </c:pt>
                <c:pt idx="65">
                  <c:v>O</c:v>
                </c:pt>
                <c:pt idx="66">
                  <c:v>O</c:v>
                </c:pt>
                <c:pt idx="67">
                  <c:v>O</c:v>
                </c:pt>
                <c:pt idx="68">
                  <c:v>O</c:v>
                </c:pt>
                <c:pt idx="69">
                  <c:v>O</c:v>
                </c:pt>
              </c:strCache>
            </c:strRef>
          </c:cat>
          <c:val>
            <c:numRef>
              <c:f>'tallied gDNA of raw dose data'!$V$4:$V$73</c:f>
              <c:numCache>
                <c:formatCode>General</c:formatCode>
                <c:ptCount val="70"/>
                <c:pt idx="0">
                  <c:v>228</c:v>
                </c:pt>
                <c:pt idx="1">
                  <c:v>194</c:v>
                </c:pt>
                <c:pt idx="2">
                  <c:v>160</c:v>
                </c:pt>
                <c:pt idx="3">
                  <c:v>224</c:v>
                </c:pt>
                <c:pt idx="4">
                  <c:v>196</c:v>
                </c:pt>
                <c:pt idx="5">
                  <c:v>187</c:v>
                </c:pt>
                <c:pt idx="8">
                  <c:v>173</c:v>
                </c:pt>
                <c:pt idx="9">
                  <c:v>216</c:v>
                </c:pt>
                <c:pt idx="10">
                  <c:v>228</c:v>
                </c:pt>
                <c:pt idx="11">
                  <c:v>227</c:v>
                </c:pt>
                <c:pt idx="12">
                  <c:v>210</c:v>
                </c:pt>
                <c:pt idx="13">
                  <c:v>206</c:v>
                </c:pt>
                <c:pt idx="16">
                  <c:v>174</c:v>
                </c:pt>
                <c:pt idx="17">
                  <c:v>188</c:v>
                </c:pt>
                <c:pt idx="18">
                  <c:v>206</c:v>
                </c:pt>
                <c:pt idx="19">
                  <c:v>192</c:v>
                </c:pt>
                <c:pt idx="20">
                  <c:v>186</c:v>
                </c:pt>
                <c:pt idx="21">
                  <c:v>183</c:v>
                </c:pt>
                <c:pt idx="24">
                  <c:v>202</c:v>
                </c:pt>
                <c:pt idx="25">
                  <c:v>177</c:v>
                </c:pt>
                <c:pt idx="26">
                  <c:v>119</c:v>
                </c:pt>
                <c:pt idx="27">
                  <c:v>157</c:v>
                </c:pt>
                <c:pt idx="28">
                  <c:v>206</c:v>
                </c:pt>
                <c:pt idx="29">
                  <c:v>189</c:v>
                </c:pt>
                <c:pt idx="32">
                  <c:v>199</c:v>
                </c:pt>
                <c:pt idx="33">
                  <c:v>217</c:v>
                </c:pt>
                <c:pt idx="34">
                  <c:v>203</c:v>
                </c:pt>
                <c:pt idx="35">
                  <c:v>227</c:v>
                </c:pt>
                <c:pt idx="36">
                  <c:v>202</c:v>
                </c:pt>
                <c:pt idx="37">
                  <c:v>193</c:v>
                </c:pt>
                <c:pt idx="40">
                  <c:v>200</c:v>
                </c:pt>
                <c:pt idx="41">
                  <c:v>235</c:v>
                </c:pt>
                <c:pt idx="42">
                  <c:v>210</c:v>
                </c:pt>
                <c:pt idx="43">
                  <c:v>202</c:v>
                </c:pt>
                <c:pt idx="44">
                  <c:v>227</c:v>
                </c:pt>
                <c:pt idx="45">
                  <c:v>223</c:v>
                </c:pt>
                <c:pt idx="48">
                  <c:v>189</c:v>
                </c:pt>
                <c:pt idx="49">
                  <c:v>218</c:v>
                </c:pt>
                <c:pt idx="50">
                  <c:v>213</c:v>
                </c:pt>
                <c:pt idx="51">
                  <c:v>189</c:v>
                </c:pt>
                <c:pt idx="52">
                  <c:v>182</c:v>
                </c:pt>
                <c:pt idx="53">
                  <c:v>216</c:v>
                </c:pt>
                <c:pt idx="56">
                  <c:v>208</c:v>
                </c:pt>
                <c:pt idx="57">
                  <c:v>222</c:v>
                </c:pt>
                <c:pt idx="58">
                  <c:v>213</c:v>
                </c:pt>
                <c:pt idx="59">
                  <c:v>129</c:v>
                </c:pt>
                <c:pt idx="60">
                  <c:v>214</c:v>
                </c:pt>
                <c:pt idx="61">
                  <c:v>221</c:v>
                </c:pt>
                <c:pt idx="64">
                  <c:v>192</c:v>
                </c:pt>
                <c:pt idx="65">
                  <c:v>142</c:v>
                </c:pt>
                <c:pt idx="66">
                  <c:v>139</c:v>
                </c:pt>
                <c:pt idx="67">
                  <c:v>212</c:v>
                </c:pt>
                <c:pt idx="68">
                  <c:v>189</c:v>
                </c:pt>
                <c:pt idx="69">
                  <c:v>153</c:v>
                </c:pt>
              </c:numCache>
            </c:numRef>
          </c:val>
          <c:extLst>
            <c:ext xmlns:c16="http://schemas.microsoft.com/office/drawing/2014/chart" uri="{C3380CC4-5D6E-409C-BE32-E72D297353CC}">
              <c16:uniqueId val="{00000002-B03D-D145-99AA-18C923AEC922}"/>
            </c:ext>
          </c:extLst>
        </c:ser>
        <c:ser>
          <c:idx val="3"/>
          <c:order val="3"/>
          <c:tx>
            <c:strRef>
              <c:f>'tallied gDNA of raw dose data'!$W$3</c:f>
              <c:strCache>
                <c:ptCount val="1"/>
                <c:pt idx="0">
                  <c:v>loss of one pratensis allele</c:v>
                </c:pt>
              </c:strCache>
            </c:strRef>
          </c:tx>
          <c:spPr>
            <a:solidFill>
              <a:srgbClr val="FF4AF9"/>
            </a:solidFill>
            <a:ln>
              <a:noFill/>
            </a:ln>
            <a:effectLst/>
          </c:spPr>
          <c:invertIfNegative val="0"/>
          <c:cat>
            <c:strRef>
              <c:f>'tallied gDNA of raw dose data'!$S$4:$S$73</c:f>
              <c:strCache>
                <c:ptCount val="70"/>
                <c:pt idx="0">
                  <c:v>B</c:v>
                </c:pt>
                <c:pt idx="1">
                  <c:v>B</c:v>
                </c:pt>
                <c:pt idx="2">
                  <c:v>B</c:v>
                </c:pt>
                <c:pt idx="3">
                  <c:v>B</c:v>
                </c:pt>
                <c:pt idx="4">
                  <c:v>B</c:v>
                </c:pt>
                <c:pt idx="5">
                  <c:v>B</c:v>
                </c:pt>
                <c:pt idx="8">
                  <c:v>C</c:v>
                </c:pt>
                <c:pt idx="9">
                  <c:v>C</c:v>
                </c:pt>
                <c:pt idx="10">
                  <c:v>C</c:v>
                </c:pt>
                <c:pt idx="11">
                  <c:v>C</c:v>
                </c:pt>
                <c:pt idx="12">
                  <c:v>C</c:v>
                </c:pt>
                <c:pt idx="13">
                  <c:v>C</c:v>
                </c:pt>
                <c:pt idx="16">
                  <c:v>D</c:v>
                </c:pt>
                <c:pt idx="17">
                  <c:v>D</c:v>
                </c:pt>
                <c:pt idx="18">
                  <c:v>D</c:v>
                </c:pt>
                <c:pt idx="19">
                  <c:v>D</c:v>
                </c:pt>
                <c:pt idx="20">
                  <c:v>D</c:v>
                </c:pt>
                <c:pt idx="21">
                  <c:v>D</c:v>
                </c:pt>
                <c:pt idx="24">
                  <c:v>E</c:v>
                </c:pt>
                <c:pt idx="25">
                  <c:v>E</c:v>
                </c:pt>
                <c:pt idx="26">
                  <c:v>E</c:v>
                </c:pt>
                <c:pt idx="27">
                  <c:v>E</c:v>
                </c:pt>
                <c:pt idx="28">
                  <c:v>E</c:v>
                </c:pt>
                <c:pt idx="29">
                  <c:v>E</c:v>
                </c:pt>
                <c:pt idx="32">
                  <c:v>G</c:v>
                </c:pt>
                <c:pt idx="33">
                  <c:v>G</c:v>
                </c:pt>
                <c:pt idx="34">
                  <c:v>G</c:v>
                </c:pt>
                <c:pt idx="35">
                  <c:v>G</c:v>
                </c:pt>
                <c:pt idx="36">
                  <c:v>G</c:v>
                </c:pt>
                <c:pt idx="37">
                  <c:v>G</c:v>
                </c:pt>
                <c:pt idx="40">
                  <c:v>H</c:v>
                </c:pt>
                <c:pt idx="41">
                  <c:v>H</c:v>
                </c:pt>
                <c:pt idx="42">
                  <c:v>H</c:v>
                </c:pt>
                <c:pt idx="43">
                  <c:v>H</c:v>
                </c:pt>
                <c:pt idx="44">
                  <c:v>H</c:v>
                </c:pt>
                <c:pt idx="45">
                  <c:v>H</c:v>
                </c:pt>
                <c:pt idx="48">
                  <c:v>M</c:v>
                </c:pt>
                <c:pt idx="49">
                  <c:v>M</c:v>
                </c:pt>
                <c:pt idx="50">
                  <c:v>M</c:v>
                </c:pt>
                <c:pt idx="51">
                  <c:v>M</c:v>
                </c:pt>
                <c:pt idx="52">
                  <c:v>M</c:v>
                </c:pt>
                <c:pt idx="53">
                  <c:v>M</c:v>
                </c:pt>
                <c:pt idx="56">
                  <c:v>N</c:v>
                </c:pt>
                <c:pt idx="57">
                  <c:v>N</c:v>
                </c:pt>
                <c:pt idx="58">
                  <c:v>N</c:v>
                </c:pt>
                <c:pt idx="59">
                  <c:v>N</c:v>
                </c:pt>
                <c:pt idx="60">
                  <c:v>N</c:v>
                </c:pt>
                <c:pt idx="61">
                  <c:v>N</c:v>
                </c:pt>
                <c:pt idx="64">
                  <c:v>O</c:v>
                </c:pt>
                <c:pt idx="65">
                  <c:v>O</c:v>
                </c:pt>
                <c:pt idx="66">
                  <c:v>O</c:v>
                </c:pt>
                <c:pt idx="67">
                  <c:v>O</c:v>
                </c:pt>
                <c:pt idx="68">
                  <c:v>O</c:v>
                </c:pt>
                <c:pt idx="69">
                  <c:v>O</c:v>
                </c:pt>
              </c:strCache>
            </c:strRef>
          </c:cat>
          <c:val>
            <c:numRef>
              <c:f>'tallied gDNA of raw dose data'!$W$4:$W$73</c:f>
              <c:numCache>
                <c:formatCode>General</c:formatCode>
                <c:ptCount val="70"/>
                <c:pt idx="0">
                  <c:v>10</c:v>
                </c:pt>
                <c:pt idx="1">
                  <c:v>28</c:v>
                </c:pt>
                <c:pt idx="2">
                  <c:v>34</c:v>
                </c:pt>
                <c:pt idx="3">
                  <c:v>10</c:v>
                </c:pt>
                <c:pt idx="4">
                  <c:v>33</c:v>
                </c:pt>
                <c:pt idx="5">
                  <c:v>28</c:v>
                </c:pt>
                <c:pt idx="8">
                  <c:v>35</c:v>
                </c:pt>
                <c:pt idx="9">
                  <c:v>10</c:v>
                </c:pt>
                <c:pt idx="10">
                  <c:v>16</c:v>
                </c:pt>
                <c:pt idx="11">
                  <c:v>12</c:v>
                </c:pt>
                <c:pt idx="12">
                  <c:v>20</c:v>
                </c:pt>
                <c:pt idx="13">
                  <c:v>16</c:v>
                </c:pt>
                <c:pt idx="16">
                  <c:v>31</c:v>
                </c:pt>
                <c:pt idx="17">
                  <c:v>14</c:v>
                </c:pt>
                <c:pt idx="18">
                  <c:v>21</c:v>
                </c:pt>
                <c:pt idx="19">
                  <c:v>17</c:v>
                </c:pt>
                <c:pt idx="20">
                  <c:v>35</c:v>
                </c:pt>
                <c:pt idx="21">
                  <c:v>13</c:v>
                </c:pt>
                <c:pt idx="24">
                  <c:v>20</c:v>
                </c:pt>
                <c:pt idx="25">
                  <c:v>9</c:v>
                </c:pt>
                <c:pt idx="26">
                  <c:v>12</c:v>
                </c:pt>
                <c:pt idx="27">
                  <c:v>37</c:v>
                </c:pt>
                <c:pt idx="28">
                  <c:v>11</c:v>
                </c:pt>
                <c:pt idx="29">
                  <c:v>14</c:v>
                </c:pt>
                <c:pt idx="32">
                  <c:v>11</c:v>
                </c:pt>
                <c:pt idx="33">
                  <c:v>15</c:v>
                </c:pt>
                <c:pt idx="34">
                  <c:v>23</c:v>
                </c:pt>
                <c:pt idx="35">
                  <c:v>12</c:v>
                </c:pt>
                <c:pt idx="36">
                  <c:v>15</c:v>
                </c:pt>
                <c:pt idx="37">
                  <c:v>13</c:v>
                </c:pt>
                <c:pt idx="40">
                  <c:v>19</c:v>
                </c:pt>
                <c:pt idx="41">
                  <c:v>13</c:v>
                </c:pt>
                <c:pt idx="42">
                  <c:v>19</c:v>
                </c:pt>
                <c:pt idx="43">
                  <c:v>16</c:v>
                </c:pt>
                <c:pt idx="44">
                  <c:v>22</c:v>
                </c:pt>
                <c:pt idx="45">
                  <c:v>9</c:v>
                </c:pt>
                <c:pt idx="48">
                  <c:v>14</c:v>
                </c:pt>
                <c:pt idx="49">
                  <c:v>10</c:v>
                </c:pt>
                <c:pt idx="50">
                  <c:v>17</c:v>
                </c:pt>
                <c:pt idx="51">
                  <c:v>28</c:v>
                </c:pt>
                <c:pt idx="52">
                  <c:v>17</c:v>
                </c:pt>
                <c:pt idx="53">
                  <c:v>9</c:v>
                </c:pt>
                <c:pt idx="56">
                  <c:v>15</c:v>
                </c:pt>
                <c:pt idx="57">
                  <c:v>13</c:v>
                </c:pt>
                <c:pt idx="58">
                  <c:v>17</c:v>
                </c:pt>
                <c:pt idx="59">
                  <c:v>18</c:v>
                </c:pt>
                <c:pt idx="60">
                  <c:v>12</c:v>
                </c:pt>
                <c:pt idx="61">
                  <c:v>12</c:v>
                </c:pt>
                <c:pt idx="64">
                  <c:v>15</c:v>
                </c:pt>
                <c:pt idx="65">
                  <c:v>12</c:v>
                </c:pt>
                <c:pt idx="66">
                  <c:v>11</c:v>
                </c:pt>
                <c:pt idx="67">
                  <c:v>10</c:v>
                </c:pt>
                <c:pt idx="68">
                  <c:v>13</c:v>
                </c:pt>
                <c:pt idx="69">
                  <c:v>13</c:v>
                </c:pt>
              </c:numCache>
            </c:numRef>
          </c:val>
          <c:extLst>
            <c:ext xmlns:c16="http://schemas.microsoft.com/office/drawing/2014/chart" uri="{C3380CC4-5D6E-409C-BE32-E72D297353CC}">
              <c16:uniqueId val="{00000003-B03D-D145-99AA-18C923AEC922}"/>
            </c:ext>
          </c:extLst>
        </c:ser>
        <c:ser>
          <c:idx val="4"/>
          <c:order val="4"/>
          <c:tx>
            <c:strRef>
              <c:f>'tallied gDNA of raw dose data'!$X$3</c:f>
              <c:strCache>
                <c:ptCount val="1"/>
                <c:pt idx="0">
                  <c:v>loss of both pratensis alleles</c:v>
                </c:pt>
              </c:strCache>
            </c:strRef>
          </c:tx>
          <c:spPr>
            <a:solidFill>
              <a:srgbClr val="F7C4FF"/>
            </a:solidFill>
            <a:ln>
              <a:noFill/>
            </a:ln>
            <a:effectLst/>
          </c:spPr>
          <c:invertIfNegative val="0"/>
          <c:cat>
            <c:strRef>
              <c:f>'tallied gDNA of raw dose data'!$S$4:$S$73</c:f>
              <c:strCache>
                <c:ptCount val="70"/>
                <c:pt idx="0">
                  <c:v>B</c:v>
                </c:pt>
                <c:pt idx="1">
                  <c:v>B</c:v>
                </c:pt>
                <c:pt idx="2">
                  <c:v>B</c:v>
                </c:pt>
                <c:pt idx="3">
                  <c:v>B</c:v>
                </c:pt>
                <c:pt idx="4">
                  <c:v>B</c:v>
                </c:pt>
                <c:pt idx="5">
                  <c:v>B</c:v>
                </c:pt>
                <c:pt idx="8">
                  <c:v>C</c:v>
                </c:pt>
                <c:pt idx="9">
                  <c:v>C</c:v>
                </c:pt>
                <c:pt idx="10">
                  <c:v>C</c:v>
                </c:pt>
                <c:pt idx="11">
                  <c:v>C</c:v>
                </c:pt>
                <c:pt idx="12">
                  <c:v>C</c:v>
                </c:pt>
                <c:pt idx="13">
                  <c:v>C</c:v>
                </c:pt>
                <c:pt idx="16">
                  <c:v>D</c:v>
                </c:pt>
                <c:pt idx="17">
                  <c:v>D</c:v>
                </c:pt>
                <c:pt idx="18">
                  <c:v>D</c:v>
                </c:pt>
                <c:pt idx="19">
                  <c:v>D</c:v>
                </c:pt>
                <c:pt idx="20">
                  <c:v>D</c:v>
                </c:pt>
                <c:pt idx="21">
                  <c:v>D</c:v>
                </c:pt>
                <c:pt idx="24">
                  <c:v>E</c:v>
                </c:pt>
                <c:pt idx="25">
                  <c:v>E</c:v>
                </c:pt>
                <c:pt idx="26">
                  <c:v>E</c:v>
                </c:pt>
                <c:pt idx="27">
                  <c:v>E</c:v>
                </c:pt>
                <c:pt idx="28">
                  <c:v>E</c:v>
                </c:pt>
                <c:pt idx="29">
                  <c:v>E</c:v>
                </c:pt>
                <c:pt idx="32">
                  <c:v>G</c:v>
                </c:pt>
                <c:pt idx="33">
                  <c:v>G</c:v>
                </c:pt>
                <c:pt idx="34">
                  <c:v>G</c:v>
                </c:pt>
                <c:pt idx="35">
                  <c:v>G</c:v>
                </c:pt>
                <c:pt idx="36">
                  <c:v>G</c:v>
                </c:pt>
                <c:pt idx="37">
                  <c:v>G</c:v>
                </c:pt>
                <c:pt idx="40">
                  <c:v>H</c:v>
                </c:pt>
                <c:pt idx="41">
                  <c:v>H</c:v>
                </c:pt>
                <c:pt idx="42">
                  <c:v>H</c:v>
                </c:pt>
                <c:pt idx="43">
                  <c:v>H</c:v>
                </c:pt>
                <c:pt idx="44">
                  <c:v>H</c:v>
                </c:pt>
                <c:pt idx="45">
                  <c:v>H</c:v>
                </c:pt>
                <c:pt idx="48">
                  <c:v>M</c:v>
                </c:pt>
                <c:pt idx="49">
                  <c:v>M</c:v>
                </c:pt>
                <c:pt idx="50">
                  <c:v>M</c:v>
                </c:pt>
                <c:pt idx="51">
                  <c:v>M</c:v>
                </c:pt>
                <c:pt idx="52">
                  <c:v>M</c:v>
                </c:pt>
                <c:pt idx="53">
                  <c:v>M</c:v>
                </c:pt>
                <c:pt idx="56">
                  <c:v>N</c:v>
                </c:pt>
                <c:pt idx="57">
                  <c:v>N</c:v>
                </c:pt>
                <c:pt idx="58">
                  <c:v>N</c:v>
                </c:pt>
                <c:pt idx="59">
                  <c:v>N</c:v>
                </c:pt>
                <c:pt idx="60">
                  <c:v>N</c:v>
                </c:pt>
                <c:pt idx="61">
                  <c:v>N</c:v>
                </c:pt>
                <c:pt idx="64">
                  <c:v>O</c:v>
                </c:pt>
                <c:pt idx="65">
                  <c:v>O</c:v>
                </c:pt>
                <c:pt idx="66">
                  <c:v>O</c:v>
                </c:pt>
                <c:pt idx="67">
                  <c:v>O</c:v>
                </c:pt>
                <c:pt idx="68">
                  <c:v>O</c:v>
                </c:pt>
                <c:pt idx="69">
                  <c:v>O</c:v>
                </c:pt>
              </c:strCache>
            </c:strRef>
          </c:cat>
          <c:val>
            <c:numRef>
              <c:f>'tallied gDNA of raw dose data'!$X$4:$X$73</c:f>
              <c:numCache>
                <c:formatCode>General</c:formatCode>
                <c:ptCount val="70"/>
                <c:pt idx="0">
                  <c:v>23</c:v>
                </c:pt>
                <c:pt idx="1">
                  <c:v>25</c:v>
                </c:pt>
                <c:pt idx="2">
                  <c:v>42</c:v>
                </c:pt>
                <c:pt idx="3">
                  <c:v>23</c:v>
                </c:pt>
                <c:pt idx="4">
                  <c:v>31</c:v>
                </c:pt>
                <c:pt idx="5">
                  <c:v>34</c:v>
                </c:pt>
                <c:pt idx="8">
                  <c:v>11</c:v>
                </c:pt>
                <c:pt idx="9">
                  <c:v>11</c:v>
                </c:pt>
                <c:pt idx="10">
                  <c:v>9</c:v>
                </c:pt>
                <c:pt idx="11">
                  <c:v>9</c:v>
                </c:pt>
                <c:pt idx="12">
                  <c:v>9</c:v>
                </c:pt>
                <c:pt idx="13">
                  <c:v>8</c:v>
                </c:pt>
                <c:pt idx="16">
                  <c:v>29</c:v>
                </c:pt>
                <c:pt idx="17">
                  <c:v>12</c:v>
                </c:pt>
                <c:pt idx="18">
                  <c:v>20</c:v>
                </c:pt>
                <c:pt idx="19">
                  <c:v>30</c:v>
                </c:pt>
                <c:pt idx="20">
                  <c:v>14</c:v>
                </c:pt>
                <c:pt idx="21">
                  <c:v>48</c:v>
                </c:pt>
                <c:pt idx="24">
                  <c:v>10</c:v>
                </c:pt>
                <c:pt idx="25">
                  <c:v>10</c:v>
                </c:pt>
                <c:pt idx="26">
                  <c:v>5</c:v>
                </c:pt>
                <c:pt idx="27">
                  <c:v>24</c:v>
                </c:pt>
                <c:pt idx="28">
                  <c:v>8</c:v>
                </c:pt>
                <c:pt idx="29">
                  <c:v>6</c:v>
                </c:pt>
                <c:pt idx="32">
                  <c:v>7</c:v>
                </c:pt>
                <c:pt idx="33">
                  <c:v>15</c:v>
                </c:pt>
                <c:pt idx="34">
                  <c:v>12</c:v>
                </c:pt>
                <c:pt idx="35">
                  <c:v>7</c:v>
                </c:pt>
                <c:pt idx="36">
                  <c:v>6</c:v>
                </c:pt>
                <c:pt idx="37">
                  <c:v>39</c:v>
                </c:pt>
                <c:pt idx="40">
                  <c:v>13</c:v>
                </c:pt>
                <c:pt idx="41">
                  <c:v>12</c:v>
                </c:pt>
                <c:pt idx="42">
                  <c:v>19</c:v>
                </c:pt>
                <c:pt idx="43">
                  <c:v>34</c:v>
                </c:pt>
                <c:pt idx="44">
                  <c:v>13</c:v>
                </c:pt>
                <c:pt idx="45">
                  <c:v>13</c:v>
                </c:pt>
                <c:pt idx="48">
                  <c:v>26</c:v>
                </c:pt>
                <c:pt idx="49">
                  <c:v>28</c:v>
                </c:pt>
                <c:pt idx="50">
                  <c:v>29</c:v>
                </c:pt>
                <c:pt idx="51">
                  <c:v>24</c:v>
                </c:pt>
                <c:pt idx="52">
                  <c:v>22</c:v>
                </c:pt>
                <c:pt idx="53">
                  <c:v>31</c:v>
                </c:pt>
                <c:pt idx="56">
                  <c:v>37</c:v>
                </c:pt>
                <c:pt idx="57">
                  <c:v>23</c:v>
                </c:pt>
                <c:pt idx="58">
                  <c:v>25</c:v>
                </c:pt>
                <c:pt idx="59">
                  <c:v>98</c:v>
                </c:pt>
                <c:pt idx="60">
                  <c:v>22</c:v>
                </c:pt>
                <c:pt idx="61">
                  <c:v>15</c:v>
                </c:pt>
                <c:pt idx="64">
                  <c:v>36</c:v>
                </c:pt>
                <c:pt idx="65">
                  <c:v>26</c:v>
                </c:pt>
                <c:pt idx="66">
                  <c:v>24</c:v>
                </c:pt>
                <c:pt idx="67">
                  <c:v>24</c:v>
                </c:pt>
                <c:pt idx="68">
                  <c:v>37</c:v>
                </c:pt>
                <c:pt idx="69">
                  <c:v>17</c:v>
                </c:pt>
              </c:numCache>
            </c:numRef>
          </c:val>
          <c:extLst>
            <c:ext xmlns:c16="http://schemas.microsoft.com/office/drawing/2014/chart" uri="{C3380CC4-5D6E-409C-BE32-E72D297353CC}">
              <c16:uniqueId val="{00000004-B03D-D145-99AA-18C923AEC922}"/>
            </c:ext>
          </c:extLst>
        </c:ser>
        <c:dLbls>
          <c:showLegendKey val="0"/>
          <c:showVal val="0"/>
          <c:showCatName val="0"/>
          <c:showSerName val="0"/>
          <c:showPercent val="0"/>
          <c:showBubbleSize val="0"/>
        </c:dLbls>
        <c:gapWidth val="150"/>
        <c:overlap val="100"/>
        <c:axId val="425317744"/>
        <c:axId val="425611936"/>
      </c:barChart>
      <c:catAx>
        <c:axId val="42531774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Individuals in populations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425611936"/>
        <c:crosses val="autoZero"/>
        <c:auto val="1"/>
        <c:lblAlgn val="ctr"/>
        <c:lblOffset val="100"/>
        <c:noMultiLvlLbl val="0"/>
      </c:catAx>
      <c:valAx>
        <c:axId val="4256119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contigs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317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gDNA T. miscellus:</a:t>
            </a:r>
            <a:r>
              <a:rPr lang="en-US" baseline="0"/>
              <a:t> All data for synthetic individuals and contigs that show gene loss </a:t>
            </a:r>
          </a:p>
          <a:p>
            <a:pPr>
              <a:defRPr/>
            </a:pPr>
            <a:r>
              <a:rPr lang="en-US" baseline="0"/>
              <a:t>(no outilers were removed)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rgbClr val="FFFF00"/>
            </a:solidFill>
            <a:ln>
              <a:noFill/>
            </a:ln>
            <a:effectLst/>
          </c:spPr>
          <c:invertIfNegative val="0"/>
          <c:cat>
            <c:strRef>
              <c:f>'tallied gDNA of raw dose data'!$S$76:$S$156</c:f>
              <c:strCache>
                <c:ptCount val="81"/>
                <c:pt idx="0">
                  <c:v>S1</c:v>
                </c:pt>
                <c:pt idx="1">
                  <c:v>S1</c:v>
                </c:pt>
                <c:pt idx="2">
                  <c:v>S1</c:v>
                </c:pt>
                <c:pt idx="3">
                  <c:v>S1</c:v>
                </c:pt>
                <c:pt idx="4">
                  <c:v>S1</c:v>
                </c:pt>
                <c:pt idx="5">
                  <c:v>S1</c:v>
                </c:pt>
                <c:pt idx="6">
                  <c:v>S1</c:v>
                </c:pt>
                <c:pt idx="9">
                  <c:v>S2</c:v>
                </c:pt>
                <c:pt idx="10">
                  <c:v>S2</c:v>
                </c:pt>
                <c:pt idx="11">
                  <c:v>S2</c:v>
                </c:pt>
                <c:pt idx="12">
                  <c:v>S2</c:v>
                </c:pt>
                <c:pt idx="13">
                  <c:v>S2</c:v>
                </c:pt>
                <c:pt idx="14">
                  <c:v>S2</c:v>
                </c:pt>
                <c:pt idx="15">
                  <c:v>S2</c:v>
                </c:pt>
                <c:pt idx="16">
                  <c:v>S2</c:v>
                </c:pt>
                <c:pt idx="17">
                  <c:v>S2</c:v>
                </c:pt>
                <c:pt idx="18">
                  <c:v>S2</c:v>
                </c:pt>
                <c:pt idx="19">
                  <c:v>S2</c:v>
                </c:pt>
                <c:pt idx="20">
                  <c:v>S2</c:v>
                </c:pt>
                <c:pt idx="21">
                  <c:v>S2</c:v>
                </c:pt>
                <c:pt idx="22">
                  <c:v>S2</c:v>
                </c:pt>
                <c:pt idx="23">
                  <c:v>S2</c:v>
                </c:pt>
                <c:pt idx="24">
                  <c:v>S2</c:v>
                </c:pt>
                <c:pt idx="25">
                  <c:v>S2</c:v>
                </c:pt>
                <c:pt idx="26">
                  <c:v>S2</c:v>
                </c:pt>
                <c:pt idx="27">
                  <c:v>S2</c:v>
                </c:pt>
                <c:pt idx="28">
                  <c:v>S2</c:v>
                </c:pt>
                <c:pt idx="29">
                  <c:v>S2</c:v>
                </c:pt>
                <c:pt idx="30">
                  <c:v>S2</c:v>
                </c:pt>
                <c:pt idx="31">
                  <c:v>S2</c:v>
                </c:pt>
                <c:pt idx="32">
                  <c:v>S2</c:v>
                </c:pt>
                <c:pt idx="33">
                  <c:v>S2</c:v>
                </c:pt>
                <c:pt idx="34">
                  <c:v>S2</c:v>
                </c:pt>
                <c:pt idx="35">
                  <c:v>S2</c:v>
                </c:pt>
                <c:pt idx="36">
                  <c:v>S2</c:v>
                </c:pt>
                <c:pt idx="37">
                  <c:v>S2</c:v>
                </c:pt>
                <c:pt idx="38">
                  <c:v>S2</c:v>
                </c:pt>
                <c:pt idx="39">
                  <c:v>S2</c:v>
                </c:pt>
                <c:pt idx="40">
                  <c:v>S2</c:v>
                </c:pt>
                <c:pt idx="41">
                  <c:v>S2</c:v>
                </c:pt>
                <c:pt idx="42">
                  <c:v>S2</c:v>
                </c:pt>
                <c:pt idx="45">
                  <c:v>S3</c:v>
                </c:pt>
                <c:pt idx="46">
                  <c:v>S3</c:v>
                </c:pt>
                <c:pt idx="47">
                  <c:v>S3</c:v>
                </c:pt>
                <c:pt idx="48">
                  <c:v>S3</c:v>
                </c:pt>
                <c:pt idx="49">
                  <c:v>S3</c:v>
                </c:pt>
                <c:pt idx="50">
                  <c:v>S3</c:v>
                </c:pt>
                <c:pt idx="51">
                  <c:v>S3</c:v>
                </c:pt>
                <c:pt idx="52">
                  <c:v>S3</c:v>
                </c:pt>
                <c:pt idx="53">
                  <c:v>S3</c:v>
                </c:pt>
                <c:pt idx="54">
                  <c:v>S3</c:v>
                </c:pt>
                <c:pt idx="55">
                  <c:v>S3</c:v>
                </c:pt>
                <c:pt idx="56">
                  <c:v>S3</c:v>
                </c:pt>
                <c:pt idx="57">
                  <c:v>S3</c:v>
                </c:pt>
                <c:pt idx="58">
                  <c:v>S3</c:v>
                </c:pt>
                <c:pt idx="59">
                  <c:v>S3</c:v>
                </c:pt>
                <c:pt idx="60">
                  <c:v>S3</c:v>
                </c:pt>
                <c:pt idx="61">
                  <c:v>S3</c:v>
                </c:pt>
                <c:pt idx="62">
                  <c:v>S3</c:v>
                </c:pt>
                <c:pt idx="63">
                  <c:v>S3</c:v>
                </c:pt>
                <c:pt idx="64">
                  <c:v>S3</c:v>
                </c:pt>
                <c:pt idx="65">
                  <c:v>S3</c:v>
                </c:pt>
                <c:pt idx="66">
                  <c:v>S3</c:v>
                </c:pt>
                <c:pt idx="67">
                  <c:v>S3</c:v>
                </c:pt>
                <c:pt idx="68">
                  <c:v>S3</c:v>
                </c:pt>
                <c:pt idx="69">
                  <c:v>S3</c:v>
                </c:pt>
                <c:pt idx="70">
                  <c:v>S3</c:v>
                </c:pt>
                <c:pt idx="71">
                  <c:v>S3</c:v>
                </c:pt>
                <c:pt idx="72">
                  <c:v>S3</c:v>
                </c:pt>
                <c:pt idx="73">
                  <c:v>S3</c:v>
                </c:pt>
                <c:pt idx="74">
                  <c:v>S3</c:v>
                </c:pt>
                <c:pt idx="75">
                  <c:v>S3</c:v>
                </c:pt>
                <c:pt idx="76">
                  <c:v>S3</c:v>
                </c:pt>
                <c:pt idx="77">
                  <c:v>S3</c:v>
                </c:pt>
                <c:pt idx="78">
                  <c:v>S3</c:v>
                </c:pt>
                <c:pt idx="79">
                  <c:v>S3</c:v>
                </c:pt>
                <c:pt idx="80">
                  <c:v>S3</c:v>
                </c:pt>
              </c:strCache>
            </c:strRef>
          </c:cat>
          <c:val>
            <c:numRef>
              <c:f>'tallied gDNA of raw dose data'!$T$76:$T$156</c:f>
              <c:numCache>
                <c:formatCode>General</c:formatCode>
                <c:ptCount val="81"/>
                <c:pt idx="0">
                  <c:v>7</c:v>
                </c:pt>
                <c:pt idx="1">
                  <c:v>13</c:v>
                </c:pt>
                <c:pt idx="2">
                  <c:v>12</c:v>
                </c:pt>
                <c:pt idx="3">
                  <c:v>13</c:v>
                </c:pt>
                <c:pt idx="4">
                  <c:v>14</c:v>
                </c:pt>
                <c:pt idx="5">
                  <c:v>13</c:v>
                </c:pt>
                <c:pt idx="6">
                  <c:v>13</c:v>
                </c:pt>
                <c:pt idx="9">
                  <c:v>13</c:v>
                </c:pt>
                <c:pt idx="10">
                  <c:v>15</c:v>
                </c:pt>
                <c:pt idx="11">
                  <c:v>14</c:v>
                </c:pt>
                <c:pt idx="12">
                  <c:v>13</c:v>
                </c:pt>
                <c:pt idx="13">
                  <c:v>14</c:v>
                </c:pt>
                <c:pt idx="14">
                  <c:v>13</c:v>
                </c:pt>
                <c:pt idx="15">
                  <c:v>13</c:v>
                </c:pt>
                <c:pt idx="16">
                  <c:v>13</c:v>
                </c:pt>
                <c:pt idx="17">
                  <c:v>22</c:v>
                </c:pt>
                <c:pt idx="18">
                  <c:v>12</c:v>
                </c:pt>
                <c:pt idx="19">
                  <c:v>14</c:v>
                </c:pt>
                <c:pt idx="20">
                  <c:v>14</c:v>
                </c:pt>
                <c:pt idx="21">
                  <c:v>13</c:v>
                </c:pt>
                <c:pt idx="22">
                  <c:v>13</c:v>
                </c:pt>
                <c:pt idx="23">
                  <c:v>14</c:v>
                </c:pt>
                <c:pt idx="24">
                  <c:v>14</c:v>
                </c:pt>
                <c:pt idx="25">
                  <c:v>13</c:v>
                </c:pt>
                <c:pt idx="26">
                  <c:v>12</c:v>
                </c:pt>
                <c:pt idx="27">
                  <c:v>13</c:v>
                </c:pt>
                <c:pt idx="28">
                  <c:v>13</c:v>
                </c:pt>
                <c:pt idx="29">
                  <c:v>17</c:v>
                </c:pt>
                <c:pt idx="30">
                  <c:v>12</c:v>
                </c:pt>
                <c:pt idx="31">
                  <c:v>15</c:v>
                </c:pt>
                <c:pt idx="32">
                  <c:v>14</c:v>
                </c:pt>
                <c:pt idx="33">
                  <c:v>13</c:v>
                </c:pt>
                <c:pt idx="34">
                  <c:v>14</c:v>
                </c:pt>
                <c:pt idx="35">
                  <c:v>13</c:v>
                </c:pt>
                <c:pt idx="36">
                  <c:v>16</c:v>
                </c:pt>
                <c:pt idx="37">
                  <c:v>15</c:v>
                </c:pt>
                <c:pt idx="38">
                  <c:v>14</c:v>
                </c:pt>
                <c:pt idx="39">
                  <c:v>14</c:v>
                </c:pt>
                <c:pt idx="40">
                  <c:v>13</c:v>
                </c:pt>
                <c:pt idx="41">
                  <c:v>13</c:v>
                </c:pt>
                <c:pt idx="42">
                  <c:v>15</c:v>
                </c:pt>
                <c:pt idx="45">
                  <c:v>14</c:v>
                </c:pt>
                <c:pt idx="46">
                  <c:v>14</c:v>
                </c:pt>
                <c:pt idx="47">
                  <c:v>15</c:v>
                </c:pt>
                <c:pt idx="48">
                  <c:v>13</c:v>
                </c:pt>
                <c:pt idx="49">
                  <c:v>13</c:v>
                </c:pt>
                <c:pt idx="50">
                  <c:v>16</c:v>
                </c:pt>
                <c:pt idx="51">
                  <c:v>19</c:v>
                </c:pt>
                <c:pt idx="52">
                  <c:v>14</c:v>
                </c:pt>
                <c:pt idx="53">
                  <c:v>13</c:v>
                </c:pt>
                <c:pt idx="54">
                  <c:v>26</c:v>
                </c:pt>
                <c:pt idx="55">
                  <c:v>13</c:v>
                </c:pt>
                <c:pt idx="56">
                  <c:v>24</c:v>
                </c:pt>
                <c:pt idx="57">
                  <c:v>13</c:v>
                </c:pt>
                <c:pt idx="58">
                  <c:v>14</c:v>
                </c:pt>
                <c:pt idx="59">
                  <c:v>13</c:v>
                </c:pt>
                <c:pt idx="60">
                  <c:v>13</c:v>
                </c:pt>
                <c:pt idx="61">
                  <c:v>13</c:v>
                </c:pt>
                <c:pt idx="62">
                  <c:v>14</c:v>
                </c:pt>
                <c:pt idx="63">
                  <c:v>13</c:v>
                </c:pt>
                <c:pt idx="64">
                  <c:v>13</c:v>
                </c:pt>
                <c:pt idx="65">
                  <c:v>15</c:v>
                </c:pt>
                <c:pt idx="66">
                  <c:v>13</c:v>
                </c:pt>
                <c:pt idx="67">
                  <c:v>14</c:v>
                </c:pt>
                <c:pt idx="68">
                  <c:v>15</c:v>
                </c:pt>
                <c:pt idx="69">
                  <c:v>14</c:v>
                </c:pt>
                <c:pt idx="70">
                  <c:v>15</c:v>
                </c:pt>
                <c:pt idx="71">
                  <c:v>24</c:v>
                </c:pt>
                <c:pt idx="72">
                  <c:v>14</c:v>
                </c:pt>
                <c:pt idx="73">
                  <c:v>22</c:v>
                </c:pt>
                <c:pt idx="74">
                  <c:v>14</c:v>
                </c:pt>
                <c:pt idx="75">
                  <c:v>14</c:v>
                </c:pt>
                <c:pt idx="76">
                  <c:v>13</c:v>
                </c:pt>
                <c:pt idx="77">
                  <c:v>12</c:v>
                </c:pt>
                <c:pt idx="78">
                  <c:v>20</c:v>
                </c:pt>
                <c:pt idx="79">
                  <c:v>13</c:v>
                </c:pt>
                <c:pt idx="80">
                  <c:v>15</c:v>
                </c:pt>
              </c:numCache>
            </c:numRef>
          </c:val>
          <c:extLst>
            <c:ext xmlns:c16="http://schemas.microsoft.com/office/drawing/2014/chart" uri="{C3380CC4-5D6E-409C-BE32-E72D297353CC}">
              <c16:uniqueId val="{00000000-2052-8C45-80CD-11E2933FA3A5}"/>
            </c:ext>
          </c:extLst>
        </c:ser>
        <c:ser>
          <c:idx val="1"/>
          <c:order val="1"/>
          <c:spPr>
            <a:solidFill>
              <a:schemeClr val="accent4"/>
            </a:solidFill>
            <a:ln>
              <a:noFill/>
            </a:ln>
            <a:effectLst/>
          </c:spPr>
          <c:invertIfNegative val="0"/>
          <c:cat>
            <c:strRef>
              <c:f>'tallied gDNA of raw dose data'!$S$76:$S$156</c:f>
              <c:strCache>
                <c:ptCount val="81"/>
                <c:pt idx="0">
                  <c:v>S1</c:v>
                </c:pt>
                <c:pt idx="1">
                  <c:v>S1</c:v>
                </c:pt>
                <c:pt idx="2">
                  <c:v>S1</c:v>
                </c:pt>
                <c:pt idx="3">
                  <c:v>S1</c:v>
                </c:pt>
                <c:pt idx="4">
                  <c:v>S1</c:v>
                </c:pt>
                <c:pt idx="5">
                  <c:v>S1</c:v>
                </c:pt>
                <c:pt idx="6">
                  <c:v>S1</c:v>
                </c:pt>
                <c:pt idx="9">
                  <c:v>S2</c:v>
                </c:pt>
                <c:pt idx="10">
                  <c:v>S2</c:v>
                </c:pt>
                <c:pt idx="11">
                  <c:v>S2</c:v>
                </c:pt>
                <c:pt idx="12">
                  <c:v>S2</c:v>
                </c:pt>
                <c:pt idx="13">
                  <c:v>S2</c:v>
                </c:pt>
                <c:pt idx="14">
                  <c:v>S2</c:v>
                </c:pt>
                <c:pt idx="15">
                  <c:v>S2</c:v>
                </c:pt>
                <c:pt idx="16">
                  <c:v>S2</c:v>
                </c:pt>
                <c:pt idx="17">
                  <c:v>S2</c:v>
                </c:pt>
                <c:pt idx="18">
                  <c:v>S2</c:v>
                </c:pt>
                <c:pt idx="19">
                  <c:v>S2</c:v>
                </c:pt>
                <c:pt idx="20">
                  <c:v>S2</c:v>
                </c:pt>
                <c:pt idx="21">
                  <c:v>S2</c:v>
                </c:pt>
                <c:pt idx="22">
                  <c:v>S2</c:v>
                </c:pt>
                <c:pt idx="23">
                  <c:v>S2</c:v>
                </c:pt>
                <c:pt idx="24">
                  <c:v>S2</c:v>
                </c:pt>
                <c:pt idx="25">
                  <c:v>S2</c:v>
                </c:pt>
                <c:pt idx="26">
                  <c:v>S2</c:v>
                </c:pt>
                <c:pt idx="27">
                  <c:v>S2</c:v>
                </c:pt>
                <c:pt idx="28">
                  <c:v>S2</c:v>
                </c:pt>
                <c:pt idx="29">
                  <c:v>S2</c:v>
                </c:pt>
                <c:pt idx="30">
                  <c:v>S2</c:v>
                </c:pt>
                <c:pt idx="31">
                  <c:v>S2</c:v>
                </c:pt>
                <c:pt idx="32">
                  <c:v>S2</c:v>
                </c:pt>
                <c:pt idx="33">
                  <c:v>S2</c:v>
                </c:pt>
                <c:pt idx="34">
                  <c:v>S2</c:v>
                </c:pt>
                <c:pt idx="35">
                  <c:v>S2</c:v>
                </c:pt>
                <c:pt idx="36">
                  <c:v>S2</c:v>
                </c:pt>
                <c:pt idx="37">
                  <c:v>S2</c:v>
                </c:pt>
                <c:pt idx="38">
                  <c:v>S2</c:v>
                </c:pt>
                <c:pt idx="39">
                  <c:v>S2</c:v>
                </c:pt>
                <c:pt idx="40">
                  <c:v>S2</c:v>
                </c:pt>
                <c:pt idx="41">
                  <c:v>S2</c:v>
                </c:pt>
                <c:pt idx="42">
                  <c:v>S2</c:v>
                </c:pt>
                <c:pt idx="45">
                  <c:v>S3</c:v>
                </c:pt>
                <c:pt idx="46">
                  <c:v>S3</c:v>
                </c:pt>
                <c:pt idx="47">
                  <c:v>S3</c:v>
                </c:pt>
                <c:pt idx="48">
                  <c:v>S3</c:v>
                </c:pt>
                <c:pt idx="49">
                  <c:v>S3</c:v>
                </c:pt>
                <c:pt idx="50">
                  <c:v>S3</c:v>
                </c:pt>
                <c:pt idx="51">
                  <c:v>S3</c:v>
                </c:pt>
                <c:pt idx="52">
                  <c:v>S3</c:v>
                </c:pt>
                <c:pt idx="53">
                  <c:v>S3</c:v>
                </c:pt>
                <c:pt idx="54">
                  <c:v>S3</c:v>
                </c:pt>
                <c:pt idx="55">
                  <c:v>S3</c:v>
                </c:pt>
                <c:pt idx="56">
                  <c:v>S3</c:v>
                </c:pt>
                <c:pt idx="57">
                  <c:v>S3</c:v>
                </c:pt>
                <c:pt idx="58">
                  <c:v>S3</c:v>
                </c:pt>
                <c:pt idx="59">
                  <c:v>S3</c:v>
                </c:pt>
                <c:pt idx="60">
                  <c:v>S3</c:v>
                </c:pt>
                <c:pt idx="61">
                  <c:v>S3</c:v>
                </c:pt>
                <c:pt idx="62">
                  <c:v>S3</c:v>
                </c:pt>
                <c:pt idx="63">
                  <c:v>S3</c:v>
                </c:pt>
                <c:pt idx="64">
                  <c:v>S3</c:v>
                </c:pt>
                <c:pt idx="65">
                  <c:v>S3</c:v>
                </c:pt>
                <c:pt idx="66">
                  <c:v>S3</c:v>
                </c:pt>
                <c:pt idx="67">
                  <c:v>S3</c:v>
                </c:pt>
                <c:pt idx="68">
                  <c:v>S3</c:v>
                </c:pt>
                <c:pt idx="69">
                  <c:v>S3</c:v>
                </c:pt>
                <c:pt idx="70">
                  <c:v>S3</c:v>
                </c:pt>
                <c:pt idx="71">
                  <c:v>S3</c:v>
                </c:pt>
                <c:pt idx="72">
                  <c:v>S3</c:v>
                </c:pt>
                <c:pt idx="73">
                  <c:v>S3</c:v>
                </c:pt>
                <c:pt idx="74">
                  <c:v>S3</c:v>
                </c:pt>
                <c:pt idx="75">
                  <c:v>S3</c:v>
                </c:pt>
                <c:pt idx="76">
                  <c:v>S3</c:v>
                </c:pt>
                <c:pt idx="77">
                  <c:v>S3</c:v>
                </c:pt>
                <c:pt idx="78">
                  <c:v>S3</c:v>
                </c:pt>
                <c:pt idx="79">
                  <c:v>S3</c:v>
                </c:pt>
                <c:pt idx="80">
                  <c:v>S3</c:v>
                </c:pt>
              </c:strCache>
            </c:strRef>
          </c:cat>
          <c:val>
            <c:numRef>
              <c:f>'tallied gDNA of raw dose data'!$U$76:$U$156</c:f>
              <c:numCache>
                <c:formatCode>General</c:formatCode>
                <c:ptCount val="81"/>
                <c:pt idx="0">
                  <c:v>8</c:v>
                </c:pt>
                <c:pt idx="1">
                  <c:v>4</c:v>
                </c:pt>
                <c:pt idx="2">
                  <c:v>4</c:v>
                </c:pt>
                <c:pt idx="3">
                  <c:v>10</c:v>
                </c:pt>
                <c:pt idx="4">
                  <c:v>4</c:v>
                </c:pt>
                <c:pt idx="5">
                  <c:v>5</c:v>
                </c:pt>
                <c:pt idx="6">
                  <c:v>6</c:v>
                </c:pt>
                <c:pt idx="9">
                  <c:v>6</c:v>
                </c:pt>
                <c:pt idx="10">
                  <c:v>4</c:v>
                </c:pt>
                <c:pt idx="11">
                  <c:v>14</c:v>
                </c:pt>
                <c:pt idx="12">
                  <c:v>9</c:v>
                </c:pt>
                <c:pt idx="13">
                  <c:v>3</c:v>
                </c:pt>
                <c:pt idx="14">
                  <c:v>5</c:v>
                </c:pt>
                <c:pt idx="15">
                  <c:v>9</c:v>
                </c:pt>
                <c:pt idx="16">
                  <c:v>5</c:v>
                </c:pt>
                <c:pt idx="17">
                  <c:v>40</c:v>
                </c:pt>
                <c:pt idx="18">
                  <c:v>6</c:v>
                </c:pt>
                <c:pt idx="19">
                  <c:v>5</c:v>
                </c:pt>
                <c:pt idx="20">
                  <c:v>3</c:v>
                </c:pt>
                <c:pt idx="21">
                  <c:v>7</c:v>
                </c:pt>
                <c:pt idx="22">
                  <c:v>4</c:v>
                </c:pt>
                <c:pt idx="23">
                  <c:v>4</c:v>
                </c:pt>
                <c:pt idx="24">
                  <c:v>11</c:v>
                </c:pt>
                <c:pt idx="25">
                  <c:v>20</c:v>
                </c:pt>
                <c:pt idx="26">
                  <c:v>20</c:v>
                </c:pt>
                <c:pt idx="27">
                  <c:v>4</c:v>
                </c:pt>
                <c:pt idx="28">
                  <c:v>3</c:v>
                </c:pt>
                <c:pt idx="29">
                  <c:v>21</c:v>
                </c:pt>
                <c:pt idx="30">
                  <c:v>21</c:v>
                </c:pt>
                <c:pt idx="31">
                  <c:v>11</c:v>
                </c:pt>
                <c:pt idx="32">
                  <c:v>4</c:v>
                </c:pt>
                <c:pt idx="33">
                  <c:v>4</c:v>
                </c:pt>
                <c:pt idx="34">
                  <c:v>31</c:v>
                </c:pt>
                <c:pt idx="35">
                  <c:v>9</c:v>
                </c:pt>
                <c:pt idx="36">
                  <c:v>29</c:v>
                </c:pt>
                <c:pt idx="37">
                  <c:v>16</c:v>
                </c:pt>
                <c:pt idx="38">
                  <c:v>7</c:v>
                </c:pt>
                <c:pt idx="39">
                  <c:v>8</c:v>
                </c:pt>
                <c:pt idx="40">
                  <c:v>4</c:v>
                </c:pt>
                <c:pt idx="41">
                  <c:v>4</c:v>
                </c:pt>
                <c:pt idx="42">
                  <c:v>5</c:v>
                </c:pt>
                <c:pt idx="45">
                  <c:v>4</c:v>
                </c:pt>
                <c:pt idx="46">
                  <c:v>16</c:v>
                </c:pt>
                <c:pt idx="47">
                  <c:v>21</c:v>
                </c:pt>
                <c:pt idx="48">
                  <c:v>15</c:v>
                </c:pt>
                <c:pt idx="49">
                  <c:v>3</c:v>
                </c:pt>
                <c:pt idx="50">
                  <c:v>37</c:v>
                </c:pt>
                <c:pt idx="51">
                  <c:v>6</c:v>
                </c:pt>
                <c:pt idx="52">
                  <c:v>9</c:v>
                </c:pt>
                <c:pt idx="53">
                  <c:v>10</c:v>
                </c:pt>
                <c:pt idx="54">
                  <c:v>14</c:v>
                </c:pt>
                <c:pt idx="55">
                  <c:v>25</c:v>
                </c:pt>
                <c:pt idx="56">
                  <c:v>26</c:v>
                </c:pt>
                <c:pt idx="57">
                  <c:v>4</c:v>
                </c:pt>
                <c:pt idx="58">
                  <c:v>7</c:v>
                </c:pt>
                <c:pt idx="59">
                  <c:v>5</c:v>
                </c:pt>
                <c:pt idx="60">
                  <c:v>4</c:v>
                </c:pt>
                <c:pt idx="61">
                  <c:v>4</c:v>
                </c:pt>
                <c:pt idx="62">
                  <c:v>4</c:v>
                </c:pt>
                <c:pt idx="63">
                  <c:v>4</c:v>
                </c:pt>
                <c:pt idx="64">
                  <c:v>4</c:v>
                </c:pt>
                <c:pt idx="65">
                  <c:v>8</c:v>
                </c:pt>
                <c:pt idx="66">
                  <c:v>5</c:v>
                </c:pt>
                <c:pt idx="67">
                  <c:v>5</c:v>
                </c:pt>
                <c:pt idx="68">
                  <c:v>4</c:v>
                </c:pt>
                <c:pt idx="69">
                  <c:v>18</c:v>
                </c:pt>
                <c:pt idx="70">
                  <c:v>14</c:v>
                </c:pt>
                <c:pt idx="71">
                  <c:v>4</c:v>
                </c:pt>
                <c:pt idx="72">
                  <c:v>9</c:v>
                </c:pt>
                <c:pt idx="73">
                  <c:v>6</c:v>
                </c:pt>
                <c:pt idx="74">
                  <c:v>4</c:v>
                </c:pt>
                <c:pt idx="75">
                  <c:v>46</c:v>
                </c:pt>
                <c:pt idx="76">
                  <c:v>5</c:v>
                </c:pt>
                <c:pt idx="77">
                  <c:v>5</c:v>
                </c:pt>
                <c:pt idx="78">
                  <c:v>18</c:v>
                </c:pt>
                <c:pt idx="79">
                  <c:v>14</c:v>
                </c:pt>
                <c:pt idx="80">
                  <c:v>7</c:v>
                </c:pt>
              </c:numCache>
            </c:numRef>
          </c:val>
          <c:extLst>
            <c:ext xmlns:c16="http://schemas.microsoft.com/office/drawing/2014/chart" uri="{C3380CC4-5D6E-409C-BE32-E72D297353CC}">
              <c16:uniqueId val="{00000001-2052-8C45-80CD-11E2933FA3A5}"/>
            </c:ext>
          </c:extLst>
        </c:ser>
        <c:ser>
          <c:idx val="2"/>
          <c:order val="2"/>
          <c:spPr>
            <a:solidFill>
              <a:schemeClr val="accent3"/>
            </a:solidFill>
            <a:ln>
              <a:noFill/>
            </a:ln>
            <a:effectLst/>
          </c:spPr>
          <c:invertIfNegative val="0"/>
          <c:cat>
            <c:strRef>
              <c:f>'tallied gDNA of raw dose data'!$S$76:$S$156</c:f>
              <c:strCache>
                <c:ptCount val="81"/>
                <c:pt idx="0">
                  <c:v>S1</c:v>
                </c:pt>
                <c:pt idx="1">
                  <c:v>S1</c:v>
                </c:pt>
                <c:pt idx="2">
                  <c:v>S1</c:v>
                </c:pt>
                <c:pt idx="3">
                  <c:v>S1</c:v>
                </c:pt>
                <c:pt idx="4">
                  <c:v>S1</c:v>
                </c:pt>
                <c:pt idx="5">
                  <c:v>S1</c:v>
                </c:pt>
                <c:pt idx="6">
                  <c:v>S1</c:v>
                </c:pt>
                <c:pt idx="9">
                  <c:v>S2</c:v>
                </c:pt>
                <c:pt idx="10">
                  <c:v>S2</c:v>
                </c:pt>
                <c:pt idx="11">
                  <c:v>S2</c:v>
                </c:pt>
                <c:pt idx="12">
                  <c:v>S2</c:v>
                </c:pt>
                <c:pt idx="13">
                  <c:v>S2</c:v>
                </c:pt>
                <c:pt idx="14">
                  <c:v>S2</c:v>
                </c:pt>
                <c:pt idx="15">
                  <c:v>S2</c:v>
                </c:pt>
                <c:pt idx="16">
                  <c:v>S2</c:v>
                </c:pt>
                <c:pt idx="17">
                  <c:v>S2</c:v>
                </c:pt>
                <c:pt idx="18">
                  <c:v>S2</c:v>
                </c:pt>
                <c:pt idx="19">
                  <c:v>S2</c:v>
                </c:pt>
                <c:pt idx="20">
                  <c:v>S2</c:v>
                </c:pt>
                <c:pt idx="21">
                  <c:v>S2</c:v>
                </c:pt>
                <c:pt idx="22">
                  <c:v>S2</c:v>
                </c:pt>
                <c:pt idx="23">
                  <c:v>S2</c:v>
                </c:pt>
                <c:pt idx="24">
                  <c:v>S2</c:v>
                </c:pt>
                <c:pt idx="25">
                  <c:v>S2</c:v>
                </c:pt>
                <c:pt idx="26">
                  <c:v>S2</c:v>
                </c:pt>
                <c:pt idx="27">
                  <c:v>S2</c:v>
                </c:pt>
                <c:pt idx="28">
                  <c:v>S2</c:v>
                </c:pt>
                <c:pt idx="29">
                  <c:v>S2</c:v>
                </c:pt>
                <c:pt idx="30">
                  <c:v>S2</c:v>
                </c:pt>
                <c:pt idx="31">
                  <c:v>S2</c:v>
                </c:pt>
                <c:pt idx="32">
                  <c:v>S2</c:v>
                </c:pt>
                <c:pt idx="33">
                  <c:v>S2</c:v>
                </c:pt>
                <c:pt idx="34">
                  <c:v>S2</c:v>
                </c:pt>
                <c:pt idx="35">
                  <c:v>S2</c:v>
                </c:pt>
                <c:pt idx="36">
                  <c:v>S2</c:v>
                </c:pt>
                <c:pt idx="37">
                  <c:v>S2</c:v>
                </c:pt>
                <c:pt idx="38">
                  <c:v>S2</c:v>
                </c:pt>
                <c:pt idx="39">
                  <c:v>S2</c:v>
                </c:pt>
                <c:pt idx="40">
                  <c:v>S2</c:v>
                </c:pt>
                <c:pt idx="41">
                  <c:v>S2</c:v>
                </c:pt>
                <c:pt idx="42">
                  <c:v>S2</c:v>
                </c:pt>
                <c:pt idx="45">
                  <c:v>S3</c:v>
                </c:pt>
                <c:pt idx="46">
                  <c:v>S3</c:v>
                </c:pt>
                <c:pt idx="47">
                  <c:v>S3</c:v>
                </c:pt>
                <c:pt idx="48">
                  <c:v>S3</c:v>
                </c:pt>
                <c:pt idx="49">
                  <c:v>S3</c:v>
                </c:pt>
                <c:pt idx="50">
                  <c:v>S3</c:v>
                </c:pt>
                <c:pt idx="51">
                  <c:v>S3</c:v>
                </c:pt>
                <c:pt idx="52">
                  <c:v>S3</c:v>
                </c:pt>
                <c:pt idx="53">
                  <c:v>S3</c:v>
                </c:pt>
                <c:pt idx="54">
                  <c:v>S3</c:v>
                </c:pt>
                <c:pt idx="55">
                  <c:v>S3</c:v>
                </c:pt>
                <c:pt idx="56">
                  <c:v>S3</c:v>
                </c:pt>
                <c:pt idx="57">
                  <c:v>S3</c:v>
                </c:pt>
                <c:pt idx="58">
                  <c:v>S3</c:v>
                </c:pt>
                <c:pt idx="59">
                  <c:v>S3</c:v>
                </c:pt>
                <c:pt idx="60">
                  <c:v>S3</c:v>
                </c:pt>
                <c:pt idx="61">
                  <c:v>S3</c:v>
                </c:pt>
                <c:pt idx="62">
                  <c:v>S3</c:v>
                </c:pt>
                <c:pt idx="63">
                  <c:v>S3</c:v>
                </c:pt>
                <c:pt idx="64">
                  <c:v>S3</c:v>
                </c:pt>
                <c:pt idx="65">
                  <c:v>S3</c:v>
                </c:pt>
                <c:pt idx="66">
                  <c:v>S3</c:v>
                </c:pt>
                <c:pt idx="67">
                  <c:v>S3</c:v>
                </c:pt>
                <c:pt idx="68">
                  <c:v>S3</c:v>
                </c:pt>
                <c:pt idx="69">
                  <c:v>S3</c:v>
                </c:pt>
                <c:pt idx="70">
                  <c:v>S3</c:v>
                </c:pt>
                <c:pt idx="71">
                  <c:v>S3</c:v>
                </c:pt>
                <c:pt idx="72">
                  <c:v>S3</c:v>
                </c:pt>
                <c:pt idx="73">
                  <c:v>S3</c:v>
                </c:pt>
                <c:pt idx="74">
                  <c:v>S3</c:v>
                </c:pt>
                <c:pt idx="75">
                  <c:v>S3</c:v>
                </c:pt>
                <c:pt idx="76">
                  <c:v>S3</c:v>
                </c:pt>
                <c:pt idx="77">
                  <c:v>S3</c:v>
                </c:pt>
                <c:pt idx="78">
                  <c:v>S3</c:v>
                </c:pt>
                <c:pt idx="79">
                  <c:v>S3</c:v>
                </c:pt>
                <c:pt idx="80">
                  <c:v>S3</c:v>
                </c:pt>
              </c:strCache>
            </c:strRef>
          </c:cat>
          <c:val>
            <c:numRef>
              <c:f>'tallied gDNA of raw dose data'!$V$76:$V$156</c:f>
              <c:numCache>
                <c:formatCode>General</c:formatCode>
                <c:ptCount val="81"/>
                <c:pt idx="0">
                  <c:v>131</c:v>
                </c:pt>
                <c:pt idx="1">
                  <c:v>235</c:v>
                </c:pt>
                <c:pt idx="2">
                  <c:v>241</c:v>
                </c:pt>
                <c:pt idx="3">
                  <c:v>206</c:v>
                </c:pt>
                <c:pt idx="4">
                  <c:v>205</c:v>
                </c:pt>
                <c:pt idx="5">
                  <c:v>234</c:v>
                </c:pt>
                <c:pt idx="6">
                  <c:v>233</c:v>
                </c:pt>
                <c:pt idx="9">
                  <c:v>236</c:v>
                </c:pt>
                <c:pt idx="10">
                  <c:v>240</c:v>
                </c:pt>
                <c:pt idx="11">
                  <c:v>229</c:v>
                </c:pt>
                <c:pt idx="12">
                  <c:v>190</c:v>
                </c:pt>
                <c:pt idx="13">
                  <c:v>237</c:v>
                </c:pt>
                <c:pt idx="14">
                  <c:v>236</c:v>
                </c:pt>
                <c:pt idx="15">
                  <c:v>235</c:v>
                </c:pt>
                <c:pt idx="16">
                  <c:v>234</c:v>
                </c:pt>
                <c:pt idx="17">
                  <c:v>195</c:v>
                </c:pt>
                <c:pt idx="18">
                  <c:v>238</c:v>
                </c:pt>
                <c:pt idx="19">
                  <c:v>225</c:v>
                </c:pt>
                <c:pt idx="20">
                  <c:v>236</c:v>
                </c:pt>
                <c:pt idx="21">
                  <c:v>229</c:v>
                </c:pt>
                <c:pt idx="22">
                  <c:v>240</c:v>
                </c:pt>
                <c:pt idx="23">
                  <c:v>241</c:v>
                </c:pt>
                <c:pt idx="24">
                  <c:v>228</c:v>
                </c:pt>
                <c:pt idx="25">
                  <c:v>217</c:v>
                </c:pt>
                <c:pt idx="26">
                  <c:v>221</c:v>
                </c:pt>
                <c:pt idx="27">
                  <c:v>201</c:v>
                </c:pt>
                <c:pt idx="28">
                  <c:v>214</c:v>
                </c:pt>
                <c:pt idx="29">
                  <c:v>218</c:v>
                </c:pt>
                <c:pt idx="30">
                  <c:v>222</c:v>
                </c:pt>
                <c:pt idx="31">
                  <c:v>233</c:v>
                </c:pt>
                <c:pt idx="32">
                  <c:v>238</c:v>
                </c:pt>
                <c:pt idx="33">
                  <c:v>238</c:v>
                </c:pt>
                <c:pt idx="34">
                  <c:v>199</c:v>
                </c:pt>
                <c:pt idx="35">
                  <c:v>229</c:v>
                </c:pt>
                <c:pt idx="36">
                  <c:v>203</c:v>
                </c:pt>
                <c:pt idx="37">
                  <c:v>216</c:v>
                </c:pt>
                <c:pt idx="38">
                  <c:v>233</c:v>
                </c:pt>
                <c:pt idx="39">
                  <c:v>227</c:v>
                </c:pt>
                <c:pt idx="40">
                  <c:v>234</c:v>
                </c:pt>
                <c:pt idx="41">
                  <c:v>220</c:v>
                </c:pt>
                <c:pt idx="42">
                  <c:v>239</c:v>
                </c:pt>
                <c:pt idx="45">
                  <c:v>238</c:v>
                </c:pt>
                <c:pt idx="46">
                  <c:v>224</c:v>
                </c:pt>
                <c:pt idx="47">
                  <c:v>209</c:v>
                </c:pt>
                <c:pt idx="48">
                  <c:v>220</c:v>
                </c:pt>
                <c:pt idx="49">
                  <c:v>230</c:v>
                </c:pt>
                <c:pt idx="50">
                  <c:v>190</c:v>
                </c:pt>
                <c:pt idx="51">
                  <c:v>229</c:v>
                </c:pt>
                <c:pt idx="52">
                  <c:v>200</c:v>
                </c:pt>
                <c:pt idx="53">
                  <c:v>215</c:v>
                </c:pt>
                <c:pt idx="54">
                  <c:v>219</c:v>
                </c:pt>
                <c:pt idx="55">
                  <c:v>215</c:v>
                </c:pt>
                <c:pt idx="56">
                  <c:v>200</c:v>
                </c:pt>
                <c:pt idx="57">
                  <c:v>234</c:v>
                </c:pt>
                <c:pt idx="58">
                  <c:v>227</c:v>
                </c:pt>
                <c:pt idx="59">
                  <c:v>229</c:v>
                </c:pt>
                <c:pt idx="60">
                  <c:v>213</c:v>
                </c:pt>
                <c:pt idx="61">
                  <c:v>236</c:v>
                </c:pt>
                <c:pt idx="62">
                  <c:v>241</c:v>
                </c:pt>
                <c:pt idx="63">
                  <c:v>236</c:v>
                </c:pt>
                <c:pt idx="64">
                  <c:v>238</c:v>
                </c:pt>
                <c:pt idx="65">
                  <c:v>201</c:v>
                </c:pt>
                <c:pt idx="66">
                  <c:v>211</c:v>
                </c:pt>
                <c:pt idx="67">
                  <c:v>237</c:v>
                </c:pt>
                <c:pt idx="68">
                  <c:v>232</c:v>
                </c:pt>
                <c:pt idx="69">
                  <c:v>182</c:v>
                </c:pt>
                <c:pt idx="70">
                  <c:v>185</c:v>
                </c:pt>
                <c:pt idx="71">
                  <c:v>231</c:v>
                </c:pt>
                <c:pt idx="72">
                  <c:v>212</c:v>
                </c:pt>
                <c:pt idx="73">
                  <c:v>200</c:v>
                </c:pt>
                <c:pt idx="74">
                  <c:v>205</c:v>
                </c:pt>
                <c:pt idx="75">
                  <c:v>200</c:v>
                </c:pt>
                <c:pt idx="76">
                  <c:v>236</c:v>
                </c:pt>
                <c:pt idx="77">
                  <c:v>214</c:v>
                </c:pt>
                <c:pt idx="78">
                  <c:v>219</c:v>
                </c:pt>
                <c:pt idx="79">
                  <c:v>228</c:v>
                </c:pt>
                <c:pt idx="80">
                  <c:v>232</c:v>
                </c:pt>
              </c:numCache>
            </c:numRef>
          </c:val>
          <c:extLst>
            <c:ext xmlns:c16="http://schemas.microsoft.com/office/drawing/2014/chart" uri="{C3380CC4-5D6E-409C-BE32-E72D297353CC}">
              <c16:uniqueId val="{00000002-2052-8C45-80CD-11E2933FA3A5}"/>
            </c:ext>
          </c:extLst>
        </c:ser>
        <c:ser>
          <c:idx val="3"/>
          <c:order val="3"/>
          <c:spPr>
            <a:solidFill>
              <a:srgbClr val="FF4AF9"/>
            </a:solidFill>
            <a:ln>
              <a:noFill/>
            </a:ln>
            <a:effectLst/>
          </c:spPr>
          <c:invertIfNegative val="0"/>
          <c:cat>
            <c:strRef>
              <c:f>'tallied gDNA of raw dose data'!$S$76:$S$156</c:f>
              <c:strCache>
                <c:ptCount val="81"/>
                <c:pt idx="0">
                  <c:v>S1</c:v>
                </c:pt>
                <c:pt idx="1">
                  <c:v>S1</c:v>
                </c:pt>
                <c:pt idx="2">
                  <c:v>S1</c:v>
                </c:pt>
                <c:pt idx="3">
                  <c:v>S1</c:v>
                </c:pt>
                <c:pt idx="4">
                  <c:v>S1</c:v>
                </c:pt>
                <c:pt idx="5">
                  <c:v>S1</c:v>
                </c:pt>
                <c:pt idx="6">
                  <c:v>S1</c:v>
                </c:pt>
                <c:pt idx="9">
                  <c:v>S2</c:v>
                </c:pt>
                <c:pt idx="10">
                  <c:v>S2</c:v>
                </c:pt>
                <c:pt idx="11">
                  <c:v>S2</c:v>
                </c:pt>
                <c:pt idx="12">
                  <c:v>S2</c:v>
                </c:pt>
                <c:pt idx="13">
                  <c:v>S2</c:v>
                </c:pt>
                <c:pt idx="14">
                  <c:v>S2</c:v>
                </c:pt>
                <c:pt idx="15">
                  <c:v>S2</c:v>
                </c:pt>
                <c:pt idx="16">
                  <c:v>S2</c:v>
                </c:pt>
                <c:pt idx="17">
                  <c:v>S2</c:v>
                </c:pt>
                <c:pt idx="18">
                  <c:v>S2</c:v>
                </c:pt>
                <c:pt idx="19">
                  <c:v>S2</c:v>
                </c:pt>
                <c:pt idx="20">
                  <c:v>S2</c:v>
                </c:pt>
                <c:pt idx="21">
                  <c:v>S2</c:v>
                </c:pt>
                <c:pt idx="22">
                  <c:v>S2</c:v>
                </c:pt>
                <c:pt idx="23">
                  <c:v>S2</c:v>
                </c:pt>
                <c:pt idx="24">
                  <c:v>S2</c:v>
                </c:pt>
                <c:pt idx="25">
                  <c:v>S2</c:v>
                </c:pt>
                <c:pt idx="26">
                  <c:v>S2</c:v>
                </c:pt>
                <c:pt idx="27">
                  <c:v>S2</c:v>
                </c:pt>
                <c:pt idx="28">
                  <c:v>S2</c:v>
                </c:pt>
                <c:pt idx="29">
                  <c:v>S2</c:v>
                </c:pt>
                <c:pt idx="30">
                  <c:v>S2</c:v>
                </c:pt>
                <c:pt idx="31">
                  <c:v>S2</c:v>
                </c:pt>
                <c:pt idx="32">
                  <c:v>S2</c:v>
                </c:pt>
                <c:pt idx="33">
                  <c:v>S2</c:v>
                </c:pt>
                <c:pt idx="34">
                  <c:v>S2</c:v>
                </c:pt>
                <c:pt idx="35">
                  <c:v>S2</c:v>
                </c:pt>
                <c:pt idx="36">
                  <c:v>S2</c:v>
                </c:pt>
                <c:pt idx="37">
                  <c:v>S2</c:v>
                </c:pt>
                <c:pt idx="38">
                  <c:v>S2</c:v>
                </c:pt>
                <c:pt idx="39">
                  <c:v>S2</c:v>
                </c:pt>
                <c:pt idx="40">
                  <c:v>S2</c:v>
                </c:pt>
                <c:pt idx="41">
                  <c:v>S2</c:v>
                </c:pt>
                <c:pt idx="42">
                  <c:v>S2</c:v>
                </c:pt>
                <c:pt idx="45">
                  <c:v>S3</c:v>
                </c:pt>
                <c:pt idx="46">
                  <c:v>S3</c:v>
                </c:pt>
                <c:pt idx="47">
                  <c:v>S3</c:v>
                </c:pt>
                <c:pt idx="48">
                  <c:v>S3</c:v>
                </c:pt>
                <c:pt idx="49">
                  <c:v>S3</c:v>
                </c:pt>
                <c:pt idx="50">
                  <c:v>S3</c:v>
                </c:pt>
                <c:pt idx="51">
                  <c:v>S3</c:v>
                </c:pt>
                <c:pt idx="52">
                  <c:v>S3</c:v>
                </c:pt>
                <c:pt idx="53">
                  <c:v>S3</c:v>
                </c:pt>
                <c:pt idx="54">
                  <c:v>S3</c:v>
                </c:pt>
                <c:pt idx="55">
                  <c:v>S3</c:v>
                </c:pt>
                <c:pt idx="56">
                  <c:v>S3</c:v>
                </c:pt>
                <c:pt idx="57">
                  <c:v>S3</c:v>
                </c:pt>
                <c:pt idx="58">
                  <c:v>S3</c:v>
                </c:pt>
                <c:pt idx="59">
                  <c:v>S3</c:v>
                </c:pt>
                <c:pt idx="60">
                  <c:v>S3</c:v>
                </c:pt>
                <c:pt idx="61">
                  <c:v>S3</c:v>
                </c:pt>
                <c:pt idx="62">
                  <c:v>S3</c:v>
                </c:pt>
                <c:pt idx="63">
                  <c:v>S3</c:v>
                </c:pt>
                <c:pt idx="64">
                  <c:v>S3</c:v>
                </c:pt>
                <c:pt idx="65">
                  <c:v>S3</c:v>
                </c:pt>
                <c:pt idx="66">
                  <c:v>S3</c:v>
                </c:pt>
                <c:pt idx="67">
                  <c:v>S3</c:v>
                </c:pt>
                <c:pt idx="68">
                  <c:v>S3</c:v>
                </c:pt>
                <c:pt idx="69">
                  <c:v>S3</c:v>
                </c:pt>
                <c:pt idx="70">
                  <c:v>S3</c:v>
                </c:pt>
                <c:pt idx="71">
                  <c:v>S3</c:v>
                </c:pt>
                <c:pt idx="72">
                  <c:v>S3</c:v>
                </c:pt>
                <c:pt idx="73">
                  <c:v>S3</c:v>
                </c:pt>
                <c:pt idx="74">
                  <c:v>S3</c:v>
                </c:pt>
                <c:pt idx="75">
                  <c:v>S3</c:v>
                </c:pt>
                <c:pt idx="76">
                  <c:v>S3</c:v>
                </c:pt>
                <c:pt idx="77">
                  <c:v>S3</c:v>
                </c:pt>
                <c:pt idx="78">
                  <c:v>S3</c:v>
                </c:pt>
                <c:pt idx="79">
                  <c:v>S3</c:v>
                </c:pt>
                <c:pt idx="80">
                  <c:v>S3</c:v>
                </c:pt>
              </c:strCache>
            </c:strRef>
          </c:cat>
          <c:val>
            <c:numRef>
              <c:f>'tallied gDNA of raw dose data'!$W$76:$W$156</c:f>
              <c:numCache>
                <c:formatCode>General</c:formatCode>
                <c:ptCount val="81"/>
                <c:pt idx="0">
                  <c:v>18</c:v>
                </c:pt>
                <c:pt idx="1">
                  <c:v>12</c:v>
                </c:pt>
                <c:pt idx="2">
                  <c:v>11</c:v>
                </c:pt>
                <c:pt idx="3">
                  <c:v>31</c:v>
                </c:pt>
                <c:pt idx="4">
                  <c:v>44</c:v>
                </c:pt>
                <c:pt idx="5">
                  <c:v>14</c:v>
                </c:pt>
                <c:pt idx="6">
                  <c:v>12</c:v>
                </c:pt>
                <c:pt idx="9">
                  <c:v>14</c:v>
                </c:pt>
                <c:pt idx="10">
                  <c:v>13</c:v>
                </c:pt>
                <c:pt idx="11">
                  <c:v>10</c:v>
                </c:pt>
                <c:pt idx="12">
                  <c:v>45</c:v>
                </c:pt>
                <c:pt idx="13">
                  <c:v>12</c:v>
                </c:pt>
                <c:pt idx="14">
                  <c:v>14</c:v>
                </c:pt>
                <c:pt idx="15">
                  <c:v>12</c:v>
                </c:pt>
                <c:pt idx="16">
                  <c:v>17</c:v>
                </c:pt>
                <c:pt idx="17">
                  <c:v>11</c:v>
                </c:pt>
                <c:pt idx="18">
                  <c:v>13</c:v>
                </c:pt>
                <c:pt idx="19">
                  <c:v>22</c:v>
                </c:pt>
                <c:pt idx="20">
                  <c:v>16</c:v>
                </c:pt>
                <c:pt idx="21">
                  <c:v>15</c:v>
                </c:pt>
                <c:pt idx="22">
                  <c:v>13</c:v>
                </c:pt>
                <c:pt idx="23">
                  <c:v>13</c:v>
                </c:pt>
                <c:pt idx="24">
                  <c:v>13</c:v>
                </c:pt>
                <c:pt idx="25">
                  <c:v>18</c:v>
                </c:pt>
                <c:pt idx="26">
                  <c:v>14</c:v>
                </c:pt>
                <c:pt idx="27">
                  <c:v>42</c:v>
                </c:pt>
                <c:pt idx="28">
                  <c:v>34</c:v>
                </c:pt>
                <c:pt idx="29">
                  <c:v>10</c:v>
                </c:pt>
                <c:pt idx="30">
                  <c:v>11</c:v>
                </c:pt>
                <c:pt idx="31">
                  <c:v>13</c:v>
                </c:pt>
                <c:pt idx="32">
                  <c:v>12</c:v>
                </c:pt>
                <c:pt idx="33">
                  <c:v>14</c:v>
                </c:pt>
                <c:pt idx="34">
                  <c:v>10</c:v>
                </c:pt>
                <c:pt idx="35">
                  <c:v>18</c:v>
                </c:pt>
                <c:pt idx="36">
                  <c:v>18</c:v>
                </c:pt>
                <c:pt idx="37">
                  <c:v>11</c:v>
                </c:pt>
                <c:pt idx="38">
                  <c:v>17</c:v>
                </c:pt>
                <c:pt idx="39">
                  <c:v>15</c:v>
                </c:pt>
                <c:pt idx="40">
                  <c:v>13</c:v>
                </c:pt>
                <c:pt idx="41">
                  <c:v>20</c:v>
                </c:pt>
                <c:pt idx="42">
                  <c:v>13</c:v>
                </c:pt>
                <c:pt idx="45">
                  <c:v>15</c:v>
                </c:pt>
                <c:pt idx="46">
                  <c:v>17</c:v>
                </c:pt>
                <c:pt idx="47">
                  <c:v>19</c:v>
                </c:pt>
                <c:pt idx="48">
                  <c:v>20</c:v>
                </c:pt>
                <c:pt idx="49">
                  <c:v>25</c:v>
                </c:pt>
                <c:pt idx="50">
                  <c:v>15</c:v>
                </c:pt>
                <c:pt idx="51">
                  <c:v>13</c:v>
                </c:pt>
                <c:pt idx="52">
                  <c:v>41</c:v>
                </c:pt>
                <c:pt idx="53">
                  <c:v>28</c:v>
                </c:pt>
                <c:pt idx="54">
                  <c:v>11</c:v>
                </c:pt>
                <c:pt idx="55">
                  <c:v>13</c:v>
                </c:pt>
                <c:pt idx="56">
                  <c:v>19</c:v>
                </c:pt>
                <c:pt idx="57">
                  <c:v>18</c:v>
                </c:pt>
                <c:pt idx="58">
                  <c:v>22</c:v>
                </c:pt>
                <c:pt idx="59">
                  <c:v>19</c:v>
                </c:pt>
                <c:pt idx="60">
                  <c:v>21</c:v>
                </c:pt>
                <c:pt idx="61">
                  <c:v>14</c:v>
                </c:pt>
                <c:pt idx="62">
                  <c:v>13</c:v>
                </c:pt>
                <c:pt idx="63">
                  <c:v>16</c:v>
                </c:pt>
                <c:pt idx="64">
                  <c:v>13</c:v>
                </c:pt>
                <c:pt idx="65">
                  <c:v>39</c:v>
                </c:pt>
                <c:pt idx="66">
                  <c:v>39</c:v>
                </c:pt>
                <c:pt idx="67">
                  <c:v>16</c:v>
                </c:pt>
                <c:pt idx="68">
                  <c:v>16</c:v>
                </c:pt>
                <c:pt idx="69">
                  <c:v>46</c:v>
                </c:pt>
                <c:pt idx="70">
                  <c:v>42</c:v>
                </c:pt>
                <c:pt idx="71">
                  <c:v>11</c:v>
                </c:pt>
                <c:pt idx="72">
                  <c:v>29</c:v>
                </c:pt>
                <c:pt idx="73">
                  <c:v>32</c:v>
                </c:pt>
                <c:pt idx="74">
                  <c:v>31</c:v>
                </c:pt>
                <c:pt idx="75">
                  <c:v>9</c:v>
                </c:pt>
                <c:pt idx="76">
                  <c:v>17</c:v>
                </c:pt>
                <c:pt idx="77">
                  <c:v>34</c:v>
                </c:pt>
                <c:pt idx="78">
                  <c:v>11</c:v>
                </c:pt>
                <c:pt idx="79">
                  <c:v>12</c:v>
                </c:pt>
                <c:pt idx="80">
                  <c:v>11</c:v>
                </c:pt>
              </c:numCache>
            </c:numRef>
          </c:val>
          <c:extLst>
            <c:ext xmlns:c16="http://schemas.microsoft.com/office/drawing/2014/chart" uri="{C3380CC4-5D6E-409C-BE32-E72D297353CC}">
              <c16:uniqueId val="{00000003-2052-8C45-80CD-11E2933FA3A5}"/>
            </c:ext>
          </c:extLst>
        </c:ser>
        <c:ser>
          <c:idx val="4"/>
          <c:order val="4"/>
          <c:spPr>
            <a:solidFill>
              <a:srgbClr val="F7C4FF"/>
            </a:solidFill>
            <a:ln>
              <a:noFill/>
            </a:ln>
            <a:effectLst/>
          </c:spPr>
          <c:invertIfNegative val="0"/>
          <c:cat>
            <c:strRef>
              <c:f>'tallied gDNA of raw dose data'!$S$76:$S$156</c:f>
              <c:strCache>
                <c:ptCount val="81"/>
                <c:pt idx="0">
                  <c:v>S1</c:v>
                </c:pt>
                <c:pt idx="1">
                  <c:v>S1</c:v>
                </c:pt>
                <c:pt idx="2">
                  <c:v>S1</c:v>
                </c:pt>
                <c:pt idx="3">
                  <c:v>S1</c:v>
                </c:pt>
                <c:pt idx="4">
                  <c:v>S1</c:v>
                </c:pt>
                <c:pt idx="5">
                  <c:v>S1</c:v>
                </c:pt>
                <c:pt idx="6">
                  <c:v>S1</c:v>
                </c:pt>
                <c:pt idx="9">
                  <c:v>S2</c:v>
                </c:pt>
                <c:pt idx="10">
                  <c:v>S2</c:v>
                </c:pt>
                <c:pt idx="11">
                  <c:v>S2</c:v>
                </c:pt>
                <c:pt idx="12">
                  <c:v>S2</c:v>
                </c:pt>
                <c:pt idx="13">
                  <c:v>S2</c:v>
                </c:pt>
                <c:pt idx="14">
                  <c:v>S2</c:v>
                </c:pt>
                <c:pt idx="15">
                  <c:v>S2</c:v>
                </c:pt>
                <c:pt idx="16">
                  <c:v>S2</c:v>
                </c:pt>
                <c:pt idx="17">
                  <c:v>S2</c:v>
                </c:pt>
                <c:pt idx="18">
                  <c:v>S2</c:v>
                </c:pt>
                <c:pt idx="19">
                  <c:v>S2</c:v>
                </c:pt>
                <c:pt idx="20">
                  <c:v>S2</c:v>
                </c:pt>
                <c:pt idx="21">
                  <c:v>S2</c:v>
                </c:pt>
                <c:pt idx="22">
                  <c:v>S2</c:v>
                </c:pt>
                <c:pt idx="23">
                  <c:v>S2</c:v>
                </c:pt>
                <c:pt idx="24">
                  <c:v>S2</c:v>
                </c:pt>
                <c:pt idx="25">
                  <c:v>S2</c:v>
                </c:pt>
                <c:pt idx="26">
                  <c:v>S2</c:v>
                </c:pt>
                <c:pt idx="27">
                  <c:v>S2</c:v>
                </c:pt>
                <c:pt idx="28">
                  <c:v>S2</c:v>
                </c:pt>
                <c:pt idx="29">
                  <c:v>S2</c:v>
                </c:pt>
                <c:pt idx="30">
                  <c:v>S2</c:v>
                </c:pt>
                <c:pt idx="31">
                  <c:v>S2</c:v>
                </c:pt>
                <c:pt idx="32">
                  <c:v>S2</c:v>
                </c:pt>
                <c:pt idx="33">
                  <c:v>S2</c:v>
                </c:pt>
                <c:pt idx="34">
                  <c:v>S2</c:v>
                </c:pt>
                <c:pt idx="35">
                  <c:v>S2</c:v>
                </c:pt>
                <c:pt idx="36">
                  <c:v>S2</c:v>
                </c:pt>
                <c:pt idx="37">
                  <c:v>S2</c:v>
                </c:pt>
                <c:pt idx="38">
                  <c:v>S2</c:v>
                </c:pt>
                <c:pt idx="39">
                  <c:v>S2</c:v>
                </c:pt>
                <c:pt idx="40">
                  <c:v>S2</c:v>
                </c:pt>
                <c:pt idx="41">
                  <c:v>S2</c:v>
                </c:pt>
                <c:pt idx="42">
                  <c:v>S2</c:v>
                </c:pt>
                <c:pt idx="45">
                  <c:v>S3</c:v>
                </c:pt>
                <c:pt idx="46">
                  <c:v>S3</c:v>
                </c:pt>
                <c:pt idx="47">
                  <c:v>S3</c:v>
                </c:pt>
                <c:pt idx="48">
                  <c:v>S3</c:v>
                </c:pt>
                <c:pt idx="49">
                  <c:v>S3</c:v>
                </c:pt>
                <c:pt idx="50">
                  <c:v>S3</c:v>
                </c:pt>
                <c:pt idx="51">
                  <c:v>S3</c:v>
                </c:pt>
                <c:pt idx="52">
                  <c:v>S3</c:v>
                </c:pt>
                <c:pt idx="53">
                  <c:v>S3</c:v>
                </c:pt>
                <c:pt idx="54">
                  <c:v>S3</c:v>
                </c:pt>
                <c:pt idx="55">
                  <c:v>S3</c:v>
                </c:pt>
                <c:pt idx="56">
                  <c:v>S3</c:v>
                </c:pt>
                <c:pt idx="57">
                  <c:v>S3</c:v>
                </c:pt>
                <c:pt idx="58">
                  <c:v>S3</c:v>
                </c:pt>
                <c:pt idx="59">
                  <c:v>S3</c:v>
                </c:pt>
                <c:pt idx="60">
                  <c:v>S3</c:v>
                </c:pt>
                <c:pt idx="61">
                  <c:v>S3</c:v>
                </c:pt>
                <c:pt idx="62">
                  <c:v>S3</c:v>
                </c:pt>
                <c:pt idx="63">
                  <c:v>S3</c:v>
                </c:pt>
                <c:pt idx="64">
                  <c:v>S3</c:v>
                </c:pt>
                <c:pt idx="65">
                  <c:v>S3</c:v>
                </c:pt>
                <c:pt idx="66">
                  <c:v>S3</c:v>
                </c:pt>
                <c:pt idx="67">
                  <c:v>S3</c:v>
                </c:pt>
                <c:pt idx="68">
                  <c:v>S3</c:v>
                </c:pt>
                <c:pt idx="69">
                  <c:v>S3</c:v>
                </c:pt>
                <c:pt idx="70">
                  <c:v>S3</c:v>
                </c:pt>
                <c:pt idx="71">
                  <c:v>S3</c:v>
                </c:pt>
                <c:pt idx="72">
                  <c:v>S3</c:v>
                </c:pt>
                <c:pt idx="73">
                  <c:v>S3</c:v>
                </c:pt>
                <c:pt idx="74">
                  <c:v>S3</c:v>
                </c:pt>
                <c:pt idx="75">
                  <c:v>S3</c:v>
                </c:pt>
                <c:pt idx="76">
                  <c:v>S3</c:v>
                </c:pt>
                <c:pt idx="77">
                  <c:v>S3</c:v>
                </c:pt>
                <c:pt idx="78">
                  <c:v>S3</c:v>
                </c:pt>
                <c:pt idx="79">
                  <c:v>S3</c:v>
                </c:pt>
                <c:pt idx="80">
                  <c:v>S3</c:v>
                </c:pt>
              </c:strCache>
            </c:strRef>
          </c:cat>
          <c:val>
            <c:numRef>
              <c:f>'tallied gDNA of raw dose data'!$X$76:$X$156</c:f>
              <c:numCache>
                <c:formatCode>General</c:formatCode>
                <c:ptCount val="81"/>
                <c:pt idx="0">
                  <c:v>107</c:v>
                </c:pt>
                <c:pt idx="1">
                  <c:v>8</c:v>
                </c:pt>
                <c:pt idx="2">
                  <c:v>8</c:v>
                </c:pt>
                <c:pt idx="3">
                  <c:v>12</c:v>
                </c:pt>
                <c:pt idx="4">
                  <c:v>9</c:v>
                </c:pt>
                <c:pt idx="5">
                  <c:v>10</c:v>
                </c:pt>
                <c:pt idx="6">
                  <c:v>11</c:v>
                </c:pt>
                <c:pt idx="9">
                  <c:v>7</c:v>
                </c:pt>
                <c:pt idx="10">
                  <c:v>6</c:v>
                </c:pt>
                <c:pt idx="11">
                  <c:v>5</c:v>
                </c:pt>
                <c:pt idx="12">
                  <c:v>18</c:v>
                </c:pt>
                <c:pt idx="13">
                  <c:v>6</c:v>
                </c:pt>
                <c:pt idx="14">
                  <c:v>8</c:v>
                </c:pt>
                <c:pt idx="15">
                  <c:v>7</c:v>
                </c:pt>
                <c:pt idx="16">
                  <c:v>7</c:v>
                </c:pt>
                <c:pt idx="17">
                  <c:v>5</c:v>
                </c:pt>
                <c:pt idx="18">
                  <c:v>6</c:v>
                </c:pt>
                <c:pt idx="19">
                  <c:v>10</c:v>
                </c:pt>
                <c:pt idx="20">
                  <c:v>6</c:v>
                </c:pt>
                <c:pt idx="21">
                  <c:v>11</c:v>
                </c:pt>
                <c:pt idx="22">
                  <c:v>9</c:v>
                </c:pt>
                <c:pt idx="23">
                  <c:v>8</c:v>
                </c:pt>
                <c:pt idx="24">
                  <c:v>9</c:v>
                </c:pt>
                <c:pt idx="25">
                  <c:v>7</c:v>
                </c:pt>
                <c:pt idx="26">
                  <c:v>6</c:v>
                </c:pt>
                <c:pt idx="27">
                  <c:v>8</c:v>
                </c:pt>
                <c:pt idx="28">
                  <c:v>8</c:v>
                </c:pt>
                <c:pt idx="29">
                  <c:v>9</c:v>
                </c:pt>
                <c:pt idx="30">
                  <c:v>13</c:v>
                </c:pt>
                <c:pt idx="31">
                  <c:v>9</c:v>
                </c:pt>
                <c:pt idx="32">
                  <c:v>7</c:v>
                </c:pt>
                <c:pt idx="33">
                  <c:v>7</c:v>
                </c:pt>
                <c:pt idx="34">
                  <c:v>7</c:v>
                </c:pt>
                <c:pt idx="35">
                  <c:v>8</c:v>
                </c:pt>
                <c:pt idx="36">
                  <c:v>10</c:v>
                </c:pt>
                <c:pt idx="37">
                  <c:v>7</c:v>
                </c:pt>
                <c:pt idx="38">
                  <c:v>8</c:v>
                </c:pt>
                <c:pt idx="39">
                  <c:v>8</c:v>
                </c:pt>
                <c:pt idx="40">
                  <c:v>9</c:v>
                </c:pt>
                <c:pt idx="41">
                  <c:v>9</c:v>
                </c:pt>
                <c:pt idx="42">
                  <c:v>9</c:v>
                </c:pt>
                <c:pt idx="45">
                  <c:v>6</c:v>
                </c:pt>
                <c:pt idx="46">
                  <c:v>7</c:v>
                </c:pt>
                <c:pt idx="47">
                  <c:v>10</c:v>
                </c:pt>
                <c:pt idx="48">
                  <c:v>8</c:v>
                </c:pt>
                <c:pt idx="49">
                  <c:v>7</c:v>
                </c:pt>
                <c:pt idx="50">
                  <c:v>18</c:v>
                </c:pt>
                <c:pt idx="51">
                  <c:v>7</c:v>
                </c:pt>
                <c:pt idx="52">
                  <c:v>11</c:v>
                </c:pt>
                <c:pt idx="53">
                  <c:v>9</c:v>
                </c:pt>
                <c:pt idx="54">
                  <c:v>6</c:v>
                </c:pt>
                <c:pt idx="55">
                  <c:v>9</c:v>
                </c:pt>
                <c:pt idx="56">
                  <c:v>8</c:v>
                </c:pt>
                <c:pt idx="57">
                  <c:v>7</c:v>
                </c:pt>
                <c:pt idx="58">
                  <c:v>6</c:v>
                </c:pt>
                <c:pt idx="59">
                  <c:v>6</c:v>
                </c:pt>
                <c:pt idx="60">
                  <c:v>11</c:v>
                </c:pt>
                <c:pt idx="61">
                  <c:v>6</c:v>
                </c:pt>
                <c:pt idx="62">
                  <c:v>6</c:v>
                </c:pt>
                <c:pt idx="63">
                  <c:v>6</c:v>
                </c:pt>
                <c:pt idx="64">
                  <c:v>9</c:v>
                </c:pt>
                <c:pt idx="65">
                  <c:v>9</c:v>
                </c:pt>
                <c:pt idx="66">
                  <c:v>8</c:v>
                </c:pt>
                <c:pt idx="67">
                  <c:v>6</c:v>
                </c:pt>
                <c:pt idx="68">
                  <c:v>7</c:v>
                </c:pt>
                <c:pt idx="69">
                  <c:v>15</c:v>
                </c:pt>
                <c:pt idx="70">
                  <c:v>23</c:v>
                </c:pt>
                <c:pt idx="71">
                  <c:v>7</c:v>
                </c:pt>
                <c:pt idx="72">
                  <c:v>11</c:v>
                </c:pt>
                <c:pt idx="73">
                  <c:v>13</c:v>
                </c:pt>
                <c:pt idx="74">
                  <c:v>16</c:v>
                </c:pt>
                <c:pt idx="75">
                  <c:v>7</c:v>
                </c:pt>
                <c:pt idx="76">
                  <c:v>8</c:v>
                </c:pt>
                <c:pt idx="77">
                  <c:v>11</c:v>
                </c:pt>
                <c:pt idx="78">
                  <c:v>7</c:v>
                </c:pt>
                <c:pt idx="79">
                  <c:v>7</c:v>
                </c:pt>
                <c:pt idx="80">
                  <c:v>10</c:v>
                </c:pt>
              </c:numCache>
            </c:numRef>
          </c:val>
          <c:extLst>
            <c:ext xmlns:c16="http://schemas.microsoft.com/office/drawing/2014/chart" uri="{C3380CC4-5D6E-409C-BE32-E72D297353CC}">
              <c16:uniqueId val="{00000004-2052-8C45-80CD-11E2933FA3A5}"/>
            </c:ext>
          </c:extLst>
        </c:ser>
        <c:dLbls>
          <c:showLegendKey val="0"/>
          <c:showVal val="0"/>
          <c:showCatName val="0"/>
          <c:showSerName val="0"/>
          <c:showPercent val="0"/>
          <c:showBubbleSize val="0"/>
        </c:dLbls>
        <c:gapWidth val="150"/>
        <c:overlap val="100"/>
        <c:axId val="71830944"/>
        <c:axId val="72298400"/>
      </c:barChart>
      <c:catAx>
        <c:axId val="71830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98400"/>
        <c:crosses val="autoZero"/>
        <c:auto val="1"/>
        <c:lblAlgn val="ctr"/>
        <c:lblOffset val="100"/>
        <c:noMultiLvlLbl val="0"/>
      </c:catAx>
      <c:valAx>
        <c:axId val="722984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30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number of contigs for each bin of allele loss data for</a:t>
            </a:r>
            <a:r>
              <a:rPr lang="en-US" baseline="0"/>
              <a:t> all T. miscellus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'T-test all dubius vs. pratensis'!$V$1</c:f>
              <c:strCache>
                <c:ptCount val="1"/>
                <c:pt idx="0">
                  <c:v>average</c:v>
                </c:pt>
              </c:strCache>
            </c:strRef>
          </c:tx>
          <c:spPr>
            <a:solidFill>
              <a:schemeClr val="accent1"/>
            </a:solidFill>
            <a:ln>
              <a:noFill/>
            </a:ln>
            <a:effectLst/>
          </c:spPr>
          <c:invertIfNegative val="0"/>
          <c:dPt>
            <c:idx val="0"/>
            <c:invertIfNegative val="0"/>
            <c:bubble3D val="0"/>
            <c:spPr>
              <a:solidFill>
                <a:srgbClr val="FFFF00"/>
              </a:solidFill>
              <a:ln>
                <a:noFill/>
              </a:ln>
              <a:effectLst/>
            </c:spPr>
            <c:extLst>
              <c:ext xmlns:c16="http://schemas.microsoft.com/office/drawing/2014/chart" uri="{C3380CC4-5D6E-409C-BE32-E72D297353CC}">
                <c16:uniqueId val="{00000002-9821-424F-BDDA-64327FD8B74F}"/>
              </c:ext>
            </c:extLst>
          </c:dPt>
          <c:dPt>
            <c:idx val="1"/>
            <c:invertIfNegative val="0"/>
            <c:bubble3D val="0"/>
            <c:spPr>
              <a:solidFill>
                <a:schemeClr val="bg1">
                  <a:lumMod val="65000"/>
                </a:schemeClr>
              </a:solidFill>
              <a:ln>
                <a:noFill/>
              </a:ln>
              <a:effectLst/>
            </c:spPr>
            <c:extLst>
              <c:ext xmlns:c16="http://schemas.microsoft.com/office/drawing/2014/chart" uri="{C3380CC4-5D6E-409C-BE32-E72D297353CC}">
                <c16:uniqueId val="{00000003-9821-424F-BDDA-64327FD8B74F}"/>
              </c:ext>
            </c:extLst>
          </c:dPt>
          <c:dPt>
            <c:idx val="2"/>
            <c:invertIfNegative val="0"/>
            <c:bubble3D val="0"/>
            <c:spPr>
              <a:solidFill>
                <a:srgbClr val="F7C4FF"/>
              </a:solidFill>
              <a:ln>
                <a:noFill/>
              </a:ln>
              <a:effectLst/>
            </c:spPr>
            <c:extLst>
              <c:ext xmlns:c16="http://schemas.microsoft.com/office/drawing/2014/chart" uri="{C3380CC4-5D6E-409C-BE32-E72D297353CC}">
                <c16:uniqueId val="{00000004-9821-424F-BDDA-64327FD8B74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'T-test all dubius vs. pratensis'!$W$2:$W$4</c:f>
                <c:numCache>
                  <c:formatCode>General</c:formatCode>
                  <c:ptCount val="3"/>
                  <c:pt idx="0">
                    <c:v>19.226715485840494</c:v>
                  </c:pt>
                  <c:pt idx="1">
                    <c:v>25.141941152832143</c:v>
                  </c:pt>
                  <c:pt idx="2">
                    <c:v>17.471479989852583</c:v>
                  </c:pt>
                </c:numCache>
              </c:numRef>
            </c:plus>
            <c:minus>
              <c:numRef>
                <c:f>'T-test all dubius vs. pratensis'!$W$2:$W$4</c:f>
                <c:numCache>
                  <c:formatCode>General</c:formatCode>
                  <c:ptCount val="3"/>
                  <c:pt idx="0">
                    <c:v>19.226715485840494</c:v>
                  </c:pt>
                  <c:pt idx="1">
                    <c:v>25.141941152832143</c:v>
                  </c:pt>
                  <c:pt idx="2">
                    <c:v>17.471479989852583</c:v>
                  </c:pt>
                </c:numCache>
              </c:numRef>
            </c:minus>
            <c:spPr>
              <a:noFill/>
              <a:ln w="9525" cap="flat" cmpd="sng" algn="ctr">
                <a:solidFill>
                  <a:schemeClr val="tx1">
                    <a:lumMod val="65000"/>
                    <a:lumOff val="35000"/>
                  </a:schemeClr>
                </a:solidFill>
                <a:round/>
              </a:ln>
              <a:effectLst/>
            </c:spPr>
          </c:errBars>
          <c:cat>
            <c:strRef>
              <c:f>'T-test all dubius vs. pratensis'!$U$2:$U$4</c:f>
              <c:strCache>
                <c:ptCount val="3"/>
                <c:pt idx="0">
                  <c:v>dubius allele loss</c:v>
                </c:pt>
                <c:pt idx="1">
                  <c:v>no allele loss</c:v>
                </c:pt>
                <c:pt idx="2">
                  <c:v>pratensis allele loss</c:v>
                </c:pt>
              </c:strCache>
            </c:strRef>
          </c:cat>
          <c:val>
            <c:numRef>
              <c:f>'T-test all dubius vs. pratensis'!$V$2:$V$4</c:f>
              <c:numCache>
                <c:formatCode>0.00</c:formatCode>
                <c:ptCount val="3"/>
                <c:pt idx="0">
                  <c:v>30.52671755725191</c:v>
                </c:pt>
                <c:pt idx="1">
                  <c:v>210.92366412213741</c:v>
                </c:pt>
                <c:pt idx="2">
                  <c:v>33.198473282442748</c:v>
                </c:pt>
              </c:numCache>
            </c:numRef>
          </c:val>
          <c:extLst>
            <c:ext xmlns:c16="http://schemas.microsoft.com/office/drawing/2014/chart" uri="{C3380CC4-5D6E-409C-BE32-E72D297353CC}">
              <c16:uniqueId val="{00000000-9821-424F-BDDA-64327FD8B74F}"/>
            </c:ext>
          </c:extLst>
        </c:ser>
        <c:dLbls>
          <c:showLegendKey val="0"/>
          <c:showVal val="0"/>
          <c:showCatName val="0"/>
          <c:showSerName val="0"/>
          <c:showPercent val="0"/>
          <c:showBubbleSize val="0"/>
        </c:dLbls>
        <c:gapWidth val="219"/>
        <c:overlap val="-27"/>
        <c:axId val="324128640"/>
        <c:axId val="516111776"/>
      </c:barChart>
      <c:catAx>
        <c:axId val="32412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111776"/>
        <c:crosses val="autoZero"/>
        <c:auto val="1"/>
        <c:lblAlgn val="ctr"/>
        <c:lblOffset val="100"/>
        <c:noMultiLvlLbl val="0"/>
      </c:catAx>
      <c:valAx>
        <c:axId val="516111776"/>
        <c:scaling>
          <c:orientation val="minMax"/>
          <c:max val="25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128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'T-test all dubius vs. pratensis'!$V$28</c:f>
              <c:strCache>
                <c:ptCount val="1"/>
                <c:pt idx="0">
                  <c:v>average</c:v>
                </c:pt>
              </c:strCache>
            </c:strRef>
          </c:tx>
          <c:spPr>
            <a:solidFill>
              <a:schemeClr val="accent1"/>
            </a:solidFill>
            <a:ln>
              <a:noFill/>
            </a:ln>
            <a:effectLst/>
          </c:spPr>
          <c:invertIfNegative val="0"/>
          <c:dPt>
            <c:idx val="0"/>
            <c:invertIfNegative val="0"/>
            <c:bubble3D val="0"/>
            <c:spPr>
              <a:solidFill>
                <a:srgbClr val="FFFF00"/>
              </a:solidFill>
              <a:ln>
                <a:noFill/>
              </a:ln>
              <a:effectLst/>
            </c:spPr>
            <c:extLst>
              <c:ext xmlns:c16="http://schemas.microsoft.com/office/drawing/2014/chart" uri="{C3380CC4-5D6E-409C-BE32-E72D297353CC}">
                <c16:uniqueId val="{00000003-92C4-FA43-9C5A-D4DD89799394}"/>
              </c:ext>
            </c:extLst>
          </c:dPt>
          <c:dPt>
            <c:idx val="1"/>
            <c:invertIfNegative val="0"/>
            <c:bubble3D val="0"/>
            <c:spPr>
              <a:solidFill>
                <a:srgbClr val="FFC000"/>
              </a:solidFill>
              <a:ln>
                <a:noFill/>
              </a:ln>
              <a:effectLst/>
            </c:spPr>
            <c:extLst>
              <c:ext xmlns:c16="http://schemas.microsoft.com/office/drawing/2014/chart" uri="{C3380CC4-5D6E-409C-BE32-E72D297353CC}">
                <c16:uniqueId val="{00000004-92C4-FA43-9C5A-D4DD89799394}"/>
              </c:ext>
            </c:extLst>
          </c:dPt>
          <c:dPt>
            <c:idx val="2"/>
            <c:invertIfNegative val="0"/>
            <c:bubble3D val="0"/>
            <c:spPr>
              <a:solidFill>
                <a:schemeClr val="bg1">
                  <a:lumMod val="50000"/>
                </a:schemeClr>
              </a:solidFill>
              <a:ln>
                <a:noFill/>
              </a:ln>
              <a:effectLst/>
            </c:spPr>
            <c:extLst>
              <c:ext xmlns:c16="http://schemas.microsoft.com/office/drawing/2014/chart" uri="{C3380CC4-5D6E-409C-BE32-E72D297353CC}">
                <c16:uniqueId val="{00000002-92C4-FA43-9C5A-D4DD89799394}"/>
              </c:ext>
            </c:extLst>
          </c:dPt>
          <c:dPt>
            <c:idx val="3"/>
            <c:invertIfNegative val="0"/>
            <c:bubble3D val="0"/>
            <c:spPr>
              <a:solidFill>
                <a:srgbClr val="FF4AF9"/>
              </a:solidFill>
              <a:ln>
                <a:noFill/>
              </a:ln>
              <a:effectLst/>
            </c:spPr>
            <c:extLst>
              <c:ext xmlns:c16="http://schemas.microsoft.com/office/drawing/2014/chart" uri="{C3380CC4-5D6E-409C-BE32-E72D297353CC}">
                <c16:uniqueId val="{00000005-92C4-FA43-9C5A-D4DD89799394}"/>
              </c:ext>
            </c:extLst>
          </c:dPt>
          <c:dPt>
            <c:idx val="4"/>
            <c:invertIfNegative val="0"/>
            <c:bubble3D val="0"/>
            <c:spPr>
              <a:solidFill>
                <a:srgbClr val="F7C4FF"/>
              </a:solidFill>
              <a:ln>
                <a:noFill/>
              </a:ln>
              <a:effectLst/>
            </c:spPr>
            <c:extLst>
              <c:ext xmlns:c16="http://schemas.microsoft.com/office/drawing/2014/chart" uri="{C3380CC4-5D6E-409C-BE32-E72D297353CC}">
                <c16:uniqueId val="{00000006-92C4-FA43-9C5A-D4DD8979939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'T-test all dubius vs. pratensis'!$U$29:$U$33</c:f>
              <c:strCache>
                <c:ptCount val="5"/>
                <c:pt idx="0">
                  <c:v>loss of both dubius alleles</c:v>
                </c:pt>
                <c:pt idx="1">
                  <c:v>loss of one dubius allele</c:v>
                </c:pt>
                <c:pt idx="2">
                  <c:v>no allele loss</c:v>
                </c:pt>
                <c:pt idx="3">
                  <c:v>loss of one pratnesis allele</c:v>
                </c:pt>
                <c:pt idx="4">
                  <c:v>loss of both pratensis alleles</c:v>
                </c:pt>
              </c:strCache>
            </c:strRef>
          </c:cat>
          <c:val>
            <c:numRef>
              <c:f>'T-test all dubius vs. pratensis'!$V$29:$V$33</c:f>
              <c:numCache>
                <c:formatCode>0.00</c:formatCode>
                <c:ptCount val="5"/>
                <c:pt idx="0">
                  <c:v>19.435114503816795</c:v>
                </c:pt>
                <c:pt idx="1">
                  <c:v>11.091603053435115</c:v>
                </c:pt>
                <c:pt idx="2">
                  <c:v>210.92366412213741</c:v>
                </c:pt>
                <c:pt idx="3">
                  <c:v>18.274809160305342</c:v>
                </c:pt>
                <c:pt idx="4">
                  <c:v>14.923664122137405</c:v>
                </c:pt>
              </c:numCache>
            </c:numRef>
          </c:val>
          <c:extLst>
            <c:ext xmlns:c16="http://schemas.microsoft.com/office/drawing/2014/chart" uri="{C3380CC4-5D6E-409C-BE32-E72D297353CC}">
              <c16:uniqueId val="{00000000-92C4-FA43-9C5A-D4DD89799394}"/>
            </c:ext>
          </c:extLst>
        </c:ser>
        <c:dLbls>
          <c:showLegendKey val="0"/>
          <c:showVal val="0"/>
          <c:showCatName val="0"/>
          <c:showSerName val="0"/>
          <c:showPercent val="0"/>
          <c:showBubbleSize val="0"/>
        </c:dLbls>
        <c:gapWidth val="219"/>
        <c:overlap val="-27"/>
        <c:axId val="1389979487"/>
        <c:axId val="1401450751"/>
      </c:barChart>
      <c:catAx>
        <c:axId val="1389979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450751"/>
        <c:crosses val="autoZero"/>
        <c:auto val="1"/>
        <c:lblAlgn val="ctr"/>
        <c:lblOffset val="100"/>
        <c:noMultiLvlLbl val="0"/>
      </c:catAx>
      <c:valAx>
        <c:axId val="14014507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979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'T-test syn dub vs. prat'!$R$1</c:f>
              <c:strCache>
                <c:ptCount val="1"/>
                <c:pt idx="0">
                  <c:v>average</c:v>
                </c:pt>
              </c:strCache>
            </c:strRef>
          </c:tx>
          <c:spPr>
            <a:solidFill>
              <a:schemeClr val="accent1"/>
            </a:solidFill>
            <a:ln>
              <a:noFill/>
            </a:ln>
            <a:effectLst/>
          </c:spPr>
          <c:invertIfNegative val="0"/>
          <c:dPt>
            <c:idx val="0"/>
            <c:invertIfNegative val="0"/>
            <c:bubble3D val="0"/>
            <c:spPr>
              <a:solidFill>
                <a:srgbClr val="FFFF00"/>
              </a:solidFill>
              <a:ln>
                <a:noFill/>
              </a:ln>
              <a:effectLst/>
            </c:spPr>
            <c:extLst>
              <c:ext xmlns:c16="http://schemas.microsoft.com/office/drawing/2014/chart" uri="{C3380CC4-5D6E-409C-BE32-E72D297353CC}">
                <c16:uniqueId val="{00000004-A638-7642-9832-4ACFDF726753}"/>
              </c:ext>
            </c:extLst>
          </c:dPt>
          <c:dPt>
            <c:idx val="1"/>
            <c:invertIfNegative val="0"/>
            <c:bubble3D val="0"/>
            <c:spPr>
              <a:solidFill>
                <a:schemeClr val="bg1">
                  <a:lumMod val="50000"/>
                </a:schemeClr>
              </a:solidFill>
              <a:ln>
                <a:noFill/>
              </a:ln>
              <a:effectLst/>
            </c:spPr>
            <c:extLst>
              <c:ext xmlns:c16="http://schemas.microsoft.com/office/drawing/2014/chart" uri="{C3380CC4-5D6E-409C-BE32-E72D297353CC}">
                <c16:uniqueId val="{00000002-A638-7642-9832-4ACFDF726753}"/>
              </c:ext>
            </c:extLst>
          </c:dPt>
          <c:dPt>
            <c:idx val="2"/>
            <c:invertIfNegative val="0"/>
            <c:bubble3D val="0"/>
            <c:spPr>
              <a:solidFill>
                <a:srgbClr val="F7C4FF"/>
              </a:solidFill>
              <a:ln>
                <a:noFill/>
              </a:ln>
              <a:effectLst/>
            </c:spPr>
            <c:extLst>
              <c:ext xmlns:c16="http://schemas.microsoft.com/office/drawing/2014/chart" uri="{C3380CC4-5D6E-409C-BE32-E72D297353CC}">
                <c16:uniqueId val="{00000003-A638-7642-9832-4ACFDF726753}"/>
              </c:ext>
            </c:extLst>
          </c:dPt>
          <c:errBars>
            <c:errBarType val="both"/>
            <c:errValType val="cust"/>
            <c:noEndCap val="0"/>
            <c:plus>
              <c:numRef>
                <c:f>'T-test syn dub vs. prat'!$S$2:$S$4</c:f>
                <c:numCache>
                  <c:formatCode>General</c:formatCode>
                  <c:ptCount val="3"/>
                  <c:pt idx="0">
                    <c:v>10.405007601402117</c:v>
                  </c:pt>
                  <c:pt idx="1">
                    <c:v>18.579262504612799</c:v>
                  </c:pt>
                  <c:pt idx="2">
                    <c:v>16.203454818400552</c:v>
                  </c:pt>
                </c:numCache>
              </c:numRef>
            </c:plus>
            <c:minus>
              <c:numRef>
                <c:f>'T-test syn dub vs. prat'!$S$2:$S$4</c:f>
                <c:numCache>
                  <c:formatCode>General</c:formatCode>
                  <c:ptCount val="3"/>
                  <c:pt idx="0">
                    <c:v>10.405007601402117</c:v>
                  </c:pt>
                  <c:pt idx="1">
                    <c:v>18.579262504612799</c:v>
                  </c:pt>
                  <c:pt idx="2">
                    <c:v>16.203454818400552</c:v>
                  </c:pt>
                </c:numCache>
              </c:numRef>
            </c:minus>
            <c:spPr>
              <a:noFill/>
              <a:ln w="9525" cap="flat" cmpd="sng" algn="ctr">
                <a:solidFill>
                  <a:schemeClr val="tx1">
                    <a:lumMod val="65000"/>
                    <a:lumOff val="35000"/>
                  </a:schemeClr>
                </a:solidFill>
                <a:round/>
              </a:ln>
              <a:effectLst/>
            </c:spPr>
          </c:errBars>
          <c:cat>
            <c:strRef>
              <c:f>'T-test syn dub vs. prat'!$Q$2:$Q$4</c:f>
              <c:strCache>
                <c:ptCount val="3"/>
                <c:pt idx="0">
                  <c:v>dubius allele loss</c:v>
                </c:pt>
                <c:pt idx="1">
                  <c:v>no allele loss</c:v>
                </c:pt>
                <c:pt idx="2">
                  <c:v>pratensis allele loss</c:v>
                </c:pt>
              </c:strCache>
            </c:strRef>
          </c:cat>
          <c:val>
            <c:numRef>
              <c:f>'T-test syn dub vs. prat'!$R$2:$R$4</c:f>
              <c:numCache>
                <c:formatCode>0.00</c:formatCode>
                <c:ptCount val="3"/>
                <c:pt idx="0">
                  <c:v>24.623376623376622</c:v>
                </c:pt>
                <c:pt idx="1">
                  <c:v>221.09090909090909</c:v>
                </c:pt>
                <c:pt idx="2">
                  <c:v>29.025974025974026</c:v>
                </c:pt>
              </c:numCache>
            </c:numRef>
          </c:val>
          <c:extLst>
            <c:ext xmlns:c16="http://schemas.microsoft.com/office/drawing/2014/chart" uri="{C3380CC4-5D6E-409C-BE32-E72D297353CC}">
              <c16:uniqueId val="{00000000-A638-7642-9832-4ACFDF726753}"/>
            </c:ext>
          </c:extLst>
        </c:ser>
        <c:dLbls>
          <c:showLegendKey val="0"/>
          <c:showVal val="0"/>
          <c:showCatName val="0"/>
          <c:showSerName val="0"/>
          <c:showPercent val="0"/>
          <c:showBubbleSize val="0"/>
        </c:dLbls>
        <c:gapWidth val="219"/>
        <c:overlap val="-27"/>
        <c:axId val="1946737119"/>
        <c:axId val="1946497391"/>
      </c:barChart>
      <c:catAx>
        <c:axId val="1946737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497391"/>
        <c:crosses val="autoZero"/>
        <c:auto val="1"/>
        <c:lblAlgn val="ctr"/>
        <c:lblOffset val="100"/>
        <c:noMultiLvlLbl val="0"/>
      </c:catAx>
      <c:valAx>
        <c:axId val="194649739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7371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allele loss in natural vs. synthetics</a:t>
            </a:r>
            <a:r>
              <a:rPr lang="en-US" baseline="0"/>
              <a:t> in T. miscellus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'T-test syn vs. nat'!$U$1</c:f>
              <c:strCache>
                <c:ptCount val="1"/>
                <c:pt idx="0">
                  <c:v>average</c:v>
                </c:pt>
              </c:strCache>
            </c:strRef>
          </c:tx>
          <c:spPr>
            <a:solidFill>
              <a:schemeClr val="accent1"/>
            </a:solidFill>
            <a:ln>
              <a:noFill/>
            </a:ln>
            <a:effectLst/>
          </c:spPr>
          <c:invertIfNegative val="0"/>
          <c:errBars>
            <c:errBarType val="both"/>
            <c:errValType val="cust"/>
            <c:noEndCap val="0"/>
            <c:plus>
              <c:numRef>
                <c:f>'T-test syn vs. nat'!$V$2:$V$3</c:f>
                <c:numCache>
                  <c:formatCode>General</c:formatCode>
                  <c:ptCount val="2"/>
                  <c:pt idx="0">
                    <c:v>17.735458264052653</c:v>
                  </c:pt>
                  <c:pt idx="1">
                    <c:v>26.68281088875808</c:v>
                  </c:pt>
                </c:numCache>
              </c:numRef>
            </c:plus>
            <c:minus>
              <c:numRef>
                <c:f>'T-test syn vs. nat'!$V$2:$V$3</c:f>
                <c:numCache>
                  <c:formatCode>General</c:formatCode>
                  <c:ptCount val="2"/>
                  <c:pt idx="0">
                    <c:v>17.735458264052653</c:v>
                  </c:pt>
                  <c:pt idx="1">
                    <c:v>26.68281088875808</c:v>
                  </c:pt>
                </c:numCache>
              </c:numRef>
            </c:minus>
            <c:spPr>
              <a:noFill/>
              <a:ln w="9525" cap="flat" cmpd="sng" algn="ctr">
                <a:solidFill>
                  <a:schemeClr val="tx1">
                    <a:lumMod val="65000"/>
                    <a:lumOff val="35000"/>
                  </a:schemeClr>
                </a:solidFill>
                <a:round/>
              </a:ln>
              <a:effectLst/>
            </c:spPr>
          </c:errBars>
          <c:cat>
            <c:strRef>
              <c:f>'T-test syn vs. nat'!$T$2:$T$3</c:f>
              <c:strCache>
                <c:ptCount val="2"/>
                <c:pt idx="0">
                  <c:v>any loss at all in synthetics</c:v>
                </c:pt>
                <c:pt idx="1">
                  <c:v>any loss at all in naturals</c:v>
                </c:pt>
              </c:strCache>
            </c:strRef>
          </c:cat>
          <c:val>
            <c:numRef>
              <c:f>'T-test syn vs. nat'!$U$2:$U$3</c:f>
              <c:numCache>
                <c:formatCode>0.00</c:formatCode>
                <c:ptCount val="2"/>
                <c:pt idx="0">
                  <c:v>53.649350649350652</c:v>
                </c:pt>
                <c:pt idx="1">
                  <c:v>78.092592592592595</c:v>
                </c:pt>
              </c:numCache>
            </c:numRef>
          </c:val>
          <c:extLst>
            <c:ext xmlns:c16="http://schemas.microsoft.com/office/drawing/2014/chart" uri="{C3380CC4-5D6E-409C-BE32-E72D297353CC}">
              <c16:uniqueId val="{00000000-CEBB-954A-8ACC-9E4E0B650C47}"/>
            </c:ext>
          </c:extLst>
        </c:ser>
        <c:dLbls>
          <c:showLegendKey val="0"/>
          <c:showVal val="0"/>
          <c:showCatName val="0"/>
          <c:showSerName val="0"/>
          <c:showPercent val="0"/>
          <c:showBubbleSize val="0"/>
        </c:dLbls>
        <c:gapWidth val="219"/>
        <c:overlap val="-27"/>
        <c:axId val="1567604479"/>
        <c:axId val="1546248991"/>
      </c:barChart>
      <c:catAx>
        <c:axId val="1567604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248991"/>
        <c:crosses val="autoZero"/>
        <c:auto val="1"/>
        <c:lblAlgn val="ctr"/>
        <c:lblOffset val="100"/>
        <c:noMultiLvlLbl val="0"/>
      </c:catAx>
      <c:valAx>
        <c:axId val="154624899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604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'ANOVA S1vsS2vsS3vsNat'!$AI$2</c:f>
              <c:strCache>
                <c:ptCount val="1"/>
                <c:pt idx="0">
                  <c:v>average # of alleles lost in T. miscellus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og"/>
            <c:dispRSqr val="1"/>
            <c:dispEq val="1"/>
            <c:trendlineLbl>
              <c:layout>
                <c:manualLayout>
                  <c:x val="-0.51095966343557231"/>
                  <c:y val="-1.008182800679326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'ANOVA S1vsS2vsS3vsNat'!$AH$3:$AH$6</c:f>
              <c:numCache>
                <c:formatCode>General</c:formatCode>
                <c:ptCount val="4"/>
                <c:pt idx="0">
                  <c:v>1</c:v>
                </c:pt>
                <c:pt idx="1">
                  <c:v>2</c:v>
                </c:pt>
                <c:pt idx="2">
                  <c:v>3</c:v>
                </c:pt>
                <c:pt idx="3">
                  <c:v>40</c:v>
                </c:pt>
              </c:numCache>
            </c:numRef>
          </c:xVal>
          <c:yVal>
            <c:numRef>
              <c:f>'ANOVA S1vsS2vsS3vsNat'!$AI$3:$AI$6</c:f>
              <c:numCache>
                <c:formatCode>0</c:formatCode>
                <c:ptCount val="4"/>
                <c:pt idx="0">
                  <c:v>48.833333333333336</c:v>
                </c:pt>
                <c:pt idx="1">
                  <c:v>48.882352941176471</c:v>
                </c:pt>
                <c:pt idx="2">
                  <c:v>56.555555555555557</c:v>
                </c:pt>
                <c:pt idx="3">
                  <c:v>78.092592592592595</c:v>
                </c:pt>
              </c:numCache>
            </c:numRef>
          </c:yVal>
          <c:smooth val="0"/>
          <c:extLst>
            <c:ext xmlns:c16="http://schemas.microsoft.com/office/drawing/2014/chart" uri="{C3380CC4-5D6E-409C-BE32-E72D297353CC}">
              <c16:uniqueId val="{00000000-B0AB-6A43-A21F-8A54BDB6ADE6}"/>
            </c:ext>
          </c:extLst>
        </c:ser>
        <c:dLbls>
          <c:showLegendKey val="0"/>
          <c:showVal val="0"/>
          <c:showCatName val="0"/>
          <c:showSerName val="0"/>
          <c:showPercent val="0"/>
          <c:showBubbleSize val="0"/>
        </c:dLbls>
        <c:axId val="792680079"/>
        <c:axId val="834637919"/>
      </c:scatterChart>
      <c:valAx>
        <c:axId val="7926800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4637919"/>
        <c:crosses val="autoZero"/>
        <c:crossBetween val="midCat"/>
      </c:valAx>
      <c:valAx>
        <c:axId val="834637919"/>
        <c:scaling>
          <c:orientation val="minMax"/>
          <c:min val="4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68007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pitchFamily="2" charset="0"/>
                <a:ea typeface="+mn-ea"/>
                <a:cs typeface="+mn-cs"/>
              </a:defRPr>
            </a:pPr>
            <a:r>
              <a:rPr lang="en-US"/>
              <a:t>Average # of alleles lost in two tetraploids over time</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Times" pitchFamily="2" charset="0"/>
              <a:ea typeface="+mn-ea"/>
              <a:cs typeface="+mn-cs"/>
            </a:defRPr>
          </a:pPr>
          <a:endParaRPr lang="en-US"/>
        </a:p>
      </c:txPr>
    </c:title>
    <c:autoTitleDeleted val="0"/>
    <c:plotArea>
      <c:layout/>
      <c:scatterChart>
        <c:scatterStyle val="lineMarker"/>
        <c:varyColors val="0"/>
        <c:ser>
          <c:idx val="0"/>
          <c:order val="0"/>
          <c:tx>
            <c:strRef>
              <c:f>'ANOVA S1vsS2vsS3vsNat'!$AI$2</c:f>
              <c:strCache>
                <c:ptCount val="1"/>
                <c:pt idx="0">
                  <c:v>average # of alleles lost in T. miscellus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og"/>
            <c:dispRSqr val="1"/>
            <c:dispEq val="1"/>
            <c:trendlineLbl>
              <c:layout>
                <c:manualLayout>
                  <c:x val="0.10519124150577068"/>
                  <c:y val="6.2121212121212119E-2"/>
                </c:manualLayout>
              </c:layout>
              <c:numFmt formatCode="General" sourceLinked="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pitchFamily="2" charset="0"/>
                      <a:ea typeface="+mn-ea"/>
                      <a:cs typeface="+mn-cs"/>
                    </a:defRPr>
                  </a:pPr>
                  <a:endParaRPr lang="en-US"/>
                </a:p>
              </c:txPr>
            </c:trendlineLbl>
          </c:trendline>
          <c:xVal>
            <c:numRef>
              <c:f>'ANOVA S1vsS2vsS3vsNat'!$AH$3:$AH$6</c:f>
              <c:numCache>
                <c:formatCode>General</c:formatCode>
                <c:ptCount val="4"/>
                <c:pt idx="0">
                  <c:v>1</c:v>
                </c:pt>
                <c:pt idx="1">
                  <c:v>2</c:v>
                </c:pt>
                <c:pt idx="2">
                  <c:v>3</c:v>
                </c:pt>
                <c:pt idx="3">
                  <c:v>40</c:v>
                </c:pt>
              </c:numCache>
            </c:numRef>
          </c:xVal>
          <c:yVal>
            <c:numRef>
              <c:f>'ANOVA S1vsS2vsS3vsNat'!$AI$3:$AI$6</c:f>
              <c:numCache>
                <c:formatCode>0</c:formatCode>
                <c:ptCount val="4"/>
                <c:pt idx="0">
                  <c:v>48.833333333333336</c:v>
                </c:pt>
                <c:pt idx="1">
                  <c:v>48.882352941176471</c:v>
                </c:pt>
                <c:pt idx="2">
                  <c:v>56.555555555555557</c:v>
                </c:pt>
                <c:pt idx="3">
                  <c:v>78.092592592592595</c:v>
                </c:pt>
              </c:numCache>
            </c:numRef>
          </c:yVal>
          <c:smooth val="0"/>
          <c:extLst>
            <c:ext xmlns:c16="http://schemas.microsoft.com/office/drawing/2014/chart" uri="{C3380CC4-5D6E-409C-BE32-E72D297353CC}">
              <c16:uniqueId val="{00000000-142A-2044-BB83-6F7487137692}"/>
            </c:ext>
          </c:extLst>
        </c:ser>
        <c:ser>
          <c:idx val="1"/>
          <c:order val="1"/>
          <c:tx>
            <c:strRef>
              <c:f>'ANOVA S1vsS2vsS3vsNat'!$AJ$2</c:f>
              <c:strCache>
                <c:ptCount val="1"/>
                <c:pt idx="0">
                  <c:v>average # of alleles lost in T. mirus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og"/>
            <c:dispRSqr val="1"/>
            <c:dispEq val="1"/>
            <c:trendlineLbl>
              <c:layout>
                <c:manualLayout>
                  <c:x val="0.10519124150577068"/>
                  <c:y val="9.5178954903364352E-2"/>
                </c:manualLayout>
              </c:layout>
              <c:numFmt formatCode="General" sourceLinked="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pitchFamily="2" charset="0"/>
                      <a:ea typeface="+mn-ea"/>
                      <a:cs typeface="+mn-cs"/>
                    </a:defRPr>
                  </a:pPr>
                  <a:endParaRPr lang="en-US"/>
                </a:p>
              </c:txPr>
            </c:trendlineLbl>
          </c:trendline>
          <c:xVal>
            <c:numRef>
              <c:f>'ANOVA S1vsS2vsS3vsNat'!$AH$3:$AH$6</c:f>
              <c:numCache>
                <c:formatCode>General</c:formatCode>
                <c:ptCount val="4"/>
                <c:pt idx="0">
                  <c:v>1</c:v>
                </c:pt>
                <c:pt idx="1">
                  <c:v>2</c:v>
                </c:pt>
                <c:pt idx="2">
                  <c:v>3</c:v>
                </c:pt>
                <c:pt idx="3">
                  <c:v>40</c:v>
                </c:pt>
              </c:numCache>
            </c:numRef>
          </c:xVal>
          <c:yVal>
            <c:numRef>
              <c:f>'ANOVA S1vsS2vsS3vsNat'!$AJ$3:$AJ$6</c:f>
              <c:numCache>
                <c:formatCode>General</c:formatCode>
                <c:ptCount val="4"/>
                <c:pt idx="0">
                  <c:v>44</c:v>
                </c:pt>
                <c:pt idx="1">
                  <c:v>49</c:v>
                </c:pt>
                <c:pt idx="2">
                  <c:v>52</c:v>
                </c:pt>
                <c:pt idx="3">
                  <c:v>66</c:v>
                </c:pt>
              </c:numCache>
            </c:numRef>
          </c:yVal>
          <c:smooth val="0"/>
          <c:extLst>
            <c:ext xmlns:c16="http://schemas.microsoft.com/office/drawing/2014/chart" uri="{C3380CC4-5D6E-409C-BE32-E72D297353CC}">
              <c16:uniqueId val="{00000001-142A-2044-BB83-6F7487137692}"/>
            </c:ext>
          </c:extLst>
        </c:ser>
        <c:dLbls>
          <c:showLegendKey val="0"/>
          <c:showVal val="0"/>
          <c:showCatName val="0"/>
          <c:showSerName val="0"/>
          <c:showPercent val="0"/>
          <c:showBubbleSize val="0"/>
        </c:dLbls>
        <c:axId val="762739823"/>
        <c:axId val="825546703"/>
      </c:scatterChart>
      <c:valAx>
        <c:axId val="7627398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Times" pitchFamily="2" charset="0"/>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pitchFamily="2" charset="0"/>
                <a:ea typeface="+mn-ea"/>
                <a:cs typeface="+mn-cs"/>
              </a:defRPr>
            </a:pPr>
            <a:endParaRPr lang="en-US"/>
          </a:p>
        </c:txPr>
        <c:crossAx val="825546703"/>
        <c:crosses val="autoZero"/>
        <c:crossBetween val="midCat"/>
      </c:valAx>
      <c:valAx>
        <c:axId val="825546703"/>
        <c:scaling>
          <c:orientation val="minMax"/>
          <c:min val="4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pitchFamily="2" charset="0"/>
                    <a:ea typeface="+mn-ea"/>
                    <a:cs typeface="+mn-cs"/>
                  </a:defRPr>
                </a:pPr>
                <a:r>
                  <a:rPr lang="en-US"/>
                  <a:t>Average number of alleles lost</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Times" pitchFamily="2" charset="0"/>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Times" pitchFamily="2" charset="0"/>
                <a:ea typeface="+mn-ea"/>
                <a:cs typeface="+mn-cs"/>
              </a:defRPr>
            </a:pPr>
            <a:endParaRPr lang="en-US"/>
          </a:p>
        </c:txPr>
        <c:crossAx val="762739823"/>
        <c:crosses val="autoZero"/>
        <c:crossBetween val="midCat"/>
      </c:valAx>
      <c:spPr>
        <a:noFill/>
        <a:ln>
          <a:noFill/>
        </a:ln>
        <a:effectLst/>
      </c:spPr>
    </c:plotArea>
    <c:legend>
      <c:legendPos val="b"/>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Times"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a:latin typeface="Times"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 of diploidization'!$G$1</c:f>
              <c:strCache>
                <c:ptCount val="1"/>
                <c:pt idx="0">
                  <c:v>average gene loss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'rate of diploidization'!$F$2:$F$5</c:f>
              <c:numCache>
                <c:formatCode>General</c:formatCode>
                <c:ptCount val="4"/>
                <c:pt idx="0">
                  <c:v>1</c:v>
                </c:pt>
                <c:pt idx="1">
                  <c:v>2</c:v>
                </c:pt>
                <c:pt idx="2">
                  <c:v>3</c:v>
                </c:pt>
                <c:pt idx="3">
                  <c:v>40</c:v>
                </c:pt>
              </c:numCache>
            </c:numRef>
          </c:xVal>
          <c:yVal>
            <c:numRef>
              <c:f>'rate of diploidization'!$G$2:$G$5</c:f>
              <c:numCache>
                <c:formatCode>0.000</c:formatCode>
                <c:ptCount val="4"/>
                <c:pt idx="0">
                  <c:v>48.833333333333336</c:v>
                </c:pt>
                <c:pt idx="1">
                  <c:v>48.882352941176471</c:v>
                </c:pt>
                <c:pt idx="2">
                  <c:v>56.555555555555557</c:v>
                </c:pt>
                <c:pt idx="3">
                  <c:v>78.092592592592595</c:v>
                </c:pt>
              </c:numCache>
            </c:numRef>
          </c:yVal>
          <c:smooth val="1"/>
          <c:extLst>
            <c:ext xmlns:c16="http://schemas.microsoft.com/office/drawing/2014/chart" uri="{C3380CC4-5D6E-409C-BE32-E72D297353CC}">
              <c16:uniqueId val="{00000000-819D-E849-B89F-48B5E7740EC2}"/>
            </c:ext>
          </c:extLst>
        </c:ser>
        <c:dLbls>
          <c:showLegendKey val="0"/>
          <c:showVal val="0"/>
          <c:showCatName val="0"/>
          <c:showSerName val="0"/>
          <c:showPercent val="0"/>
          <c:showBubbleSize val="0"/>
        </c:dLbls>
        <c:axId val="1585415919"/>
        <c:axId val="1585417567"/>
      </c:scatterChart>
      <c:valAx>
        <c:axId val="15854159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417567"/>
        <c:crosses val="autoZero"/>
        <c:crossBetween val="midCat"/>
      </c:valAx>
      <c:valAx>
        <c:axId val="1585417567"/>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415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 of diploidization'!$U$1</c:f>
              <c:strCache>
                <c:ptCount val="1"/>
                <c:pt idx="0">
                  <c:v>average proportion of gene loss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'rate of diploidization'!$T$2:$T$5</c:f>
              <c:numCache>
                <c:formatCode>0</c:formatCode>
                <c:ptCount val="4"/>
                <c:pt idx="0">
                  <c:v>1</c:v>
                </c:pt>
                <c:pt idx="1">
                  <c:v>2</c:v>
                </c:pt>
                <c:pt idx="2">
                  <c:v>3</c:v>
                </c:pt>
                <c:pt idx="3">
                  <c:v>40</c:v>
                </c:pt>
              </c:numCache>
            </c:numRef>
          </c:xVal>
          <c:yVal>
            <c:numRef>
              <c:f>'rate of diploidization'!$U$2:$U$5</c:f>
              <c:numCache>
                <c:formatCode>0.0000</c:formatCode>
                <c:ptCount val="4"/>
                <c:pt idx="0">
                  <c:v>0.17793927122891318</c:v>
                </c:pt>
                <c:pt idx="1">
                  <c:v>0.17830239349999763</c:v>
                </c:pt>
                <c:pt idx="2">
                  <c:v>0.20558350946734025</c:v>
                </c:pt>
                <c:pt idx="3">
                  <c:v>0.2842826722905421</c:v>
                </c:pt>
              </c:numCache>
            </c:numRef>
          </c:yVal>
          <c:smooth val="1"/>
          <c:extLst>
            <c:ext xmlns:c16="http://schemas.microsoft.com/office/drawing/2014/chart" uri="{C3380CC4-5D6E-409C-BE32-E72D297353CC}">
              <c16:uniqueId val="{00000000-EA89-F949-90A3-87BE97CC11CF}"/>
            </c:ext>
          </c:extLst>
        </c:ser>
        <c:dLbls>
          <c:showLegendKey val="0"/>
          <c:showVal val="0"/>
          <c:showCatName val="0"/>
          <c:showSerName val="0"/>
          <c:showPercent val="0"/>
          <c:showBubbleSize val="0"/>
        </c:dLbls>
        <c:axId val="1624987583"/>
        <c:axId val="1624998239"/>
      </c:scatterChart>
      <c:valAx>
        <c:axId val="162498758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998239"/>
        <c:crosses val="autoZero"/>
        <c:crossBetween val="midCat"/>
      </c:valAx>
      <c:valAx>
        <c:axId val="1624998239"/>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9875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Loss vs. no loss in T. miscellus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Loss vs. no loss in T. miscellus</a:t>
          </a:r>
        </a:p>
      </cx:txPr>
    </cx:title>
    <cx:plotArea>
      <cx:plotAreaRegion>
        <cx:series layoutId="boxWhisker" uniqueId="{937C4B68-F51D-0A42-9E63-FF4747191E3B}">
          <cx:tx>
            <cx:txData>
              <cx:f>_xlchart.v1.0</cx:f>
              <cx:v>no loss</cx:v>
            </cx:txData>
          </cx:tx>
          <cx:spPr>
            <a:solidFill>
              <a:schemeClr val="bg1">
                <a:lumMod val="75000"/>
              </a:schemeClr>
            </a:solidFill>
          </cx:spPr>
          <cx:dataId val="0"/>
          <cx:layoutPr>
            <cx:visibility meanLine="0" meanMarker="1" nonoutliers="1" outliers="1"/>
            <cx:statistics quartileMethod="exclusive"/>
          </cx:layoutPr>
        </cx:series>
        <cx:series layoutId="boxWhisker" uniqueId="{7BE0C47E-9652-3049-BCA2-D1CF7540B9F9}">
          <cx:tx>
            <cx:txData>
              <cx:f>_xlchart.v1.2</cx:f>
              <cx:v>any loss at all</cx:v>
            </cx:txData>
          </cx:tx>
          <cx:spPr>
            <a:solidFill>
              <a:schemeClr val="tx1"/>
            </a:solidFill>
          </cx:spPr>
          <cx:dataId val="1"/>
          <cx:layoutPr>
            <cx:visibility meanLine="0" meanMarker="1" nonoutliers="1" outliers="1"/>
            <cx:statistics quartileMethod="exclusive"/>
          </cx:layoutPr>
        </cx:series>
      </cx:plotAreaRegion>
      <cx:axis id="0" hidden="1">
        <cx:catScaling gapWidth="1"/>
        <cx:tickLabels/>
      </cx:axis>
      <cx:axis id="1">
        <cx:valScaling/>
        <cx:title>
          <cx:tx>
            <cx:txData>
              <cx:v>Number of contigs for each plant (datapoint)</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contigs for each plant (datapoint)</a:t>
              </a:r>
            </a:p>
          </cx:txPr>
        </cx:title>
        <cx:majorGridlines/>
        <cx:tickLabels/>
      </cx:axis>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_xlchart.v1.15</cx:f>
      </cx:numDim>
    </cx:data>
    <cx:data id="1">
      <cx:numDim type="val">
        <cx:f>_xlchart.v1.17</cx:f>
      </cx:numDim>
    </cx:data>
    <cx:data id="2">
      <cx:numDim type="val">
        <cx:f>_xlchart.v1.19</cx:f>
      </cx:numDim>
    </cx:data>
    <cx:data id="3">
      <cx:numDim type="val">
        <cx:f>_xlchart.v1.21</cx:f>
      </cx:numDim>
    </cx:data>
  </cx:chartData>
  <cx:chart>
    <cx:title pos="t" align="ctr" overlay="0">
      <cx:tx>
        <cx:txData>
          <cx:v>Number of contigs for each plant (point) with gene loss of each parent alleles in T. miscellus</cx:v>
        </cx:txData>
      </cx:tx>
      <cx:txPr>
        <a:bodyPr spcFirstLastPara="1" vertOverflow="ellipsis" horzOverflow="overflow" wrap="square" lIns="0" tIns="0" rIns="0" bIns="0" anchor="ctr" anchorCtr="1"/>
        <a:lstStyle/>
        <a:p>
          <a:pPr algn="ctr" rtl="0">
            <a:defRPr sz="1600">
              <a:latin typeface="Times" pitchFamily="2" charset="0"/>
              <a:ea typeface="Times" pitchFamily="2" charset="0"/>
              <a:cs typeface="Times" pitchFamily="2" charset="0"/>
            </a:defRPr>
          </a:pPr>
          <a:r>
            <a:rPr lang="en-US" sz="1600" b="0" i="0" u="none" strike="noStrike" baseline="0">
              <a:solidFill>
                <a:sysClr val="windowText" lastClr="000000">
                  <a:lumMod val="65000"/>
                  <a:lumOff val="35000"/>
                </a:sysClr>
              </a:solidFill>
              <a:latin typeface="Times" pitchFamily="2" charset="0"/>
            </a:rPr>
            <a:t>Number of contigs for each plant (point) with gene loss of each parent alleles in T. miscellus</a:t>
          </a:r>
        </a:p>
      </cx:txPr>
    </cx:title>
    <cx:plotArea>
      <cx:plotAreaRegion>
        <cx:series layoutId="boxWhisker" uniqueId="{A3EE0CE8-BF1B-2945-9EB9-3BB11A1D84BA}">
          <cx:tx>
            <cx:txData>
              <cx:f>_xlchart.v1.14</cx:f>
              <cx:v>loss of both dubius alleles</cx:v>
            </cx:txData>
          </cx:tx>
          <cx:spPr>
            <a:solidFill>
              <a:srgbClr val="FFFF00"/>
            </a:solidFill>
            <a:ln>
              <a:solidFill>
                <a:schemeClr val="bg1">
                  <a:lumMod val="65000"/>
                </a:schemeClr>
              </a:solidFill>
            </a:ln>
          </cx:spPr>
          <cx:dataId val="0"/>
          <cx:layoutPr>
            <cx:statistics quartileMethod="exclusive"/>
          </cx:layoutPr>
        </cx:series>
        <cx:series layoutId="boxWhisker" uniqueId="{B393AE27-4EC6-284D-8960-A6F2AA4BEBB8}">
          <cx:tx>
            <cx:txData>
              <cx:f>_xlchart.v1.16</cx:f>
              <cx:v>loss of one dubius allele</cx:v>
            </cx:txData>
          </cx:tx>
          <cx:spPr>
            <a:solidFill>
              <a:srgbClr val="FFC000"/>
            </a:solidFill>
            <a:ln>
              <a:solidFill>
                <a:schemeClr val="bg1">
                  <a:lumMod val="65000"/>
                </a:schemeClr>
              </a:solidFill>
            </a:ln>
          </cx:spPr>
          <cx:dataId val="1"/>
          <cx:layoutPr>
            <cx:statistics quartileMethod="exclusive"/>
          </cx:layoutPr>
        </cx:series>
        <cx:series layoutId="boxWhisker" uniqueId="{82D41DE0-5C27-6C42-B492-F9F6DBA4090B}">
          <cx:tx>
            <cx:txData>
              <cx:f>_xlchart.v1.18</cx:f>
              <cx:v>loss of one pratensis allele</cx:v>
            </cx:txData>
          </cx:tx>
          <cx:spPr>
            <a:solidFill>
              <a:srgbClr val="FF4AF9"/>
            </a:solidFill>
            <a:ln>
              <a:solidFill>
                <a:schemeClr val="bg1">
                  <a:lumMod val="65000"/>
                </a:schemeClr>
              </a:solidFill>
            </a:ln>
          </cx:spPr>
          <cx:dataId val="2"/>
          <cx:layoutPr>
            <cx:statistics quartileMethod="exclusive"/>
          </cx:layoutPr>
        </cx:series>
        <cx:series layoutId="boxWhisker" uniqueId="{B2B2F5EF-5AE8-674A-A8AF-39A9D1D849E4}">
          <cx:tx>
            <cx:txData>
              <cx:f>_xlchart.v1.20</cx:f>
              <cx:v>loss of both pratensis alleles</cx:v>
            </cx:txData>
          </cx:tx>
          <cx:spPr>
            <a:solidFill>
              <a:srgbClr val="F7C4FF"/>
            </a:solidFill>
            <a:ln>
              <a:solidFill>
                <a:schemeClr val="bg1">
                  <a:lumMod val="65000"/>
                </a:schemeClr>
              </a:solidFill>
            </a:ln>
          </cx:spPr>
          <cx:dataId val="3"/>
          <cx:layoutPr>
            <cx:statistics quartileMethod="exclusive"/>
          </cx:layoutPr>
        </cx:series>
      </cx:plotAreaRegion>
      <cx:axis id="0" hidden="1">
        <cx:catScaling gapWidth="1"/>
        <cx:tickLabels/>
        <cx:txPr>
          <a:bodyPr vertOverflow="overflow" horzOverflow="overflow" wrap="square" lIns="0" tIns="0" rIns="0" bIns="0"/>
          <a:lstStyle/>
          <a:p>
            <a:pPr algn="ctr" rtl="0">
              <a:defRPr sz="1200" b="0" i="0">
                <a:solidFill>
                  <a:srgbClr val="595959"/>
                </a:solidFill>
                <a:latin typeface="Times" pitchFamily="2" charset="0"/>
                <a:ea typeface="Times" pitchFamily="2" charset="0"/>
                <a:cs typeface="Times" pitchFamily="2" charset="0"/>
              </a:defRPr>
            </a:pPr>
            <a:endParaRPr lang="en-US" sz="1200">
              <a:latin typeface="Times" pitchFamily="2" charset="0"/>
            </a:endParaRPr>
          </a:p>
        </cx:txPr>
      </cx:axis>
      <cx:axis id="1">
        <cx:valScaling/>
        <cx:title>
          <cx:tx>
            <cx:txData>
              <cx:v>Number of contigs for each palnt (i.e. point)</cx:v>
            </cx:txData>
          </cx:tx>
          <cx:txPr>
            <a:bodyPr spcFirstLastPara="1" vertOverflow="ellipsis" horzOverflow="overflow" wrap="square" lIns="0" tIns="0" rIns="0" bIns="0" anchor="ctr" anchorCtr="1"/>
            <a:lstStyle/>
            <a:p>
              <a:pPr algn="ctr" rtl="0">
                <a:defRPr sz="1400">
                  <a:latin typeface="Times" pitchFamily="2" charset="0"/>
                  <a:ea typeface="Times" pitchFamily="2" charset="0"/>
                  <a:cs typeface="Times" pitchFamily="2" charset="0"/>
                </a:defRPr>
              </a:pPr>
              <a:r>
                <a:rPr lang="en-US" sz="1400" b="0" i="0" u="none" strike="noStrike" baseline="0">
                  <a:solidFill>
                    <a:sysClr val="windowText" lastClr="000000">
                      <a:lumMod val="65000"/>
                      <a:lumOff val="35000"/>
                    </a:sysClr>
                  </a:solidFill>
                  <a:latin typeface="Times" pitchFamily="2" charset="0"/>
                </a:rPr>
                <a:t>Number of contigs for each palnt (i.e. point)</a:t>
              </a:r>
            </a:p>
          </cx:txPr>
        </cx:title>
        <cx:majorGridlines/>
        <cx:tickLabels/>
        <cx:txPr>
          <a:bodyPr vertOverflow="overflow" horzOverflow="overflow" wrap="square" lIns="0" tIns="0" rIns="0" bIns="0"/>
          <a:lstStyle/>
          <a:p>
            <a:pPr algn="ctr" rtl="0">
              <a:defRPr sz="1200" b="0" i="0">
                <a:solidFill>
                  <a:srgbClr val="595959"/>
                </a:solidFill>
                <a:latin typeface="Times" pitchFamily="2" charset="0"/>
                <a:ea typeface="Times" pitchFamily="2" charset="0"/>
                <a:cs typeface="Times" pitchFamily="2" charset="0"/>
              </a:defRPr>
            </a:pPr>
            <a:endParaRPr lang="en-US" sz="1200">
              <a:latin typeface="Times" pitchFamily="2" charset="0"/>
            </a:endParaRPr>
          </a:p>
        </cx:txPr>
      </cx:axis>
    </cx:plotArea>
    <cx:legend pos="b" align="ctr" overlay="0">
      <cx:txPr>
        <a:bodyPr vertOverflow="overflow" horzOverflow="overflow" wrap="square" lIns="0" tIns="0" rIns="0" bIns="0"/>
        <a:lstStyle/>
        <a:p>
          <a:pPr algn="ctr" rtl="0">
            <a:defRPr sz="1200" b="0" i="0">
              <a:solidFill>
                <a:srgbClr val="595959"/>
              </a:solidFill>
              <a:latin typeface="Times" pitchFamily="2" charset="0"/>
              <a:ea typeface="Times" pitchFamily="2" charset="0"/>
              <a:cs typeface="Times" pitchFamily="2" charset="0"/>
            </a:defRPr>
          </a:pPr>
          <a:endParaRPr lang="en-US" sz="1200">
            <a:latin typeface="Times" pitchFamily="2" charset="0"/>
          </a:endParaRPr>
        </a:p>
      </cx:txPr>
    </cx:legend>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_xlchart.v1.23</cx:f>
      </cx:numDim>
    </cx:data>
    <cx:data id="1">
      <cx:numDim type="val">
        <cx:f>_xlchart.v1.25</cx:f>
      </cx:numDim>
    </cx:data>
    <cx:data id="2">
      <cx:numDim type="val">
        <cx:f>_xlchart.v1.27</cx:f>
      </cx:numDim>
    </cx:data>
  </cx:chartData>
  <cx:chart>
    <cx:title pos="t" align="ctr" overlay="0">
      <cx:tx>
        <cx:txData>
          <cx:v>Number of contigs for each plant (point) for each category</cx:v>
        </cx:txData>
      </cx:tx>
      <cx:txPr>
        <a:bodyPr spcFirstLastPara="1" vertOverflow="ellipsis" horzOverflow="overflow" wrap="square" lIns="0" tIns="0" rIns="0" bIns="0" anchor="ctr" anchorCtr="1"/>
        <a:lstStyle/>
        <a:p>
          <a:pPr algn="ctr" rtl="0">
            <a:defRPr sz="1800">
              <a:latin typeface="Times" pitchFamily="2" charset="0"/>
              <a:ea typeface="Times" pitchFamily="2" charset="0"/>
              <a:cs typeface="Times" pitchFamily="2" charset="0"/>
            </a:defRPr>
          </a:pPr>
          <a:r>
            <a:rPr lang="en-US" sz="1800" b="0" i="0" u="none" strike="noStrike" baseline="0">
              <a:solidFill>
                <a:sysClr val="windowText" lastClr="000000">
                  <a:lumMod val="65000"/>
                  <a:lumOff val="35000"/>
                </a:sysClr>
              </a:solidFill>
              <a:latin typeface="Times" pitchFamily="2" charset="0"/>
            </a:rPr>
            <a:t>Number of contigs for each plant (point) for each category</a:t>
          </a:r>
        </a:p>
      </cx:txPr>
    </cx:title>
    <cx:plotArea>
      <cx:plotAreaRegion>
        <cx:series layoutId="boxWhisker" uniqueId="{9D41ACA1-DA8B-F245-943C-A73C90F2124B}">
          <cx:tx>
            <cx:txData>
              <cx:f>_xlchart.v1.22</cx:f>
              <cx:v>number of contigs for this plant with loss of any dubius alleles</cx:v>
            </cx:txData>
          </cx:tx>
          <cx:spPr>
            <a:solidFill>
              <a:srgbClr val="FFFF00"/>
            </a:solidFill>
            <a:ln>
              <a:solidFill>
                <a:schemeClr val="bg1">
                  <a:lumMod val="65000"/>
                </a:schemeClr>
              </a:solidFill>
            </a:ln>
          </cx:spPr>
          <cx:dataId val="0"/>
          <cx:layoutPr>
            <cx:visibility meanLine="0" meanMarker="1" nonoutliers="1" outliers="1"/>
            <cx:statistics quartileMethod="exclusive"/>
          </cx:layoutPr>
        </cx:series>
        <cx:series layoutId="boxWhisker" uniqueId="{75A099D0-2402-7E4E-8969-85B0FF75469C}">
          <cx:tx>
            <cx:txData>
              <cx:f>_xlchart.v1.24</cx:f>
              <cx:v>number of contigs for this plant with no loss</cx:v>
            </cx:txData>
          </cx:tx>
          <cx:spPr>
            <a:solidFill>
              <a:schemeClr val="bg1">
                <a:lumMod val="65000"/>
              </a:schemeClr>
            </a:solidFill>
            <a:ln>
              <a:solidFill>
                <a:schemeClr val="tx1">
                  <a:lumMod val="50000"/>
                  <a:lumOff val="50000"/>
                </a:schemeClr>
              </a:solidFill>
            </a:ln>
          </cx:spPr>
          <cx:dataId val="1"/>
          <cx:layoutPr>
            <cx:visibility meanLine="0" meanMarker="1" nonoutliers="1" outliers="1"/>
            <cx:statistics quartileMethod="exclusive"/>
          </cx:layoutPr>
        </cx:series>
        <cx:series layoutId="boxWhisker" uniqueId="{F145D602-3BA9-4944-B72B-F69EAB3F7996}">
          <cx:tx>
            <cx:txData>
              <cx:f>_xlchart.v1.26</cx:f>
              <cx:v>number of contigs for this plant with loss of any pratensis alleles</cx:v>
            </cx:txData>
          </cx:tx>
          <cx:spPr>
            <a:solidFill>
              <a:srgbClr val="F7C4FF"/>
            </a:solidFill>
            <a:ln>
              <a:solidFill>
                <a:schemeClr val="bg1">
                  <a:lumMod val="65000"/>
                </a:schemeClr>
              </a:solidFill>
            </a:ln>
          </cx:spPr>
          <cx:dataId val="2"/>
          <cx:layoutPr>
            <cx:visibility meanLine="0" meanMarker="1" nonoutliers="1" outliers="1"/>
            <cx:statistics quartileMethod="exclusive"/>
          </cx:layoutPr>
        </cx:series>
      </cx:plotAreaRegion>
      <cx:axis id="0" hidden="1">
        <cx:catScaling gapWidth="1"/>
        <cx:tickLabels/>
        <cx:txPr>
          <a:bodyPr vertOverflow="overflow" horzOverflow="overflow" wrap="square" lIns="0" tIns="0" rIns="0" bIns="0"/>
          <a:lstStyle/>
          <a:p>
            <a:pPr algn="ctr" rtl="0">
              <a:defRPr sz="1200" b="0" i="0">
                <a:solidFill>
                  <a:srgbClr val="595959"/>
                </a:solidFill>
                <a:latin typeface="Times" pitchFamily="2" charset="0"/>
                <a:ea typeface="Times" pitchFamily="2" charset="0"/>
                <a:cs typeface="Times" pitchFamily="2" charset="0"/>
              </a:defRPr>
            </a:pPr>
            <a:endParaRPr lang="en-US" sz="1200">
              <a:latin typeface="Times" pitchFamily="2" charset="0"/>
            </a:endParaRPr>
          </a:p>
        </cx:txPr>
      </cx:axis>
      <cx:axis id="1">
        <cx:valScaling/>
        <cx:title>
          <cx:tx>
            <cx:txData>
              <cx:v>number of contigs for each plant (point)</cx:v>
            </cx:txData>
          </cx:tx>
          <cx:txPr>
            <a:bodyPr spcFirstLastPara="1" vertOverflow="ellipsis" horzOverflow="overflow" wrap="square" lIns="0" tIns="0" rIns="0" bIns="0" anchor="ctr" anchorCtr="1"/>
            <a:lstStyle/>
            <a:p>
              <a:pPr algn="ctr" rtl="0">
                <a:defRPr sz="1400">
                  <a:latin typeface="Times" pitchFamily="2" charset="0"/>
                  <a:ea typeface="Times" pitchFamily="2" charset="0"/>
                  <a:cs typeface="Times" pitchFamily="2" charset="0"/>
                </a:defRPr>
              </a:pPr>
              <a:r>
                <a:rPr lang="en-US" sz="1400" b="0" i="0" u="none" strike="noStrike" baseline="0">
                  <a:solidFill>
                    <a:sysClr val="windowText" lastClr="000000">
                      <a:lumMod val="65000"/>
                      <a:lumOff val="35000"/>
                    </a:sysClr>
                  </a:solidFill>
                  <a:latin typeface="Times" pitchFamily="2" charset="0"/>
                </a:rPr>
                <a:t>number of contigs for each plant (point)</a:t>
              </a:r>
            </a:p>
          </cx:txPr>
        </cx:title>
        <cx:majorGridlines/>
        <cx:tickLabels/>
        <cx:txPr>
          <a:bodyPr vertOverflow="overflow" horzOverflow="overflow" wrap="square" lIns="0" tIns="0" rIns="0" bIns="0"/>
          <a:lstStyle/>
          <a:p>
            <a:pPr algn="ctr" rtl="0">
              <a:defRPr sz="1200" b="0" i="0">
                <a:solidFill>
                  <a:srgbClr val="595959"/>
                </a:solidFill>
                <a:latin typeface="Times" pitchFamily="2" charset="0"/>
                <a:ea typeface="Times" pitchFamily="2" charset="0"/>
                <a:cs typeface="Times" pitchFamily="2" charset="0"/>
              </a:defRPr>
            </a:pPr>
            <a:endParaRPr lang="en-US" sz="1200">
              <a:latin typeface="Times" pitchFamily="2" charset="0"/>
            </a:endParaRPr>
          </a:p>
        </cx:txPr>
      </cx:axis>
    </cx:plotArea>
    <cx:legend pos="b" align="ctr" overlay="0">
      <cx:txPr>
        <a:bodyPr vertOverflow="overflow" horzOverflow="overflow" wrap="square" lIns="0" tIns="0" rIns="0" bIns="0"/>
        <a:lstStyle/>
        <a:p>
          <a:pPr algn="ctr" rtl="0">
            <a:defRPr sz="1200" b="0" i="0">
              <a:solidFill>
                <a:srgbClr val="595959"/>
              </a:solidFill>
              <a:latin typeface="Times" pitchFamily="2" charset="0"/>
              <a:ea typeface="Times" pitchFamily="2" charset="0"/>
              <a:cs typeface="Times" pitchFamily="2" charset="0"/>
            </a:defRPr>
          </a:pPr>
          <a:endParaRPr lang="en-US" sz="1200">
            <a:latin typeface="Times" pitchFamily="2" charset="0"/>
          </a:endParaRPr>
        </a:p>
      </cx:txPr>
    </cx:legend>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_xlchart.v1.7</cx:f>
      </cx:numDim>
    </cx:data>
    <cx:data id="2">
      <cx:numDim type="val">
        <cx:f>_xlchart.v1.9</cx:f>
      </cx:numDim>
    </cx:data>
    <cx:data id="3">
      <cx:numDim type="val">
        <cx:f>_xlchart.v1.11</cx:f>
      </cx:numDim>
    </cx:data>
    <cx:data id="4">
      <cx:numDim type="val">
        <cx:f>_xlchart.v1.13</cx:f>
      </cx:numDim>
    </cx:data>
  </cx:chartData>
  <cx:chart>
    <cx:title pos="t" align="ctr" overlay="0">
      <cx:tx>
        <cx:txData>
          <cx:v>Number of contigs for a plant showing no loss and loss of one or more allele in T. miscellus</cx:v>
        </cx:txData>
      </cx:tx>
      <cx:txPr>
        <a:bodyPr spcFirstLastPara="1" vertOverflow="ellipsis" horzOverflow="overflow" wrap="square" lIns="0" tIns="0" rIns="0" bIns="0" anchor="ctr" anchorCtr="1"/>
        <a:lstStyle/>
        <a:p>
          <a:pPr algn="ctr" rtl="0">
            <a:defRPr sz="1800">
              <a:latin typeface="Times" pitchFamily="2" charset="0"/>
              <a:ea typeface="Times" pitchFamily="2" charset="0"/>
              <a:cs typeface="Times" pitchFamily="2" charset="0"/>
            </a:defRPr>
          </a:pPr>
          <a:r>
            <a:rPr lang="en-US" sz="1800" b="0" i="0" u="none" strike="noStrike" baseline="0">
              <a:solidFill>
                <a:sysClr val="windowText" lastClr="000000">
                  <a:lumMod val="65000"/>
                  <a:lumOff val="35000"/>
                </a:sysClr>
              </a:solidFill>
              <a:latin typeface="Times" pitchFamily="2" charset="0"/>
            </a:rPr>
            <a:t>Number of contigs for a plant showing no loss and loss of one or more allele in T. miscellus</a:t>
          </a:r>
        </a:p>
      </cx:txPr>
    </cx:title>
    <cx:plotArea>
      <cx:plotAreaRegion>
        <cx:series layoutId="boxWhisker" uniqueId="{9CBAED23-202C-844E-AD99-EF7C961B080E}">
          <cx:tx>
            <cx:txData>
              <cx:f>_xlchart.v1.4</cx:f>
              <cx:v>loss of both dubius alleles</cx:v>
            </cx:txData>
          </cx:tx>
          <cx:spPr>
            <a:solidFill>
              <a:srgbClr val="FFFF00"/>
            </a:solidFill>
            <a:ln>
              <a:solidFill>
                <a:schemeClr val="bg1">
                  <a:lumMod val="75000"/>
                </a:schemeClr>
              </a:solidFill>
            </a:ln>
          </cx:spPr>
          <cx:dataId val="0"/>
          <cx:layoutPr>
            <cx:visibility meanLine="0" meanMarker="1" nonoutliers="1" outliers="1"/>
            <cx:statistics quartileMethod="exclusive"/>
          </cx:layoutPr>
        </cx:series>
        <cx:series layoutId="boxWhisker" uniqueId="{A23B5BE7-074B-7F4F-B357-E4E40B3C9465}">
          <cx:tx>
            <cx:txData>
              <cx:f>_xlchart.v1.6</cx:f>
              <cx:v>loss of one dubius allele</cx:v>
            </cx:txData>
          </cx:tx>
          <cx:spPr>
            <a:solidFill>
              <a:srgbClr val="FFC000"/>
            </a:solidFill>
            <a:ln>
              <a:solidFill>
                <a:schemeClr val="bg1">
                  <a:lumMod val="75000"/>
                </a:schemeClr>
              </a:solidFill>
            </a:ln>
          </cx:spPr>
          <cx:dataId val="1"/>
          <cx:layoutPr>
            <cx:visibility meanLine="0" meanMarker="1" nonoutliers="1" outliers="1"/>
            <cx:statistics quartileMethod="exclusive"/>
          </cx:layoutPr>
        </cx:series>
        <cx:series layoutId="boxWhisker" uniqueId="{36B154DA-C578-5940-9B5B-882DB32256F9}">
          <cx:tx>
            <cx:txData>
              <cx:f>_xlchart.v1.8</cx:f>
              <cx:v>no loss</cx:v>
            </cx:txData>
          </cx:tx>
          <cx:dataId val="2"/>
          <cx:layoutPr>
            <cx:visibility meanLine="0" meanMarker="1" nonoutliers="1" outliers="1"/>
            <cx:statistics quartileMethod="exclusive"/>
          </cx:layoutPr>
        </cx:series>
        <cx:series layoutId="boxWhisker" uniqueId="{F2E883A6-7B6A-C94E-9279-0E890FB80CB0}">
          <cx:tx>
            <cx:txData>
              <cx:f>_xlchart.v1.10</cx:f>
              <cx:v>loss of one pratensis allele</cx:v>
            </cx:txData>
          </cx:tx>
          <cx:spPr>
            <a:solidFill>
              <a:srgbClr val="FF4AF9"/>
            </a:solidFill>
            <a:ln>
              <a:solidFill>
                <a:schemeClr val="bg1">
                  <a:lumMod val="75000"/>
                </a:schemeClr>
              </a:solidFill>
            </a:ln>
          </cx:spPr>
          <cx:dataId val="3"/>
          <cx:layoutPr>
            <cx:visibility meanLine="0" meanMarker="1" nonoutliers="1" outliers="1"/>
            <cx:statistics quartileMethod="exclusive"/>
          </cx:layoutPr>
        </cx:series>
        <cx:series layoutId="boxWhisker" uniqueId="{C55E9CE6-881E-AE46-86E5-9639405AFC9E}">
          <cx:tx>
            <cx:txData>
              <cx:f>_xlchart.v1.12</cx:f>
              <cx:v>loss of both pratensis alleles</cx:v>
            </cx:txData>
          </cx:tx>
          <cx:spPr>
            <a:solidFill>
              <a:srgbClr val="F7C4FF"/>
            </a:solidFill>
            <a:ln>
              <a:solidFill>
                <a:schemeClr val="bg1">
                  <a:lumMod val="75000"/>
                </a:schemeClr>
              </a:solidFill>
            </a:ln>
          </cx:spPr>
          <cx:dataId val="4"/>
          <cx:layoutPr>
            <cx:visibility meanLine="0" meanMarker="1" nonoutliers="1" outliers="1"/>
            <cx:statistics quartileMethod="exclusive"/>
          </cx:layoutPr>
        </cx:series>
      </cx:plotAreaRegion>
      <cx:axis id="0" hidden="1">
        <cx:catScaling gapWidth="1"/>
        <cx:tickLabels/>
        <cx:txPr>
          <a:bodyPr vertOverflow="overflow" horzOverflow="overflow" wrap="square" lIns="0" tIns="0" rIns="0" bIns="0"/>
          <a:lstStyle/>
          <a:p>
            <a:pPr algn="ctr" rtl="0">
              <a:defRPr sz="1400" b="0" i="0">
                <a:solidFill>
                  <a:srgbClr val="595959"/>
                </a:solidFill>
                <a:latin typeface="Times" pitchFamily="2" charset="0"/>
                <a:ea typeface="Times" pitchFamily="2" charset="0"/>
                <a:cs typeface="Times" pitchFamily="2" charset="0"/>
              </a:defRPr>
            </a:pPr>
            <a:endParaRPr lang="en-US" sz="1400">
              <a:latin typeface="Times" pitchFamily="2" charset="0"/>
            </a:endParaRPr>
          </a:p>
        </cx:txPr>
      </cx:axis>
      <cx:axis id="1">
        <cx:valScaling/>
        <cx:title>
          <cx:tx>
            <cx:txData>
              <cx:v>Number of contig for a plant</cx:v>
            </cx:txData>
          </cx:tx>
          <cx:txPr>
            <a:bodyPr spcFirstLastPara="1" vertOverflow="ellipsis" horzOverflow="overflow" wrap="square" lIns="0" tIns="0" rIns="0" bIns="0" anchor="ctr" anchorCtr="1"/>
            <a:lstStyle/>
            <a:p>
              <a:pPr algn="ctr" rtl="0">
                <a:defRPr sz="1400">
                  <a:latin typeface="Times" pitchFamily="2" charset="0"/>
                  <a:ea typeface="Times" pitchFamily="2" charset="0"/>
                  <a:cs typeface="Times" pitchFamily="2" charset="0"/>
                </a:defRPr>
              </a:pPr>
              <a:r>
                <a:rPr lang="en-US" sz="1400" b="0" i="0" u="none" strike="noStrike" baseline="0">
                  <a:solidFill>
                    <a:sysClr val="windowText" lastClr="000000">
                      <a:lumMod val="65000"/>
                      <a:lumOff val="35000"/>
                    </a:sysClr>
                  </a:solidFill>
                  <a:latin typeface="Times" pitchFamily="2" charset="0"/>
                </a:rPr>
                <a:t>Number of contig for a plant</a:t>
              </a:r>
            </a:p>
          </cx:txPr>
        </cx:title>
        <cx:majorGridlines/>
        <cx:tickLabels/>
        <cx:txPr>
          <a:bodyPr vertOverflow="overflow" horzOverflow="overflow" wrap="square" lIns="0" tIns="0" rIns="0" bIns="0"/>
          <a:lstStyle/>
          <a:p>
            <a:pPr algn="ctr" rtl="0">
              <a:defRPr sz="1400" b="0" i="0">
                <a:solidFill>
                  <a:srgbClr val="595959"/>
                </a:solidFill>
                <a:latin typeface="Times" pitchFamily="2" charset="0"/>
                <a:ea typeface="Times" pitchFamily="2" charset="0"/>
                <a:cs typeface="Times" pitchFamily="2" charset="0"/>
              </a:defRPr>
            </a:pPr>
            <a:endParaRPr lang="en-US" sz="1400">
              <a:latin typeface="Times" pitchFamily="2" charset="0"/>
            </a:endParaRPr>
          </a:p>
        </cx:txPr>
      </cx:axis>
    </cx:plotArea>
    <cx:legend pos="b" align="ctr" overlay="0">
      <cx:txPr>
        <a:bodyPr vertOverflow="overflow" horzOverflow="overflow" wrap="square" lIns="0" tIns="0" rIns="0" bIns="0"/>
        <a:lstStyle/>
        <a:p>
          <a:pPr algn="ctr" rtl="0">
            <a:defRPr sz="1400" b="0" i="0">
              <a:solidFill>
                <a:srgbClr val="595959"/>
              </a:solidFill>
              <a:latin typeface="Times" pitchFamily="2" charset="0"/>
              <a:ea typeface="Times" pitchFamily="2" charset="0"/>
              <a:cs typeface="Times" pitchFamily="2" charset="0"/>
            </a:defRPr>
          </a:pPr>
          <a:endParaRPr lang="en-US" sz="1400">
            <a:latin typeface="Times" pitchFamily="2" charset="0"/>
          </a:endParaRPr>
        </a:p>
      </cx:txPr>
    </cx:legend>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_xlchart.v1.29</cx:f>
      </cx:numDim>
    </cx:data>
    <cx:data id="1">
      <cx:numDim type="val">
        <cx:f>_xlchart.v1.31</cx:f>
      </cx:numDim>
    </cx:data>
  </cx:chartData>
  <cx:chart>
    <cx:title pos="t" align="ctr" overlay="0"/>
    <cx:plotArea>
      <cx:plotAreaRegion>
        <cx:series layoutId="boxWhisker" uniqueId="{84DAE7B3-596E-184F-A6C6-2888F0C941C2}">
          <cx:tx>
            <cx:txData>
              <cx:f>_xlchart.v1.28</cx:f>
              <cx:v>number of contigs for this plant with loss of any dubius alleles</cx:v>
            </cx:txData>
          </cx:tx>
          <cx:spPr>
            <a:solidFill>
              <a:srgbClr val="FFFF00"/>
            </a:solidFill>
          </cx:spPr>
          <cx:dataId val="0"/>
          <cx:layoutPr>
            <cx:visibility meanLine="0" meanMarker="1" nonoutliers="0" outliers="1"/>
            <cx:statistics quartileMethod="exclusive"/>
          </cx:layoutPr>
        </cx:series>
        <cx:series layoutId="boxWhisker" uniqueId="{65218B23-7BA4-C84C-9B7A-29C155F404C7}">
          <cx:tx>
            <cx:txData>
              <cx:f>_xlchart.v1.30</cx:f>
              <cx:v>number of contigs for this plant with loss of any pratensis alleles</cx:v>
            </cx:txData>
          </cx:tx>
          <cx:spPr>
            <a:solidFill>
              <a:srgbClr val="F7C4FF"/>
            </a:solidFill>
          </cx:spPr>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b" align="ctr" overlay="0"/>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_xlchart.v1.33</cx:f>
      </cx:numDim>
    </cx:data>
    <cx:data id="1">
      <cx:numDim type="val">
        <cx:f>_xlchart.v1.35</cx:f>
      </cx:numDim>
    </cx:data>
  </cx:chartData>
  <cx:chart>
    <cx:title pos="t" align="ctr" overlay="0"/>
    <cx:plotArea>
      <cx:plotAreaRegion>
        <cx:series layoutId="boxWhisker" uniqueId="{B4CAA9C4-D4FB-B041-B5DB-7CDEB80EDB0E}">
          <cx:tx>
            <cx:txData>
              <cx:f>_xlchart.v1.32</cx:f>
              <cx:v>loss of any dubius alleles</cx:v>
            </cx:txData>
          </cx:tx>
          <cx:spPr>
            <a:solidFill>
              <a:srgbClr val="FFFF00"/>
            </a:solidFill>
          </cx:spPr>
          <cx:dataId val="0"/>
          <cx:layoutPr>
            <cx:visibility meanLine="0" meanMarker="1" nonoutliers="0" outliers="1"/>
            <cx:statistics quartileMethod="exclusive"/>
          </cx:layoutPr>
        </cx:series>
        <cx:series layoutId="boxWhisker" uniqueId="{E4DA47C2-CFDE-6348-B792-91CBD03E9652}">
          <cx:tx>
            <cx:txData>
              <cx:f>_xlchart.v1.34</cx:f>
              <cx:v>loss of any pratensis alleles</cx:v>
            </cx:txData>
          </cx:tx>
          <cx:spPr>
            <a:solidFill>
              <a:srgbClr val="F7C4FF"/>
            </a:solidFill>
          </cx:spPr>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b" align="ctr" overlay="0"/>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_xlchart.v1.37</cx:f>
      </cx:numDim>
    </cx:data>
    <cx:data id="1">
      <cx:numDim type="val">
        <cx:f>_xlchart.v1.39</cx:f>
      </cx:numDim>
    </cx:data>
  </cx:chartData>
  <cx:chart>
    <cx:title pos="t" align="ctr" overlay="0"/>
    <cx:plotArea>
      <cx:plotAreaRegion>
        <cx:series layoutId="boxWhisker" uniqueId="{BC5AC1E0-672A-DE4D-AA24-492BD27A0AC4}">
          <cx:tx>
            <cx:txData>
              <cx:f>_xlchart.v1.36</cx:f>
              <cx:v>loss of any dubius alleles</cx:v>
            </cx:txData>
          </cx:tx>
          <cx:spPr>
            <a:solidFill>
              <a:srgbClr val="FFFF00"/>
            </a:solidFill>
          </cx:spPr>
          <cx:dataId val="0"/>
          <cx:layoutPr>
            <cx:visibility meanLine="0" meanMarker="1" nonoutliers="0" outliers="1"/>
            <cx:statistics quartileMethod="exclusive"/>
          </cx:layoutPr>
        </cx:series>
        <cx:series layoutId="boxWhisker" uniqueId="{3B2066C1-6DE9-7A46-AA39-0182182DEDB2}">
          <cx:tx>
            <cx:txData>
              <cx:f>_xlchart.v1.38</cx:f>
              <cx:v>loss of any pratensis alleles</cx:v>
            </cx:txData>
          </cx:tx>
          <cx:spPr>
            <a:solidFill>
              <a:srgbClr val="F7C4FF"/>
            </a:solidFill>
          </cx:spPr>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b" align="ctr" overlay="0"/>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_xlchart.v1.41</cx:f>
      </cx:numDim>
    </cx:data>
    <cx:data id="1">
      <cx:numDim type="val">
        <cx:f>_xlchart.v1.43</cx:f>
      </cx:numDim>
    </cx:data>
  </cx:chartData>
  <cx:chart>
    <cx:title pos="t" align="ctr" overlay="0">
      <cx:tx>
        <cx:txData>
          <cx:v>Number of contigs for each plant (point) with any gene loss in synthetic and natural T. miscellus</cx:v>
        </cx:txData>
      </cx:tx>
      <cx:txPr>
        <a:bodyPr spcFirstLastPara="1" vertOverflow="ellipsis" horzOverflow="overflow" wrap="square" lIns="0" tIns="0" rIns="0" bIns="0" anchor="ctr" anchorCtr="1"/>
        <a:lstStyle/>
        <a:p>
          <a:pPr algn="ctr" rtl="0">
            <a:defRPr>
              <a:latin typeface="Times" pitchFamily="2" charset="0"/>
              <a:ea typeface="Times" pitchFamily="2" charset="0"/>
              <a:cs typeface="Times" pitchFamily="2" charset="0"/>
            </a:defRPr>
          </a:pPr>
          <a:r>
            <a:rPr lang="en-US" sz="1400" b="0" i="0" u="none" strike="noStrike" baseline="0">
              <a:solidFill>
                <a:sysClr val="windowText" lastClr="000000">
                  <a:lumMod val="65000"/>
                  <a:lumOff val="35000"/>
                </a:sysClr>
              </a:solidFill>
              <a:latin typeface="Times" pitchFamily="2" charset="0"/>
            </a:rPr>
            <a:t>Number of contigs for each plant (point) with any gene loss in synthetic and natural T. miscellus</a:t>
          </a:r>
        </a:p>
      </cx:txPr>
    </cx:title>
    <cx:plotArea>
      <cx:plotAreaRegion>
        <cx:series layoutId="boxWhisker" uniqueId="{372C9487-1CC1-9141-9A84-D44C5B80CD33}">
          <cx:tx>
            <cx:txData>
              <cx:f>_xlchart.v1.40</cx:f>
              <cx:v>any loss at all in synthetics</cx:v>
            </cx:txData>
          </cx:tx>
          <cx:spPr>
            <a:solidFill>
              <a:schemeClr val="bg1">
                <a:lumMod val="50000"/>
              </a:schemeClr>
            </a:solidFill>
            <a:ln>
              <a:solidFill>
                <a:schemeClr val="tx1"/>
              </a:solidFill>
            </a:ln>
          </cx:spPr>
          <cx:dataId val="0"/>
          <cx:layoutPr>
            <cx:visibility meanLine="0" meanMarker="1" nonoutliers="1" outliers="1"/>
            <cx:statistics quartileMethod="exclusive"/>
          </cx:layoutPr>
        </cx:series>
        <cx:series layoutId="boxWhisker" uniqueId="{6B0D2B39-8C0B-E74F-AC60-60EFE8B6AD15}">
          <cx:tx>
            <cx:txData>
              <cx:f>_xlchart.v1.42</cx:f>
              <cx:v>any loss at all in naturals</cx:v>
            </cx:txData>
          </cx:tx>
          <cx:spPr>
            <a:solidFill>
              <a:schemeClr val="bg1">
                <a:lumMod val="85000"/>
              </a:schemeClr>
            </a:solidFill>
            <a:ln>
              <a:solidFill>
                <a:schemeClr val="bg1">
                  <a:lumMod val="50000"/>
                </a:schemeClr>
              </a:solidFill>
            </a:ln>
          </cx:spPr>
          <cx:dataId val="1"/>
          <cx:layoutPr>
            <cx:visibility meanLine="0" meanMarker="1" nonoutliers="1" outliers="1"/>
            <cx:statistics quartileMethod="exclusive"/>
          </cx:layoutPr>
        </cx:series>
      </cx:plotAreaRegion>
      <cx:axis id="0" hidden="1">
        <cx:catScaling gapWidth="1"/>
        <cx:tickLabels/>
        <cx:txPr>
          <a:bodyPr vertOverflow="overflow" horzOverflow="overflow" wrap="square" lIns="0" tIns="0" rIns="0" bIns="0"/>
          <a:lstStyle/>
          <a:p>
            <a:pPr algn="ctr" rtl="0">
              <a:defRPr sz="900" b="0" i="0">
                <a:solidFill>
                  <a:srgbClr val="595959"/>
                </a:solidFill>
                <a:latin typeface="Times" pitchFamily="2" charset="0"/>
                <a:ea typeface="Times" pitchFamily="2" charset="0"/>
                <a:cs typeface="Times" pitchFamily="2" charset="0"/>
              </a:defRPr>
            </a:pPr>
            <a:endParaRPr lang="en-US">
              <a:latin typeface="Times" pitchFamily="2" charset="0"/>
            </a:endParaRPr>
          </a:p>
        </cx:txPr>
      </cx:axis>
      <cx:axis id="1">
        <cx:valScaling/>
        <cx:title>
          <cx:tx>
            <cx:rich>
              <a:bodyPr spcFirstLastPara="1" vertOverflow="ellipsis" horzOverflow="overflow" wrap="square" lIns="0" tIns="0" rIns="0" bIns="0" anchor="ctr" anchorCtr="1"/>
              <a:lstStyle/>
              <a:p>
                <a:pPr algn="ctr" rtl="0">
                  <a:defRPr>
                    <a:latin typeface="Times" pitchFamily="2" charset="0"/>
                    <a:ea typeface="Times" pitchFamily="2" charset="0"/>
                    <a:cs typeface="Times" pitchFamily="2" charset="0"/>
                  </a:defRPr>
                </a:pPr>
                <a:r>
                  <a:rPr lang="en-US" sz="1200" b="0" i="0" u="none" strike="noStrike" baseline="0">
                    <a:solidFill>
                      <a:schemeClr val="tx1"/>
                    </a:solidFill>
                    <a:latin typeface="Times" pitchFamily="2" charset="0"/>
                  </a:rPr>
                  <a:t>Number of contigs for a plant (point</a:t>
                </a:r>
                <a:r>
                  <a:rPr lang="en-US" sz="1200" b="0" i="0" u="none" strike="noStrike" baseline="0">
                    <a:solidFill>
                      <a:sysClr val="windowText" lastClr="000000">
                        <a:lumMod val="65000"/>
                        <a:lumOff val="35000"/>
                      </a:sysClr>
                    </a:solidFill>
                    <a:latin typeface="Times" pitchFamily="2" charset="0"/>
                  </a:rPr>
                  <a:t>)</a:t>
                </a:r>
              </a:p>
            </cx:rich>
          </cx:tx>
        </cx:title>
        <cx:majorGridlines/>
        <cx:tickLabels/>
        <cx:txPr>
          <a:bodyPr vertOverflow="overflow" horzOverflow="overflow" wrap="square" lIns="0" tIns="0" rIns="0" bIns="0"/>
          <a:lstStyle/>
          <a:p>
            <a:pPr algn="ctr" rtl="0">
              <a:defRPr sz="900" b="0" i="0">
                <a:solidFill>
                  <a:srgbClr val="595959"/>
                </a:solidFill>
                <a:latin typeface="Times" pitchFamily="2" charset="0"/>
                <a:ea typeface="Times" pitchFamily="2" charset="0"/>
                <a:cs typeface="Times" pitchFamily="2" charset="0"/>
              </a:defRPr>
            </a:pPr>
            <a:endParaRPr lang="en-US">
              <a:latin typeface="Times" pitchFamily="2" charset="0"/>
            </a:endParaRPr>
          </a:p>
        </cx:txPr>
      </cx:axis>
    </cx:plotArea>
    <cx:legend pos="b" align="ctr" overlay="0">
      <cx:txPr>
        <a:bodyPr spcFirstLastPara="1" vertOverflow="ellipsis" horzOverflow="overflow" wrap="square" lIns="0" tIns="0" rIns="0" bIns="0" anchor="ctr" anchorCtr="1"/>
        <a:lstStyle/>
        <a:p>
          <a:pPr algn="ctr" rtl="0">
            <a:defRPr sz="1050">
              <a:latin typeface="Times" pitchFamily="2" charset="0"/>
              <a:ea typeface="Times" pitchFamily="2" charset="0"/>
              <a:cs typeface="Times" pitchFamily="2" charset="0"/>
            </a:defRPr>
          </a:pPr>
          <a:endParaRPr lang="en-US" sz="1050" b="0" i="0" u="none" strike="noStrike" baseline="0">
            <a:solidFill>
              <a:sysClr val="windowText" lastClr="000000">
                <a:lumMod val="65000"/>
                <a:lumOff val="35000"/>
              </a:sysClr>
            </a:solidFill>
            <a:latin typeface="Times" pitchFamily="2" charset="0"/>
          </a:endParaRPr>
        </a:p>
      </cx:txPr>
    </cx:legend>
  </cx:chart>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strDim type="cat">
        <cx:f>_xlchart.v1.44</cx:f>
      </cx:strDim>
      <cx:numDim type="val">
        <cx:f>_xlchart.v1.46</cx:f>
      </cx:numDim>
    </cx:data>
    <cx:data id="1">
      <cx:strDim type="cat">
        <cx:f>_xlchart.v1.44</cx:f>
      </cx:strDim>
      <cx:numDim type="val">
        <cx:f>_xlchart.v1.48</cx:f>
      </cx:numDim>
    </cx:data>
  </cx:chartData>
  <cx:chart>
    <cx:title pos="t" align="ctr" overlay="0">
      <cx:tx>
        <cx:txData>
          <cx:v>Number of contigs for a plant (point) showing loss in both parent alleles for 9 populations of natural T. miscellus</cx:v>
        </cx:txData>
      </cx:tx>
      <cx:txPr>
        <a:bodyPr spcFirstLastPara="1" vertOverflow="ellipsis" horzOverflow="overflow" wrap="square" lIns="0" tIns="0" rIns="0" bIns="0" anchor="ctr" anchorCtr="1"/>
        <a:lstStyle/>
        <a:p>
          <a:pPr algn="ctr" rtl="0">
            <a:defRPr sz="1600">
              <a:latin typeface="Times" pitchFamily="2" charset="0"/>
              <a:ea typeface="Times" pitchFamily="2" charset="0"/>
              <a:cs typeface="Times" pitchFamily="2" charset="0"/>
            </a:defRPr>
          </a:pPr>
          <a:r>
            <a:rPr lang="en-US" sz="1600" b="0" i="0" u="none" strike="noStrike" baseline="0">
              <a:solidFill>
                <a:sysClr val="windowText" lastClr="000000">
                  <a:lumMod val="65000"/>
                  <a:lumOff val="35000"/>
                </a:sysClr>
              </a:solidFill>
              <a:latin typeface="Times" pitchFamily="2" charset="0"/>
            </a:rPr>
            <a:t>Number of contigs for a plant (point) showing loss in both parent alleles for 9 populations of natural T. miscellus</a:t>
          </a:r>
        </a:p>
      </cx:txPr>
    </cx:title>
    <cx:plotArea>
      <cx:plotAreaRegion>
        <cx:series layoutId="boxWhisker" uniqueId="{3502D4BF-D7FC-2946-A7E5-C29C31E2707B}">
          <cx:tx>
            <cx:txData>
              <cx:f>_xlchart.v1.45</cx:f>
              <cx:v>loss of any dubius alleles</cx:v>
            </cx:txData>
          </cx:tx>
          <cx:spPr>
            <a:solidFill>
              <a:srgbClr val="FFFF00"/>
            </a:solidFill>
            <a:ln>
              <a:solidFill>
                <a:schemeClr val="bg1">
                  <a:lumMod val="65000"/>
                </a:schemeClr>
              </a:solidFill>
            </a:ln>
          </cx:spPr>
          <cx:dataId val="0"/>
          <cx:layoutPr>
            <cx:visibility meanLine="0" meanMarker="1" nonoutliers="1" outliers="1"/>
            <cx:statistics quartileMethod="exclusive"/>
          </cx:layoutPr>
        </cx:series>
        <cx:series layoutId="boxWhisker" uniqueId="{9264199F-C4F5-CA46-A4AF-F3D3F52EFCEE}">
          <cx:tx>
            <cx:txData>
              <cx:f>_xlchart.v1.47</cx:f>
              <cx:v>loss of any pratensis alleles</cx:v>
            </cx:txData>
          </cx:tx>
          <cx:spPr>
            <a:solidFill>
              <a:srgbClr val="F7C4FF"/>
            </a:solidFill>
            <a:ln>
              <a:solidFill>
                <a:schemeClr val="bg1">
                  <a:lumMod val="65000"/>
                </a:schemeClr>
              </a:solidFill>
            </a:ln>
          </cx:spPr>
          <cx:dataId val="1"/>
          <cx:layoutPr>
            <cx:visibility meanLine="0" meanMarker="1" nonoutliers="1" outliers="1"/>
            <cx:statistics quartileMethod="exclusive"/>
          </cx:layoutPr>
        </cx:series>
      </cx:plotAreaRegion>
      <cx:axis id="0">
        <cx:catScaling gapWidth="1"/>
        <cx:title>
          <cx:tx>
            <cx:txData>
              <cx:v>Natural Populations</cx:v>
            </cx:txData>
          </cx:tx>
          <cx:txPr>
            <a:bodyPr spcFirstLastPara="1" vertOverflow="ellipsis" horzOverflow="overflow" wrap="square" lIns="0" tIns="0" rIns="0" bIns="0" anchor="ctr" anchorCtr="1"/>
            <a:lstStyle/>
            <a:p>
              <a:pPr algn="ctr" rtl="0">
                <a:defRPr sz="1600"/>
              </a:pPr>
              <a:r>
                <a:rPr lang="en-US" sz="1600" b="0" i="0" u="none" strike="noStrike" baseline="0">
                  <a:solidFill>
                    <a:sysClr val="windowText" lastClr="000000">
                      <a:lumMod val="65000"/>
                      <a:lumOff val="35000"/>
                    </a:sysClr>
                  </a:solidFill>
                  <a:latin typeface="Calibri" panose="020F0502020204030204"/>
                </a:rPr>
                <a:t>Natural Populations</a:t>
              </a:r>
            </a:p>
          </cx:txPr>
        </cx:title>
        <cx:majorGridlines/>
        <cx:tickLabels/>
        <cx:txPr>
          <a:bodyPr vertOverflow="overflow" horzOverflow="overflow" wrap="square" lIns="0" tIns="0" rIns="0" bIns="0"/>
          <a:lstStyle/>
          <a:p>
            <a:pPr algn="ctr" rtl="0">
              <a:defRPr sz="1600" b="0" i="0">
                <a:solidFill>
                  <a:srgbClr val="595959"/>
                </a:solidFill>
                <a:latin typeface="Times" pitchFamily="2" charset="0"/>
                <a:ea typeface="Times" pitchFamily="2" charset="0"/>
                <a:cs typeface="Times" pitchFamily="2" charset="0"/>
              </a:defRPr>
            </a:pPr>
            <a:endParaRPr lang="en-US" sz="1600">
              <a:latin typeface="Times" pitchFamily="2" charset="0"/>
            </a:endParaRPr>
          </a:p>
        </cx:txPr>
      </cx:axis>
      <cx:axis id="1">
        <cx:valScaling/>
        <cx:title>
          <cx:tx>
            <cx:txData>
              <cx:v>Number of contigs for a plant (point) showing loss</cx:v>
            </cx:txData>
          </cx:tx>
          <cx:txPr>
            <a:bodyPr spcFirstLastPara="1" vertOverflow="ellipsis" horzOverflow="overflow" wrap="square" lIns="0" tIns="0" rIns="0" bIns="0" anchor="ctr" anchorCtr="1"/>
            <a:lstStyle/>
            <a:p>
              <a:pPr algn="ctr" rtl="0">
                <a:defRPr sz="1600"/>
              </a:pPr>
              <a:r>
                <a:rPr lang="en-US" sz="1600" b="0" i="0" u="none" strike="noStrike" baseline="0">
                  <a:solidFill>
                    <a:sysClr val="windowText" lastClr="000000">
                      <a:lumMod val="65000"/>
                      <a:lumOff val="35000"/>
                    </a:sysClr>
                  </a:solidFill>
                  <a:latin typeface="Calibri" panose="020F0502020204030204"/>
                </a:rPr>
                <a:t>Number of contigs for a plant (point) showing loss</a:t>
              </a:r>
            </a:p>
          </cx:txPr>
        </cx:title>
        <cx:majorGridlines/>
        <cx:tickLabels/>
        <cx:txPr>
          <a:bodyPr vertOverflow="overflow" horzOverflow="overflow" wrap="square" lIns="0" tIns="0" rIns="0" bIns="0"/>
          <a:lstStyle/>
          <a:p>
            <a:pPr algn="ctr" rtl="0">
              <a:defRPr sz="1600" b="0" i="0">
                <a:solidFill>
                  <a:srgbClr val="595959"/>
                </a:solidFill>
                <a:latin typeface="Times" pitchFamily="2" charset="0"/>
                <a:ea typeface="Times" pitchFamily="2" charset="0"/>
                <a:cs typeface="Times" pitchFamily="2" charset="0"/>
              </a:defRPr>
            </a:pPr>
            <a:endParaRPr lang="en-US" sz="1600">
              <a:latin typeface="Times" pitchFamily="2" charset="0"/>
            </a:endParaRPr>
          </a:p>
        </cx:txPr>
      </cx:axis>
    </cx:plotArea>
    <cx:legend pos="b" align="ctr" overlay="0">
      <cx:txPr>
        <a:bodyPr vertOverflow="overflow" horzOverflow="overflow" wrap="square" lIns="0" tIns="0" rIns="0" bIns="0"/>
        <a:lstStyle/>
        <a:p>
          <a:pPr algn="ctr" rtl="0">
            <a:defRPr sz="1600" b="0" i="0">
              <a:solidFill>
                <a:srgbClr val="595959"/>
              </a:solidFill>
              <a:latin typeface="Calibri" panose="020F0502020204030204" pitchFamily="34" charset="0"/>
              <a:ea typeface="Calibri" panose="020F0502020204030204" pitchFamily="34" charset="0"/>
              <a:cs typeface="Calibri" panose="020F0502020204030204" pitchFamily="34" charset="0"/>
            </a:defRPr>
          </a:pPr>
          <a:endParaRPr lang="en-US" sz="1600"/>
        </a:p>
      </cx:txPr>
    </cx:legend>
  </cx:chart>
</cx:chartSpace>
</file>

<file path=xl/charts/chartEx10.xml><?xml version="1.0" encoding="utf-8"?>
<cx:chartSpace xmlns:a="http://schemas.openxmlformats.org/drawingml/2006/main" xmlns:r="http://schemas.openxmlformats.org/officeDocument/2006/relationships" xmlns:cx="http://schemas.microsoft.com/office/drawing/2014/chartex">
  <cx:chartData>
    <cx:data id="0">
      <cx:strDim type="cat">
        <cx:f>_xlchart.v1.49</cx:f>
      </cx:strDim>
      <cx:numDim type="val">
        <cx:f>_xlchart.v1.51</cx:f>
      </cx:numDim>
    </cx:data>
    <cx:data id="1">
      <cx:strDim type="cat">
        <cx:f>_xlchart.v1.49</cx:f>
      </cx:strDim>
      <cx:numDim type="val">
        <cx:f>_xlchart.v1.53</cx:f>
      </cx:numDim>
    </cx:data>
  </cx:chartData>
  <cx:chart>
    <cx:title pos="t" align="ctr" overlay="0">
      <cx:tx>
        <cx:txData>
          <cx:v>Outliers removed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Outliers removed</a:t>
          </a:r>
        </a:p>
      </cx:txPr>
    </cx:title>
    <cx:plotArea>
      <cx:plotAreaRegion>
        <cx:series layoutId="boxWhisker" uniqueId="{92565118-84A5-DC41-A5E2-9777F8131F25}">
          <cx:tx>
            <cx:txData>
              <cx:f>_xlchart.v1.50</cx:f>
              <cx:v>loss of any dubius alleles</cx:v>
            </cx:txData>
          </cx:tx>
          <cx:spPr>
            <a:solidFill>
              <a:srgbClr val="FFFF00"/>
            </a:solidFill>
            <a:ln>
              <a:solidFill>
                <a:schemeClr val="bg1">
                  <a:lumMod val="75000"/>
                </a:schemeClr>
              </a:solidFill>
            </a:ln>
          </cx:spPr>
          <cx:dataId val="0"/>
          <cx:layoutPr>
            <cx:visibility meanLine="0" meanMarker="1" nonoutliers="1" outliers="1"/>
            <cx:statistics quartileMethod="exclusive"/>
          </cx:layoutPr>
        </cx:series>
        <cx:series layoutId="boxWhisker" uniqueId="{DA1E2310-4663-AC4E-873C-C3DA0350D9E6}">
          <cx:tx>
            <cx:txData>
              <cx:f>_xlchart.v1.52</cx:f>
              <cx:v>loss of any pratensis alleles</cx:v>
            </cx:txData>
          </cx:tx>
          <cx:spPr>
            <a:solidFill>
              <a:srgbClr val="F7C4FF"/>
            </a:solidFill>
            <a:ln>
              <a:solidFill>
                <a:schemeClr val="bg1">
                  <a:lumMod val="75000"/>
                </a:schemeClr>
              </a:solidFill>
            </a:ln>
          </cx:spPr>
          <cx:dataId val="1"/>
          <cx:layoutPr>
            <cx:visibility meanLine="0" meanMarker="1" nonoutliers="1" outliers="1"/>
            <cx:statistics quartileMethod="exclusive"/>
          </cx:layoutPr>
        </cx:series>
      </cx:plotAreaRegion>
      <cx:axis id="0">
        <cx:catScaling gapWidth="1"/>
        <cx:majorGridlines/>
        <cx:tickLabels/>
      </cx:axis>
      <cx:axis id="1">
        <cx:valScaling/>
        <cx:majorGridlines/>
        <cx:tickLabels/>
      </cx:axis>
    </cx:plotArea>
  </cx:chart>
</cx:chartSpace>
</file>

<file path=xl/charts/chartEx11.xml><?xml version="1.0" encoding="utf-8"?>
<cx:chartSpace xmlns:a="http://schemas.openxmlformats.org/drawingml/2006/main" xmlns:r="http://schemas.openxmlformats.org/officeDocument/2006/relationships" xmlns:cx="http://schemas.microsoft.com/office/drawing/2014/chartex">
  <cx:chartData>
    <cx:data id="0">
      <cx:strDim type="cat">
        <cx:f>_xlchart.v1.54</cx:f>
      </cx:strDim>
      <cx:numDim type="val">
        <cx:f>_xlchart.v1.56</cx:f>
      </cx:numDim>
    </cx:data>
    <cx:data id="1">
      <cx:strDim type="cat">
        <cx:f>_xlchart.v1.54</cx:f>
      </cx:strDim>
      <cx:numDim type="val">
        <cx:f>_xlchart.v1.58</cx:f>
      </cx:numDim>
    </cx:data>
  </cx:chartData>
  <cx:chart>
    <cx:title pos="t" align="ctr" overlay="0">
      <cx:tx>
        <cx:txData>
          <cx:v>Number of contigs for a plant (point) showing loss in diubius or prantensis alelles for six synthetic lines of T. miscellus</cx:v>
        </cx:txData>
      </cx:tx>
      <cx:txPr>
        <a:bodyPr spcFirstLastPara="1" vertOverflow="ellipsis" horzOverflow="overflow" wrap="square" lIns="0" tIns="0" rIns="0" bIns="0" anchor="ctr" anchorCtr="1"/>
        <a:lstStyle/>
        <a:p>
          <a:pPr algn="ctr" rtl="0">
            <a:defRPr sz="1600">
              <a:latin typeface="Times" pitchFamily="2" charset="0"/>
              <a:ea typeface="Times" pitchFamily="2" charset="0"/>
              <a:cs typeface="Times" pitchFamily="2" charset="0"/>
            </a:defRPr>
          </a:pPr>
          <a:r>
            <a:rPr lang="en-US" sz="1600" b="0" i="0" u="none" strike="noStrike" baseline="0">
              <a:solidFill>
                <a:sysClr val="windowText" lastClr="000000">
                  <a:lumMod val="65000"/>
                  <a:lumOff val="35000"/>
                </a:sysClr>
              </a:solidFill>
              <a:latin typeface="Times" pitchFamily="2" charset="0"/>
            </a:rPr>
            <a:t>Number of contigs for a plant (point) showing loss in diubius or prantensis alelles for six synthetic lines of T. miscellus</a:t>
          </a:r>
        </a:p>
      </cx:txPr>
    </cx:title>
    <cx:plotArea>
      <cx:plotAreaRegion>
        <cx:series layoutId="boxWhisker" uniqueId="{71489D4E-9B56-C247-8C99-BA6B90E62F84}">
          <cx:tx>
            <cx:txData>
              <cx:f>_xlchart.v1.55</cx:f>
              <cx:v>loss of any dubius alleles</cx:v>
            </cx:txData>
          </cx:tx>
          <cx:spPr>
            <a:solidFill>
              <a:srgbClr val="FFFF00"/>
            </a:solidFill>
            <a:ln>
              <a:solidFill>
                <a:schemeClr val="bg1">
                  <a:lumMod val="75000"/>
                </a:schemeClr>
              </a:solidFill>
            </a:ln>
          </cx:spPr>
          <cx:dataId val="0"/>
          <cx:layoutPr>
            <cx:visibility meanLine="0" meanMarker="1" nonoutliers="1" outliers="1"/>
            <cx:statistics quartileMethod="exclusive"/>
          </cx:layoutPr>
        </cx:series>
        <cx:series layoutId="boxWhisker" uniqueId="{58599190-99DE-8A40-8C61-6DC0A0625315}">
          <cx:tx>
            <cx:txData>
              <cx:f>_xlchart.v1.57</cx:f>
              <cx:v>loss of any pratensis alleles</cx:v>
            </cx:txData>
          </cx:tx>
          <cx:spPr>
            <a:solidFill>
              <a:srgbClr val="F7C4FF"/>
            </a:solidFill>
            <a:ln>
              <a:solidFill>
                <a:schemeClr val="bg1">
                  <a:lumMod val="75000"/>
                </a:schemeClr>
              </a:solidFill>
            </a:ln>
          </cx:spPr>
          <cx:dataId val="1"/>
          <cx:layoutPr>
            <cx:visibility meanLine="0" meanMarker="1" nonoutliers="1" outliers="1"/>
            <cx:statistics quartileMethod="exclusive"/>
          </cx:layoutPr>
        </cx:series>
      </cx:plotAreaRegion>
      <cx:axis id="0">
        <cx:catScaling gapWidth="1"/>
        <cx:title>
          <cx:tx>
            <cx:txData>
              <cx:v>Synthetic Lines</cx:v>
            </cx:txData>
          </cx:tx>
          <cx:txPr>
            <a:bodyPr spcFirstLastPara="1" vertOverflow="ellipsis" horzOverflow="overflow" wrap="square" lIns="0" tIns="0" rIns="0" bIns="0" anchor="ctr" anchorCtr="1"/>
            <a:lstStyle/>
            <a:p>
              <a:pPr algn="ctr" rtl="0">
                <a:defRPr sz="1600">
                  <a:latin typeface="Times" pitchFamily="2" charset="0"/>
                  <a:ea typeface="Times" pitchFamily="2" charset="0"/>
                  <a:cs typeface="Times" pitchFamily="2" charset="0"/>
                </a:defRPr>
              </a:pPr>
              <a:r>
                <a:rPr lang="en-US" sz="1600" b="0" i="0" u="none" strike="noStrike" baseline="0">
                  <a:solidFill>
                    <a:sysClr val="windowText" lastClr="000000">
                      <a:lumMod val="65000"/>
                      <a:lumOff val="35000"/>
                    </a:sysClr>
                  </a:solidFill>
                  <a:latin typeface="Times" pitchFamily="2" charset="0"/>
                </a:rPr>
                <a:t>Synthetic Lines</a:t>
              </a:r>
            </a:p>
          </cx:txPr>
        </cx:title>
        <cx:majorGridlines/>
        <cx:tickLabels/>
        <cx:txPr>
          <a:bodyPr vertOverflow="overflow" horzOverflow="overflow" wrap="square" lIns="0" tIns="0" rIns="0" bIns="0"/>
          <a:lstStyle/>
          <a:p>
            <a:pPr algn="ctr" rtl="0">
              <a:defRPr sz="1600" b="0" i="0">
                <a:solidFill>
                  <a:srgbClr val="595959"/>
                </a:solidFill>
                <a:latin typeface="Times" pitchFamily="2" charset="0"/>
                <a:ea typeface="Times" pitchFamily="2" charset="0"/>
                <a:cs typeface="Times" pitchFamily="2" charset="0"/>
              </a:defRPr>
            </a:pPr>
            <a:endParaRPr lang="en-US" sz="1600">
              <a:latin typeface="Times" pitchFamily="2" charset="0"/>
            </a:endParaRPr>
          </a:p>
        </cx:txPr>
      </cx:axis>
      <cx:axis id="1">
        <cx:valScaling/>
        <cx:title>
          <cx:tx>
            <cx:txData>
              <cx:v>Number of contigs for a plant (point showing loss</cx:v>
            </cx:txData>
          </cx:tx>
          <cx:txPr>
            <a:bodyPr spcFirstLastPara="1" vertOverflow="ellipsis" horzOverflow="overflow" wrap="square" lIns="0" tIns="0" rIns="0" bIns="0" anchor="ctr" anchorCtr="1"/>
            <a:lstStyle/>
            <a:p>
              <a:pPr algn="ctr" rtl="0">
                <a:defRPr sz="1600">
                  <a:latin typeface="Times" pitchFamily="2" charset="0"/>
                  <a:ea typeface="Times" pitchFamily="2" charset="0"/>
                  <a:cs typeface="Times" pitchFamily="2" charset="0"/>
                </a:defRPr>
              </a:pPr>
              <a:r>
                <a:rPr lang="en-US" sz="1600" b="0" i="0" u="none" strike="noStrike" baseline="0">
                  <a:solidFill>
                    <a:sysClr val="windowText" lastClr="000000">
                      <a:lumMod val="65000"/>
                      <a:lumOff val="35000"/>
                    </a:sysClr>
                  </a:solidFill>
                  <a:latin typeface="Times" pitchFamily="2" charset="0"/>
                </a:rPr>
                <a:t>Number of contigs for a plant (point showing loss</a:t>
              </a:r>
            </a:p>
          </cx:txPr>
        </cx:title>
        <cx:majorGridlines/>
        <cx:tickLabels/>
        <cx:txPr>
          <a:bodyPr vertOverflow="overflow" horzOverflow="overflow" wrap="square" lIns="0" tIns="0" rIns="0" bIns="0"/>
          <a:lstStyle/>
          <a:p>
            <a:pPr algn="ctr" rtl="0">
              <a:defRPr sz="1600" b="0" i="0">
                <a:solidFill>
                  <a:srgbClr val="595959"/>
                </a:solidFill>
                <a:latin typeface="Times" pitchFamily="2" charset="0"/>
                <a:ea typeface="Times" pitchFamily="2" charset="0"/>
                <a:cs typeface="Times" pitchFamily="2" charset="0"/>
              </a:defRPr>
            </a:pPr>
            <a:endParaRPr lang="en-US" sz="1600">
              <a:latin typeface="Times" pitchFamily="2" charset="0"/>
            </a:endParaRPr>
          </a:p>
        </cx:txPr>
      </cx:axis>
    </cx:plotArea>
    <cx:legend pos="b" align="ctr" overlay="0">
      <cx:txPr>
        <a:bodyPr vertOverflow="overflow" horzOverflow="overflow" wrap="square" lIns="0" tIns="0" rIns="0" bIns="0"/>
        <a:lstStyle/>
        <a:p>
          <a:pPr algn="ctr" rtl="0">
            <a:defRPr sz="1600" b="0" i="0">
              <a:solidFill>
                <a:srgbClr val="595959"/>
              </a:solidFill>
              <a:latin typeface="Times" pitchFamily="2" charset="0"/>
              <a:ea typeface="Times" pitchFamily="2" charset="0"/>
              <a:cs typeface="Times" pitchFamily="2" charset="0"/>
            </a:defRPr>
          </a:pPr>
          <a:endParaRPr lang="en-US" sz="1600">
            <a:latin typeface="Times" pitchFamily="2" charset="0"/>
          </a:endParaRPr>
        </a:p>
      </cx:txPr>
    </cx:legend>
  </cx:chart>
</cx:chartSpace>
</file>

<file path=xl/charts/chartEx12.xml><?xml version="1.0" encoding="utf-8"?>
<cx:chartSpace xmlns:a="http://schemas.openxmlformats.org/drawingml/2006/main" xmlns:r="http://schemas.openxmlformats.org/officeDocument/2006/relationships" xmlns:cx="http://schemas.microsoft.com/office/drawing/2014/chartex">
  <cx:chartData>
    <cx:data id="0">
      <cx:numDim type="val">
        <cx:f>_xlchart.v1.60</cx:f>
      </cx:numDim>
    </cx:data>
    <cx:data id="1">
      <cx:numDim type="val">
        <cx:f>_xlchart.v1.62</cx:f>
      </cx:numDim>
    </cx:data>
    <cx:data id="2">
      <cx:numDim type="val">
        <cx:f>_xlchart.v1.64</cx:f>
      </cx:numDim>
    </cx:data>
    <cx:data id="3">
      <cx:numDim type="val">
        <cx:f>_xlchart.v1.66</cx:f>
      </cx:numDim>
    </cx:data>
  </cx:chartData>
  <cx:chart>
    <cx:title pos="t" align="ctr" overlay="0">
      <cx:tx>
        <cx:txData>
          <cx:v>Number of contigs lost from the first generation after polyploidy to an older generation in T. miscellus</cx:v>
        </cx:txData>
      </cx:tx>
      <cx:txPr>
        <a:bodyPr spcFirstLastPara="1" vertOverflow="ellipsis" horzOverflow="overflow" wrap="square" lIns="0" tIns="0" rIns="0" bIns="0" anchor="ctr" anchorCtr="1"/>
        <a:lstStyle/>
        <a:p>
          <a:pPr algn="ctr" rtl="0">
            <a:defRPr sz="1600">
              <a:latin typeface="Times" pitchFamily="2" charset="0"/>
              <a:ea typeface="Times" pitchFamily="2" charset="0"/>
              <a:cs typeface="Times" pitchFamily="2" charset="0"/>
            </a:defRPr>
          </a:pPr>
          <a:r>
            <a:rPr lang="en-US" sz="1600" b="0" i="0" u="none" strike="noStrike" baseline="0">
              <a:solidFill>
                <a:sysClr val="windowText" lastClr="000000">
                  <a:lumMod val="65000"/>
                  <a:lumOff val="35000"/>
                </a:sysClr>
              </a:solidFill>
              <a:latin typeface="Times" pitchFamily="2" charset="0"/>
            </a:rPr>
            <a:t>Number of contigs lost from the first generation after polyploidy to an older generation in T. miscellus</a:t>
          </a:r>
        </a:p>
      </cx:txPr>
    </cx:title>
    <cx:plotArea>
      <cx:plotAreaRegion>
        <cx:series layoutId="boxWhisker" uniqueId="{1553AC8B-EBBC-534D-A34B-D3CB9A31F262}">
          <cx:tx>
            <cx:txData>
              <cx:f>_xlchart.v1.59</cx:f>
              <cx:v>any loss at all in S1</cx:v>
            </cx:txData>
          </cx:tx>
          <cx:dataId val="0"/>
          <cx:layoutPr>
            <cx:visibility meanLine="0" meanMarker="1" nonoutliers="1" outliers="1"/>
            <cx:statistics quartileMethod="exclusive"/>
          </cx:layoutPr>
        </cx:series>
        <cx:series layoutId="boxWhisker" uniqueId="{0A2161D1-9DC3-2B44-ABB8-753369776D27}">
          <cx:tx>
            <cx:txData>
              <cx:f>_xlchart.v1.61</cx:f>
              <cx:v>any loss at all in S2</cx:v>
            </cx:txData>
          </cx:tx>
          <cx:dataId val="1"/>
          <cx:layoutPr>
            <cx:visibility meanLine="0" meanMarker="1" nonoutliers="1" outliers="1"/>
            <cx:statistics quartileMethod="exclusive"/>
          </cx:layoutPr>
        </cx:series>
        <cx:series layoutId="boxWhisker" uniqueId="{FB515731-F332-CA42-8BFA-D73458F0EB81}">
          <cx:tx>
            <cx:txData>
              <cx:f>_xlchart.v1.63</cx:f>
              <cx:v>any loss at all in S3</cx:v>
            </cx:txData>
          </cx:tx>
          <cx:spPr>
            <a:solidFill>
              <a:schemeClr val="bg1">
                <a:lumMod val="85000"/>
              </a:schemeClr>
            </a:solidFill>
          </cx:spPr>
          <cx:dataPt idx="54"/>
          <cx:dataPt idx="55"/>
          <cx:dataId val="2"/>
          <cx:layoutPr>
            <cx:visibility meanLine="0" meanMarker="1" nonoutliers="1" outliers="1"/>
            <cx:statistics quartileMethod="exclusive"/>
          </cx:layoutPr>
        </cx:series>
        <cx:series layoutId="boxWhisker" uniqueId="{743970D6-2A05-9948-8840-E1797F7D9385}">
          <cx:tx>
            <cx:txData>
              <cx:f>_xlchart.v1.65</cx:f>
              <cx:v>any loss at all for 40 generations</cx:v>
            </cx:txData>
          </cx:tx>
          <cx:spPr>
            <a:solidFill>
              <a:schemeClr val="bg1">
                <a:lumMod val="95000"/>
              </a:schemeClr>
            </a:solidFill>
          </cx:spPr>
          <cx:dataId val="3"/>
          <cx:layoutPr>
            <cx:visibility meanLine="0" meanMarker="1" nonoutliers="1" outliers="1"/>
            <cx:statistics quartileMethod="exclusive"/>
          </cx:layoutPr>
        </cx:series>
      </cx:plotAreaRegion>
      <cx:axis id="0" hidden="1">
        <cx:catScaling gapWidth="1"/>
        <cx:tickLabels/>
        <cx:txPr>
          <a:bodyPr spcFirstLastPara="1" vertOverflow="ellipsis" horzOverflow="overflow" wrap="square" lIns="0" tIns="0" rIns="0" bIns="0" anchor="ctr" anchorCtr="1"/>
          <a:lstStyle/>
          <a:p>
            <a:pPr algn="ctr" rtl="0">
              <a:defRPr sz="1600">
                <a:latin typeface="Times" pitchFamily="2" charset="0"/>
                <a:ea typeface="Times" pitchFamily="2" charset="0"/>
                <a:cs typeface="Times" pitchFamily="2" charset="0"/>
              </a:defRPr>
            </a:pPr>
            <a:endParaRPr lang="en-US" sz="1600" b="0" i="0" u="none" strike="noStrike" baseline="0">
              <a:solidFill>
                <a:sysClr val="windowText" lastClr="000000">
                  <a:lumMod val="65000"/>
                  <a:lumOff val="35000"/>
                </a:sysClr>
              </a:solidFill>
              <a:latin typeface="Times" pitchFamily="2" charset="0"/>
            </a:endParaRPr>
          </a:p>
        </cx:txPr>
      </cx:axis>
      <cx:axis id="1">
        <cx:valScaling/>
        <cx:title>
          <cx:tx>
            <cx:txData>
              <cx:v>Number of contigs lost for a plant (point)</cx:v>
            </cx:txData>
          </cx:tx>
          <cx:txPr>
            <a:bodyPr spcFirstLastPara="1" vertOverflow="ellipsis" horzOverflow="overflow" wrap="square" lIns="0" tIns="0" rIns="0" bIns="0" anchor="ctr" anchorCtr="1"/>
            <a:lstStyle/>
            <a:p>
              <a:pPr algn="ctr" rtl="0">
                <a:defRPr sz="1600">
                  <a:latin typeface="Times" pitchFamily="2" charset="0"/>
                  <a:ea typeface="Times" pitchFamily="2" charset="0"/>
                  <a:cs typeface="Times" pitchFamily="2" charset="0"/>
                </a:defRPr>
              </a:pPr>
              <a:r>
                <a:rPr lang="en-US" sz="1600" b="0" i="0" u="none" strike="noStrike" baseline="0">
                  <a:solidFill>
                    <a:sysClr val="windowText" lastClr="000000">
                      <a:lumMod val="65000"/>
                      <a:lumOff val="35000"/>
                    </a:sysClr>
                  </a:solidFill>
                  <a:latin typeface="Times" pitchFamily="2" charset="0"/>
                </a:rPr>
                <a:t>Number of contigs lost for a plant (point)</a:t>
              </a:r>
            </a:p>
          </cx:txPr>
        </cx:title>
        <cx:majorGridlines/>
        <cx:tickLabels/>
        <cx:txPr>
          <a:bodyPr vertOverflow="overflow" horzOverflow="overflow" wrap="square" lIns="0" tIns="0" rIns="0" bIns="0"/>
          <a:lstStyle/>
          <a:p>
            <a:pPr algn="ctr" rtl="0">
              <a:defRPr sz="1600" b="0" i="0">
                <a:solidFill>
                  <a:srgbClr val="595959"/>
                </a:solidFill>
                <a:latin typeface="Times" pitchFamily="2" charset="0"/>
                <a:ea typeface="Times" pitchFamily="2" charset="0"/>
                <a:cs typeface="Times" pitchFamily="2" charset="0"/>
              </a:defRPr>
            </a:pPr>
            <a:endParaRPr lang="en-US" sz="1600">
              <a:latin typeface="Times" pitchFamily="2" charset="0"/>
            </a:endParaRPr>
          </a:p>
        </cx:txPr>
      </cx:axis>
    </cx:plotArea>
    <cx:legend pos="b" align="ctr" overlay="0">
      <cx:txPr>
        <a:bodyPr vertOverflow="overflow" horzOverflow="overflow" wrap="square" lIns="0" tIns="0" rIns="0" bIns="0"/>
        <a:lstStyle/>
        <a:p>
          <a:pPr algn="ctr" rtl="0">
            <a:defRPr sz="1600" b="0" i="0">
              <a:solidFill>
                <a:srgbClr val="595959"/>
              </a:solidFill>
              <a:latin typeface="Times" pitchFamily="2" charset="0"/>
              <a:ea typeface="Times" pitchFamily="2" charset="0"/>
              <a:cs typeface="Times" pitchFamily="2" charset="0"/>
            </a:defRPr>
          </a:pPr>
          <a:endParaRPr lang="en-US" sz="1600">
            <a:latin typeface="Times" pitchFamily="2" charset="0"/>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withinLinear" id="16">
  <a:schemeClr val="accent3"/>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ACC767F-5029-704E-8263-655F3997C95F}">
  <sheetPr/>
  <sheetViews>
    <sheetView zoomScale="152" workbookViewId="0" zoomToFit="1"/>
  </sheetViews>
  <pageMargins left="0.7" right="0.7" top="0.75" bottom="0.75" header="0.3" footer="0.3"/>
  <pageSetup orientation="landscape" horizontalDpi="0" verticalDpi="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CC38360-3D93-6E4D-A5E3-CB75C9D25027}">
  <sheetPr/>
  <sheetViews>
    <sheetView zoomScale="152" workbookViewId="0" zoomToFit="1"/>
  </sheetViews>
  <pageMargins left="0.7" right="0.7" top="0.75" bottom="0.75" header="0.3" footer="0.3"/>
  <pageSetup orientation="landscape" horizontalDpi="0" verticalDpi="0"/>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A2F8A46-AF76-2B44-8CC8-CE3B58D3BDE4}">
  <sheetPr/>
  <sheetViews>
    <sheetView zoomScale="153" workbookViewId="0" zoomToFit="1"/>
  </sheetViews>
  <pageMargins left="0.7" right="0.7" top="0.75" bottom="0.75" header="0.3" footer="0.3"/>
  <pageSetup orientation="landscape" horizontalDpi="0" verticalDpi="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6" Type="http://schemas.microsoft.com/office/2014/relationships/chartEx" Target="../charts/chartEx5.xml"/><Relationship Id="rId5" Type="http://schemas.microsoft.com/office/2014/relationships/chartEx" Target="../charts/chartEx4.xml"/><Relationship Id="rId4"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microsoft.com/office/2014/relationships/chartEx" Target="../charts/chartEx6.xml"/></Relationships>
</file>

<file path=xl/drawings/_rels/drawing7.xml.rels><?xml version="1.0" encoding="UTF-8" standalone="yes"?>
<Relationships xmlns="http://schemas.openxmlformats.org/package/2006/relationships"><Relationship Id="rId2" Type="http://schemas.microsoft.com/office/2014/relationships/chartEx" Target="../charts/chartEx7.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2" Type="http://schemas.microsoft.com/office/2014/relationships/chartEx" Target="../charts/chartEx8.xml"/><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2" Type="http://schemas.microsoft.com/office/2014/relationships/chartEx" Target="../charts/chartEx10.xml"/><Relationship Id="rId1" Type="http://schemas.microsoft.com/office/2014/relationships/chartEx" Target="../charts/chartEx9.xml"/></Relationships>
</file>

<file path=xl/drawings/_rels/drawing11.xml.rels><?xml version="1.0" encoding="UTF-8" standalone="yes"?>
<Relationships xmlns="http://schemas.openxmlformats.org/package/2006/relationships"><Relationship Id="rId1" Type="http://schemas.microsoft.com/office/2014/relationships/chartEx" Target="../charts/chartEx1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microsoft.com/office/2014/relationships/chartEx" Target="../charts/chartEx12.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absoluteAnchor>
    <xdr:pos x="0" y="0"/>
    <xdr:ext cx="8672763" cy="6291513"/>
    <xdr:graphicFrame macro="">
      <xdr:nvGraphicFramePr>
        <xdr:cNvPr id="2" name="Chart 1">
          <a:extLst>
            <a:ext uri="{FF2B5EF4-FFF2-40B4-BE49-F238E27FC236}">
              <a16:creationId xmlns:a16="http://schemas.microsoft.com/office/drawing/2014/main" id="{5D2DE80A-D5CA-7E85-8DDB-5D1BA3C74D1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72763" cy="6291513"/>
    <xdr:graphicFrame macro="">
      <xdr:nvGraphicFramePr>
        <xdr:cNvPr id="2" name="Chart 1">
          <a:extLst>
            <a:ext uri="{FF2B5EF4-FFF2-40B4-BE49-F238E27FC236}">
              <a16:creationId xmlns:a16="http://schemas.microsoft.com/office/drawing/2014/main" id="{391BBD8E-B0C0-2A0E-8F12-FFDD1092B68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74183" cy="6291895"/>
    <xdr:graphicFrame macro="">
      <xdr:nvGraphicFramePr>
        <xdr:cNvPr id="2" name="Chart 1">
          <a:extLst>
            <a:ext uri="{FF2B5EF4-FFF2-40B4-BE49-F238E27FC236}">
              <a16:creationId xmlns:a16="http://schemas.microsoft.com/office/drawing/2014/main" id="{D772D703-9CE3-AEEC-5E4A-EB5C7983C1F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22</xdr:col>
      <xdr:colOff>82550</xdr:colOff>
      <xdr:row>18</xdr:row>
      <xdr:rowOff>196850</xdr:rowOff>
    </xdr:from>
    <xdr:to>
      <xdr:col>29</xdr:col>
      <xdr:colOff>607697</xdr:colOff>
      <xdr:row>45</xdr:row>
      <xdr:rowOff>12700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16A453E-1DE8-1B77-D554-BB8AFE3F20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243550" y="5187950"/>
              <a:ext cx="6303647" cy="53276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19</xdr:col>
      <xdr:colOff>711200</xdr:colOff>
      <xdr:row>5</xdr:row>
      <xdr:rowOff>44450</xdr:rowOff>
    </xdr:from>
    <xdr:to>
      <xdr:col>24</xdr:col>
      <xdr:colOff>533400</xdr:colOff>
      <xdr:row>18</xdr:row>
      <xdr:rowOff>146050</xdr:rowOff>
    </xdr:to>
    <xdr:graphicFrame macro="">
      <xdr:nvGraphicFramePr>
        <xdr:cNvPr id="2" name="Chart 1">
          <a:extLst>
            <a:ext uri="{FF2B5EF4-FFF2-40B4-BE49-F238E27FC236}">
              <a16:creationId xmlns:a16="http://schemas.microsoft.com/office/drawing/2014/main" id="{1A85D84C-D036-55C5-73DE-C466837213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31423</xdr:colOff>
      <xdr:row>33</xdr:row>
      <xdr:rowOff>88246</xdr:rowOff>
    </xdr:from>
    <xdr:to>
      <xdr:col>24</xdr:col>
      <xdr:colOff>675588</xdr:colOff>
      <xdr:row>46</xdr:row>
      <xdr:rowOff>108147</xdr:rowOff>
    </xdr:to>
    <xdr:graphicFrame macro="">
      <xdr:nvGraphicFramePr>
        <xdr:cNvPr id="4" name="Chart 3">
          <a:extLst>
            <a:ext uri="{FF2B5EF4-FFF2-40B4-BE49-F238E27FC236}">
              <a16:creationId xmlns:a16="http://schemas.microsoft.com/office/drawing/2014/main" id="{102F9C20-D910-2690-C6D0-B2A03206E5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44</xdr:col>
      <xdr:colOff>463485</xdr:colOff>
      <xdr:row>1</xdr:row>
      <xdr:rowOff>157113</xdr:rowOff>
    </xdr:from>
    <xdr:to>
      <xdr:col>54</xdr:col>
      <xdr:colOff>746289</xdr:colOff>
      <xdr:row>24</xdr:row>
      <xdr:rowOff>209484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769D910-5640-84FC-B8E0-092ADAB9C9E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7941185" y="1668413"/>
              <a:ext cx="8537804" cy="475137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679514</xdr:colOff>
      <xdr:row>47</xdr:row>
      <xdr:rowOff>114430</xdr:rowOff>
    </xdr:from>
    <xdr:to>
      <xdr:col>25</xdr:col>
      <xdr:colOff>340411</xdr:colOff>
      <xdr:row>67</xdr:row>
      <xdr:rowOff>130926</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82FD2D2D-4D16-9EDC-630C-F3B849BDB3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6364014" y="11087230"/>
              <a:ext cx="5236197" cy="545209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56</xdr:col>
      <xdr:colOff>2035017</xdr:colOff>
      <xdr:row>2</xdr:row>
      <xdr:rowOff>90068</xdr:rowOff>
    </xdr:from>
    <xdr:to>
      <xdr:col>69</xdr:col>
      <xdr:colOff>568362</xdr:colOff>
      <xdr:row>30</xdr:row>
      <xdr:rowOff>15412</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8652BE0B-654C-A722-B843-A3D0A67243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50625217" y="1804568"/>
              <a:ext cx="10572945" cy="565304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30</xdr:col>
      <xdr:colOff>109316</xdr:colOff>
      <xdr:row>28</xdr:row>
      <xdr:rowOff>8</xdr:rowOff>
    </xdr:from>
    <xdr:to>
      <xdr:col>36</xdr:col>
      <xdr:colOff>771645</xdr:colOff>
      <xdr:row>47</xdr:row>
      <xdr:rowOff>80379</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577D8A54-526A-70BC-FC6B-05CEDFD20ED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6030016" y="7023108"/>
              <a:ext cx="5615329" cy="403007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20</xdr:col>
      <xdr:colOff>669191</xdr:colOff>
      <xdr:row>24</xdr:row>
      <xdr:rowOff>93784</xdr:rowOff>
    </xdr:from>
    <xdr:to>
      <xdr:col>26</xdr:col>
      <xdr:colOff>258884</xdr:colOff>
      <xdr:row>36</xdr:row>
      <xdr:rowOff>394677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97EB811-3A8F-ADA3-D696-1E43F8FF709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7877691" y="6151684"/>
              <a:ext cx="4542693" cy="281549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15</xdr:col>
      <xdr:colOff>323850</xdr:colOff>
      <xdr:row>6</xdr:row>
      <xdr:rowOff>69850</xdr:rowOff>
    </xdr:from>
    <xdr:to>
      <xdr:col>20</xdr:col>
      <xdr:colOff>768350</xdr:colOff>
      <xdr:row>19</xdr:row>
      <xdr:rowOff>171450</xdr:rowOff>
    </xdr:to>
    <xdr:graphicFrame macro="">
      <xdr:nvGraphicFramePr>
        <xdr:cNvPr id="2" name="Chart 1">
          <a:extLst>
            <a:ext uri="{FF2B5EF4-FFF2-40B4-BE49-F238E27FC236}">
              <a16:creationId xmlns:a16="http://schemas.microsoft.com/office/drawing/2014/main" id="{57DB8440-FBAD-3EAD-8A43-17EB77CD2F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20</xdr:row>
      <xdr:rowOff>196850</xdr:rowOff>
    </xdr:from>
    <xdr:to>
      <xdr:col>20</xdr:col>
      <xdr:colOff>749300</xdr:colOff>
      <xdr:row>34</xdr:row>
      <xdr:rowOff>69850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67C537A-173F-CB7A-6D44-2B0D621070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2687300" y="52133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19</xdr:col>
      <xdr:colOff>820</xdr:colOff>
      <xdr:row>3</xdr:row>
      <xdr:rowOff>170494</xdr:rowOff>
    </xdr:from>
    <xdr:to>
      <xdr:col>26</xdr:col>
      <xdr:colOff>655483</xdr:colOff>
      <xdr:row>23</xdr:row>
      <xdr:rowOff>95591</xdr:rowOff>
    </xdr:to>
    <xdr:graphicFrame macro="">
      <xdr:nvGraphicFramePr>
        <xdr:cNvPr id="3" name="Chart 2">
          <a:extLst>
            <a:ext uri="{FF2B5EF4-FFF2-40B4-BE49-F238E27FC236}">
              <a16:creationId xmlns:a16="http://schemas.microsoft.com/office/drawing/2014/main" id="{5B459D12-04BC-07CE-9A99-93ABC68D4C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119284</xdr:colOff>
      <xdr:row>0</xdr:row>
      <xdr:rowOff>0</xdr:rowOff>
    </xdr:from>
    <xdr:to>
      <xdr:col>35</xdr:col>
      <xdr:colOff>557638</xdr:colOff>
      <xdr:row>27</xdr:row>
      <xdr:rowOff>21167</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6408040-8D00-7E67-310B-2F0B6E15AF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4884284" y="0"/>
              <a:ext cx="4565854" cy="621876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c:userShapes xmlns:c="http://schemas.openxmlformats.org/drawingml/2006/chart">
  <cdr:relSizeAnchor xmlns:cdr="http://schemas.openxmlformats.org/drawingml/2006/chartDrawing">
    <cdr:from>
      <cdr:x>0.08966</cdr:x>
      <cdr:y>0.12864</cdr:y>
    </cdr:from>
    <cdr:to>
      <cdr:x>0.63168</cdr:x>
      <cdr:y>0.23975</cdr:y>
    </cdr:to>
    <cdr:sp macro="" textlink="">
      <cdr:nvSpPr>
        <cdr:cNvPr id="2" name="TextBox 2">
          <a:extLst xmlns:a="http://schemas.openxmlformats.org/drawingml/2006/main">
            <a:ext uri="{FF2B5EF4-FFF2-40B4-BE49-F238E27FC236}">
              <a16:creationId xmlns:a16="http://schemas.microsoft.com/office/drawing/2014/main" id="{643280A8-AB3A-8C49-A036-9454C57A4FB8}"/>
            </a:ext>
          </a:extLst>
        </cdr:cNvPr>
        <cdr:cNvSpPr txBox="1"/>
      </cdr:nvSpPr>
      <cdr:spPr>
        <a:xfrm xmlns:a="http://schemas.openxmlformats.org/drawingml/2006/main">
          <a:off x="607481" y="515422"/>
          <a:ext cx="3672419" cy="445201"/>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100"/>
            <a:t>younger &gt;&gt;&gt;&gt;&gt;&gt;&gt;&gt;&gt;&gt;&gt;&gt;&gt;&gt;&gt;&gt;&gt;&gt;&gt;&gt;&gt;&gt;&gt;&gt;&gt;&gt;&gt;&gt;&gt;&gt;&gt;&gt;&gt;&gt; older</a:t>
          </a:r>
        </a:p>
      </cdr:txBody>
    </cdr:sp>
  </cdr:relSizeAnchor>
</c:userShapes>
</file>

<file path=xl/drawings/drawing10.xml><?xml version="1.0" encoding="utf-8"?>
<xdr:wsDr xmlns:xdr="http://schemas.openxmlformats.org/drawingml/2006/spreadsheetDrawing" xmlns:a="http://schemas.openxmlformats.org/drawingml/2006/main">
  <xdr:twoCellAnchor>
    <xdr:from>
      <xdr:col>24</xdr:col>
      <xdr:colOff>57150</xdr:colOff>
      <xdr:row>0</xdr:row>
      <xdr:rowOff>190500</xdr:rowOff>
    </xdr:from>
    <xdr:to>
      <xdr:col>34</xdr:col>
      <xdr:colOff>431800</xdr:colOff>
      <xdr:row>21</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F513122-C67B-16E9-CEF2-94A30E518A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869150" y="190500"/>
              <a:ext cx="8629650" cy="4737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39</xdr:col>
      <xdr:colOff>120650</xdr:colOff>
      <xdr:row>1</xdr:row>
      <xdr:rowOff>12700</xdr:rowOff>
    </xdr:from>
    <xdr:to>
      <xdr:col>49</xdr:col>
      <xdr:colOff>520700</xdr:colOff>
      <xdr:row>25</xdr:row>
      <xdr:rowOff>76200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BC66CBB-4256-5475-A217-7B69531A4DE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2315150" y="660400"/>
              <a:ext cx="8655050" cy="4978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15</xdr:col>
      <xdr:colOff>260350</xdr:colOff>
      <xdr:row>1</xdr:row>
      <xdr:rowOff>0</xdr:rowOff>
    </xdr:from>
    <xdr:to>
      <xdr:col>22</xdr:col>
      <xdr:colOff>736600</xdr:colOff>
      <xdr:row>30</xdr:row>
      <xdr:rowOff>127000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78FAB9B-5C56-3C94-8590-7CB434E2E30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176250" y="647700"/>
              <a:ext cx="6254750" cy="6515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24</xdr:col>
      <xdr:colOff>355600</xdr:colOff>
      <xdr:row>6</xdr:row>
      <xdr:rowOff>101600</xdr:rowOff>
    </xdr:from>
    <xdr:to>
      <xdr:col>31</xdr:col>
      <xdr:colOff>647700</xdr:colOff>
      <xdr:row>38</xdr:row>
      <xdr:rowOff>63500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0BC13F7-5F01-1214-1536-116C9F88205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0612100" y="1816100"/>
              <a:ext cx="7734300" cy="6540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32</xdr:col>
      <xdr:colOff>368300</xdr:colOff>
      <xdr:row>8</xdr:row>
      <xdr:rowOff>88900</xdr:rowOff>
    </xdr:from>
    <xdr:to>
      <xdr:col>39</xdr:col>
      <xdr:colOff>76200</xdr:colOff>
      <xdr:row>23</xdr:row>
      <xdr:rowOff>76200</xdr:rowOff>
    </xdr:to>
    <xdr:graphicFrame macro="">
      <xdr:nvGraphicFramePr>
        <xdr:cNvPr id="5" name="Chart 4">
          <a:extLst>
            <a:ext uri="{FF2B5EF4-FFF2-40B4-BE49-F238E27FC236}">
              <a16:creationId xmlns:a16="http://schemas.microsoft.com/office/drawing/2014/main" id="{A8C3A889-8E7F-FD61-D91C-9F28D4EC56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438150</xdr:colOff>
      <xdr:row>23</xdr:row>
      <xdr:rowOff>101600</xdr:rowOff>
    </xdr:from>
    <xdr:to>
      <xdr:col>39</xdr:col>
      <xdr:colOff>63500</xdr:colOff>
      <xdr:row>40</xdr:row>
      <xdr:rowOff>0</xdr:rowOff>
    </xdr:to>
    <xdr:graphicFrame macro="">
      <xdr:nvGraphicFramePr>
        <xdr:cNvPr id="6" name="Chart 5">
          <a:extLst>
            <a:ext uri="{FF2B5EF4-FFF2-40B4-BE49-F238E27FC236}">
              <a16:creationId xmlns:a16="http://schemas.microsoft.com/office/drawing/2014/main" id="{9B6E9EC0-8CE1-6C1B-881F-48D1BCE137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4</xdr:col>
      <xdr:colOff>730250</xdr:colOff>
      <xdr:row>11</xdr:row>
      <xdr:rowOff>19050</xdr:rowOff>
    </xdr:from>
    <xdr:to>
      <xdr:col>12</xdr:col>
      <xdr:colOff>215900</xdr:colOff>
      <xdr:row>31</xdr:row>
      <xdr:rowOff>88900</xdr:rowOff>
    </xdr:to>
    <xdr:graphicFrame macro="">
      <xdr:nvGraphicFramePr>
        <xdr:cNvPr id="2" name="Chart 1">
          <a:extLst>
            <a:ext uri="{FF2B5EF4-FFF2-40B4-BE49-F238E27FC236}">
              <a16:creationId xmlns:a16="http://schemas.microsoft.com/office/drawing/2014/main" id="{12193296-38F1-F227-9C19-66E179A79D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273050</xdr:colOff>
      <xdr:row>10</xdr:row>
      <xdr:rowOff>158750</xdr:rowOff>
    </xdr:from>
    <xdr:to>
      <xdr:col>26</xdr:col>
      <xdr:colOff>304800</xdr:colOff>
      <xdr:row>30</xdr:row>
      <xdr:rowOff>114300</xdr:rowOff>
    </xdr:to>
    <xdr:graphicFrame macro="">
      <xdr:nvGraphicFramePr>
        <xdr:cNvPr id="3" name="Chart 2">
          <a:extLst>
            <a:ext uri="{FF2B5EF4-FFF2-40B4-BE49-F238E27FC236}">
              <a16:creationId xmlns:a16="http://schemas.microsoft.com/office/drawing/2014/main" id="{CF6F2600-1F5F-C026-9BA0-FFBA6888E5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iejt001/Development/XRealStats-Mac.xlam" TargetMode="External"/><Relationship Id="rId1" Type="http://schemas.openxmlformats.org/officeDocument/2006/relationships/externalLinkPath" Target="/Users/iejt001/Development/XRealStats-Mac.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fig"/>
      <sheetName val="Wilcoxon Table"/>
      <sheetName val="Mann Table"/>
      <sheetName val="RSig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Prime"/>
      <sheetName val="MSSD"/>
    </sheetNames>
    <definedNames>
      <definedName name="REGWQ"/>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A1032-F1B4-A44A-9124-87A7239B2CAA}">
  <dimension ref="A1:FN302"/>
  <sheetViews>
    <sheetView workbookViewId="0">
      <pane xSplit="1" ySplit="2" topLeftCell="B3" activePane="bottomRight" state="frozen"/>
      <selection pane="topRight" activeCell="B1" sqref="B1"/>
      <selection pane="bottomLeft" activeCell="A2" sqref="A2"/>
      <selection pane="bottomRight" activeCell="BX288" sqref="BX288"/>
    </sheetView>
  </sheetViews>
  <sheetFormatPr baseColWidth="10" defaultColWidth="8.83203125" defaultRowHeight="16" x14ac:dyDescent="0.2"/>
  <cols>
    <col min="1" max="1" width="21" customWidth="1"/>
    <col min="8" max="9" width="8.83203125" style="1"/>
    <col min="16" max="17" width="8.83203125" style="1"/>
    <col min="24" max="25" width="8.83203125" style="1"/>
    <col min="32" max="33" width="8.83203125" style="1"/>
    <col min="40" max="41" width="8.83203125" style="1"/>
    <col min="48" max="49" width="8.83203125" style="1"/>
    <col min="56" max="57" width="8.83203125" style="1"/>
    <col min="64" max="65" width="8.83203125" style="1"/>
    <col min="72" max="73" width="8.83203125" style="1"/>
    <col min="89" max="90" width="8.83203125" style="1"/>
    <col min="125" max="126" width="8.83203125" style="1"/>
    <col min="163" max="163" width="8.83203125" style="1"/>
    <col min="164" max="164" width="12.1640625" style="1" customWidth="1"/>
  </cols>
  <sheetData>
    <row r="1" spans="1:164" ht="62" x14ac:dyDescent="0.7">
      <c r="B1" s="37" t="s">
        <v>588</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CD1" s="40" t="s">
        <v>591</v>
      </c>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row>
    <row r="2" spans="1:164" x14ac:dyDescent="0.2">
      <c r="A2" t="s">
        <v>587</v>
      </c>
      <c r="B2" t="s">
        <v>0</v>
      </c>
      <c r="C2" t="s">
        <v>1</v>
      </c>
      <c r="D2" t="s">
        <v>2</v>
      </c>
      <c r="E2" t="s">
        <v>3</v>
      </c>
      <c r="F2" t="s">
        <v>4</v>
      </c>
      <c r="G2" t="s">
        <v>5</v>
      </c>
      <c r="J2" t="s">
        <v>6</v>
      </c>
      <c r="K2" t="s">
        <v>7</v>
      </c>
      <c r="L2" t="s">
        <v>8</v>
      </c>
      <c r="M2" t="s">
        <v>9</v>
      </c>
      <c r="N2" t="s">
        <v>10</v>
      </c>
      <c r="O2" t="s">
        <v>11</v>
      </c>
      <c r="R2" t="s">
        <v>12</v>
      </c>
      <c r="S2" t="s">
        <v>13</v>
      </c>
      <c r="T2" t="s">
        <v>14</v>
      </c>
      <c r="U2" t="s">
        <v>15</v>
      </c>
      <c r="V2" t="s">
        <v>16</v>
      </c>
      <c r="W2" t="s">
        <v>17</v>
      </c>
      <c r="Z2" t="s">
        <v>18</v>
      </c>
      <c r="AA2" t="s">
        <v>19</v>
      </c>
      <c r="AB2" t="s">
        <v>20</v>
      </c>
      <c r="AC2" t="s">
        <v>21</v>
      </c>
      <c r="AD2" t="s">
        <v>22</v>
      </c>
      <c r="AE2" t="s">
        <v>23</v>
      </c>
      <c r="AH2" t="s">
        <v>24</v>
      </c>
      <c r="AI2" t="s">
        <v>25</v>
      </c>
      <c r="AJ2" t="s">
        <v>26</v>
      </c>
      <c r="AK2" t="s">
        <v>27</v>
      </c>
      <c r="AL2" t="s">
        <v>28</v>
      </c>
      <c r="AM2" t="s">
        <v>29</v>
      </c>
      <c r="AP2" t="s">
        <v>30</v>
      </c>
      <c r="AQ2" t="s">
        <v>31</v>
      </c>
      <c r="AR2" t="s">
        <v>32</v>
      </c>
      <c r="AS2" t="s">
        <v>33</v>
      </c>
      <c r="AT2" t="s">
        <v>34</v>
      </c>
      <c r="AU2" t="s">
        <v>35</v>
      </c>
      <c r="AX2" t="s">
        <v>36</v>
      </c>
      <c r="AY2" t="s">
        <v>37</v>
      </c>
      <c r="AZ2" t="s">
        <v>38</v>
      </c>
      <c r="BA2" t="s">
        <v>39</v>
      </c>
      <c r="BB2" t="s">
        <v>40</v>
      </c>
      <c r="BC2" t="s">
        <v>41</v>
      </c>
      <c r="BF2" t="s">
        <v>42</v>
      </c>
      <c r="BG2" t="s">
        <v>43</v>
      </c>
      <c r="BH2" t="s">
        <v>44</v>
      </c>
      <c r="BI2" t="s">
        <v>45</v>
      </c>
      <c r="BJ2" t="s">
        <v>46</v>
      </c>
      <c r="BK2" t="s">
        <v>47</v>
      </c>
      <c r="BN2" t="s">
        <v>48</v>
      </c>
      <c r="BO2" t="s">
        <v>49</v>
      </c>
      <c r="BP2" t="s">
        <v>50</v>
      </c>
      <c r="BQ2" t="s">
        <v>51</v>
      </c>
      <c r="BR2" t="s">
        <v>52</v>
      </c>
      <c r="BS2" t="s">
        <v>53</v>
      </c>
      <c r="CD2" t="s">
        <v>54</v>
      </c>
      <c r="CE2" t="s">
        <v>55</v>
      </c>
      <c r="CF2" t="s">
        <v>56</v>
      </c>
      <c r="CG2" t="s">
        <v>57</v>
      </c>
      <c r="CH2" t="s">
        <v>58</v>
      </c>
      <c r="CI2" t="s">
        <v>59</v>
      </c>
      <c r="CJ2" t="s">
        <v>60</v>
      </c>
      <c r="CM2" t="s">
        <v>61</v>
      </c>
      <c r="CN2" t="s">
        <v>62</v>
      </c>
      <c r="CO2" t="s">
        <v>63</v>
      </c>
      <c r="CP2" t="s">
        <v>64</v>
      </c>
      <c r="CQ2" t="s">
        <v>65</v>
      </c>
      <c r="CR2" t="s">
        <v>66</v>
      </c>
      <c r="CS2" t="s">
        <v>67</v>
      </c>
      <c r="CT2" t="s">
        <v>68</v>
      </c>
      <c r="CU2" t="s">
        <v>69</v>
      </c>
      <c r="CV2" t="s">
        <v>70</v>
      </c>
      <c r="CW2" t="s">
        <v>71</v>
      </c>
      <c r="CX2" t="s">
        <v>72</v>
      </c>
      <c r="CY2" t="s">
        <v>73</v>
      </c>
      <c r="CZ2" t="s">
        <v>74</v>
      </c>
      <c r="DA2" t="s">
        <v>75</v>
      </c>
      <c r="DB2" t="s">
        <v>76</v>
      </c>
      <c r="DC2" t="s">
        <v>77</v>
      </c>
      <c r="DD2" t="s">
        <v>78</v>
      </c>
      <c r="DE2" t="s">
        <v>79</v>
      </c>
      <c r="DF2" t="s">
        <v>80</v>
      </c>
      <c r="DG2" t="s">
        <v>81</v>
      </c>
      <c r="DH2" t="s">
        <v>82</v>
      </c>
      <c r="DI2" t="s">
        <v>83</v>
      </c>
      <c r="DJ2" t="s">
        <v>84</v>
      </c>
      <c r="DK2" t="s">
        <v>85</v>
      </c>
      <c r="DL2" t="s">
        <v>86</v>
      </c>
      <c r="DM2" t="s">
        <v>87</v>
      </c>
      <c r="DN2" t="s">
        <v>88</v>
      </c>
      <c r="DO2" t="s">
        <v>89</v>
      </c>
      <c r="DP2" t="s">
        <v>90</v>
      </c>
      <c r="DQ2" t="s">
        <v>91</v>
      </c>
      <c r="DR2" t="s">
        <v>92</v>
      </c>
      <c r="DS2" t="s">
        <v>93</v>
      </c>
      <c r="DT2" t="s">
        <v>94</v>
      </c>
      <c r="DW2" t="s">
        <v>95</v>
      </c>
      <c r="DX2" t="s">
        <v>96</v>
      </c>
      <c r="DY2" t="s">
        <v>97</v>
      </c>
      <c r="DZ2" t="s">
        <v>98</v>
      </c>
      <c r="EA2" t="s">
        <v>99</v>
      </c>
      <c r="EB2" t="s">
        <v>100</v>
      </c>
      <c r="EC2" t="s">
        <v>101</v>
      </c>
      <c r="ED2" t="s">
        <v>102</v>
      </c>
      <c r="EE2" t="s">
        <v>103</v>
      </c>
      <c r="EF2" t="s">
        <v>104</v>
      </c>
      <c r="EG2" t="s">
        <v>105</v>
      </c>
      <c r="EH2" t="s">
        <v>106</v>
      </c>
      <c r="EI2" t="s">
        <v>107</v>
      </c>
      <c r="EJ2" t="s">
        <v>108</v>
      </c>
      <c r="EK2" t="s">
        <v>109</v>
      </c>
      <c r="EL2" t="s">
        <v>110</v>
      </c>
      <c r="EM2" t="s">
        <v>111</v>
      </c>
      <c r="EN2" t="s">
        <v>112</v>
      </c>
      <c r="EO2" t="s">
        <v>113</v>
      </c>
      <c r="EP2" t="s">
        <v>114</v>
      </c>
      <c r="EQ2" t="s">
        <v>115</v>
      </c>
      <c r="ER2" t="s">
        <v>116</v>
      </c>
      <c r="ES2" t="s">
        <v>117</v>
      </c>
      <c r="ET2" t="s">
        <v>118</v>
      </c>
      <c r="EU2" t="s">
        <v>119</v>
      </c>
      <c r="EV2" t="s">
        <v>120</v>
      </c>
      <c r="EW2" t="s">
        <v>121</v>
      </c>
      <c r="EX2" t="s">
        <v>122</v>
      </c>
      <c r="EY2" t="s">
        <v>123</v>
      </c>
      <c r="EZ2" t="s">
        <v>124</v>
      </c>
      <c r="FA2" t="s">
        <v>125</v>
      </c>
      <c r="FB2" t="s">
        <v>126</v>
      </c>
      <c r="FC2" t="s">
        <v>127</v>
      </c>
      <c r="FD2" t="s">
        <v>128</v>
      </c>
      <c r="FE2" t="s">
        <v>129</v>
      </c>
      <c r="FF2" t="s">
        <v>130</v>
      </c>
    </row>
    <row r="3" spans="1:164" x14ac:dyDescent="0.2">
      <c r="A3" t="s">
        <v>131</v>
      </c>
      <c r="B3" t="s">
        <v>132</v>
      </c>
      <c r="C3" t="s">
        <v>132</v>
      </c>
      <c r="D3" t="s">
        <v>132</v>
      </c>
      <c r="E3" t="s">
        <v>132</v>
      </c>
      <c r="F3" t="s">
        <v>132</v>
      </c>
      <c r="G3" t="s">
        <v>132</v>
      </c>
      <c r="J3" t="s">
        <v>132</v>
      </c>
      <c r="K3" t="s">
        <v>132</v>
      </c>
      <c r="L3" t="s">
        <v>132</v>
      </c>
      <c r="M3" t="s">
        <v>132</v>
      </c>
      <c r="N3" t="s">
        <v>132</v>
      </c>
      <c r="O3" t="s">
        <v>132</v>
      </c>
      <c r="R3" t="s">
        <v>132</v>
      </c>
      <c r="S3" t="s">
        <v>132</v>
      </c>
      <c r="T3" t="s">
        <v>132</v>
      </c>
      <c r="U3" t="s">
        <v>132</v>
      </c>
      <c r="V3" t="s">
        <v>132</v>
      </c>
      <c r="W3" t="s">
        <v>132</v>
      </c>
      <c r="Z3" t="s">
        <v>132</v>
      </c>
      <c r="AA3" t="s">
        <v>132</v>
      </c>
      <c r="AB3" t="s">
        <v>132</v>
      </c>
      <c r="AC3" t="s">
        <v>132</v>
      </c>
      <c r="AD3" t="s">
        <v>132</v>
      </c>
      <c r="AE3" t="s">
        <v>132</v>
      </c>
      <c r="AH3" t="s">
        <v>132</v>
      </c>
      <c r="AI3" t="s">
        <v>132</v>
      </c>
      <c r="AJ3" t="s">
        <v>132</v>
      </c>
      <c r="AK3" t="s">
        <v>132</v>
      </c>
      <c r="AL3" t="s">
        <v>132</v>
      </c>
      <c r="AM3" t="s">
        <v>132</v>
      </c>
      <c r="AP3" t="s">
        <v>132</v>
      </c>
      <c r="AQ3" t="s">
        <v>132</v>
      </c>
      <c r="AR3" t="s">
        <v>132</v>
      </c>
      <c r="AS3" t="s">
        <v>132</v>
      </c>
      <c r="AT3" t="s">
        <v>132</v>
      </c>
      <c r="AU3" t="s">
        <v>132</v>
      </c>
      <c r="AX3" t="s">
        <v>133</v>
      </c>
      <c r="AY3" t="s">
        <v>133</v>
      </c>
      <c r="AZ3" t="s">
        <v>133</v>
      </c>
      <c r="BA3" t="s">
        <v>133</v>
      </c>
      <c r="BB3" t="s">
        <v>133</v>
      </c>
      <c r="BC3" t="s">
        <v>133</v>
      </c>
      <c r="BF3" t="s">
        <v>133</v>
      </c>
      <c r="BG3" t="s">
        <v>133</v>
      </c>
      <c r="BH3" t="s">
        <v>133</v>
      </c>
      <c r="BI3" t="s">
        <v>133</v>
      </c>
      <c r="BJ3" t="s">
        <v>133</v>
      </c>
      <c r="BK3" t="s">
        <v>133</v>
      </c>
      <c r="BN3" t="s">
        <v>132</v>
      </c>
      <c r="BO3" t="s">
        <v>132</v>
      </c>
      <c r="BP3" t="s">
        <v>132</v>
      </c>
      <c r="BQ3" t="s">
        <v>132</v>
      </c>
      <c r="BR3" t="s">
        <v>132</v>
      </c>
      <c r="BS3" t="s">
        <v>132</v>
      </c>
      <c r="CD3" t="s">
        <v>133</v>
      </c>
      <c r="CE3" t="s">
        <v>132</v>
      </c>
      <c r="CF3" t="s">
        <v>132</v>
      </c>
      <c r="CG3" t="s">
        <v>132</v>
      </c>
      <c r="CH3" t="s">
        <v>132</v>
      </c>
      <c r="CI3" t="s">
        <v>132</v>
      </c>
      <c r="CJ3" t="s">
        <v>132</v>
      </c>
      <c r="CM3" t="s">
        <v>132</v>
      </c>
      <c r="CN3" t="s">
        <v>132</v>
      </c>
      <c r="CO3" t="s">
        <v>132</v>
      </c>
      <c r="CP3" t="s">
        <v>132</v>
      </c>
      <c r="CQ3" t="s">
        <v>132</v>
      </c>
      <c r="CR3" t="s">
        <v>132</v>
      </c>
      <c r="CS3" t="s">
        <v>132</v>
      </c>
      <c r="CT3" t="s">
        <v>132</v>
      </c>
      <c r="CU3" t="s">
        <v>132</v>
      </c>
      <c r="CV3" t="s">
        <v>132</v>
      </c>
      <c r="CW3" t="s">
        <v>132</v>
      </c>
      <c r="CX3" t="s">
        <v>132</v>
      </c>
      <c r="CY3" t="s">
        <v>132</v>
      </c>
      <c r="CZ3" t="s">
        <v>132</v>
      </c>
      <c r="DA3" t="s">
        <v>132</v>
      </c>
      <c r="DB3" t="s">
        <v>132</v>
      </c>
      <c r="DC3" t="s">
        <v>132</v>
      </c>
      <c r="DD3" t="s">
        <v>132</v>
      </c>
      <c r="DE3" t="s">
        <v>132</v>
      </c>
      <c r="DF3" t="s">
        <v>132</v>
      </c>
      <c r="DG3" t="s">
        <v>132</v>
      </c>
      <c r="DH3" t="s">
        <v>132</v>
      </c>
      <c r="DI3" t="s">
        <v>132</v>
      </c>
      <c r="DJ3" t="s">
        <v>132</v>
      </c>
      <c r="DK3" t="s">
        <v>132</v>
      </c>
      <c r="DL3" t="s">
        <v>134</v>
      </c>
      <c r="DM3" t="s">
        <v>132</v>
      </c>
      <c r="DN3" t="s">
        <v>132</v>
      </c>
      <c r="DO3" t="s">
        <v>132</v>
      </c>
      <c r="DP3" t="s">
        <v>132</v>
      </c>
      <c r="DQ3" t="s">
        <v>132</v>
      </c>
      <c r="DR3" t="s">
        <v>132</v>
      </c>
      <c r="DS3" t="s">
        <v>134</v>
      </c>
      <c r="DT3" t="s">
        <v>132</v>
      </c>
      <c r="DW3" t="s">
        <v>132</v>
      </c>
      <c r="DX3" t="s">
        <v>132</v>
      </c>
      <c r="DY3" t="s">
        <v>132</v>
      </c>
      <c r="DZ3" t="s">
        <v>132</v>
      </c>
      <c r="EA3" t="s">
        <v>132</v>
      </c>
      <c r="EB3" t="s">
        <v>132</v>
      </c>
      <c r="EC3" t="s">
        <v>132</v>
      </c>
      <c r="ED3" t="s">
        <v>132</v>
      </c>
      <c r="EE3" t="s">
        <v>132</v>
      </c>
      <c r="EF3" t="s">
        <v>132</v>
      </c>
      <c r="EG3" t="s">
        <v>132</v>
      </c>
      <c r="EH3" t="s">
        <v>132</v>
      </c>
      <c r="EI3" t="s">
        <v>132</v>
      </c>
      <c r="EJ3" t="s">
        <v>132</v>
      </c>
      <c r="EK3" t="s">
        <v>132</v>
      </c>
      <c r="EL3" t="s">
        <v>132</v>
      </c>
      <c r="EM3" t="s">
        <v>132</v>
      </c>
      <c r="EN3" t="s">
        <v>132</v>
      </c>
      <c r="EO3" t="s">
        <v>132</v>
      </c>
      <c r="EP3" t="s">
        <v>132</v>
      </c>
      <c r="EQ3" t="s">
        <v>132</v>
      </c>
      <c r="ER3" t="s">
        <v>132</v>
      </c>
      <c r="ES3" t="s">
        <v>132</v>
      </c>
      <c r="ET3" t="s">
        <v>132</v>
      </c>
      <c r="EU3" t="s">
        <v>132</v>
      </c>
      <c r="EV3" t="s">
        <v>132</v>
      </c>
      <c r="EW3" t="s">
        <v>132</v>
      </c>
      <c r="EX3" t="s">
        <v>132</v>
      </c>
      <c r="EY3" t="s">
        <v>132</v>
      </c>
      <c r="EZ3" t="s">
        <v>132</v>
      </c>
      <c r="FA3" t="s">
        <v>132</v>
      </c>
      <c r="FB3" t="s">
        <v>132</v>
      </c>
      <c r="FC3" t="s">
        <v>132</v>
      </c>
      <c r="FD3" t="s">
        <v>132</v>
      </c>
      <c r="FE3" t="s">
        <v>132</v>
      </c>
      <c r="FF3" t="s">
        <v>132</v>
      </c>
    </row>
    <row r="4" spans="1:164" x14ac:dyDescent="0.2">
      <c r="A4" t="s">
        <v>135</v>
      </c>
      <c r="B4" t="s">
        <v>136</v>
      </c>
      <c r="C4" t="s">
        <v>136</v>
      </c>
      <c r="D4" t="s">
        <v>136</v>
      </c>
      <c r="E4" t="s">
        <v>136</v>
      </c>
      <c r="F4" t="s">
        <v>136</v>
      </c>
      <c r="G4" t="s">
        <v>136</v>
      </c>
      <c r="J4" t="s">
        <v>137</v>
      </c>
      <c r="K4" t="s">
        <v>136</v>
      </c>
      <c r="L4" t="s">
        <v>136</v>
      </c>
      <c r="M4" t="s">
        <v>136</v>
      </c>
      <c r="N4" t="s">
        <v>136</v>
      </c>
      <c r="O4" t="s">
        <v>137</v>
      </c>
      <c r="R4" t="s">
        <v>133</v>
      </c>
      <c r="S4" t="s">
        <v>138</v>
      </c>
      <c r="T4" t="s">
        <v>136</v>
      </c>
      <c r="U4" t="s">
        <v>136</v>
      </c>
      <c r="V4" t="s">
        <v>136</v>
      </c>
      <c r="W4" t="s">
        <v>137</v>
      </c>
      <c r="Z4" t="s">
        <v>136</v>
      </c>
      <c r="AA4" t="s">
        <v>136</v>
      </c>
      <c r="AB4" t="s">
        <v>136</v>
      </c>
      <c r="AC4" t="s">
        <v>133</v>
      </c>
      <c r="AD4" t="s">
        <v>136</v>
      </c>
      <c r="AE4" t="s">
        <v>136</v>
      </c>
      <c r="AH4" t="s">
        <v>137</v>
      </c>
      <c r="AI4" t="s">
        <v>133</v>
      </c>
      <c r="AJ4" t="s">
        <v>136</v>
      </c>
      <c r="AK4" t="s">
        <v>136</v>
      </c>
      <c r="AL4" t="s">
        <v>136</v>
      </c>
      <c r="AM4" t="s">
        <v>132</v>
      </c>
      <c r="AP4" t="s">
        <v>138</v>
      </c>
      <c r="AQ4" t="s">
        <v>136</v>
      </c>
      <c r="AR4" t="s">
        <v>132</v>
      </c>
      <c r="AS4" t="s">
        <v>132</v>
      </c>
      <c r="AT4" t="s">
        <v>136</v>
      </c>
      <c r="AU4" t="s">
        <v>136</v>
      </c>
      <c r="AX4" t="s">
        <v>136</v>
      </c>
      <c r="AY4" t="s">
        <v>136</v>
      </c>
      <c r="AZ4" t="s">
        <v>136</v>
      </c>
      <c r="BA4" t="s">
        <v>136</v>
      </c>
      <c r="BB4" t="s">
        <v>136</v>
      </c>
      <c r="BC4" t="s">
        <v>137</v>
      </c>
      <c r="BF4" t="s">
        <v>136</v>
      </c>
      <c r="BG4" t="s">
        <v>136</v>
      </c>
      <c r="BH4" t="s">
        <v>136</v>
      </c>
      <c r="BI4" t="s">
        <v>136</v>
      </c>
      <c r="BJ4" t="s">
        <v>133</v>
      </c>
      <c r="BK4" t="s">
        <v>136</v>
      </c>
      <c r="BN4" t="s">
        <v>136</v>
      </c>
      <c r="BO4" t="s">
        <v>136</v>
      </c>
      <c r="BP4" t="s">
        <v>136</v>
      </c>
      <c r="BQ4" t="s">
        <v>136</v>
      </c>
      <c r="BR4" t="s">
        <v>136</v>
      </c>
      <c r="BS4" t="s">
        <v>136</v>
      </c>
      <c r="CD4" t="s">
        <v>136</v>
      </c>
      <c r="CE4" t="s">
        <v>136</v>
      </c>
      <c r="CF4" t="s">
        <v>136</v>
      </c>
      <c r="CG4" t="s">
        <v>136</v>
      </c>
      <c r="CH4" t="s">
        <v>138</v>
      </c>
      <c r="CI4" t="s">
        <v>136</v>
      </c>
      <c r="CJ4" t="s">
        <v>136</v>
      </c>
      <c r="CM4" t="s">
        <v>136</v>
      </c>
      <c r="CN4" t="s">
        <v>136</v>
      </c>
      <c r="CO4" t="s">
        <v>136</v>
      </c>
      <c r="CP4" t="s">
        <v>138</v>
      </c>
      <c r="CQ4" t="s">
        <v>136</v>
      </c>
      <c r="CR4" t="s">
        <v>136</v>
      </c>
      <c r="CS4" t="s">
        <v>136</v>
      </c>
      <c r="CT4" t="s">
        <v>136</v>
      </c>
      <c r="CU4" t="s">
        <v>137</v>
      </c>
      <c r="CV4" t="s">
        <v>136</v>
      </c>
      <c r="CW4" t="s">
        <v>136</v>
      </c>
      <c r="CX4" t="s">
        <v>136</v>
      </c>
      <c r="CY4" t="s">
        <v>136</v>
      </c>
      <c r="CZ4" t="s">
        <v>136</v>
      </c>
      <c r="DA4" t="s">
        <v>136</v>
      </c>
      <c r="DB4" t="s">
        <v>136</v>
      </c>
      <c r="DC4" t="s">
        <v>136</v>
      </c>
      <c r="DD4" t="s">
        <v>136</v>
      </c>
      <c r="DE4" t="s">
        <v>136</v>
      </c>
      <c r="DF4" t="s">
        <v>136</v>
      </c>
      <c r="DG4" t="s">
        <v>136</v>
      </c>
      <c r="DH4" t="s">
        <v>136</v>
      </c>
      <c r="DI4" t="s">
        <v>136</v>
      </c>
      <c r="DJ4" t="s">
        <v>136</v>
      </c>
      <c r="DK4" t="s">
        <v>136</v>
      </c>
      <c r="DL4" t="s">
        <v>136</v>
      </c>
      <c r="DM4" t="s">
        <v>136</v>
      </c>
      <c r="DN4" t="s">
        <v>136</v>
      </c>
      <c r="DO4" t="s">
        <v>137</v>
      </c>
      <c r="DP4" t="s">
        <v>136</v>
      </c>
      <c r="DQ4" t="s">
        <v>136</v>
      </c>
      <c r="DR4" t="s">
        <v>136</v>
      </c>
      <c r="DS4" t="s">
        <v>138</v>
      </c>
      <c r="DT4" t="s">
        <v>136</v>
      </c>
      <c r="DW4" t="s">
        <v>136</v>
      </c>
      <c r="DX4" t="s">
        <v>136</v>
      </c>
      <c r="DY4" t="s">
        <v>136</v>
      </c>
      <c r="DZ4" t="s">
        <v>136</v>
      </c>
      <c r="EA4" t="s">
        <v>136</v>
      </c>
      <c r="EB4" t="s">
        <v>136</v>
      </c>
      <c r="EC4" t="s">
        <v>136</v>
      </c>
      <c r="ED4" t="s">
        <v>136</v>
      </c>
      <c r="EE4" t="s">
        <v>136</v>
      </c>
      <c r="EF4" t="s">
        <v>136</v>
      </c>
      <c r="EG4" t="s">
        <v>137</v>
      </c>
      <c r="EH4" t="s">
        <v>136</v>
      </c>
      <c r="EI4" t="s">
        <v>136</v>
      </c>
      <c r="EJ4" t="s">
        <v>136</v>
      </c>
      <c r="EK4" t="s">
        <v>136</v>
      </c>
      <c r="EL4" t="s">
        <v>136</v>
      </c>
      <c r="EM4" t="s">
        <v>136</v>
      </c>
      <c r="EN4" t="s">
        <v>136</v>
      </c>
      <c r="EO4" t="s">
        <v>136</v>
      </c>
      <c r="EP4" t="s">
        <v>136</v>
      </c>
      <c r="EQ4" t="s">
        <v>136</v>
      </c>
      <c r="ER4" t="s">
        <v>136</v>
      </c>
      <c r="ES4" t="s">
        <v>136</v>
      </c>
      <c r="ET4" t="s">
        <v>136</v>
      </c>
      <c r="EU4" t="s">
        <v>137</v>
      </c>
      <c r="EV4" t="s">
        <v>136</v>
      </c>
      <c r="EW4" t="s">
        <v>136</v>
      </c>
      <c r="EX4" t="s">
        <v>136</v>
      </c>
      <c r="EY4" t="s">
        <v>136</v>
      </c>
      <c r="EZ4" t="s">
        <v>136</v>
      </c>
      <c r="FA4" t="s">
        <v>136</v>
      </c>
      <c r="FB4" t="s">
        <v>136</v>
      </c>
      <c r="FC4" t="s">
        <v>136</v>
      </c>
      <c r="FD4" t="s">
        <v>136</v>
      </c>
      <c r="FE4" t="s">
        <v>136</v>
      </c>
      <c r="FF4" t="s">
        <v>136</v>
      </c>
    </row>
    <row r="5" spans="1:164" x14ac:dyDescent="0.2">
      <c r="A5" t="s">
        <v>139</v>
      </c>
      <c r="B5" t="s">
        <v>132</v>
      </c>
      <c r="C5" t="s">
        <v>132</v>
      </c>
      <c r="D5" t="s">
        <v>132</v>
      </c>
      <c r="E5" t="s">
        <v>132</v>
      </c>
      <c r="F5" t="s">
        <v>132</v>
      </c>
      <c r="G5" t="s">
        <v>132</v>
      </c>
      <c r="J5" t="s">
        <v>132</v>
      </c>
      <c r="K5" t="s">
        <v>132</v>
      </c>
      <c r="L5" t="s">
        <v>132</v>
      </c>
      <c r="M5" t="s">
        <v>132</v>
      </c>
      <c r="N5" t="s">
        <v>132</v>
      </c>
      <c r="O5" t="s">
        <v>132</v>
      </c>
      <c r="R5" t="s">
        <v>132</v>
      </c>
      <c r="S5" t="s">
        <v>132</v>
      </c>
      <c r="T5" t="s">
        <v>132</v>
      </c>
      <c r="U5" t="s">
        <v>132</v>
      </c>
      <c r="V5" t="s">
        <v>132</v>
      </c>
      <c r="W5" t="s">
        <v>132</v>
      </c>
      <c r="Z5" t="s">
        <v>132</v>
      </c>
      <c r="AA5" t="s">
        <v>132</v>
      </c>
      <c r="AB5" t="s">
        <v>132</v>
      </c>
      <c r="AC5" t="s">
        <v>132</v>
      </c>
      <c r="AD5" t="s">
        <v>132</v>
      </c>
      <c r="AE5" t="s">
        <v>132</v>
      </c>
      <c r="AH5" t="s">
        <v>132</v>
      </c>
      <c r="AI5" t="s">
        <v>132</v>
      </c>
      <c r="AJ5" t="s">
        <v>132</v>
      </c>
      <c r="AK5" t="s">
        <v>132</v>
      </c>
      <c r="AL5" t="s">
        <v>132</v>
      </c>
      <c r="AM5" t="s">
        <v>132</v>
      </c>
      <c r="AP5" t="s">
        <v>132</v>
      </c>
      <c r="AQ5" t="s">
        <v>132</v>
      </c>
      <c r="AR5" t="s">
        <v>132</v>
      </c>
      <c r="AS5" t="s">
        <v>132</v>
      </c>
      <c r="AT5" t="s">
        <v>132</v>
      </c>
      <c r="AU5" t="s">
        <v>132</v>
      </c>
      <c r="AX5" t="s">
        <v>133</v>
      </c>
      <c r="AY5" t="s">
        <v>133</v>
      </c>
      <c r="AZ5" t="s">
        <v>133</v>
      </c>
      <c r="BA5" t="s">
        <v>133</v>
      </c>
      <c r="BB5" t="s">
        <v>133</v>
      </c>
      <c r="BC5" t="s">
        <v>133</v>
      </c>
      <c r="BF5" t="s">
        <v>133</v>
      </c>
      <c r="BG5" t="s">
        <v>133</v>
      </c>
      <c r="BH5" t="s">
        <v>133</v>
      </c>
      <c r="BI5" t="s">
        <v>133</v>
      </c>
      <c r="BJ5" t="s">
        <v>133</v>
      </c>
      <c r="BK5" t="s">
        <v>133</v>
      </c>
      <c r="BN5" t="s">
        <v>132</v>
      </c>
      <c r="BO5" t="s">
        <v>132</v>
      </c>
      <c r="BP5" t="s">
        <v>132</v>
      </c>
      <c r="BQ5" t="s">
        <v>132</v>
      </c>
      <c r="BR5" t="s">
        <v>132</v>
      </c>
      <c r="BS5" t="s">
        <v>132</v>
      </c>
      <c r="CD5" t="s">
        <v>133</v>
      </c>
      <c r="CE5" t="s">
        <v>132</v>
      </c>
      <c r="CF5" t="s">
        <v>132</v>
      </c>
      <c r="CG5" t="s">
        <v>132</v>
      </c>
      <c r="CH5" t="s">
        <v>132</v>
      </c>
      <c r="CI5" t="s">
        <v>132</v>
      </c>
      <c r="CJ5" t="s">
        <v>132</v>
      </c>
      <c r="CM5" t="s">
        <v>132</v>
      </c>
      <c r="CN5" t="s">
        <v>132</v>
      </c>
      <c r="CO5" t="s">
        <v>132</v>
      </c>
      <c r="CP5" t="s">
        <v>132</v>
      </c>
      <c r="CQ5" t="s">
        <v>132</v>
      </c>
      <c r="CR5" t="s">
        <v>132</v>
      </c>
      <c r="CS5" t="s">
        <v>132</v>
      </c>
      <c r="CT5" t="s">
        <v>132</v>
      </c>
      <c r="CU5" t="s">
        <v>132</v>
      </c>
      <c r="CV5" t="s">
        <v>132</v>
      </c>
      <c r="CW5" t="s">
        <v>132</v>
      </c>
      <c r="CX5" t="s">
        <v>132</v>
      </c>
      <c r="CY5" t="s">
        <v>132</v>
      </c>
      <c r="CZ5" t="s">
        <v>132</v>
      </c>
      <c r="DA5" t="s">
        <v>132</v>
      </c>
      <c r="DB5" t="s">
        <v>132</v>
      </c>
      <c r="DC5" t="s">
        <v>132</v>
      </c>
      <c r="DD5" t="s">
        <v>132</v>
      </c>
      <c r="DE5" t="s">
        <v>132</v>
      </c>
      <c r="DF5" t="s">
        <v>132</v>
      </c>
      <c r="DG5" t="s">
        <v>132</v>
      </c>
      <c r="DH5" t="s">
        <v>132</v>
      </c>
      <c r="DI5" t="s">
        <v>132</v>
      </c>
      <c r="DJ5" t="s">
        <v>132</v>
      </c>
      <c r="DK5" t="s">
        <v>132</v>
      </c>
      <c r="DL5" t="s">
        <v>132</v>
      </c>
      <c r="DM5" t="s">
        <v>132</v>
      </c>
      <c r="DN5" t="s">
        <v>132</v>
      </c>
      <c r="DO5" t="s">
        <v>132</v>
      </c>
      <c r="DP5" t="s">
        <v>132</v>
      </c>
      <c r="DQ5" t="s">
        <v>132</v>
      </c>
      <c r="DR5" t="s">
        <v>132</v>
      </c>
      <c r="DS5" t="s">
        <v>132</v>
      </c>
      <c r="DT5" t="s">
        <v>132</v>
      </c>
      <c r="DW5" t="s">
        <v>132</v>
      </c>
      <c r="DX5" t="s">
        <v>132</v>
      </c>
      <c r="DY5" t="s">
        <v>132</v>
      </c>
      <c r="DZ5" t="s">
        <v>132</v>
      </c>
      <c r="EA5" t="s">
        <v>132</v>
      </c>
      <c r="EB5" t="s">
        <v>132</v>
      </c>
      <c r="EC5" t="s">
        <v>132</v>
      </c>
      <c r="ED5" t="s">
        <v>132</v>
      </c>
      <c r="EE5" t="s">
        <v>132</v>
      </c>
      <c r="EF5" t="s">
        <v>132</v>
      </c>
      <c r="EG5" t="s">
        <v>132</v>
      </c>
      <c r="EH5" t="s">
        <v>132</v>
      </c>
      <c r="EI5" t="s">
        <v>132</v>
      </c>
      <c r="EJ5" t="s">
        <v>132</v>
      </c>
      <c r="EK5" t="s">
        <v>132</v>
      </c>
      <c r="EL5" t="s">
        <v>132</v>
      </c>
      <c r="EM5" t="s">
        <v>132</v>
      </c>
      <c r="EN5" t="s">
        <v>132</v>
      </c>
      <c r="EO5" t="s">
        <v>132</v>
      </c>
      <c r="EP5" t="s">
        <v>132</v>
      </c>
      <c r="EQ5" t="s">
        <v>132</v>
      </c>
      <c r="ER5" t="s">
        <v>132</v>
      </c>
      <c r="ES5" t="s">
        <v>132</v>
      </c>
      <c r="ET5" t="s">
        <v>132</v>
      </c>
      <c r="EU5" t="s">
        <v>132</v>
      </c>
      <c r="EV5" t="s">
        <v>132</v>
      </c>
      <c r="EW5" t="s">
        <v>132</v>
      </c>
      <c r="EX5" t="s">
        <v>132</v>
      </c>
      <c r="EY5" t="s">
        <v>132</v>
      </c>
      <c r="EZ5" t="s">
        <v>132</v>
      </c>
      <c r="FA5" t="s">
        <v>132</v>
      </c>
      <c r="FB5" t="s">
        <v>132</v>
      </c>
      <c r="FC5" t="s">
        <v>132</v>
      </c>
      <c r="FD5" t="s">
        <v>132</v>
      </c>
      <c r="FE5" t="s">
        <v>132</v>
      </c>
      <c r="FF5" t="s">
        <v>132</v>
      </c>
    </row>
    <row r="6" spans="1:164" x14ac:dyDescent="0.2">
      <c r="A6" t="s">
        <v>140</v>
      </c>
      <c r="B6" t="s">
        <v>132</v>
      </c>
      <c r="C6" t="s">
        <v>132</v>
      </c>
      <c r="D6" t="s">
        <v>132</v>
      </c>
      <c r="E6" t="s">
        <v>132</v>
      </c>
      <c r="F6" t="s">
        <v>132</v>
      </c>
      <c r="G6" t="s">
        <v>132</v>
      </c>
      <c r="J6" t="s">
        <v>132</v>
      </c>
      <c r="K6" t="s">
        <v>132</v>
      </c>
      <c r="L6" t="s">
        <v>132</v>
      </c>
      <c r="M6" t="s">
        <v>132</v>
      </c>
      <c r="N6" t="s">
        <v>132</v>
      </c>
      <c r="O6" t="s">
        <v>132</v>
      </c>
      <c r="R6" t="s">
        <v>132</v>
      </c>
      <c r="S6" t="s">
        <v>132</v>
      </c>
      <c r="T6" t="s">
        <v>132</v>
      </c>
      <c r="U6" t="s">
        <v>132</v>
      </c>
      <c r="V6" t="s">
        <v>132</v>
      </c>
      <c r="W6" t="s">
        <v>132</v>
      </c>
      <c r="Z6" t="s">
        <v>132</v>
      </c>
      <c r="AA6" t="s">
        <v>132</v>
      </c>
      <c r="AB6" t="s">
        <v>132</v>
      </c>
      <c r="AC6" t="s">
        <v>132</v>
      </c>
      <c r="AD6" t="s">
        <v>132</v>
      </c>
      <c r="AE6" t="s">
        <v>132</v>
      </c>
      <c r="AH6" t="s">
        <v>132</v>
      </c>
      <c r="AI6" t="s">
        <v>132</v>
      </c>
      <c r="AJ6" t="s">
        <v>132</v>
      </c>
      <c r="AK6" t="s">
        <v>132</v>
      </c>
      <c r="AL6" t="s">
        <v>132</v>
      </c>
      <c r="AM6" t="s">
        <v>132</v>
      </c>
      <c r="AP6" t="s">
        <v>132</v>
      </c>
      <c r="AQ6" t="s">
        <v>132</v>
      </c>
      <c r="AR6" t="s">
        <v>132</v>
      </c>
      <c r="AS6" t="s">
        <v>132</v>
      </c>
      <c r="AT6" t="s">
        <v>132</v>
      </c>
      <c r="AU6" t="s">
        <v>132</v>
      </c>
      <c r="AX6" t="s">
        <v>133</v>
      </c>
      <c r="AY6" t="s">
        <v>133</v>
      </c>
      <c r="AZ6" t="s">
        <v>133</v>
      </c>
      <c r="BA6" t="s">
        <v>133</v>
      </c>
      <c r="BB6" t="s">
        <v>133</v>
      </c>
      <c r="BC6" t="s">
        <v>133</v>
      </c>
      <c r="BF6" t="s">
        <v>133</v>
      </c>
      <c r="BG6" t="s">
        <v>133</v>
      </c>
      <c r="BH6" t="s">
        <v>133</v>
      </c>
      <c r="BI6" t="s">
        <v>133</v>
      </c>
      <c r="BJ6" t="s">
        <v>133</v>
      </c>
      <c r="BK6" t="s">
        <v>133</v>
      </c>
      <c r="BN6" t="s">
        <v>132</v>
      </c>
      <c r="BO6" t="s">
        <v>132</v>
      </c>
      <c r="BP6" t="s">
        <v>132</v>
      </c>
      <c r="BQ6" t="s">
        <v>132</v>
      </c>
      <c r="BR6" t="s">
        <v>132</v>
      </c>
      <c r="BS6" t="s">
        <v>132</v>
      </c>
      <c r="CD6" t="s">
        <v>133</v>
      </c>
      <c r="CE6" t="s">
        <v>132</v>
      </c>
      <c r="CF6" t="s">
        <v>132</v>
      </c>
      <c r="CG6" t="s">
        <v>132</v>
      </c>
      <c r="CH6" t="s">
        <v>132</v>
      </c>
      <c r="CI6" t="s">
        <v>132</v>
      </c>
      <c r="CJ6" t="s">
        <v>132</v>
      </c>
      <c r="CM6" t="s">
        <v>132</v>
      </c>
      <c r="CN6" t="s">
        <v>132</v>
      </c>
      <c r="CO6" t="s">
        <v>132</v>
      </c>
      <c r="CP6" t="s">
        <v>132</v>
      </c>
      <c r="CQ6" t="s">
        <v>132</v>
      </c>
      <c r="CR6" t="s">
        <v>132</v>
      </c>
      <c r="CS6" t="s">
        <v>132</v>
      </c>
      <c r="CT6" t="s">
        <v>132</v>
      </c>
      <c r="CU6" t="s">
        <v>132</v>
      </c>
      <c r="CV6" t="s">
        <v>132</v>
      </c>
      <c r="CW6" t="s">
        <v>132</v>
      </c>
      <c r="CX6" t="s">
        <v>132</v>
      </c>
      <c r="CY6" t="s">
        <v>132</v>
      </c>
      <c r="CZ6" t="s">
        <v>132</v>
      </c>
      <c r="DA6" t="s">
        <v>132</v>
      </c>
      <c r="DB6" t="s">
        <v>132</v>
      </c>
      <c r="DC6" t="s">
        <v>132</v>
      </c>
      <c r="DD6" t="s">
        <v>132</v>
      </c>
      <c r="DE6" t="s">
        <v>132</v>
      </c>
      <c r="DF6" t="s">
        <v>132</v>
      </c>
      <c r="DG6" t="s">
        <v>132</v>
      </c>
      <c r="DH6" t="s">
        <v>132</v>
      </c>
      <c r="DI6" t="s">
        <v>132</v>
      </c>
      <c r="DJ6" t="s">
        <v>132</v>
      </c>
      <c r="DK6" t="s">
        <v>132</v>
      </c>
      <c r="DL6" t="s">
        <v>132</v>
      </c>
      <c r="DM6" t="s">
        <v>132</v>
      </c>
      <c r="DN6" t="s">
        <v>132</v>
      </c>
      <c r="DO6" t="s">
        <v>132</v>
      </c>
      <c r="DP6" t="s">
        <v>132</v>
      </c>
      <c r="DQ6" t="s">
        <v>132</v>
      </c>
      <c r="DR6" t="s">
        <v>132</v>
      </c>
      <c r="DS6" t="s">
        <v>132</v>
      </c>
      <c r="DT6" t="s">
        <v>132</v>
      </c>
      <c r="DW6" t="s">
        <v>132</v>
      </c>
      <c r="DX6" t="s">
        <v>132</v>
      </c>
      <c r="DY6" t="s">
        <v>132</v>
      </c>
      <c r="DZ6" t="s">
        <v>132</v>
      </c>
      <c r="EA6" t="s">
        <v>132</v>
      </c>
      <c r="EB6" t="s">
        <v>132</v>
      </c>
      <c r="EC6" t="s">
        <v>132</v>
      </c>
      <c r="ED6" t="s">
        <v>132</v>
      </c>
      <c r="EE6" t="s">
        <v>132</v>
      </c>
      <c r="EF6" t="s">
        <v>132</v>
      </c>
      <c r="EG6" t="s">
        <v>132</v>
      </c>
      <c r="EH6" t="s">
        <v>132</v>
      </c>
      <c r="EI6" t="s">
        <v>132</v>
      </c>
      <c r="EJ6" t="s">
        <v>132</v>
      </c>
      <c r="EK6" t="s">
        <v>132</v>
      </c>
      <c r="EL6" t="s">
        <v>132</v>
      </c>
      <c r="EM6" t="s">
        <v>132</v>
      </c>
      <c r="EN6" t="s">
        <v>132</v>
      </c>
      <c r="EO6" t="s">
        <v>132</v>
      </c>
      <c r="EP6" t="s">
        <v>132</v>
      </c>
      <c r="EQ6" t="s">
        <v>132</v>
      </c>
      <c r="ER6" t="s">
        <v>132</v>
      </c>
      <c r="ES6" t="s">
        <v>132</v>
      </c>
      <c r="ET6" t="s">
        <v>132</v>
      </c>
      <c r="EU6" t="s">
        <v>132</v>
      </c>
      <c r="EV6" t="s">
        <v>132</v>
      </c>
      <c r="EW6" t="s">
        <v>132</v>
      </c>
      <c r="EX6" t="s">
        <v>132</v>
      </c>
      <c r="EY6" t="s">
        <v>132</v>
      </c>
      <c r="EZ6" t="s">
        <v>132</v>
      </c>
      <c r="FA6" t="s">
        <v>132</v>
      </c>
      <c r="FB6" t="s">
        <v>132</v>
      </c>
      <c r="FC6" t="s">
        <v>132</v>
      </c>
      <c r="FD6" t="s">
        <v>132</v>
      </c>
      <c r="FE6" t="s">
        <v>132</v>
      </c>
      <c r="FF6" t="s">
        <v>132</v>
      </c>
    </row>
    <row r="7" spans="1:164" x14ac:dyDescent="0.2">
      <c r="A7" t="s">
        <v>141</v>
      </c>
      <c r="B7" t="s">
        <v>136</v>
      </c>
      <c r="C7" t="s">
        <v>136</v>
      </c>
      <c r="D7" t="s">
        <v>136</v>
      </c>
      <c r="E7" t="s">
        <v>136</v>
      </c>
      <c r="F7" t="s">
        <v>133</v>
      </c>
      <c r="G7" t="s">
        <v>136</v>
      </c>
      <c r="J7" t="s">
        <v>136</v>
      </c>
      <c r="K7" t="s">
        <v>136</v>
      </c>
      <c r="L7" t="s">
        <v>136</v>
      </c>
      <c r="M7" t="s">
        <v>136</v>
      </c>
      <c r="N7" t="s">
        <v>136</v>
      </c>
      <c r="O7" t="s">
        <v>136</v>
      </c>
      <c r="R7" t="s">
        <v>132</v>
      </c>
      <c r="S7" t="s">
        <v>134</v>
      </c>
      <c r="T7" t="s">
        <v>136</v>
      </c>
      <c r="U7" t="s">
        <v>134</v>
      </c>
      <c r="V7" t="s">
        <v>136</v>
      </c>
      <c r="W7" t="s">
        <v>136</v>
      </c>
      <c r="Z7" t="s">
        <v>136</v>
      </c>
      <c r="AA7" t="s">
        <v>137</v>
      </c>
      <c r="AB7" t="s">
        <v>132</v>
      </c>
      <c r="AC7" t="s">
        <v>136</v>
      </c>
      <c r="AD7" t="s">
        <v>136</v>
      </c>
      <c r="AE7" t="s">
        <v>136</v>
      </c>
      <c r="AH7" t="s">
        <v>136</v>
      </c>
      <c r="AI7" t="s">
        <v>136</v>
      </c>
      <c r="AJ7" t="s">
        <v>136</v>
      </c>
      <c r="AK7" t="s">
        <v>136</v>
      </c>
      <c r="AL7" t="s">
        <v>132</v>
      </c>
      <c r="AM7" t="s">
        <v>136</v>
      </c>
      <c r="AP7" t="s">
        <v>136</v>
      </c>
      <c r="AQ7" t="s">
        <v>136</v>
      </c>
      <c r="AR7" t="s">
        <v>136</v>
      </c>
      <c r="AS7" t="s">
        <v>136</v>
      </c>
      <c r="AT7" t="s">
        <v>136</v>
      </c>
      <c r="AU7" t="s">
        <v>136</v>
      </c>
      <c r="AX7" t="s">
        <v>138</v>
      </c>
      <c r="AY7" t="s">
        <v>136</v>
      </c>
      <c r="AZ7" t="s">
        <v>136</v>
      </c>
      <c r="BA7" t="s">
        <v>136</v>
      </c>
      <c r="BB7" t="s">
        <v>136</v>
      </c>
      <c r="BC7" t="s">
        <v>136</v>
      </c>
      <c r="BF7" t="s">
        <v>136</v>
      </c>
      <c r="BG7" t="s">
        <v>136</v>
      </c>
      <c r="BH7" t="s">
        <v>134</v>
      </c>
      <c r="BI7" t="s">
        <v>136</v>
      </c>
      <c r="BJ7" t="s">
        <v>136</v>
      </c>
      <c r="BK7" t="s">
        <v>136</v>
      </c>
      <c r="BN7" t="s">
        <v>136</v>
      </c>
      <c r="BO7" t="s">
        <v>132</v>
      </c>
      <c r="BP7" t="s">
        <v>136</v>
      </c>
      <c r="BQ7" t="s">
        <v>134</v>
      </c>
      <c r="BR7" t="s">
        <v>136</v>
      </c>
      <c r="BS7" t="s">
        <v>134</v>
      </c>
      <c r="CD7" t="s">
        <v>136</v>
      </c>
      <c r="CE7" t="s">
        <v>136</v>
      </c>
      <c r="CF7" t="s">
        <v>136</v>
      </c>
      <c r="CG7" t="s">
        <v>134</v>
      </c>
      <c r="CH7" t="s">
        <v>136</v>
      </c>
      <c r="CI7" t="s">
        <v>136</v>
      </c>
      <c r="CJ7" t="s">
        <v>136</v>
      </c>
      <c r="CM7" t="s">
        <v>136</v>
      </c>
      <c r="CN7" t="s">
        <v>136</v>
      </c>
      <c r="CO7" t="s">
        <v>136</v>
      </c>
      <c r="CP7" t="s">
        <v>136</v>
      </c>
      <c r="CQ7" t="s">
        <v>136</v>
      </c>
      <c r="CR7" t="s">
        <v>136</v>
      </c>
      <c r="CS7" t="s">
        <v>136</v>
      </c>
      <c r="CT7" t="s">
        <v>136</v>
      </c>
      <c r="CU7" t="s">
        <v>137</v>
      </c>
      <c r="CV7" t="s">
        <v>136</v>
      </c>
      <c r="CW7" t="s">
        <v>136</v>
      </c>
      <c r="CX7" t="s">
        <v>136</v>
      </c>
      <c r="CY7" t="s">
        <v>136</v>
      </c>
      <c r="CZ7" t="s">
        <v>136</v>
      </c>
      <c r="DA7" t="s">
        <v>136</v>
      </c>
      <c r="DB7" t="s">
        <v>136</v>
      </c>
      <c r="DC7" t="s">
        <v>136</v>
      </c>
      <c r="DD7" t="s">
        <v>138</v>
      </c>
      <c r="DE7" t="s">
        <v>134</v>
      </c>
      <c r="DF7" t="s">
        <v>136</v>
      </c>
      <c r="DG7" t="s">
        <v>136</v>
      </c>
      <c r="DH7" t="s">
        <v>136</v>
      </c>
      <c r="DI7" t="s">
        <v>136</v>
      </c>
      <c r="DJ7" t="s">
        <v>136</v>
      </c>
      <c r="DK7" t="s">
        <v>136</v>
      </c>
      <c r="DL7" t="s">
        <v>136</v>
      </c>
      <c r="DM7" t="s">
        <v>136</v>
      </c>
      <c r="DN7" t="s">
        <v>136</v>
      </c>
      <c r="DO7" t="s">
        <v>136</v>
      </c>
      <c r="DP7" t="s">
        <v>136</v>
      </c>
      <c r="DQ7" t="s">
        <v>136</v>
      </c>
      <c r="DR7" t="s">
        <v>136</v>
      </c>
      <c r="DS7" t="s">
        <v>136</v>
      </c>
      <c r="DT7" t="s">
        <v>136</v>
      </c>
      <c r="DW7" t="s">
        <v>136</v>
      </c>
      <c r="DX7" t="s">
        <v>136</v>
      </c>
      <c r="DY7" t="s">
        <v>136</v>
      </c>
      <c r="DZ7" t="s">
        <v>136</v>
      </c>
      <c r="EA7" t="s">
        <v>136</v>
      </c>
      <c r="EB7" t="s">
        <v>136</v>
      </c>
      <c r="EC7" t="s">
        <v>136</v>
      </c>
      <c r="ED7" t="s">
        <v>133</v>
      </c>
      <c r="EE7" t="s">
        <v>136</v>
      </c>
      <c r="EF7" t="s">
        <v>136</v>
      </c>
      <c r="EG7" t="s">
        <v>136</v>
      </c>
      <c r="EH7" t="s">
        <v>136</v>
      </c>
      <c r="EI7" t="s">
        <v>136</v>
      </c>
      <c r="EJ7" t="s">
        <v>136</v>
      </c>
      <c r="EK7" t="s">
        <v>136</v>
      </c>
      <c r="EL7" t="s">
        <v>136</v>
      </c>
      <c r="EM7" t="s">
        <v>136</v>
      </c>
      <c r="EN7" t="s">
        <v>136</v>
      </c>
      <c r="EO7" t="s">
        <v>136</v>
      </c>
      <c r="EP7" t="s">
        <v>136</v>
      </c>
      <c r="EQ7" t="s">
        <v>133</v>
      </c>
      <c r="ER7" t="s">
        <v>136</v>
      </c>
      <c r="ES7" t="s">
        <v>136</v>
      </c>
      <c r="ET7" t="s">
        <v>136</v>
      </c>
      <c r="EU7" t="s">
        <v>138</v>
      </c>
      <c r="EV7" t="s">
        <v>138</v>
      </c>
      <c r="EW7" t="s">
        <v>136</v>
      </c>
      <c r="EX7" t="s">
        <v>138</v>
      </c>
      <c r="EY7" t="s">
        <v>136</v>
      </c>
      <c r="EZ7" t="s">
        <v>138</v>
      </c>
      <c r="FA7" t="s">
        <v>136</v>
      </c>
      <c r="FB7" t="s">
        <v>136</v>
      </c>
      <c r="FC7" t="s">
        <v>136</v>
      </c>
      <c r="FD7" t="s">
        <v>136</v>
      </c>
      <c r="FE7" t="s">
        <v>136</v>
      </c>
      <c r="FF7" t="s">
        <v>136</v>
      </c>
    </row>
    <row r="8" spans="1:164" x14ac:dyDescent="0.2">
      <c r="A8" t="s">
        <v>142</v>
      </c>
      <c r="B8" t="s">
        <v>136</v>
      </c>
      <c r="C8" t="s">
        <v>136</v>
      </c>
      <c r="D8" t="s">
        <v>136</v>
      </c>
      <c r="E8" t="s">
        <v>136</v>
      </c>
      <c r="F8" t="s">
        <v>136</v>
      </c>
      <c r="G8" t="s">
        <v>137</v>
      </c>
      <c r="J8" t="s">
        <v>136</v>
      </c>
      <c r="K8" t="s">
        <v>136</v>
      </c>
      <c r="L8" t="s">
        <v>136</v>
      </c>
      <c r="M8" t="s">
        <v>136</v>
      </c>
      <c r="N8" t="s">
        <v>136</v>
      </c>
      <c r="O8" t="s">
        <v>136</v>
      </c>
      <c r="R8" t="s">
        <v>136</v>
      </c>
      <c r="S8" t="s">
        <v>136</v>
      </c>
      <c r="T8" t="s">
        <v>136</v>
      </c>
      <c r="U8" t="s">
        <v>136</v>
      </c>
      <c r="V8" t="s">
        <v>136</v>
      </c>
      <c r="W8" t="s">
        <v>136</v>
      </c>
      <c r="Z8" t="s">
        <v>136</v>
      </c>
      <c r="AA8" t="s">
        <v>136</v>
      </c>
      <c r="AB8" t="s">
        <v>137</v>
      </c>
      <c r="AC8" t="s">
        <v>136</v>
      </c>
      <c r="AD8" t="s">
        <v>136</v>
      </c>
      <c r="AE8" t="s">
        <v>136</v>
      </c>
      <c r="AH8" t="s">
        <v>137</v>
      </c>
      <c r="AI8" t="s">
        <v>136</v>
      </c>
      <c r="AJ8" t="s">
        <v>136</v>
      </c>
      <c r="AK8" t="s">
        <v>136</v>
      </c>
      <c r="AL8" t="s">
        <v>136</v>
      </c>
      <c r="AM8" t="s">
        <v>136</v>
      </c>
      <c r="AP8" t="s">
        <v>136</v>
      </c>
      <c r="AQ8" t="s">
        <v>136</v>
      </c>
      <c r="AR8" t="s">
        <v>136</v>
      </c>
      <c r="AS8" t="s">
        <v>136</v>
      </c>
      <c r="AT8" t="s">
        <v>136</v>
      </c>
      <c r="AU8" t="s">
        <v>136</v>
      </c>
      <c r="AX8" t="s">
        <v>136</v>
      </c>
      <c r="AY8" t="s">
        <v>136</v>
      </c>
      <c r="AZ8" t="s">
        <v>136</v>
      </c>
      <c r="BA8" t="s">
        <v>136</v>
      </c>
      <c r="BB8" t="s">
        <v>136</v>
      </c>
      <c r="BC8" t="s">
        <v>136</v>
      </c>
      <c r="BF8" t="s">
        <v>136</v>
      </c>
      <c r="BG8" t="s">
        <v>136</v>
      </c>
      <c r="BH8" t="s">
        <v>136</v>
      </c>
      <c r="BI8" t="s">
        <v>133</v>
      </c>
      <c r="BJ8" t="s">
        <v>136</v>
      </c>
      <c r="BK8" t="s">
        <v>136</v>
      </c>
      <c r="BN8" t="s">
        <v>138</v>
      </c>
      <c r="BO8" t="s">
        <v>136</v>
      </c>
      <c r="BP8" t="s">
        <v>136</v>
      </c>
      <c r="BQ8" t="s">
        <v>136</v>
      </c>
      <c r="BR8" t="s">
        <v>133</v>
      </c>
      <c r="BS8" t="s">
        <v>136</v>
      </c>
      <c r="CD8" t="s">
        <v>133</v>
      </c>
      <c r="CE8" t="s">
        <v>136</v>
      </c>
      <c r="CF8" t="s">
        <v>136</v>
      </c>
      <c r="CG8" t="s">
        <v>138</v>
      </c>
      <c r="CH8" t="s">
        <v>136</v>
      </c>
      <c r="CI8" t="s">
        <v>136</v>
      </c>
      <c r="CJ8" t="s">
        <v>136</v>
      </c>
      <c r="CM8" t="s">
        <v>136</v>
      </c>
      <c r="CN8" t="s">
        <v>136</v>
      </c>
      <c r="CO8" t="s">
        <v>137</v>
      </c>
      <c r="CP8" t="s">
        <v>137</v>
      </c>
      <c r="CQ8" t="s">
        <v>136</v>
      </c>
      <c r="CR8" t="s">
        <v>136</v>
      </c>
      <c r="CS8" t="s">
        <v>136</v>
      </c>
      <c r="CT8" t="s">
        <v>136</v>
      </c>
      <c r="CU8" t="s">
        <v>136</v>
      </c>
      <c r="CV8" t="s">
        <v>136</v>
      </c>
      <c r="CW8" t="s">
        <v>136</v>
      </c>
      <c r="CX8" t="s">
        <v>136</v>
      </c>
      <c r="CY8" t="s">
        <v>136</v>
      </c>
      <c r="CZ8" t="s">
        <v>136</v>
      </c>
      <c r="DA8" t="s">
        <v>136</v>
      </c>
      <c r="DB8" t="s">
        <v>136</v>
      </c>
      <c r="DC8" t="s">
        <v>136</v>
      </c>
      <c r="DD8" t="s">
        <v>136</v>
      </c>
      <c r="DE8" t="s">
        <v>136</v>
      </c>
      <c r="DF8" t="s">
        <v>136</v>
      </c>
      <c r="DG8" t="s">
        <v>136</v>
      </c>
      <c r="DH8" t="s">
        <v>136</v>
      </c>
      <c r="DI8" t="s">
        <v>136</v>
      </c>
      <c r="DJ8" t="s">
        <v>136</v>
      </c>
      <c r="DK8" t="s">
        <v>136</v>
      </c>
      <c r="DL8" t="s">
        <v>136</v>
      </c>
      <c r="DM8" t="s">
        <v>136</v>
      </c>
      <c r="DN8" t="s">
        <v>136</v>
      </c>
      <c r="DO8" t="s">
        <v>136</v>
      </c>
      <c r="DP8" t="s">
        <v>136</v>
      </c>
      <c r="DQ8" t="s">
        <v>136</v>
      </c>
      <c r="DR8" t="s">
        <v>136</v>
      </c>
      <c r="DS8" t="s">
        <v>136</v>
      </c>
      <c r="DT8" t="s">
        <v>136</v>
      </c>
      <c r="DW8" t="s">
        <v>136</v>
      </c>
      <c r="DX8" t="s">
        <v>136</v>
      </c>
      <c r="DY8" t="s">
        <v>137</v>
      </c>
      <c r="DZ8" t="s">
        <v>136</v>
      </c>
      <c r="EA8" t="s">
        <v>136</v>
      </c>
      <c r="EB8" t="s">
        <v>137</v>
      </c>
      <c r="EC8" t="s">
        <v>136</v>
      </c>
      <c r="ED8" t="s">
        <v>136</v>
      </c>
      <c r="EE8" t="s">
        <v>136</v>
      </c>
      <c r="EF8" t="s">
        <v>136</v>
      </c>
      <c r="EG8" t="s">
        <v>136</v>
      </c>
      <c r="EH8" t="s">
        <v>136</v>
      </c>
      <c r="EI8" t="s">
        <v>136</v>
      </c>
      <c r="EJ8" t="s">
        <v>136</v>
      </c>
      <c r="EK8" t="s">
        <v>136</v>
      </c>
      <c r="EL8" t="s">
        <v>136</v>
      </c>
      <c r="EM8" t="s">
        <v>136</v>
      </c>
      <c r="EN8" t="s">
        <v>136</v>
      </c>
      <c r="EO8" t="s">
        <v>136</v>
      </c>
      <c r="EP8" t="s">
        <v>136</v>
      </c>
      <c r="EQ8" t="s">
        <v>136</v>
      </c>
      <c r="ER8" t="s">
        <v>136</v>
      </c>
      <c r="ES8" t="s">
        <v>136</v>
      </c>
      <c r="ET8" t="s">
        <v>136</v>
      </c>
      <c r="EU8" t="s">
        <v>136</v>
      </c>
      <c r="EV8" t="s">
        <v>136</v>
      </c>
      <c r="EW8" t="s">
        <v>136</v>
      </c>
      <c r="EX8" t="s">
        <v>136</v>
      </c>
      <c r="EY8" t="s">
        <v>136</v>
      </c>
      <c r="EZ8" t="s">
        <v>136</v>
      </c>
      <c r="FA8" t="s">
        <v>137</v>
      </c>
      <c r="FB8" t="s">
        <v>136</v>
      </c>
      <c r="FC8" t="s">
        <v>136</v>
      </c>
      <c r="FD8" t="s">
        <v>136</v>
      </c>
      <c r="FE8" t="s">
        <v>136</v>
      </c>
      <c r="FF8" t="s">
        <v>136</v>
      </c>
    </row>
    <row r="9" spans="1:164" x14ac:dyDescent="0.2">
      <c r="A9" t="s">
        <v>143</v>
      </c>
      <c r="B9" t="s">
        <v>136</v>
      </c>
      <c r="C9" t="s">
        <v>136</v>
      </c>
      <c r="D9" t="s">
        <v>136</v>
      </c>
      <c r="E9" t="s">
        <v>136</v>
      </c>
      <c r="F9" t="s">
        <v>136</v>
      </c>
      <c r="G9" t="s">
        <v>137</v>
      </c>
      <c r="J9" t="s">
        <v>136</v>
      </c>
      <c r="K9" t="s">
        <v>136</v>
      </c>
      <c r="L9" t="s">
        <v>136</v>
      </c>
      <c r="M9" t="s">
        <v>136</v>
      </c>
      <c r="N9" t="s">
        <v>136</v>
      </c>
      <c r="O9" t="s">
        <v>136</v>
      </c>
      <c r="R9" t="s">
        <v>136</v>
      </c>
      <c r="S9" t="s">
        <v>136</v>
      </c>
      <c r="T9" t="s">
        <v>136</v>
      </c>
      <c r="U9" t="s">
        <v>136</v>
      </c>
      <c r="V9" t="s">
        <v>136</v>
      </c>
      <c r="W9" t="s">
        <v>136</v>
      </c>
      <c r="Z9" t="s">
        <v>136</v>
      </c>
      <c r="AA9" t="s">
        <v>136</v>
      </c>
      <c r="AB9" t="s">
        <v>137</v>
      </c>
      <c r="AC9" t="s">
        <v>136</v>
      </c>
      <c r="AD9" t="s">
        <v>136</v>
      </c>
      <c r="AE9" t="s">
        <v>136</v>
      </c>
      <c r="AH9" t="s">
        <v>137</v>
      </c>
      <c r="AI9" t="s">
        <v>136</v>
      </c>
      <c r="AJ9" t="s">
        <v>136</v>
      </c>
      <c r="AK9" t="s">
        <v>136</v>
      </c>
      <c r="AL9" t="s">
        <v>136</v>
      </c>
      <c r="AM9" t="s">
        <v>136</v>
      </c>
      <c r="AP9" t="s">
        <v>136</v>
      </c>
      <c r="AQ9" t="s">
        <v>136</v>
      </c>
      <c r="AR9" t="s">
        <v>136</v>
      </c>
      <c r="AS9" t="s">
        <v>136</v>
      </c>
      <c r="AT9" t="s">
        <v>136</v>
      </c>
      <c r="AU9" t="s">
        <v>136</v>
      </c>
      <c r="AX9" t="s">
        <v>136</v>
      </c>
      <c r="AY9" t="s">
        <v>136</v>
      </c>
      <c r="AZ9" t="s">
        <v>136</v>
      </c>
      <c r="BA9" t="s">
        <v>136</v>
      </c>
      <c r="BB9" t="s">
        <v>136</v>
      </c>
      <c r="BC9" t="s">
        <v>136</v>
      </c>
      <c r="BF9" t="s">
        <v>136</v>
      </c>
      <c r="BG9" t="s">
        <v>136</v>
      </c>
      <c r="BH9" t="s">
        <v>136</v>
      </c>
      <c r="BI9" t="s">
        <v>133</v>
      </c>
      <c r="BJ9" t="s">
        <v>136</v>
      </c>
      <c r="BK9" t="s">
        <v>136</v>
      </c>
      <c r="BN9" t="s">
        <v>138</v>
      </c>
      <c r="BO9" t="s">
        <v>136</v>
      </c>
      <c r="BP9" t="s">
        <v>136</v>
      </c>
      <c r="BQ9" t="s">
        <v>136</v>
      </c>
      <c r="BR9" t="s">
        <v>133</v>
      </c>
      <c r="BS9" t="s">
        <v>136</v>
      </c>
      <c r="CD9" t="s">
        <v>133</v>
      </c>
      <c r="CE9" t="s">
        <v>136</v>
      </c>
      <c r="CF9" t="s">
        <v>136</v>
      </c>
      <c r="CG9" t="s">
        <v>138</v>
      </c>
      <c r="CH9" t="s">
        <v>136</v>
      </c>
      <c r="CI9" t="s">
        <v>136</v>
      </c>
      <c r="CJ9" t="s">
        <v>136</v>
      </c>
      <c r="CM9" t="s">
        <v>136</v>
      </c>
      <c r="CN9" t="s">
        <v>136</v>
      </c>
      <c r="CO9" t="s">
        <v>136</v>
      </c>
      <c r="CP9" t="s">
        <v>137</v>
      </c>
      <c r="CQ9" t="s">
        <v>136</v>
      </c>
      <c r="CR9" t="s">
        <v>136</v>
      </c>
      <c r="CS9" t="s">
        <v>136</v>
      </c>
      <c r="CT9" t="s">
        <v>136</v>
      </c>
      <c r="CU9" t="s">
        <v>136</v>
      </c>
      <c r="CV9" t="s">
        <v>136</v>
      </c>
      <c r="CW9" t="s">
        <v>136</v>
      </c>
      <c r="CX9" t="s">
        <v>136</v>
      </c>
      <c r="CY9" t="s">
        <v>136</v>
      </c>
      <c r="CZ9" t="s">
        <v>136</v>
      </c>
      <c r="DA9" t="s">
        <v>136</v>
      </c>
      <c r="DB9" t="s">
        <v>136</v>
      </c>
      <c r="DC9" t="s">
        <v>136</v>
      </c>
      <c r="DD9" t="s">
        <v>136</v>
      </c>
      <c r="DE9" t="s">
        <v>136</v>
      </c>
      <c r="DF9" t="s">
        <v>136</v>
      </c>
      <c r="DG9" t="s">
        <v>136</v>
      </c>
      <c r="DH9" t="s">
        <v>136</v>
      </c>
      <c r="DI9" t="s">
        <v>136</v>
      </c>
      <c r="DJ9" t="s">
        <v>136</v>
      </c>
      <c r="DK9" t="s">
        <v>136</v>
      </c>
      <c r="DL9" t="s">
        <v>136</v>
      </c>
      <c r="DM9" t="s">
        <v>136</v>
      </c>
      <c r="DN9" t="s">
        <v>136</v>
      </c>
      <c r="DO9" t="s">
        <v>136</v>
      </c>
      <c r="DP9" t="s">
        <v>136</v>
      </c>
      <c r="DQ9" t="s">
        <v>136</v>
      </c>
      <c r="DR9" t="s">
        <v>136</v>
      </c>
      <c r="DS9" t="s">
        <v>136</v>
      </c>
      <c r="DT9" t="s">
        <v>136</v>
      </c>
      <c r="DW9" t="s">
        <v>136</v>
      </c>
      <c r="DX9" t="s">
        <v>136</v>
      </c>
      <c r="DY9" t="s">
        <v>137</v>
      </c>
      <c r="DZ9" t="s">
        <v>136</v>
      </c>
      <c r="EA9" t="s">
        <v>136</v>
      </c>
      <c r="EB9" t="s">
        <v>137</v>
      </c>
      <c r="EC9" t="s">
        <v>136</v>
      </c>
      <c r="ED9" t="s">
        <v>136</v>
      </c>
      <c r="EE9" t="s">
        <v>136</v>
      </c>
      <c r="EF9" t="s">
        <v>136</v>
      </c>
      <c r="EG9" t="s">
        <v>136</v>
      </c>
      <c r="EH9" t="s">
        <v>136</v>
      </c>
      <c r="EI9" t="s">
        <v>136</v>
      </c>
      <c r="EJ9" t="s">
        <v>136</v>
      </c>
      <c r="EK9" t="s">
        <v>136</v>
      </c>
      <c r="EL9" t="s">
        <v>136</v>
      </c>
      <c r="EM9" t="s">
        <v>136</v>
      </c>
      <c r="EN9" t="s">
        <v>136</v>
      </c>
      <c r="EO9" t="s">
        <v>136</v>
      </c>
      <c r="EP9" t="s">
        <v>136</v>
      </c>
      <c r="EQ9" t="s">
        <v>136</v>
      </c>
      <c r="ER9" t="s">
        <v>136</v>
      </c>
      <c r="ES9" t="s">
        <v>136</v>
      </c>
      <c r="ET9" t="s">
        <v>136</v>
      </c>
      <c r="EU9" t="s">
        <v>136</v>
      </c>
      <c r="EV9" t="s">
        <v>136</v>
      </c>
      <c r="EW9" t="s">
        <v>136</v>
      </c>
      <c r="EX9" t="s">
        <v>136</v>
      </c>
      <c r="EY9" t="s">
        <v>132</v>
      </c>
      <c r="EZ9" t="s">
        <v>136</v>
      </c>
      <c r="FA9" t="s">
        <v>137</v>
      </c>
      <c r="FB9" t="s">
        <v>136</v>
      </c>
      <c r="FC9" t="s">
        <v>136</v>
      </c>
      <c r="FD9" t="s">
        <v>136</v>
      </c>
      <c r="FE9" t="s">
        <v>136</v>
      </c>
      <c r="FF9" t="s">
        <v>136</v>
      </c>
    </row>
    <row r="10" spans="1:164" x14ac:dyDescent="0.2">
      <c r="A10" t="s">
        <v>144</v>
      </c>
      <c r="B10" t="s">
        <v>136</v>
      </c>
      <c r="C10" t="s">
        <v>136</v>
      </c>
      <c r="D10" t="s">
        <v>133</v>
      </c>
      <c r="E10" t="s">
        <v>136</v>
      </c>
      <c r="F10" t="s">
        <v>136</v>
      </c>
      <c r="G10" t="s">
        <v>133</v>
      </c>
      <c r="J10" t="s">
        <v>132</v>
      </c>
      <c r="K10" t="s">
        <v>136</v>
      </c>
      <c r="L10" t="s">
        <v>136</v>
      </c>
      <c r="M10" t="s">
        <v>136</v>
      </c>
      <c r="N10" t="s">
        <v>136</v>
      </c>
      <c r="O10" t="s">
        <v>137</v>
      </c>
      <c r="R10" t="s">
        <v>133</v>
      </c>
      <c r="S10" t="s">
        <v>137</v>
      </c>
      <c r="T10" t="s">
        <v>136</v>
      </c>
      <c r="U10" t="s">
        <v>136</v>
      </c>
      <c r="V10" t="s">
        <v>136</v>
      </c>
      <c r="W10" t="s">
        <v>137</v>
      </c>
      <c r="Z10" t="s">
        <v>136</v>
      </c>
      <c r="AA10" t="s">
        <v>136</v>
      </c>
      <c r="AB10" t="s">
        <v>136</v>
      </c>
      <c r="AC10" t="s">
        <v>136</v>
      </c>
      <c r="AD10" t="s">
        <v>136</v>
      </c>
      <c r="AE10" t="s">
        <v>136</v>
      </c>
      <c r="AH10" t="s">
        <v>132</v>
      </c>
      <c r="AI10" t="s">
        <v>137</v>
      </c>
      <c r="AJ10" t="s">
        <v>136</v>
      </c>
      <c r="AK10" t="s">
        <v>136</v>
      </c>
      <c r="AL10" t="s">
        <v>136</v>
      </c>
      <c r="AM10" t="s">
        <v>136</v>
      </c>
      <c r="AP10" t="s">
        <v>137</v>
      </c>
      <c r="AQ10" t="s">
        <v>136</v>
      </c>
      <c r="AR10" t="s">
        <v>136</v>
      </c>
      <c r="AS10" t="s">
        <v>136</v>
      </c>
      <c r="AT10" t="s">
        <v>136</v>
      </c>
      <c r="AU10" t="s">
        <v>136</v>
      </c>
      <c r="AX10" t="s">
        <v>136</v>
      </c>
      <c r="AY10" t="s">
        <v>136</v>
      </c>
      <c r="AZ10" t="s">
        <v>137</v>
      </c>
      <c r="BA10" t="s">
        <v>136</v>
      </c>
      <c r="BB10" t="s">
        <v>137</v>
      </c>
      <c r="BC10" t="s">
        <v>137</v>
      </c>
      <c r="BF10" t="s">
        <v>133</v>
      </c>
      <c r="BG10" t="s">
        <v>132</v>
      </c>
      <c r="BH10" t="s">
        <v>136</v>
      </c>
      <c r="BI10" t="s">
        <v>136</v>
      </c>
      <c r="BJ10" t="s">
        <v>136</v>
      </c>
      <c r="BK10" t="s">
        <v>136</v>
      </c>
      <c r="BN10" t="s">
        <v>133</v>
      </c>
      <c r="BO10" t="s">
        <v>136</v>
      </c>
      <c r="BP10" t="s">
        <v>137</v>
      </c>
      <c r="BQ10" t="s">
        <v>136</v>
      </c>
      <c r="BR10" t="s">
        <v>133</v>
      </c>
      <c r="BS10" t="s">
        <v>132</v>
      </c>
      <c r="CD10" t="s">
        <v>136</v>
      </c>
      <c r="CE10" t="s">
        <v>136</v>
      </c>
      <c r="CF10" t="s">
        <v>136</v>
      </c>
      <c r="CG10" t="s">
        <v>136</v>
      </c>
      <c r="CH10" t="s">
        <v>136</v>
      </c>
      <c r="CI10" t="s">
        <v>137</v>
      </c>
      <c r="CJ10" t="s">
        <v>137</v>
      </c>
      <c r="CM10" t="s">
        <v>136</v>
      </c>
      <c r="CN10" t="s">
        <v>136</v>
      </c>
      <c r="CO10" t="s">
        <v>136</v>
      </c>
      <c r="CP10" t="s">
        <v>136</v>
      </c>
      <c r="CQ10" t="s">
        <v>136</v>
      </c>
      <c r="CR10" t="s">
        <v>137</v>
      </c>
      <c r="CS10" t="s">
        <v>137</v>
      </c>
      <c r="CT10" t="s">
        <v>136</v>
      </c>
      <c r="CU10" t="s">
        <v>136</v>
      </c>
      <c r="CV10" t="s">
        <v>136</v>
      </c>
      <c r="CW10" t="s">
        <v>137</v>
      </c>
      <c r="CX10" t="s">
        <v>136</v>
      </c>
      <c r="CY10" t="s">
        <v>137</v>
      </c>
      <c r="CZ10" t="s">
        <v>136</v>
      </c>
      <c r="DA10" t="s">
        <v>136</v>
      </c>
      <c r="DB10" t="s">
        <v>137</v>
      </c>
      <c r="DC10" t="s">
        <v>137</v>
      </c>
      <c r="DD10" t="s">
        <v>137</v>
      </c>
      <c r="DE10" t="s">
        <v>136</v>
      </c>
      <c r="DF10" t="s">
        <v>136</v>
      </c>
      <c r="DG10" t="s">
        <v>136</v>
      </c>
      <c r="DH10" t="s">
        <v>137</v>
      </c>
      <c r="DI10" t="s">
        <v>136</v>
      </c>
      <c r="DJ10" t="s">
        <v>136</v>
      </c>
      <c r="DK10" t="s">
        <v>136</v>
      </c>
      <c r="DL10" t="s">
        <v>136</v>
      </c>
      <c r="DM10" t="s">
        <v>136</v>
      </c>
      <c r="DN10" t="s">
        <v>137</v>
      </c>
      <c r="DO10" t="s">
        <v>136</v>
      </c>
      <c r="DP10" t="s">
        <v>136</v>
      </c>
      <c r="DQ10" t="s">
        <v>137</v>
      </c>
      <c r="DR10" t="s">
        <v>136</v>
      </c>
      <c r="DS10" t="s">
        <v>136</v>
      </c>
      <c r="DT10" t="s">
        <v>136</v>
      </c>
      <c r="DW10" t="s">
        <v>136</v>
      </c>
      <c r="DX10" t="s">
        <v>136</v>
      </c>
      <c r="DY10" t="s">
        <v>136</v>
      </c>
      <c r="DZ10" t="s">
        <v>136</v>
      </c>
      <c r="EA10" t="s">
        <v>136</v>
      </c>
      <c r="EB10" t="s">
        <v>137</v>
      </c>
      <c r="EC10" t="s">
        <v>136</v>
      </c>
      <c r="ED10" t="s">
        <v>136</v>
      </c>
      <c r="EE10" t="s">
        <v>136</v>
      </c>
      <c r="EF10" t="s">
        <v>132</v>
      </c>
      <c r="EG10" t="s">
        <v>137</v>
      </c>
      <c r="EH10" t="s">
        <v>137</v>
      </c>
      <c r="EI10" t="s">
        <v>136</v>
      </c>
      <c r="EJ10" t="s">
        <v>136</v>
      </c>
      <c r="EK10" t="s">
        <v>136</v>
      </c>
      <c r="EL10" t="s">
        <v>136</v>
      </c>
      <c r="EM10" t="s">
        <v>137</v>
      </c>
      <c r="EN10" t="s">
        <v>136</v>
      </c>
      <c r="EO10" t="s">
        <v>136</v>
      </c>
      <c r="EP10" t="s">
        <v>136</v>
      </c>
      <c r="EQ10" t="s">
        <v>136</v>
      </c>
      <c r="ER10" t="s">
        <v>136</v>
      </c>
      <c r="ES10" t="s">
        <v>136</v>
      </c>
      <c r="ET10" t="s">
        <v>136</v>
      </c>
      <c r="EU10" t="s">
        <v>136</v>
      </c>
      <c r="EV10" t="s">
        <v>136</v>
      </c>
      <c r="EW10" t="s">
        <v>136</v>
      </c>
      <c r="EX10" t="s">
        <v>136</v>
      </c>
      <c r="EY10" t="s">
        <v>136</v>
      </c>
      <c r="EZ10" t="s">
        <v>136</v>
      </c>
      <c r="FA10" t="s">
        <v>137</v>
      </c>
      <c r="FB10" t="s">
        <v>136</v>
      </c>
      <c r="FC10" t="s">
        <v>136</v>
      </c>
      <c r="FD10" t="s">
        <v>136</v>
      </c>
      <c r="FE10" t="s">
        <v>136</v>
      </c>
      <c r="FF10" t="s">
        <v>136</v>
      </c>
    </row>
    <row r="11" spans="1:164" x14ac:dyDescent="0.2">
      <c r="A11" t="s">
        <v>145</v>
      </c>
      <c r="B11" t="s">
        <v>136</v>
      </c>
      <c r="C11" t="s">
        <v>136</v>
      </c>
      <c r="D11" t="s">
        <v>136</v>
      </c>
      <c r="E11" t="s">
        <v>136</v>
      </c>
      <c r="F11" t="s">
        <v>136</v>
      </c>
      <c r="G11" t="s">
        <v>136</v>
      </c>
      <c r="J11" t="s">
        <v>136</v>
      </c>
      <c r="K11" t="s">
        <v>136</v>
      </c>
      <c r="L11" t="s">
        <v>136</v>
      </c>
      <c r="M11" t="s">
        <v>136</v>
      </c>
      <c r="N11" t="s">
        <v>136</v>
      </c>
      <c r="O11" t="s">
        <v>136</v>
      </c>
      <c r="R11" t="s">
        <v>136</v>
      </c>
      <c r="S11" t="s">
        <v>132</v>
      </c>
      <c r="T11" t="s">
        <v>136</v>
      </c>
      <c r="U11" t="s">
        <v>136</v>
      </c>
      <c r="V11" t="s">
        <v>136</v>
      </c>
      <c r="W11" t="s">
        <v>136</v>
      </c>
      <c r="Z11" t="s">
        <v>136</v>
      </c>
      <c r="AA11" t="s">
        <v>136</v>
      </c>
      <c r="AB11" t="s">
        <v>136</v>
      </c>
      <c r="AC11" t="s">
        <v>133</v>
      </c>
      <c r="AD11" t="s">
        <v>136</v>
      </c>
      <c r="AE11" t="s">
        <v>136</v>
      </c>
      <c r="AH11" t="s">
        <v>136</v>
      </c>
      <c r="AI11" t="s">
        <v>136</v>
      </c>
      <c r="AJ11" t="s">
        <v>136</v>
      </c>
      <c r="AK11" t="s">
        <v>136</v>
      </c>
      <c r="AL11" t="s">
        <v>136</v>
      </c>
      <c r="AM11" t="s">
        <v>133</v>
      </c>
      <c r="AP11" t="s">
        <v>132</v>
      </c>
      <c r="AQ11" t="s">
        <v>136</v>
      </c>
      <c r="AR11" t="s">
        <v>136</v>
      </c>
      <c r="AS11" t="s">
        <v>136</v>
      </c>
      <c r="AT11" t="s">
        <v>136</v>
      </c>
      <c r="AU11" t="s">
        <v>136</v>
      </c>
      <c r="AX11" t="s">
        <v>136</v>
      </c>
      <c r="AY11" t="s">
        <v>136</v>
      </c>
      <c r="AZ11" t="s">
        <v>136</v>
      </c>
      <c r="BA11" t="s">
        <v>136</v>
      </c>
      <c r="BB11" t="s">
        <v>136</v>
      </c>
      <c r="BC11" t="s">
        <v>136</v>
      </c>
      <c r="BF11" t="s">
        <v>136</v>
      </c>
      <c r="BG11" t="s">
        <v>136</v>
      </c>
      <c r="BH11" t="s">
        <v>136</v>
      </c>
      <c r="BI11" t="s">
        <v>132</v>
      </c>
      <c r="BJ11" t="s">
        <v>136</v>
      </c>
      <c r="BK11" t="s">
        <v>136</v>
      </c>
      <c r="BN11" t="s">
        <v>136</v>
      </c>
      <c r="BO11" t="s">
        <v>136</v>
      </c>
      <c r="BP11" t="s">
        <v>136</v>
      </c>
      <c r="BQ11" t="s">
        <v>136</v>
      </c>
      <c r="BR11" t="s">
        <v>136</v>
      </c>
      <c r="BS11" t="s">
        <v>132</v>
      </c>
      <c r="CD11" t="s">
        <v>136</v>
      </c>
      <c r="CE11" t="s">
        <v>136</v>
      </c>
      <c r="CF11" t="s">
        <v>136</v>
      </c>
      <c r="CG11" t="s">
        <v>136</v>
      </c>
      <c r="CH11" t="s">
        <v>136</v>
      </c>
      <c r="CI11" t="s">
        <v>136</v>
      </c>
      <c r="CJ11" t="s">
        <v>136</v>
      </c>
      <c r="CM11" t="s">
        <v>136</v>
      </c>
      <c r="CN11" t="s">
        <v>136</v>
      </c>
      <c r="CO11" t="s">
        <v>136</v>
      </c>
      <c r="CP11" t="s">
        <v>133</v>
      </c>
      <c r="CQ11" t="s">
        <v>136</v>
      </c>
      <c r="CR11" t="s">
        <v>136</v>
      </c>
      <c r="CS11" t="s">
        <v>136</v>
      </c>
      <c r="CT11" t="s">
        <v>136</v>
      </c>
      <c r="CU11" t="s">
        <v>136</v>
      </c>
      <c r="CV11" t="s">
        <v>136</v>
      </c>
      <c r="CW11" t="s">
        <v>136</v>
      </c>
      <c r="CX11" t="s">
        <v>136</v>
      </c>
      <c r="CY11" t="s">
        <v>136</v>
      </c>
      <c r="CZ11" t="s">
        <v>136</v>
      </c>
      <c r="DA11" t="s">
        <v>136</v>
      </c>
      <c r="DB11" t="s">
        <v>136</v>
      </c>
      <c r="DC11" t="s">
        <v>136</v>
      </c>
      <c r="DD11" t="s">
        <v>136</v>
      </c>
      <c r="DE11" t="s">
        <v>136</v>
      </c>
      <c r="DF11" t="s">
        <v>136</v>
      </c>
      <c r="DG11" t="s">
        <v>136</v>
      </c>
      <c r="DH11" t="s">
        <v>136</v>
      </c>
      <c r="DI11" t="s">
        <v>136</v>
      </c>
      <c r="DJ11" t="s">
        <v>136</v>
      </c>
      <c r="DK11" t="s">
        <v>136</v>
      </c>
      <c r="DL11" t="s">
        <v>136</v>
      </c>
      <c r="DM11" t="s">
        <v>136</v>
      </c>
      <c r="DN11" t="s">
        <v>136</v>
      </c>
      <c r="DO11" t="s">
        <v>136</v>
      </c>
      <c r="DP11" t="s">
        <v>136</v>
      </c>
      <c r="DQ11" t="s">
        <v>136</v>
      </c>
      <c r="DR11" t="s">
        <v>136</v>
      </c>
      <c r="DS11" t="s">
        <v>136</v>
      </c>
      <c r="DT11" t="s">
        <v>136</v>
      </c>
      <c r="DW11" t="s">
        <v>136</v>
      </c>
      <c r="DX11" t="s">
        <v>136</v>
      </c>
      <c r="DY11" t="s">
        <v>136</v>
      </c>
      <c r="DZ11" t="s">
        <v>136</v>
      </c>
      <c r="EA11" t="s">
        <v>136</v>
      </c>
      <c r="EB11" t="s">
        <v>136</v>
      </c>
      <c r="EC11" t="s">
        <v>136</v>
      </c>
      <c r="ED11" t="s">
        <v>136</v>
      </c>
      <c r="EE11" t="s">
        <v>136</v>
      </c>
      <c r="EF11" t="s">
        <v>136</v>
      </c>
      <c r="EG11" t="s">
        <v>132</v>
      </c>
      <c r="EH11" t="s">
        <v>136</v>
      </c>
      <c r="EI11" t="s">
        <v>136</v>
      </c>
      <c r="EJ11" t="s">
        <v>136</v>
      </c>
      <c r="EK11" t="s">
        <v>136</v>
      </c>
      <c r="EL11" t="s">
        <v>136</v>
      </c>
      <c r="EM11" t="s">
        <v>136</v>
      </c>
      <c r="EN11" t="s">
        <v>136</v>
      </c>
      <c r="EO11" t="s">
        <v>136</v>
      </c>
      <c r="EP11" t="s">
        <v>136</v>
      </c>
      <c r="EQ11" t="s">
        <v>136</v>
      </c>
      <c r="ER11" t="s">
        <v>136</v>
      </c>
      <c r="ES11" t="s">
        <v>136</v>
      </c>
      <c r="ET11" t="s">
        <v>136</v>
      </c>
      <c r="EU11" t="s">
        <v>136</v>
      </c>
      <c r="EV11" t="s">
        <v>136</v>
      </c>
      <c r="EW11" t="s">
        <v>136</v>
      </c>
      <c r="EX11" t="s">
        <v>136</v>
      </c>
      <c r="EY11" t="s">
        <v>136</v>
      </c>
      <c r="EZ11" t="s">
        <v>136</v>
      </c>
      <c r="FA11" t="s">
        <v>136</v>
      </c>
      <c r="FB11" t="s">
        <v>136</v>
      </c>
      <c r="FC11" t="s">
        <v>136</v>
      </c>
      <c r="FD11" t="s">
        <v>136</v>
      </c>
      <c r="FE11" t="s">
        <v>136</v>
      </c>
      <c r="FF11" t="s">
        <v>136</v>
      </c>
    </row>
    <row r="12" spans="1:164" x14ac:dyDescent="0.2">
      <c r="A12" t="s">
        <v>146</v>
      </c>
      <c r="B12" t="s">
        <v>136</v>
      </c>
      <c r="C12" t="s">
        <v>137</v>
      </c>
      <c r="D12" t="s">
        <v>136</v>
      </c>
      <c r="E12" t="s">
        <v>136</v>
      </c>
      <c r="F12" t="s">
        <v>138</v>
      </c>
      <c r="G12" t="s">
        <v>136</v>
      </c>
      <c r="J12" t="s">
        <v>136</v>
      </c>
      <c r="K12" t="s">
        <v>136</v>
      </c>
      <c r="L12" t="s">
        <v>136</v>
      </c>
      <c r="M12" t="s">
        <v>136</v>
      </c>
      <c r="N12" t="s">
        <v>136</v>
      </c>
      <c r="O12" t="s">
        <v>136</v>
      </c>
      <c r="R12" t="s">
        <v>138</v>
      </c>
      <c r="S12" t="s">
        <v>136</v>
      </c>
      <c r="T12" t="s">
        <v>136</v>
      </c>
      <c r="U12" t="s">
        <v>136</v>
      </c>
      <c r="V12" t="s">
        <v>138</v>
      </c>
      <c r="W12" t="s">
        <v>136</v>
      </c>
      <c r="Z12" t="s">
        <v>136</v>
      </c>
      <c r="AA12" t="s">
        <v>137</v>
      </c>
      <c r="AB12" t="s">
        <v>132</v>
      </c>
      <c r="AC12" t="s">
        <v>136</v>
      </c>
      <c r="AD12" t="s">
        <v>136</v>
      </c>
      <c r="AE12" t="s">
        <v>136</v>
      </c>
      <c r="AH12" t="s">
        <v>136</v>
      </c>
      <c r="AI12" t="s">
        <v>136</v>
      </c>
      <c r="AJ12" t="s">
        <v>136</v>
      </c>
      <c r="AK12" t="s">
        <v>136</v>
      </c>
      <c r="AL12" t="s">
        <v>136</v>
      </c>
      <c r="AM12" t="s">
        <v>136</v>
      </c>
      <c r="AP12" t="s">
        <v>136</v>
      </c>
      <c r="AQ12" t="s">
        <v>136</v>
      </c>
      <c r="AR12" t="s">
        <v>136</v>
      </c>
      <c r="AS12" t="s">
        <v>136</v>
      </c>
      <c r="AT12" t="s">
        <v>136</v>
      </c>
      <c r="AU12" t="s">
        <v>136</v>
      </c>
      <c r="AX12" t="s">
        <v>136</v>
      </c>
      <c r="AY12" t="s">
        <v>136</v>
      </c>
      <c r="AZ12" t="s">
        <v>136</v>
      </c>
      <c r="BA12" t="s">
        <v>136</v>
      </c>
      <c r="BB12" t="s">
        <v>136</v>
      </c>
      <c r="BC12" t="s">
        <v>136</v>
      </c>
      <c r="BF12" t="s">
        <v>136</v>
      </c>
      <c r="BG12" t="s">
        <v>136</v>
      </c>
      <c r="BH12" t="s">
        <v>136</v>
      </c>
      <c r="BI12" t="s">
        <v>136</v>
      </c>
      <c r="BJ12" t="s">
        <v>136</v>
      </c>
      <c r="BK12" t="s">
        <v>136</v>
      </c>
      <c r="BN12" t="s">
        <v>136</v>
      </c>
      <c r="BO12" t="s">
        <v>136</v>
      </c>
      <c r="BP12" t="s">
        <v>136</v>
      </c>
      <c r="BQ12" t="s">
        <v>136</v>
      </c>
      <c r="BR12" t="s">
        <v>136</v>
      </c>
      <c r="BS12" t="s">
        <v>138</v>
      </c>
      <c r="CD12" t="s">
        <v>136</v>
      </c>
      <c r="CE12" t="s">
        <v>136</v>
      </c>
      <c r="CF12" t="s">
        <v>136</v>
      </c>
      <c r="CG12" t="s">
        <v>136</v>
      </c>
      <c r="CH12" t="s">
        <v>136</v>
      </c>
      <c r="CI12" t="s">
        <v>136</v>
      </c>
      <c r="CJ12" t="s">
        <v>136</v>
      </c>
      <c r="CM12" t="s">
        <v>136</v>
      </c>
      <c r="CN12" t="s">
        <v>136</v>
      </c>
      <c r="CO12" t="s">
        <v>136</v>
      </c>
      <c r="CP12" t="s">
        <v>136</v>
      </c>
      <c r="CQ12" t="s">
        <v>136</v>
      </c>
      <c r="CR12" t="s">
        <v>136</v>
      </c>
      <c r="CS12" t="s">
        <v>136</v>
      </c>
      <c r="CT12" t="s">
        <v>136</v>
      </c>
      <c r="CU12" t="s">
        <v>137</v>
      </c>
      <c r="CV12" t="s">
        <v>136</v>
      </c>
      <c r="CW12" t="s">
        <v>136</v>
      </c>
      <c r="CX12" t="s">
        <v>136</v>
      </c>
      <c r="CY12" t="s">
        <v>136</v>
      </c>
      <c r="CZ12" t="s">
        <v>136</v>
      </c>
      <c r="DA12" t="s">
        <v>136</v>
      </c>
      <c r="DB12" t="s">
        <v>136</v>
      </c>
      <c r="DC12" t="s">
        <v>136</v>
      </c>
      <c r="DD12" t="s">
        <v>136</v>
      </c>
      <c r="DE12" t="s">
        <v>138</v>
      </c>
      <c r="DF12" t="s">
        <v>138</v>
      </c>
      <c r="DG12" t="s">
        <v>136</v>
      </c>
      <c r="DH12" t="s">
        <v>136</v>
      </c>
      <c r="DI12" t="s">
        <v>136</v>
      </c>
      <c r="DJ12" t="s">
        <v>136</v>
      </c>
      <c r="DK12" t="s">
        <v>136</v>
      </c>
      <c r="DL12" t="s">
        <v>136</v>
      </c>
      <c r="DM12" t="s">
        <v>136</v>
      </c>
      <c r="DN12" t="s">
        <v>136</v>
      </c>
      <c r="DO12" t="s">
        <v>136</v>
      </c>
      <c r="DP12" t="s">
        <v>136</v>
      </c>
      <c r="DQ12" t="s">
        <v>136</v>
      </c>
      <c r="DR12" t="s">
        <v>136</v>
      </c>
      <c r="DS12" t="s">
        <v>136</v>
      </c>
      <c r="DT12" t="s">
        <v>136</v>
      </c>
      <c r="DW12" t="s">
        <v>136</v>
      </c>
      <c r="DX12" t="s">
        <v>136</v>
      </c>
      <c r="DY12" t="s">
        <v>136</v>
      </c>
      <c r="DZ12" t="s">
        <v>136</v>
      </c>
      <c r="EA12" t="s">
        <v>136</v>
      </c>
      <c r="EB12" t="s">
        <v>136</v>
      </c>
      <c r="EC12" t="s">
        <v>136</v>
      </c>
      <c r="ED12" t="s">
        <v>138</v>
      </c>
      <c r="EE12" t="s">
        <v>136</v>
      </c>
      <c r="EF12" t="s">
        <v>136</v>
      </c>
      <c r="EG12" t="s">
        <v>136</v>
      </c>
      <c r="EH12" t="s">
        <v>136</v>
      </c>
      <c r="EI12" t="s">
        <v>136</v>
      </c>
      <c r="EJ12" t="s">
        <v>136</v>
      </c>
      <c r="EK12" t="s">
        <v>136</v>
      </c>
      <c r="EL12" t="s">
        <v>136</v>
      </c>
      <c r="EM12" t="s">
        <v>136</v>
      </c>
      <c r="EN12" t="s">
        <v>136</v>
      </c>
      <c r="EO12" t="s">
        <v>136</v>
      </c>
      <c r="EP12" t="s">
        <v>136</v>
      </c>
      <c r="EQ12" t="s">
        <v>138</v>
      </c>
      <c r="ER12" t="s">
        <v>136</v>
      </c>
      <c r="ES12" t="s">
        <v>136</v>
      </c>
      <c r="ET12" t="s">
        <v>136</v>
      </c>
      <c r="EU12" t="s">
        <v>138</v>
      </c>
      <c r="EV12" t="s">
        <v>136</v>
      </c>
      <c r="EW12" t="s">
        <v>136</v>
      </c>
      <c r="EX12" t="s">
        <v>138</v>
      </c>
      <c r="EY12" t="s">
        <v>138</v>
      </c>
      <c r="EZ12" t="s">
        <v>138</v>
      </c>
      <c r="FA12" t="s">
        <v>136</v>
      </c>
      <c r="FB12" t="s">
        <v>136</v>
      </c>
      <c r="FC12" t="s">
        <v>136</v>
      </c>
      <c r="FD12" t="s">
        <v>136</v>
      </c>
      <c r="FE12" t="s">
        <v>136</v>
      </c>
      <c r="FF12" t="s">
        <v>136</v>
      </c>
    </row>
    <row r="13" spans="1:164" x14ac:dyDescent="0.2">
      <c r="A13" t="s">
        <v>147</v>
      </c>
      <c r="B13" t="s">
        <v>136</v>
      </c>
      <c r="C13" t="s">
        <v>137</v>
      </c>
      <c r="D13" t="s">
        <v>136</v>
      </c>
      <c r="E13" t="s">
        <v>136</v>
      </c>
      <c r="F13" t="s">
        <v>138</v>
      </c>
      <c r="G13" t="s">
        <v>136</v>
      </c>
      <c r="J13" t="s">
        <v>136</v>
      </c>
      <c r="K13" t="s">
        <v>136</v>
      </c>
      <c r="L13" t="s">
        <v>136</v>
      </c>
      <c r="M13" t="s">
        <v>136</v>
      </c>
      <c r="N13" t="s">
        <v>136</v>
      </c>
      <c r="O13" t="s">
        <v>136</v>
      </c>
      <c r="R13" t="s">
        <v>138</v>
      </c>
      <c r="S13" t="s">
        <v>136</v>
      </c>
      <c r="T13" t="s">
        <v>136</v>
      </c>
      <c r="U13" t="s">
        <v>136</v>
      </c>
      <c r="V13" t="s">
        <v>138</v>
      </c>
      <c r="W13" t="s">
        <v>136</v>
      </c>
      <c r="Z13" t="s">
        <v>136</v>
      </c>
      <c r="AA13" t="s">
        <v>137</v>
      </c>
      <c r="AB13" t="s">
        <v>132</v>
      </c>
      <c r="AC13" t="s">
        <v>136</v>
      </c>
      <c r="AD13" t="s">
        <v>136</v>
      </c>
      <c r="AE13" t="s">
        <v>136</v>
      </c>
      <c r="AH13" t="s">
        <v>136</v>
      </c>
      <c r="AI13" t="s">
        <v>136</v>
      </c>
      <c r="AJ13" t="s">
        <v>136</v>
      </c>
      <c r="AK13" t="s">
        <v>136</v>
      </c>
      <c r="AL13" t="s">
        <v>136</v>
      </c>
      <c r="AM13" t="s">
        <v>136</v>
      </c>
      <c r="AP13" t="s">
        <v>136</v>
      </c>
      <c r="AQ13" t="s">
        <v>136</v>
      </c>
      <c r="AR13" t="s">
        <v>136</v>
      </c>
      <c r="AS13" t="s">
        <v>136</v>
      </c>
      <c r="AT13" t="s">
        <v>136</v>
      </c>
      <c r="AU13" t="s">
        <v>136</v>
      </c>
      <c r="AX13" t="s">
        <v>136</v>
      </c>
      <c r="AY13" t="s">
        <v>136</v>
      </c>
      <c r="AZ13" t="s">
        <v>136</v>
      </c>
      <c r="BA13" t="s">
        <v>136</v>
      </c>
      <c r="BB13" t="s">
        <v>136</v>
      </c>
      <c r="BC13" t="s">
        <v>136</v>
      </c>
      <c r="BF13" t="s">
        <v>136</v>
      </c>
      <c r="BG13" t="s">
        <v>136</v>
      </c>
      <c r="BH13" t="s">
        <v>136</v>
      </c>
      <c r="BI13" t="s">
        <v>133</v>
      </c>
      <c r="BJ13" t="s">
        <v>136</v>
      </c>
      <c r="BK13" t="s">
        <v>136</v>
      </c>
      <c r="BN13" t="s">
        <v>136</v>
      </c>
      <c r="BO13" t="s">
        <v>136</v>
      </c>
      <c r="BP13" t="s">
        <v>136</v>
      </c>
      <c r="BQ13" t="s">
        <v>136</v>
      </c>
      <c r="BR13" t="s">
        <v>136</v>
      </c>
      <c r="BS13" t="s">
        <v>136</v>
      </c>
      <c r="CD13" t="s">
        <v>133</v>
      </c>
      <c r="CE13" t="s">
        <v>136</v>
      </c>
      <c r="CF13" t="s">
        <v>136</v>
      </c>
      <c r="CG13" t="s">
        <v>136</v>
      </c>
      <c r="CH13" t="s">
        <v>136</v>
      </c>
      <c r="CI13" t="s">
        <v>136</v>
      </c>
      <c r="CJ13" t="s">
        <v>136</v>
      </c>
      <c r="CM13" t="s">
        <v>136</v>
      </c>
      <c r="CN13" t="s">
        <v>136</v>
      </c>
      <c r="CO13" t="s">
        <v>136</v>
      </c>
      <c r="CP13" t="s">
        <v>136</v>
      </c>
      <c r="CQ13" t="s">
        <v>136</v>
      </c>
      <c r="CR13" t="s">
        <v>136</v>
      </c>
      <c r="CS13" t="s">
        <v>136</v>
      </c>
      <c r="CT13" t="s">
        <v>136</v>
      </c>
      <c r="CU13" t="s">
        <v>137</v>
      </c>
      <c r="CV13" t="s">
        <v>136</v>
      </c>
      <c r="CW13" t="s">
        <v>136</v>
      </c>
      <c r="CX13" t="s">
        <v>136</v>
      </c>
      <c r="CY13" t="s">
        <v>136</v>
      </c>
      <c r="CZ13" t="s">
        <v>136</v>
      </c>
      <c r="DA13" t="s">
        <v>136</v>
      </c>
      <c r="DB13" t="s">
        <v>136</v>
      </c>
      <c r="DC13" t="s">
        <v>136</v>
      </c>
      <c r="DD13" t="s">
        <v>136</v>
      </c>
      <c r="DE13" t="s">
        <v>136</v>
      </c>
      <c r="DF13" t="s">
        <v>138</v>
      </c>
      <c r="DG13" t="s">
        <v>136</v>
      </c>
      <c r="DH13" t="s">
        <v>136</v>
      </c>
      <c r="DI13" t="s">
        <v>136</v>
      </c>
      <c r="DJ13" t="s">
        <v>136</v>
      </c>
      <c r="DK13" t="s">
        <v>136</v>
      </c>
      <c r="DL13" t="s">
        <v>136</v>
      </c>
      <c r="DM13" t="s">
        <v>136</v>
      </c>
      <c r="DN13" t="s">
        <v>136</v>
      </c>
      <c r="DO13" t="s">
        <v>136</v>
      </c>
      <c r="DP13" t="s">
        <v>136</v>
      </c>
      <c r="DQ13" t="s">
        <v>136</v>
      </c>
      <c r="DR13" t="s">
        <v>136</v>
      </c>
      <c r="DS13" t="s">
        <v>136</v>
      </c>
      <c r="DT13" t="s">
        <v>136</v>
      </c>
      <c r="DW13" t="s">
        <v>136</v>
      </c>
      <c r="DX13" t="s">
        <v>136</v>
      </c>
      <c r="DY13" t="s">
        <v>136</v>
      </c>
      <c r="DZ13" t="s">
        <v>136</v>
      </c>
      <c r="EA13" t="s">
        <v>136</v>
      </c>
      <c r="EB13" t="s">
        <v>136</v>
      </c>
      <c r="EC13" t="s">
        <v>136</v>
      </c>
      <c r="ED13" t="s">
        <v>138</v>
      </c>
      <c r="EE13" t="s">
        <v>136</v>
      </c>
      <c r="EF13" t="s">
        <v>136</v>
      </c>
      <c r="EG13" t="s">
        <v>136</v>
      </c>
      <c r="EH13" t="s">
        <v>136</v>
      </c>
      <c r="EI13" t="s">
        <v>136</v>
      </c>
      <c r="EJ13" t="s">
        <v>136</v>
      </c>
      <c r="EK13" t="s">
        <v>136</v>
      </c>
      <c r="EL13" t="s">
        <v>136</v>
      </c>
      <c r="EM13" t="s">
        <v>136</v>
      </c>
      <c r="EN13" t="s">
        <v>136</v>
      </c>
      <c r="EO13" t="s">
        <v>136</v>
      </c>
      <c r="EP13" t="s">
        <v>136</v>
      </c>
      <c r="EQ13" t="s">
        <v>138</v>
      </c>
      <c r="ER13" t="s">
        <v>136</v>
      </c>
      <c r="ES13" t="s">
        <v>136</v>
      </c>
      <c r="ET13" t="s">
        <v>136</v>
      </c>
      <c r="EU13" t="s">
        <v>138</v>
      </c>
      <c r="EV13" t="s">
        <v>136</v>
      </c>
      <c r="EW13" t="s">
        <v>136</v>
      </c>
      <c r="EX13" t="s">
        <v>138</v>
      </c>
      <c r="EY13" t="s">
        <v>136</v>
      </c>
      <c r="EZ13" t="s">
        <v>138</v>
      </c>
      <c r="FA13" t="s">
        <v>136</v>
      </c>
      <c r="FB13" t="s">
        <v>136</v>
      </c>
      <c r="FC13" t="s">
        <v>136</v>
      </c>
      <c r="FD13" t="s">
        <v>136</v>
      </c>
      <c r="FE13" t="s">
        <v>136</v>
      </c>
      <c r="FF13" t="s">
        <v>136</v>
      </c>
    </row>
    <row r="14" spans="1:164" x14ac:dyDescent="0.2">
      <c r="A14" t="s">
        <v>148</v>
      </c>
      <c r="B14" t="s">
        <v>136</v>
      </c>
      <c r="C14" t="s">
        <v>137</v>
      </c>
      <c r="D14" t="s">
        <v>136</v>
      </c>
      <c r="E14" t="s">
        <v>136</v>
      </c>
      <c r="F14" t="s">
        <v>138</v>
      </c>
      <c r="G14" t="s">
        <v>136</v>
      </c>
      <c r="J14" t="s">
        <v>136</v>
      </c>
      <c r="K14" t="s">
        <v>136</v>
      </c>
      <c r="L14" t="s">
        <v>136</v>
      </c>
      <c r="M14" t="s">
        <v>136</v>
      </c>
      <c r="N14" t="s">
        <v>136</v>
      </c>
      <c r="O14" t="s">
        <v>137</v>
      </c>
      <c r="R14" t="s">
        <v>138</v>
      </c>
      <c r="S14" t="s">
        <v>136</v>
      </c>
      <c r="T14" t="s">
        <v>136</v>
      </c>
      <c r="U14" t="s">
        <v>136</v>
      </c>
      <c r="V14" t="s">
        <v>138</v>
      </c>
      <c r="W14" t="s">
        <v>136</v>
      </c>
      <c r="Z14" t="s">
        <v>136</v>
      </c>
      <c r="AA14" t="s">
        <v>137</v>
      </c>
      <c r="AB14" t="s">
        <v>132</v>
      </c>
      <c r="AC14" t="s">
        <v>136</v>
      </c>
      <c r="AD14" t="s">
        <v>136</v>
      </c>
      <c r="AE14" t="s">
        <v>136</v>
      </c>
      <c r="AH14" t="s">
        <v>136</v>
      </c>
      <c r="AI14" t="s">
        <v>136</v>
      </c>
      <c r="AJ14" t="s">
        <v>136</v>
      </c>
      <c r="AK14" t="s">
        <v>136</v>
      </c>
      <c r="AL14" t="s">
        <v>136</v>
      </c>
      <c r="AM14" t="s">
        <v>136</v>
      </c>
      <c r="AP14" t="s">
        <v>136</v>
      </c>
      <c r="AQ14" t="s">
        <v>136</v>
      </c>
      <c r="AR14" t="s">
        <v>136</v>
      </c>
      <c r="AS14" t="s">
        <v>136</v>
      </c>
      <c r="AT14" t="s">
        <v>136</v>
      </c>
      <c r="AU14" t="s">
        <v>136</v>
      </c>
      <c r="AX14" t="s">
        <v>136</v>
      </c>
      <c r="AY14" t="s">
        <v>136</v>
      </c>
      <c r="AZ14" t="s">
        <v>136</v>
      </c>
      <c r="BA14" t="s">
        <v>136</v>
      </c>
      <c r="BB14" t="s">
        <v>136</v>
      </c>
      <c r="BC14" t="s">
        <v>136</v>
      </c>
      <c r="BF14" t="s">
        <v>136</v>
      </c>
      <c r="BG14" t="s">
        <v>136</v>
      </c>
      <c r="BH14" t="s">
        <v>136</v>
      </c>
      <c r="BI14" t="s">
        <v>133</v>
      </c>
      <c r="BJ14" t="s">
        <v>136</v>
      </c>
      <c r="BK14" t="s">
        <v>136</v>
      </c>
      <c r="BN14" t="s">
        <v>136</v>
      </c>
      <c r="BO14" t="s">
        <v>136</v>
      </c>
      <c r="BP14" t="s">
        <v>136</v>
      </c>
      <c r="BQ14" t="s">
        <v>136</v>
      </c>
      <c r="BR14" t="s">
        <v>136</v>
      </c>
      <c r="BS14" t="s">
        <v>136</v>
      </c>
      <c r="CD14" t="s">
        <v>133</v>
      </c>
      <c r="CE14" t="s">
        <v>136</v>
      </c>
      <c r="CF14" t="s">
        <v>136</v>
      </c>
      <c r="CG14" t="s">
        <v>136</v>
      </c>
      <c r="CH14" t="s">
        <v>136</v>
      </c>
      <c r="CI14" t="s">
        <v>136</v>
      </c>
      <c r="CJ14" t="s">
        <v>136</v>
      </c>
      <c r="CM14" t="s">
        <v>136</v>
      </c>
      <c r="CN14" t="s">
        <v>136</v>
      </c>
      <c r="CO14" t="s">
        <v>136</v>
      </c>
      <c r="CP14" t="s">
        <v>136</v>
      </c>
      <c r="CQ14" t="s">
        <v>136</v>
      </c>
      <c r="CR14" t="s">
        <v>136</v>
      </c>
      <c r="CS14" t="s">
        <v>136</v>
      </c>
      <c r="CT14" t="s">
        <v>136</v>
      </c>
      <c r="CU14" t="s">
        <v>137</v>
      </c>
      <c r="CV14" t="s">
        <v>136</v>
      </c>
      <c r="CW14" t="s">
        <v>136</v>
      </c>
      <c r="CX14" t="s">
        <v>136</v>
      </c>
      <c r="CY14" t="s">
        <v>136</v>
      </c>
      <c r="CZ14" t="s">
        <v>136</v>
      </c>
      <c r="DA14" t="s">
        <v>136</v>
      </c>
      <c r="DB14" t="s">
        <v>136</v>
      </c>
      <c r="DC14" t="s">
        <v>136</v>
      </c>
      <c r="DD14" t="s">
        <v>136</v>
      </c>
      <c r="DE14" t="s">
        <v>138</v>
      </c>
      <c r="DF14" t="s">
        <v>138</v>
      </c>
      <c r="DG14" t="s">
        <v>136</v>
      </c>
      <c r="DH14" t="s">
        <v>136</v>
      </c>
      <c r="DI14" t="s">
        <v>136</v>
      </c>
      <c r="DJ14" t="s">
        <v>136</v>
      </c>
      <c r="DK14" t="s">
        <v>136</v>
      </c>
      <c r="DL14" t="s">
        <v>136</v>
      </c>
      <c r="DM14" t="s">
        <v>136</v>
      </c>
      <c r="DN14" t="s">
        <v>136</v>
      </c>
      <c r="DO14" t="s">
        <v>136</v>
      </c>
      <c r="DP14" t="s">
        <v>136</v>
      </c>
      <c r="DQ14" t="s">
        <v>136</v>
      </c>
      <c r="DR14" t="s">
        <v>136</v>
      </c>
      <c r="DS14" t="s">
        <v>136</v>
      </c>
      <c r="DT14" t="s">
        <v>136</v>
      </c>
      <c r="DW14" t="s">
        <v>136</v>
      </c>
      <c r="DX14" t="s">
        <v>136</v>
      </c>
      <c r="DY14" t="s">
        <v>136</v>
      </c>
      <c r="DZ14" t="s">
        <v>136</v>
      </c>
      <c r="EA14" t="s">
        <v>136</v>
      </c>
      <c r="EB14" t="s">
        <v>136</v>
      </c>
      <c r="EC14" t="s">
        <v>136</v>
      </c>
      <c r="ED14" t="s">
        <v>138</v>
      </c>
      <c r="EE14" t="s">
        <v>136</v>
      </c>
      <c r="EF14" t="s">
        <v>136</v>
      </c>
      <c r="EG14" t="s">
        <v>136</v>
      </c>
      <c r="EH14" t="s">
        <v>136</v>
      </c>
      <c r="EI14" t="s">
        <v>136</v>
      </c>
      <c r="EJ14" t="s">
        <v>136</v>
      </c>
      <c r="EK14" t="s">
        <v>136</v>
      </c>
      <c r="EL14" t="s">
        <v>136</v>
      </c>
      <c r="EM14" t="s">
        <v>136</v>
      </c>
      <c r="EN14" t="s">
        <v>136</v>
      </c>
      <c r="EO14" t="s">
        <v>136</v>
      </c>
      <c r="EP14" t="s">
        <v>136</v>
      </c>
      <c r="EQ14" t="s">
        <v>138</v>
      </c>
      <c r="ER14" t="s">
        <v>136</v>
      </c>
      <c r="ES14" t="s">
        <v>136</v>
      </c>
      <c r="ET14" t="s">
        <v>136</v>
      </c>
      <c r="EU14" t="s">
        <v>138</v>
      </c>
      <c r="EV14" t="s">
        <v>136</v>
      </c>
      <c r="EW14" t="s">
        <v>136</v>
      </c>
      <c r="EX14" t="s">
        <v>138</v>
      </c>
      <c r="EY14" t="s">
        <v>138</v>
      </c>
      <c r="EZ14" t="s">
        <v>138</v>
      </c>
      <c r="FA14" t="s">
        <v>136</v>
      </c>
      <c r="FB14" t="s">
        <v>136</v>
      </c>
      <c r="FC14" t="s">
        <v>136</v>
      </c>
      <c r="FD14" t="s">
        <v>136</v>
      </c>
      <c r="FE14" t="s">
        <v>136</v>
      </c>
      <c r="FF14" t="s">
        <v>136</v>
      </c>
    </row>
    <row r="15" spans="1:164" x14ac:dyDescent="0.2">
      <c r="A15" t="s">
        <v>149</v>
      </c>
      <c r="B15" t="s">
        <v>136</v>
      </c>
      <c r="C15" t="s">
        <v>136</v>
      </c>
      <c r="D15" t="s">
        <v>133</v>
      </c>
      <c r="E15" t="s">
        <v>136</v>
      </c>
      <c r="F15" t="s">
        <v>136</v>
      </c>
      <c r="G15" t="s">
        <v>136</v>
      </c>
      <c r="J15" t="s">
        <v>136</v>
      </c>
      <c r="K15" t="s">
        <v>136</v>
      </c>
      <c r="L15" t="s">
        <v>136</v>
      </c>
      <c r="M15" t="s">
        <v>136</v>
      </c>
      <c r="N15" t="s">
        <v>136</v>
      </c>
      <c r="O15" t="s">
        <v>136</v>
      </c>
      <c r="R15" t="s">
        <v>136</v>
      </c>
      <c r="S15" t="s">
        <v>136</v>
      </c>
      <c r="T15" t="s">
        <v>138</v>
      </c>
      <c r="U15" t="s">
        <v>136</v>
      </c>
      <c r="V15" t="s">
        <v>137</v>
      </c>
      <c r="W15" t="s">
        <v>136</v>
      </c>
      <c r="Z15" t="s">
        <v>136</v>
      </c>
      <c r="AA15" t="s">
        <v>136</v>
      </c>
      <c r="AB15" t="s">
        <v>138</v>
      </c>
      <c r="AC15" t="s">
        <v>136</v>
      </c>
      <c r="AD15" t="s">
        <v>136</v>
      </c>
      <c r="AE15" t="s">
        <v>136</v>
      </c>
      <c r="AH15" t="s">
        <v>136</v>
      </c>
      <c r="AI15" t="s">
        <v>136</v>
      </c>
      <c r="AJ15" t="s">
        <v>136</v>
      </c>
      <c r="AK15" t="s">
        <v>136</v>
      </c>
      <c r="AL15" t="s">
        <v>137</v>
      </c>
      <c r="AM15" t="s">
        <v>136</v>
      </c>
      <c r="AP15" t="s">
        <v>136</v>
      </c>
      <c r="AQ15" t="s">
        <v>136</v>
      </c>
      <c r="AR15" t="s">
        <v>136</v>
      </c>
      <c r="AS15" t="s">
        <v>136</v>
      </c>
      <c r="AT15" t="s">
        <v>136</v>
      </c>
      <c r="AU15" t="s">
        <v>136</v>
      </c>
      <c r="AX15" t="s">
        <v>136</v>
      </c>
      <c r="AY15" t="s">
        <v>136</v>
      </c>
      <c r="AZ15" t="s">
        <v>136</v>
      </c>
      <c r="BA15" t="s">
        <v>138</v>
      </c>
      <c r="BB15" t="s">
        <v>137</v>
      </c>
      <c r="BC15" t="s">
        <v>136</v>
      </c>
      <c r="BF15" t="s">
        <v>136</v>
      </c>
      <c r="BG15" t="s">
        <v>138</v>
      </c>
      <c r="BH15" t="s">
        <v>138</v>
      </c>
      <c r="BI15" t="s">
        <v>136</v>
      </c>
      <c r="BJ15" t="s">
        <v>136</v>
      </c>
      <c r="BK15" t="s">
        <v>136</v>
      </c>
      <c r="BN15" t="s">
        <v>136</v>
      </c>
      <c r="BO15" t="s">
        <v>136</v>
      </c>
      <c r="BP15" t="s">
        <v>136</v>
      </c>
      <c r="BQ15" t="s">
        <v>136</v>
      </c>
      <c r="BR15" t="s">
        <v>136</v>
      </c>
      <c r="BS15" t="s">
        <v>137</v>
      </c>
      <c r="CD15" t="s">
        <v>136</v>
      </c>
      <c r="CE15" t="s">
        <v>136</v>
      </c>
      <c r="CF15" t="s">
        <v>136</v>
      </c>
      <c r="CG15" t="s">
        <v>136</v>
      </c>
      <c r="CH15" t="s">
        <v>136</v>
      </c>
      <c r="CI15" t="s">
        <v>136</v>
      </c>
      <c r="CJ15" t="s">
        <v>136</v>
      </c>
      <c r="CM15" t="s">
        <v>136</v>
      </c>
      <c r="CN15" t="s">
        <v>136</v>
      </c>
      <c r="CO15" t="s">
        <v>136</v>
      </c>
      <c r="CP15" t="s">
        <v>136</v>
      </c>
      <c r="CQ15" t="s">
        <v>136</v>
      </c>
      <c r="CR15" t="s">
        <v>136</v>
      </c>
      <c r="CS15" t="s">
        <v>136</v>
      </c>
      <c r="CT15" t="s">
        <v>136</v>
      </c>
      <c r="CU15" t="s">
        <v>136</v>
      </c>
      <c r="CV15" t="s">
        <v>136</v>
      </c>
      <c r="CW15" t="s">
        <v>136</v>
      </c>
      <c r="CX15" t="s">
        <v>136</v>
      </c>
      <c r="CY15" t="s">
        <v>136</v>
      </c>
      <c r="CZ15" t="s">
        <v>136</v>
      </c>
      <c r="DA15" t="s">
        <v>136</v>
      </c>
      <c r="DB15" t="s">
        <v>136</v>
      </c>
      <c r="DC15" t="s">
        <v>136</v>
      </c>
      <c r="DD15" t="s">
        <v>136</v>
      </c>
      <c r="DE15" t="s">
        <v>136</v>
      </c>
      <c r="DF15" t="s">
        <v>136</v>
      </c>
      <c r="DG15" t="s">
        <v>136</v>
      </c>
      <c r="DH15" t="s">
        <v>136</v>
      </c>
      <c r="DI15" t="s">
        <v>136</v>
      </c>
      <c r="DJ15" t="s">
        <v>136</v>
      </c>
      <c r="DK15" t="s">
        <v>136</v>
      </c>
      <c r="DL15" t="s">
        <v>136</v>
      </c>
      <c r="DM15" t="s">
        <v>136</v>
      </c>
      <c r="DN15" t="s">
        <v>136</v>
      </c>
      <c r="DO15" t="s">
        <v>136</v>
      </c>
      <c r="DP15" t="s">
        <v>136</v>
      </c>
      <c r="DQ15" t="s">
        <v>136</v>
      </c>
      <c r="DR15" t="s">
        <v>136</v>
      </c>
      <c r="DS15" t="s">
        <v>136</v>
      </c>
      <c r="DT15" t="s">
        <v>136</v>
      </c>
      <c r="DW15" t="s">
        <v>136</v>
      </c>
      <c r="DX15" t="s">
        <v>136</v>
      </c>
      <c r="DY15" t="s">
        <v>136</v>
      </c>
      <c r="DZ15" t="s">
        <v>136</v>
      </c>
      <c r="EA15" t="s">
        <v>136</v>
      </c>
      <c r="EB15" t="s">
        <v>136</v>
      </c>
      <c r="EC15" t="s">
        <v>136</v>
      </c>
      <c r="ED15" t="s">
        <v>136</v>
      </c>
      <c r="EE15" t="s">
        <v>136</v>
      </c>
      <c r="EF15" t="s">
        <v>136</v>
      </c>
      <c r="EG15" t="s">
        <v>136</v>
      </c>
      <c r="EH15" t="s">
        <v>136</v>
      </c>
      <c r="EI15" t="s">
        <v>136</v>
      </c>
      <c r="EJ15" t="s">
        <v>136</v>
      </c>
      <c r="EK15" t="s">
        <v>136</v>
      </c>
      <c r="EL15" t="s">
        <v>136</v>
      </c>
      <c r="EM15" t="s">
        <v>136</v>
      </c>
      <c r="EN15" t="s">
        <v>136</v>
      </c>
      <c r="EO15" t="s">
        <v>136</v>
      </c>
      <c r="EP15" t="s">
        <v>136</v>
      </c>
      <c r="EQ15" t="s">
        <v>136</v>
      </c>
      <c r="ER15" t="s">
        <v>136</v>
      </c>
      <c r="ES15" t="s">
        <v>136</v>
      </c>
      <c r="ET15" t="s">
        <v>136</v>
      </c>
      <c r="EU15" t="s">
        <v>136</v>
      </c>
      <c r="EV15" t="s">
        <v>136</v>
      </c>
      <c r="EW15" t="s">
        <v>136</v>
      </c>
      <c r="EX15" t="s">
        <v>136</v>
      </c>
      <c r="EY15" t="s">
        <v>136</v>
      </c>
      <c r="EZ15" t="s">
        <v>136</v>
      </c>
      <c r="FA15" t="s">
        <v>136</v>
      </c>
      <c r="FB15" t="s">
        <v>136</v>
      </c>
      <c r="FC15" t="s">
        <v>136</v>
      </c>
      <c r="FD15" t="s">
        <v>137</v>
      </c>
      <c r="FE15" t="s">
        <v>136</v>
      </c>
      <c r="FF15" t="s">
        <v>136</v>
      </c>
    </row>
    <row r="16" spans="1:164" x14ac:dyDescent="0.2">
      <c r="A16" t="s">
        <v>150</v>
      </c>
      <c r="B16" t="s">
        <v>132</v>
      </c>
      <c r="C16" t="s">
        <v>132</v>
      </c>
      <c r="D16" t="s">
        <v>132</v>
      </c>
      <c r="E16" t="s">
        <v>132</v>
      </c>
      <c r="F16" t="s">
        <v>132</v>
      </c>
      <c r="G16" t="s">
        <v>132</v>
      </c>
      <c r="J16" t="s">
        <v>132</v>
      </c>
      <c r="K16" t="s">
        <v>132</v>
      </c>
      <c r="L16" t="s">
        <v>132</v>
      </c>
      <c r="M16" t="s">
        <v>132</v>
      </c>
      <c r="N16" t="s">
        <v>132</v>
      </c>
      <c r="O16" t="s">
        <v>132</v>
      </c>
      <c r="R16" t="s">
        <v>132</v>
      </c>
      <c r="S16" t="s">
        <v>132</v>
      </c>
      <c r="T16" t="s">
        <v>132</v>
      </c>
      <c r="U16" t="s">
        <v>132</v>
      </c>
      <c r="V16" t="s">
        <v>132</v>
      </c>
      <c r="W16" t="s">
        <v>132</v>
      </c>
      <c r="Z16" t="s">
        <v>132</v>
      </c>
      <c r="AA16" t="s">
        <v>132</v>
      </c>
      <c r="AB16" t="s">
        <v>132</v>
      </c>
      <c r="AC16" t="s">
        <v>132</v>
      </c>
      <c r="AD16" t="s">
        <v>132</v>
      </c>
      <c r="AE16" t="s">
        <v>132</v>
      </c>
      <c r="AH16" t="s">
        <v>132</v>
      </c>
      <c r="AI16" t="s">
        <v>132</v>
      </c>
      <c r="AJ16" t="s">
        <v>132</v>
      </c>
      <c r="AK16" t="s">
        <v>132</v>
      </c>
      <c r="AL16" t="s">
        <v>132</v>
      </c>
      <c r="AM16" t="s">
        <v>132</v>
      </c>
      <c r="AP16" t="s">
        <v>132</v>
      </c>
      <c r="AQ16" t="s">
        <v>132</v>
      </c>
      <c r="AR16" t="s">
        <v>132</v>
      </c>
      <c r="AS16" t="s">
        <v>132</v>
      </c>
      <c r="AT16" t="s">
        <v>132</v>
      </c>
      <c r="AU16" t="s">
        <v>132</v>
      </c>
      <c r="AX16" t="s">
        <v>133</v>
      </c>
      <c r="AY16" t="s">
        <v>133</v>
      </c>
      <c r="AZ16" t="s">
        <v>133</v>
      </c>
      <c r="BA16" t="s">
        <v>133</v>
      </c>
      <c r="BB16" t="s">
        <v>133</v>
      </c>
      <c r="BC16" t="s">
        <v>133</v>
      </c>
      <c r="BF16" t="s">
        <v>133</v>
      </c>
      <c r="BG16" t="s">
        <v>133</v>
      </c>
      <c r="BH16" t="s">
        <v>133</v>
      </c>
      <c r="BI16" t="s">
        <v>133</v>
      </c>
      <c r="BJ16" t="s">
        <v>133</v>
      </c>
      <c r="BK16" t="s">
        <v>133</v>
      </c>
      <c r="BN16" t="s">
        <v>132</v>
      </c>
      <c r="BO16" t="s">
        <v>132</v>
      </c>
      <c r="BP16" t="s">
        <v>132</v>
      </c>
      <c r="BQ16" t="s">
        <v>132</v>
      </c>
      <c r="BR16" t="s">
        <v>132</v>
      </c>
      <c r="BS16" t="s">
        <v>132</v>
      </c>
      <c r="CD16" t="s">
        <v>133</v>
      </c>
      <c r="CE16" t="s">
        <v>132</v>
      </c>
      <c r="CF16" t="s">
        <v>132</v>
      </c>
      <c r="CG16" t="s">
        <v>132</v>
      </c>
      <c r="CH16" t="s">
        <v>132</v>
      </c>
      <c r="CI16" t="s">
        <v>132</v>
      </c>
      <c r="CJ16" t="s">
        <v>132</v>
      </c>
      <c r="CM16" t="s">
        <v>132</v>
      </c>
      <c r="CN16" t="s">
        <v>132</v>
      </c>
      <c r="CO16" t="s">
        <v>132</v>
      </c>
      <c r="CP16" t="s">
        <v>132</v>
      </c>
      <c r="CQ16" t="s">
        <v>132</v>
      </c>
      <c r="CR16" t="s">
        <v>132</v>
      </c>
      <c r="CS16" t="s">
        <v>132</v>
      </c>
      <c r="CT16" t="s">
        <v>132</v>
      </c>
      <c r="CU16" t="s">
        <v>132</v>
      </c>
      <c r="CV16" t="s">
        <v>132</v>
      </c>
      <c r="CW16" t="s">
        <v>132</v>
      </c>
      <c r="CX16" t="s">
        <v>132</v>
      </c>
      <c r="CY16" t="s">
        <v>132</v>
      </c>
      <c r="CZ16" t="s">
        <v>132</v>
      </c>
      <c r="DA16" t="s">
        <v>132</v>
      </c>
      <c r="DB16" t="s">
        <v>132</v>
      </c>
      <c r="DC16" t="s">
        <v>132</v>
      </c>
      <c r="DD16" t="s">
        <v>132</v>
      </c>
      <c r="DE16" t="s">
        <v>132</v>
      </c>
      <c r="DF16" t="s">
        <v>132</v>
      </c>
      <c r="DG16" t="s">
        <v>132</v>
      </c>
      <c r="DH16" t="s">
        <v>132</v>
      </c>
      <c r="DI16" t="s">
        <v>132</v>
      </c>
      <c r="DJ16" t="s">
        <v>132</v>
      </c>
      <c r="DK16" t="s">
        <v>132</v>
      </c>
      <c r="DL16" t="s">
        <v>132</v>
      </c>
      <c r="DM16" t="s">
        <v>132</v>
      </c>
      <c r="DN16" t="s">
        <v>132</v>
      </c>
      <c r="DO16" t="s">
        <v>132</v>
      </c>
      <c r="DP16" t="s">
        <v>132</v>
      </c>
      <c r="DQ16" t="s">
        <v>132</v>
      </c>
      <c r="DR16" t="s">
        <v>132</v>
      </c>
      <c r="DS16" t="s">
        <v>132</v>
      </c>
      <c r="DT16" t="s">
        <v>132</v>
      </c>
      <c r="DW16" t="s">
        <v>132</v>
      </c>
      <c r="DX16" t="s">
        <v>132</v>
      </c>
      <c r="DY16" t="s">
        <v>132</v>
      </c>
      <c r="DZ16" t="s">
        <v>132</v>
      </c>
      <c r="EA16" t="s">
        <v>132</v>
      </c>
      <c r="EB16" t="s">
        <v>132</v>
      </c>
      <c r="EC16" t="s">
        <v>132</v>
      </c>
      <c r="ED16" t="s">
        <v>132</v>
      </c>
      <c r="EE16" t="s">
        <v>132</v>
      </c>
      <c r="EF16" t="s">
        <v>132</v>
      </c>
      <c r="EG16" t="s">
        <v>132</v>
      </c>
      <c r="EH16" t="s">
        <v>132</v>
      </c>
      <c r="EI16" t="s">
        <v>132</v>
      </c>
      <c r="EJ16" t="s">
        <v>132</v>
      </c>
      <c r="EK16" t="s">
        <v>132</v>
      </c>
      <c r="EL16" t="s">
        <v>132</v>
      </c>
      <c r="EM16" t="s">
        <v>132</v>
      </c>
      <c r="EN16" t="s">
        <v>132</v>
      </c>
      <c r="EO16" t="s">
        <v>132</v>
      </c>
      <c r="EP16" t="s">
        <v>132</v>
      </c>
      <c r="EQ16" t="s">
        <v>132</v>
      </c>
      <c r="ER16" t="s">
        <v>132</v>
      </c>
      <c r="ES16" t="s">
        <v>132</v>
      </c>
      <c r="ET16" t="s">
        <v>132</v>
      </c>
      <c r="EU16" t="s">
        <v>132</v>
      </c>
      <c r="EV16" t="s">
        <v>132</v>
      </c>
      <c r="EW16" t="s">
        <v>132</v>
      </c>
      <c r="EX16" t="s">
        <v>132</v>
      </c>
      <c r="EY16" t="s">
        <v>132</v>
      </c>
      <c r="EZ16" t="s">
        <v>132</v>
      </c>
      <c r="FA16" t="s">
        <v>132</v>
      </c>
      <c r="FB16" t="s">
        <v>132</v>
      </c>
      <c r="FC16" t="s">
        <v>132</v>
      </c>
      <c r="FD16" t="s">
        <v>132</v>
      </c>
      <c r="FE16" t="s">
        <v>132</v>
      </c>
      <c r="FF16" t="s">
        <v>132</v>
      </c>
    </row>
    <row r="17" spans="1:162" x14ac:dyDescent="0.2">
      <c r="A17" t="s">
        <v>151</v>
      </c>
      <c r="B17" t="s">
        <v>136</v>
      </c>
      <c r="C17" t="s">
        <v>136</v>
      </c>
      <c r="D17" t="s">
        <v>136</v>
      </c>
      <c r="E17" t="s">
        <v>136</v>
      </c>
      <c r="F17" t="s">
        <v>136</v>
      </c>
      <c r="G17" t="s">
        <v>136</v>
      </c>
      <c r="J17" t="s">
        <v>138</v>
      </c>
      <c r="K17" t="s">
        <v>132</v>
      </c>
      <c r="L17" t="s">
        <v>136</v>
      </c>
      <c r="M17" t="s">
        <v>136</v>
      </c>
      <c r="N17" t="s">
        <v>136</v>
      </c>
      <c r="O17" t="s">
        <v>138</v>
      </c>
      <c r="R17" t="s">
        <v>136</v>
      </c>
      <c r="S17" t="s">
        <v>136</v>
      </c>
      <c r="T17" t="s">
        <v>136</v>
      </c>
      <c r="U17" t="s">
        <v>136</v>
      </c>
      <c r="V17" t="s">
        <v>136</v>
      </c>
      <c r="W17" t="s">
        <v>133</v>
      </c>
      <c r="Z17" t="s">
        <v>136</v>
      </c>
      <c r="AA17" t="s">
        <v>136</v>
      </c>
      <c r="AB17" t="s">
        <v>136</v>
      </c>
      <c r="AC17" t="s">
        <v>136</v>
      </c>
      <c r="AD17" t="s">
        <v>136</v>
      </c>
      <c r="AE17" t="s">
        <v>132</v>
      </c>
      <c r="AH17" t="s">
        <v>136</v>
      </c>
      <c r="AI17" t="s">
        <v>136</v>
      </c>
      <c r="AJ17" t="s">
        <v>136</v>
      </c>
      <c r="AK17" t="s">
        <v>136</v>
      </c>
      <c r="AL17" t="s">
        <v>136</v>
      </c>
      <c r="AM17" t="s">
        <v>136</v>
      </c>
      <c r="AP17" t="s">
        <v>136</v>
      </c>
      <c r="AQ17" t="s">
        <v>136</v>
      </c>
      <c r="AR17" t="s">
        <v>136</v>
      </c>
      <c r="AS17" t="s">
        <v>136</v>
      </c>
      <c r="AT17" t="s">
        <v>136</v>
      </c>
      <c r="AU17" t="s">
        <v>136</v>
      </c>
      <c r="AX17" t="s">
        <v>132</v>
      </c>
      <c r="AY17" t="s">
        <v>136</v>
      </c>
      <c r="AZ17" t="s">
        <v>136</v>
      </c>
      <c r="BA17" t="s">
        <v>132</v>
      </c>
      <c r="BB17" t="s">
        <v>132</v>
      </c>
      <c r="BC17" t="s">
        <v>136</v>
      </c>
      <c r="BF17" t="s">
        <v>136</v>
      </c>
      <c r="BG17" t="s">
        <v>136</v>
      </c>
      <c r="BH17" t="s">
        <v>136</v>
      </c>
      <c r="BI17" t="s">
        <v>136</v>
      </c>
      <c r="BJ17" t="s">
        <v>136</v>
      </c>
      <c r="BK17" t="s">
        <v>136</v>
      </c>
      <c r="BN17" t="s">
        <v>133</v>
      </c>
      <c r="BO17" t="s">
        <v>132</v>
      </c>
      <c r="BP17" t="s">
        <v>132</v>
      </c>
      <c r="BQ17" t="s">
        <v>136</v>
      </c>
      <c r="BR17" t="s">
        <v>133</v>
      </c>
      <c r="BS17" t="s">
        <v>136</v>
      </c>
      <c r="CD17" t="s">
        <v>136</v>
      </c>
      <c r="CE17" t="s">
        <v>136</v>
      </c>
      <c r="CF17" t="s">
        <v>136</v>
      </c>
      <c r="CG17" t="s">
        <v>136</v>
      </c>
      <c r="CH17" t="s">
        <v>138</v>
      </c>
      <c r="CI17" t="s">
        <v>136</v>
      </c>
      <c r="CJ17" t="s">
        <v>136</v>
      </c>
      <c r="CM17" t="s">
        <v>136</v>
      </c>
      <c r="CN17" t="s">
        <v>136</v>
      </c>
      <c r="CO17" t="s">
        <v>136</v>
      </c>
      <c r="CP17" t="s">
        <v>136</v>
      </c>
      <c r="CQ17" t="s">
        <v>136</v>
      </c>
      <c r="CR17" t="s">
        <v>136</v>
      </c>
      <c r="CS17" t="s">
        <v>136</v>
      </c>
      <c r="CT17" t="s">
        <v>136</v>
      </c>
      <c r="CU17" t="s">
        <v>136</v>
      </c>
      <c r="CV17" t="s">
        <v>136</v>
      </c>
      <c r="CW17" t="s">
        <v>136</v>
      </c>
      <c r="CX17" t="s">
        <v>136</v>
      </c>
      <c r="CY17" t="s">
        <v>136</v>
      </c>
      <c r="CZ17" t="s">
        <v>136</v>
      </c>
      <c r="DA17" t="s">
        <v>136</v>
      </c>
      <c r="DB17" t="s">
        <v>136</v>
      </c>
      <c r="DC17" t="s">
        <v>136</v>
      </c>
      <c r="DD17" t="s">
        <v>136</v>
      </c>
      <c r="DE17" t="s">
        <v>136</v>
      </c>
      <c r="DF17" t="s">
        <v>136</v>
      </c>
      <c r="DG17" t="s">
        <v>136</v>
      </c>
      <c r="DH17" t="s">
        <v>136</v>
      </c>
      <c r="DI17" t="s">
        <v>136</v>
      </c>
      <c r="DJ17" t="s">
        <v>136</v>
      </c>
      <c r="DK17" t="s">
        <v>136</v>
      </c>
      <c r="DL17" t="s">
        <v>136</v>
      </c>
      <c r="DM17" t="s">
        <v>136</v>
      </c>
      <c r="DN17" t="s">
        <v>136</v>
      </c>
      <c r="DO17" t="s">
        <v>136</v>
      </c>
      <c r="DP17" t="s">
        <v>136</v>
      </c>
      <c r="DQ17" t="s">
        <v>136</v>
      </c>
      <c r="DR17" t="s">
        <v>136</v>
      </c>
      <c r="DS17" t="s">
        <v>136</v>
      </c>
      <c r="DT17" t="s">
        <v>136</v>
      </c>
      <c r="DW17" t="s">
        <v>136</v>
      </c>
      <c r="DX17" t="s">
        <v>136</v>
      </c>
      <c r="DY17" t="s">
        <v>136</v>
      </c>
      <c r="DZ17" t="s">
        <v>136</v>
      </c>
      <c r="EA17" t="s">
        <v>136</v>
      </c>
      <c r="EB17" t="s">
        <v>136</v>
      </c>
      <c r="EC17" t="s">
        <v>136</v>
      </c>
      <c r="ED17" t="s">
        <v>136</v>
      </c>
      <c r="EE17" t="s">
        <v>138</v>
      </c>
      <c r="EF17" t="s">
        <v>136</v>
      </c>
      <c r="EG17" t="s">
        <v>136</v>
      </c>
      <c r="EH17" t="s">
        <v>136</v>
      </c>
      <c r="EI17" t="s">
        <v>136</v>
      </c>
      <c r="EJ17" t="s">
        <v>136</v>
      </c>
      <c r="EK17" t="s">
        <v>136</v>
      </c>
      <c r="EL17" t="s">
        <v>136</v>
      </c>
      <c r="EM17" t="s">
        <v>136</v>
      </c>
      <c r="EN17" t="s">
        <v>136</v>
      </c>
      <c r="EO17" t="s">
        <v>136</v>
      </c>
      <c r="EP17" t="s">
        <v>136</v>
      </c>
      <c r="EQ17" t="s">
        <v>136</v>
      </c>
      <c r="ER17" t="s">
        <v>138</v>
      </c>
      <c r="ES17" t="s">
        <v>136</v>
      </c>
      <c r="ET17" t="s">
        <v>136</v>
      </c>
      <c r="EU17" t="s">
        <v>136</v>
      </c>
      <c r="EV17" t="s">
        <v>138</v>
      </c>
      <c r="EW17" t="s">
        <v>136</v>
      </c>
      <c r="EX17" t="s">
        <v>136</v>
      </c>
      <c r="EY17" t="s">
        <v>136</v>
      </c>
      <c r="EZ17" t="s">
        <v>136</v>
      </c>
      <c r="FA17" t="s">
        <v>136</v>
      </c>
      <c r="FB17" t="s">
        <v>136</v>
      </c>
      <c r="FC17" t="s">
        <v>136</v>
      </c>
      <c r="FD17" t="s">
        <v>136</v>
      </c>
      <c r="FE17" t="s">
        <v>136</v>
      </c>
      <c r="FF17" t="s">
        <v>136</v>
      </c>
    </row>
    <row r="18" spans="1:162" x14ac:dyDescent="0.2">
      <c r="A18" t="s">
        <v>152</v>
      </c>
      <c r="B18" t="s">
        <v>136</v>
      </c>
      <c r="C18" t="s">
        <v>136</v>
      </c>
      <c r="D18" t="s">
        <v>136</v>
      </c>
      <c r="E18" t="s">
        <v>136</v>
      </c>
      <c r="F18" t="s">
        <v>136</v>
      </c>
      <c r="G18" t="s">
        <v>136</v>
      </c>
      <c r="J18" t="s">
        <v>138</v>
      </c>
      <c r="K18" t="s">
        <v>132</v>
      </c>
      <c r="L18" t="s">
        <v>136</v>
      </c>
      <c r="M18" t="s">
        <v>136</v>
      </c>
      <c r="N18" t="s">
        <v>136</v>
      </c>
      <c r="O18" t="s">
        <v>136</v>
      </c>
      <c r="R18" t="s">
        <v>136</v>
      </c>
      <c r="S18" t="s">
        <v>136</v>
      </c>
      <c r="T18" t="s">
        <v>136</v>
      </c>
      <c r="U18" t="s">
        <v>136</v>
      </c>
      <c r="V18" t="s">
        <v>136</v>
      </c>
      <c r="W18" t="s">
        <v>133</v>
      </c>
      <c r="Z18" t="s">
        <v>136</v>
      </c>
      <c r="AA18" t="s">
        <v>136</v>
      </c>
      <c r="AB18" t="s">
        <v>136</v>
      </c>
      <c r="AC18" t="s">
        <v>136</v>
      </c>
      <c r="AD18" t="s">
        <v>136</v>
      </c>
      <c r="AE18" t="s">
        <v>132</v>
      </c>
      <c r="AH18" t="s">
        <v>136</v>
      </c>
      <c r="AI18" t="s">
        <v>136</v>
      </c>
      <c r="AJ18" t="s">
        <v>136</v>
      </c>
      <c r="AK18" t="s">
        <v>136</v>
      </c>
      <c r="AL18" t="s">
        <v>136</v>
      </c>
      <c r="AM18" t="s">
        <v>136</v>
      </c>
      <c r="AP18" t="s">
        <v>136</v>
      </c>
      <c r="AQ18" t="s">
        <v>136</v>
      </c>
      <c r="AR18" t="s">
        <v>136</v>
      </c>
      <c r="AS18" t="s">
        <v>136</v>
      </c>
      <c r="AT18" t="s">
        <v>136</v>
      </c>
      <c r="AU18" t="s">
        <v>136</v>
      </c>
      <c r="AX18" t="s">
        <v>132</v>
      </c>
      <c r="AY18" t="s">
        <v>136</v>
      </c>
      <c r="AZ18" t="s">
        <v>136</v>
      </c>
      <c r="BA18" t="s">
        <v>132</v>
      </c>
      <c r="BB18" t="s">
        <v>132</v>
      </c>
      <c r="BC18" t="s">
        <v>136</v>
      </c>
      <c r="BF18" t="s">
        <v>136</v>
      </c>
      <c r="BG18" t="s">
        <v>136</v>
      </c>
      <c r="BH18" t="s">
        <v>136</v>
      </c>
      <c r="BI18" t="s">
        <v>136</v>
      </c>
      <c r="BJ18" t="s">
        <v>136</v>
      </c>
      <c r="BK18" t="s">
        <v>136</v>
      </c>
      <c r="BN18" t="s">
        <v>133</v>
      </c>
      <c r="BO18" t="s">
        <v>132</v>
      </c>
      <c r="BP18" t="s">
        <v>132</v>
      </c>
      <c r="BQ18" t="s">
        <v>136</v>
      </c>
      <c r="BR18" t="s">
        <v>133</v>
      </c>
      <c r="BS18" t="s">
        <v>136</v>
      </c>
      <c r="CD18" t="s">
        <v>136</v>
      </c>
      <c r="CE18" t="s">
        <v>136</v>
      </c>
      <c r="CF18" t="s">
        <v>136</v>
      </c>
      <c r="CG18" t="s">
        <v>136</v>
      </c>
      <c r="CH18" t="s">
        <v>138</v>
      </c>
      <c r="CI18" t="s">
        <v>136</v>
      </c>
      <c r="CJ18" t="s">
        <v>136</v>
      </c>
      <c r="CM18" t="s">
        <v>136</v>
      </c>
      <c r="CN18" t="s">
        <v>136</v>
      </c>
      <c r="CO18" t="s">
        <v>136</v>
      </c>
      <c r="CP18" t="s">
        <v>136</v>
      </c>
      <c r="CQ18" t="s">
        <v>136</v>
      </c>
      <c r="CR18" t="s">
        <v>136</v>
      </c>
      <c r="CS18" t="s">
        <v>136</v>
      </c>
      <c r="CT18" t="s">
        <v>136</v>
      </c>
      <c r="CU18" t="s">
        <v>136</v>
      </c>
      <c r="CV18" t="s">
        <v>136</v>
      </c>
      <c r="CW18" t="s">
        <v>136</v>
      </c>
      <c r="CX18" t="s">
        <v>136</v>
      </c>
      <c r="CY18" t="s">
        <v>136</v>
      </c>
      <c r="CZ18" t="s">
        <v>136</v>
      </c>
      <c r="DA18" t="s">
        <v>136</v>
      </c>
      <c r="DB18" t="s">
        <v>136</v>
      </c>
      <c r="DC18" t="s">
        <v>136</v>
      </c>
      <c r="DD18" t="s">
        <v>136</v>
      </c>
      <c r="DE18" t="s">
        <v>136</v>
      </c>
      <c r="DF18" t="s">
        <v>136</v>
      </c>
      <c r="DG18" t="s">
        <v>136</v>
      </c>
      <c r="DH18" t="s">
        <v>136</v>
      </c>
      <c r="DI18" t="s">
        <v>136</v>
      </c>
      <c r="DJ18" t="s">
        <v>136</v>
      </c>
      <c r="DK18" t="s">
        <v>136</v>
      </c>
      <c r="DL18" t="s">
        <v>136</v>
      </c>
      <c r="DM18" t="s">
        <v>136</v>
      </c>
      <c r="DN18" t="s">
        <v>136</v>
      </c>
      <c r="DO18" t="s">
        <v>136</v>
      </c>
      <c r="DP18" t="s">
        <v>136</v>
      </c>
      <c r="DQ18" t="s">
        <v>136</v>
      </c>
      <c r="DR18" t="s">
        <v>136</v>
      </c>
      <c r="DS18" t="s">
        <v>136</v>
      </c>
      <c r="DT18" t="s">
        <v>136</v>
      </c>
      <c r="DW18" t="s">
        <v>136</v>
      </c>
      <c r="DX18" t="s">
        <v>136</v>
      </c>
      <c r="DY18" t="s">
        <v>136</v>
      </c>
      <c r="DZ18" t="s">
        <v>136</v>
      </c>
      <c r="EA18" t="s">
        <v>136</v>
      </c>
      <c r="EB18" t="s">
        <v>136</v>
      </c>
      <c r="EC18" t="s">
        <v>136</v>
      </c>
      <c r="ED18" t="s">
        <v>136</v>
      </c>
      <c r="EE18" t="s">
        <v>136</v>
      </c>
      <c r="EF18" t="s">
        <v>136</v>
      </c>
      <c r="EG18" t="s">
        <v>136</v>
      </c>
      <c r="EH18" t="s">
        <v>136</v>
      </c>
      <c r="EI18" t="s">
        <v>136</v>
      </c>
      <c r="EJ18" t="s">
        <v>136</v>
      </c>
      <c r="EK18" t="s">
        <v>136</v>
      </c>
      <c r="EL18" t="s">
        <v>136</v>
      </c>
      <c r="EM18" t="s">
        <v>136</v>
      </c>
      <c r="EN18" t="s">
        <v>136</v>
      </c>
      <c r="EO18" t="s">
        <v>136</v>
      </c>
      <c r="EP18" t="s">
        <v>136</v>
      </c>
      <c r="EQ18" t="s">
        <v>136</v>
      </c>
      <c r="ER18" t="s">
        <v>138</v>
      </c>
      <c r="ES18" t="s">
        <v>136</v>
      </c>
      <c r="ET18" t="s">
        <v>136</v>
      </c>
      <c r="EU18" t="s">
        <v>136</v>
      </c>
      <c r="EV18" t="s">
        <v>138</v>
      </c>
      <c r="EW18" t="s">
        <v>136</v>
      </c>
      <c r="EX18" t="s">
        <v>136</v>
      </c>
      <c r="EY18" t="s">
        <v>136</v>
      </c>
      <c r="EZ18" t="s">
        <v>136</v>
      </c>
      <c r="FA18" t="s">
        <v>136</v>
      </c>
      <c r="FB18" t="s">
        <v>136</v>
      </c>
      <c r="FC18" t="s">
        <v>136</v>
      </c>
      <c r="FD18" t="s">
        <v>136</v>
      </c>
      <c r="FE18" t="s">
        <v>136</v>
      </c>
      <c r="FF18" t="s">
        <v>136</v>
      </c>
    </row>
    <row r="19" spans="1:162" x14ac:dyDescent="0.2">
      <c r="A19" t="s">
        <v>153</v>
      </c>
      <c r="B19" t="s">
        <v>132</v>
      </c>
      <c r="C19" t="s">
        <v>132</v>
      </c>
      <c r="D19" t="s">
        <v>137</v>
      </c>
      <c r="E19" t="s">
        <v>132</v>
      </c>
      <c r="F19" t="s">
        <v>132</v>
      </c>
      <c r="G19" t="s">
        <v>132</v>
      </c>
      <c r="J19" t="s">
        <v>132</v>
      </c>
      <c r="K19" t="s">
        <v>132</v>
      </c>
      <c r="L19" t="s">
        <v>132</v>
      </c>
      <c r="M19" t="s">
        <v>132</v>
      </c>
      <c r="N19" t="s">
        <v>132</v>
      </c>
      <c r="O19" t="s">
        <v>132</v>
      </c>
      <c r="R19" t="s">
        <v>132</v>
      </c>
      <c r="S19" t="s">
        <v>132</v>
      </c>
      <c r="T19" t="s">
        <v>132</v>
      </c>
      <c r="U19" t="s">
        <v>132</v>
      </c>
      <c r="V19" t="s">
        <v>132</v>
      </c>
      <c r="W19" t="s">
        <v>132</v>
      </c>
      <c r="Z19" t="s">
        <v>132</v>
      </c>
      <c r="AA19" t="s">
        <v>132</v>
      </c>
      <c r="AB19" t="s">
        <v>132</v>
      </c>
      <c r="AC19" t="s">
        <v>132</v>
      </c>
      <c r="AD19" t="s">
        <v>132</v>
      </c>
      <c r="AE19" t="s">
        <v>132</v>
      </c>
      <c r="AH19" t="s">
        <v>132</v>
      </c>
      <c r="AI19" t="s">
        <v>136</v>
      </c>
      <c r="AJ19" t="s">
        <v>136</v>
      </c>
      <c r="AK19" t="s">
        <v>137</v>
      </c>
      <c r="AL19" t="s">
        <v>132</v>
      </c>
      <c r="AM19" t="s">
        <v>136</v>
      </c>
      <c r="AP19" t="s">
        <v>132</v>
      </c>
      <c r="AQ19" t="s">
        <v>132</v>
      </c>
      <c r="AR19" t="s">
        <v>132</v>
      </c>
      <c r="AS19" t="s">
        <v>132</v>
      </c>
      <c r="AT19" t="s">
        <v>132</v>
      </c>
      <c r="AU19" t="s">
        <v>132</v>
      </c>
      <c r="AX19" t="s">
        <v>132</v>
      </c>
      <c r="AY19" t="s">
        <v>132</v>
      </c>
      <c r="AZ19" t="s">
        <v>132</v>
      </c>
      <c r="BA19" t="s">
        <v>132</v>
      </c>
      <c r="BB19" t="s">
        <v>132</v>
      </c>
      <c r="BC19" t="s">
        <v>132</v>
      </c>
      <c r="BF19" t="s">
        <v>132</v>
      </c>
      <c r="BG19" t="s">
        <v>132</v>
      </c>
      <c r="BH19" t="s">
        <v>132</v>
      </c>
      <c r="BI19" t="s">
        <v>132</v>
      </c>
      <c r="BJ19" t="s">
        <v>132</v>
      </c>
      <c r="BK19" t="s">
        <v>132</v>
      </c>
      <c r="BN19" t="s">
        <v>132</v>
      </c>
      <c r="BO19" t="s">
        <v>132</v>
      </c>
      <c r="BP19" t="s">
        <v>132</v>
      </c>
      <c r="BQ19" t="s">
        <v>132</v>
      </c>
      <c r="BR19" t="s">
        <v>132</v>
      </c>
      <c r="BS19" t="s">
        <v>132</v>
      </c>
      <c r="CD19" t="s">
        <v>133</v>
      </c>
      <c r="CE19" t="s">
        <v>136</v>
      </c>
      <c r="CF19" t="s">
        <v>136</v>
      </c>
      <c r="CG19" t="s">
        <v>136</v>
      </c>
      <c r="CH19" t="s">
        <v>138</v>
      </c>
      <c r="CI19" t="s">
        <v>136</v>
      </c>
      <c r="CJ19" t="s">
        <v>136</v>
      </c>
      <c r="CM19" t="s">
        <v>136</v>
      </c>
      <c r="CN19" t="s">
        <v>136</v>
      </c>
      <c r="CO19" t="s">
        <v>136</v>
      </c>
      <c r="CP19" t="s">
        <v>136</v>
      </c>
      <c r="CQ19" t="s">
        <v>136</v>
      </c>
      <c r="CR19" t="s">
        <v>136</v>
      </c>
      <c r="CS19" t="s">
        <v>136</v>
      </c>
      <c r="CT19" t="s">
        <v>138</v>
      </c>
      <c r="CU19" t="s">
        <v>136</v>
      </c>
      <c r="CV19" t="s">
        <v>136</v>
      </c>
      <c r="CW19" t="s">
        <v>136</v>
      </c>
      <c r="CX19" t="s">
        <v>138</v>
      </c>
      <c r="CY19" t="s">
        <v>136</v>
      </c>
      <c r="CZ19" t="s">
        <v>136</v>
      </c>
      <c r="DA19" t="s">
        <v>136</v>
      </c>
      <c r="DB19" t="s">
        <v>136</v>
      </c>
      <c r="DC19" t="s">
        <v>138</v>
      </c>
      <c r="DD19" t="s">
        <v>136</v>
      </c>
      <c r="DE19" t="s">
        <v>138</v>
      </c>
      <c r="DF19" t="s">
        <v>138</v>
      </c>
      <c r="DG19" t="s">
        <v>133</v>
      </c>
      <c r="DH19" t="s">
        <v>133</v>
      </c>
      <c r="DI19" t="s">
        <v>136</v>
      </c>
      <c r="DJ19" t="s">
        <v>136</v>
      </c>
      <c r="DK19" t="s">
        <v>138</v>
      </c>
      <c r="DL19" t="s">
        <v>136</v>
      </c>
      <c r="DM19" t="s">
        <v>138</v>
      </c>
      <c r="DN19" t="s">
        <v>138</v>
      </c>
      <c r="DO19" t="s">
        <v>136</v>
      </c>
      <c r="DP19" t="s">
        <v>137</v>
      </c>
      <c r="DQ19" t="s">
        <v>138</v>
      </c>
      <c r="DR19" t="s">
        <v>136</v>
      </c>
      <c r="DS19" t="s">
        <v>136</v>
      </c>
      <c r="DT19" t="s">
        <v>136</v>
      </c>
      <c r="DW19" t="s">
        <v>136</v>
      </c>
      <c r="DX19" t="s">
        <v>138</v>
      </c>
      <c r="DY19" t="s">
        <v>138</v>
      </c>
      <c r="DZ19" t="s">
        <v>136</v>
      </c>
      <c r="EA19" t="s">
        <v>138</v>
      </c>
      <c r="EB19" t="s">
        <v>138</v>
      </c>
      <c r="EC19" t="s">
        <v>136</v>
      </c>
      <c r="ED19" t="s">
        <v>136</v>
      </c>
      <c r="EE19" t="s">
        <v>136</v>
      </c>
      <c r="EF19" t="s">
        <v>136</v>
      </c>
      <c r="EG19" t="s">
        <v>137</v>
      </c>
      <c r="EH19" t="s">
        <v>138</v>
      </c>
      <c r="EI19" t="s">
        <v>136</v>
      </c>
      <c r="EJ19" t="s">
        <v>136</v>
      </c>
      <c r="EK19" t="s">
        <v>136</v>
      </c>
      <c r="EL19" t="s">
        <v>136</v>
      </c>
      <c r="EM19" t="s">
        <v>136</v>
      </c>
      <c r="EN19" t="s">
        <v>136</v>
      </c>
      <c r="EO19" t="s">
        <v>138</v>
      </c>
      <c r="EP19" t="s">
        <v>133</v>
      </c>
      <c r="EQ19" t="s">
        <v>136</v>
      </c>
      <c r="ER19" t="s">
        <v>138</v>
      </c>
      <c r="ES19" t="s">
        <v>138</v>
      </c>
      <c r="ET19" t="s">
        <v>138</v>
      </c>
      <c r="EU19" t="s">
        <v>137</v>
      </c>
      <c r="EV19" t="s">
        <v>137</v>
      </c>
      <c r="EW19" t="s">
        <v>132</v>
      </c>
      <c r="EX19" t="s">
        <v>136</v>
      </c>
      <c r="EY19" t="s">
        <v>138</v>
      </c>
      <c r="EZ19" t="s">
        <v>136</v>
      </c>
      <c r="FA19" t="s">
        <v>136</v>
      </c>
      <c r="FB19" t="s">
        <v>138</v>
      </c>
      <c r="FC19" t="s">
        <v>138</v>
      </c>
      <c r="FD19" t="s">
        <v>136</v>
      </c>
      <c r="FE19" t="s">
        <v>136</v>
      </c>
      <c r="FF19" t="s">
        <v>136</v>
      </c>
    </row>
    <row r="20" spans="1:162" x14ac:dyDescent="0.2">
      <c r="A20" t="s">
        <v>154</v>
      </c>
      <c r="B20" t="s">
        <v>136</v>
      </c>
      <c r="C20" t="s">
        <v>136</v>
      </c>
      <c r="D20" t="s">
        <v>133</v>
      </c>
      <c r="E20" t="s">
        <v>136</v>
      </c>
      <c r="F20" t="s">
        <v>136</v>
      </c>
      <c r="G20" t="s">
        <v>138</v>
      </c>
      <c r="J20" t="s">
        <v>136</v>
      </c>
      <c r="K20" t="s">
        <v>136</v>
      </c>
      <c r="L20" t="s">
        <v>136</v>
      </c>
      <c r="M20" t="s">
        <v>136</v>
      </c>
      <c r="N20" t="s">
        <v>136</v>
      </c>
      <c r="O20" t="s">
        <v>136</v>
      </c>
      <c r="R20" t="s">
        <v>136</v>
      </c>
      <c r="S20" t="s">
        <v>136</v>
      </c>
      <c r="T20" t="s">
        <v>136</v>
      </c>
      <c r="U20" t="s">
        <v>136</v>
      </c>
      <c r="V20" t="s">
        <v>136</v>
      </c>
      <c r="W20" t="s">
        <v>136</v>
      </c>
      <c r="Z20" t="s">
        <v>136</v>
      </c>
      <c r="AA20" t="s">
        <v>132</v>
      </c>
      <c r="AB20" t="s">
        <v>132</v>
      </c>
      <c r="AC20" t="s">
        <v>138</v>
      </c>
      <c r="AD20" t="s">
        <v>136</v>
      </c>
      <c r="AE20" t="s">
        <v>136</v>
      </c>
      <c r="AH20" t="s">
        <v>136</v>
      </c>
      <c r="AI20" t="s">
        <v>136</v>
      </c>
      <c r="AJ20" t="s">
        <v>132</v>
      </c>
      <c r="AK20" t="s">
        <v>136</v>
      </c>
      <c r="AL20" t="s">
        <v>136</v>
      </c>
      <c r="AM20" t="s">
        <v>136</v>
      </c>
      <c r="AP20" t="s">
        <v>136</v>
      </c>
      <c r="AQ20" t="s">
        <v>136</v>
      </c>
      <c r="AR20" t="s">
        <v>136</v>
      </c>
      <c r="AS20" t="s">
        <v>136</v>
      </c>
      <c r="AT20" t="s">
        <v>136</v>
      </c>
      <c r="AU20" t="s">
        <v>136</v>
      </c>
      <c r="AX20" t="s">
        <v>136</v>
      </c>
      <c r="AY20" t="s">
        <v>136</v>
      </c>
      <c r="AZ20" t="s">
        <v>136</v>
      </c>
      <c r="BA20" t="s">
        <v>136</v>
      </c>
      <c r="BB20" t="s">
        <v>136</v>
      </c>
      <c r="BC20" t="s">
        <v>136</v>
      </c>
      <c r="BF20" t="s">
        <v>133</v>
      </c>
      <c r="BG20" t="s">
        <v>136</v>
      </c>
      <c r="BH20" t="s">
        <v>136</v>
      </c>
      <c r="BI20" t="s">
        <v>133</v>
      </c>
      <c r="BJ20" t="s">
        <v>136</v>
      </c>
      <c r="BK20" t="s">
        <v>136</v>
      </c>
      <c r="BN20" t="s">
        <v>136</v>
      </c>
      <c r="BO20" t="s">
        <v>132</v>
      </c>
      <c r="BP20" t="s">
        <v>132</v>
      </c>
      <c r="BQ20" t="s">
        <v>136</v>
      </c>
      <c r="BR20" t="s">
        <v>136</v>
      </c>
      <c r="BS20" t="s">
        <v>132</v>
      </c>
      <c r="CD20" t="s">
        <v>133</v>
      </c>
      <c r="CE20" t="s">
        <v>136</v>
      </c>
      <c r="CF20" t="s">
        <v>136</v>
      </c>
      <c r="CG20" t="s">
        <v>136</v>
      </c>
      <c r="CH20" t="s">
        <v>136</v>
      </c>
      <c r="CI20" t="s">
        <v>136</v>
      </c>
      <c r="CJ20" t="s">
        <v>136</v>
      </c>
      <c r="CM20" t="s">
        <v>136</v>
      </c>
      <c r="CN20" t="s">
        <v>136</v>
      </c>
      <c r="CO20" t="s">
        <v>136</v>
      </c>
      <c r="CP20" t="s">
        <v>136</v>
      </c>
      <c r="CQ20" t="s">
        <v>136</v>
      </c>
      <c r="CR20" t="s">
        <v>136</v>
      </c>
      <c r="CS20" t="s">
        <v>136</v>
      </c>
      <c r="CT20" t="s">
        <v>136</v>
      </c>
      <c r="CU20" t="s">
        <v>136</v>
      </c>
      <c r="CV20" t="s">
        <v>136</v>
      </c>
      <c r="CW20" t="s">
        <v>136</v>
      </c>
      <c r="CX20" t="s">
        <v>136</v>
      </c>
      <c r="CY20" t="s">
        <v>136</v>
      </c>
      <c r="CZ20" t="s">
        <v>136</v>
      </c>
      <c r="DA20" t="s">
        <v>136</v>
      </c>
      <c r="DB20" t="s">
        <v>136</v>
      </c>
      <c r="DC20" t="s">
        <v>136</v>
      </c>
      <c r="DD20" t="s">
        <v>136</v>
      </c>
      <c r="DE20" t="s">
        <v>136</v>
      </c>
      <c r="DF20" t="s">
        <v>136</v>
      </c>
      <c r="DG20" t="s">
        <v>136</v>
      </c>
      <c r="DH20" t="s">
        <v>136</v>
      </c>
      <c r="DI20" t="s">
        <v>136</v>
      </c>
      <c r="DJ20" t="s">
        <v>136</v>
      </c>
      <c r="DK20" t="s">
        <v>136</v>
      </c>
      <c r="DL20" t="s">
        <v>136</v>
      </c>
      <c r="DM20" t="s">
        <v>136</v>
      </c>
      <c r="DN20" t="s">
        <v>136</v>
      </c>
      <c r="DO20" t="s">
        <v>136</v>
      </c>
      <c r="DP20" t="s">
        <v>136</v>
      </c>
      <c r="DQ20" t="s">
        <v>136</v>
      </c>
      <c r="DR20" t="s">
        <v>136</v>
      </c>
      <c r="DS20" t="s">
        <v>136</v>
      </c>
      <c r="DT20" t="s">
        <v>136</v>
      </c>
      <c r="DW20" t="s">
        <v>136</v>
      </c>
      <c r="DX20" t="s">
        <v>136</v>
      </c>
      <c r="DY20" t="s">
        <v>136</v>
      </c>
      <c r="DZ20" t="s">
        <v>136</v>
      </c>
      <c r="EA20" t="s">
        <v>136</v>
      </c>
      <c r="EB20" t="s">
        <v>136</v>
      </c>
      <c r="EC20" t="s">
        <v>136</v>
      </c>
      <c r="ED20" t="s">
        <v>136</v>
      </c>
      <c r="EE20" t="s">
        <v>136</v>
      </c>
      <c r="EF20" t="s">
        <v>136</v>
      </c>
      <c r="EG20" t="s">
        <v>136</v>
      </c>
      <c r="EH20" t="s">
        <v>132</v>
      </c>
      <c r="EI20" t="s">
        <v>136</v>
      </c>
      <c r="EJ20" t="s">
        <v>136</v>
      </c>
      <c r="EK20" t="s">
        <v>136</v>
      </c>
      <c r="EL20" t="s">
        <v>136</v>
      </c>
      <c r="EM20" t="s">
        <v>136</v>
      </c>
      <c r="EN20" t="s">
        <v>136</v>
      </c>
      <c r="EO20" t="s">
        <v>136</v>
      </c>
      <c r="EP20" t="s">
        <v>136</v>
      </c>
      <c r="EQ20" t="s">
        <v>136</v>
      </c>
      <c r="ER20" t="s">
        <v>136</v>
      </c>
      <c r="ES20" t="s">
        <v>136</v>
      </c>
      <c r="ET20" t="s">
        <v>136</v>
      </c>
      <c r="EU20" t="s">
        <v>138</v>
      </c>
      <c r="EV20" t="s">
        <v>136</v>
      </c>
      <c r="EW20" t="s">
        <v>136</v>
      </c>
      <c r="EX20" t="s">
        <v>136</v>
      </c>
      <c r="EY20" t="s">
        <v>136</v>
      </c>
      <c r="EZ20" t="s">
        <v>136</v>
      </c>
      <c r="FA20" t="s">
        <v>136</v>
      </c>
      <c r="FB20" t="s">
        <v>136</v>
      </c>
      <c r="FC20" t="s">
        <v>136</v>
      </c>
      <c r="FD20" t="s">
        <v>136</v>
      </c>
      <c r="FE20" t="s">
        <v>136</v>
      </c>
      <c r="FF20" t="s">
        <v>136</v>
      </c>
    </row>
    <row r="21" spans="1:162" x14ac:dyDescent="0.2">
      <c r="A21" t="s">
        <v>155</v>
      </c>
      <c r="B21" t="s">
        <v>138</v>
      </c>
      <c r="C21" t="s">
        <v>138</v>
      </c>
      <c r="D21" t="s">
        <v>138</v>
      </c>
      <c r="E21" t="s">
        <v>138</v>
      </c>
      <c r="F21" t="s">
        <v>138</v>
      </c>
      <c r="G21" t="s">
        <v>138</v>
      </c>
      <c r="J21" t="s">
        <v>138</v>
      </c>
      <c r="K21" t="s">
        <v>138</v>
      </c>
      <c r="L21" t="s">
        <v>138</v>
      </c>
      <c r="M21" t="s">
        <v>138</v>
      </c>
      <c r="N21" t="s">
        <v>138</v>
      </c>
      <c r="O21" t="s">
        <v>138</v>
      </c>
      <c r="R21" t="s">
        <v>132</v>
      </c>
      <c r="S21" t="s">
        <v>138</v>
      </c>
      <c r="T21" t="s">
        <v>138</v>
      </c>
      <c r="U21" t="s">
        <v>138</v>
      </c>
      <c r="V21" t="s">
        <v>138</v>
      </c>
      <c r="W21" t="s">
        <v>138</v>
      </c>
      <c r="Z21" t="s">
        <v>138</v>
      </c>
      <c r="AA21" t="s">
        <v>136</v>
      </c>
      <c r="AB21" t="s">
        <v>132</v>
      </c>
      <c r="AC21" t="s">
        <v>138</v>
      </c>
      <c r="AD21" t="s">
        <v>138</v>
      </c>
      <c r="AE21" t="s">
        <v>138</v>
      </c>
      <c r="AH21" t="s">
        <v>138</v>
      </c>
      <c r="AI21" t="s">
        <v>138</v>
      </c>
      <c r="AJ21" t="s">
        <v>138</v>
      </c>
      <c r="AK21" t="s">
        <v>138</v>
      </c>
      <c r="AL21" t="s">
        <v>138</v>
      </c>
      <c r="AM21" t="s">
        <v>138</v>
      </c>
      <c r="AP21" t="s">
        <v>138</v>
      </c>
      <c r="AQ21" t="s">
        <v>138</v>
      </c>
      <c r="AR21" t="s">
        <v>138</v>
      </c>
      <c r="AS21" t="s">
        <v>138</v>
      </c>
      <c r="AT21" t="s">
        <v>138</v>
      </c>
      <c r="AU21" t="s">
        <v>138</v>
      </c>
      <c r="AX21" t="s">
        <v>138</v>
      </c>
      <c r="AY21" t="s">
        <v>138</v>
      </c>
      <c r="AZ21" t="s">
        <v>138</v>
      </c>
      <c r="BA21" t="s">
        <v>138</v>
      </c>
      <c r="BB21" t="s">
        <v>138</v>
      </c>
      <c r="BC21" t="s">
        <v>138</v>
      </c>
      <c r="BF21" t="s">
        <v>138</v>
      </c>
      <c r="BG21" t="s">
        <v>138</v>
      </c>
      <c r="BH21" t="s">
        <v>138</v>
      </c>
      <c r="BI21" t="s">
        <v>138</v>
      </c>
      <c r="BJ21" t="s">
        <v>138</v>
      </c>
      <c r="BK21" t="s">
        <v>138</v>
      </c>
      <c r="BN21" t="s">
        <v>138</v>
      </c>
      <c r="BO21" t="s">
        <v>132</v>
      </c>
      <c r="BP21" t="s">
        <v>138</v>
      </c>
      <c r="BQ21" t="s">
        <v>138</v>
      </c>
      <c r="BR21" t="s">
        <v>138</v>
      </c>
      <c r="BS21" t="s">
        <v>138</v>
      </c>
      <c r="CD21" t="s">
        <v>138</v>
      </c>
      <c r="CE21" t="s">
        <v>138</v>
      </c>
      <c r="CF21" t="s">
        <v>138</v>
      </c>
      <c r="CG21" t="s">
        <v>138</v>
      </c>
      <c r="CH21" t="s">
        <v>138</v>
      </c>
      <c r="CI21" t="s">
        <v>138</v>
      </c>
      <c r="CJ21" t="s">
        <v>138</v>
      </c>
      <c r="CM21" t="s">
        <v>138</v>
      </c>
      <c r="CN21" t="s">
        <v>138</v>
      </c>
      <c r="CO21" t="s">
        <v>138</v>
      </c>
      <c r="CP21" t="s">
        <v>138</v>
      </c>
      <c r="CQ21" t="s">
        <v>138</v>
      </c>
      <c r="CR21" t="s">
        <v>138</v>
      </c>
      <c r="CS21" t="s">
        <v>138</v>
      </c>
      <c r="CT21" t="s">
        <v>138</v>
      </c>
      <c r="CU21" t="s">
        <v>137</v>
      </c>
      <c r="CV21" t="s">
        <v>138</v>
      </c>
      <c r="CW21" t="s">
        <v>138</v>
      </c>
      <c r="CX21" t="s">
        <v>138</v>
      </c>
      <c r="CY21" t="s">
        <v>138</v>
      </c>
      <c r="CZ21" t="s">
        <v>138</v>
      </c>
      <c r="DA21" t="s">
        <v>138</v>
      </c>
      <c r="DB21" t="s">
        <v>138</v>
      </c>
      <c r="DC21" t="s">
        <v>138</v>
      </c>
      <c r="DD21" t="s">
        <v>138</v>
      </c>
      <c r="DE21" t="s">
        <v>138</v>
      </c>
      <c r="DF21" t="s">
        <v>138</v>
      </c>
      <c r="DG21" t="s">
        <v>138</v>
      </c>
      <c r="DH21" t="s">
        <v>138</v>
      </c>
      <c r="DI21" t="s">
        <v>138</v>
      </c>
      <c r="DJ21" t="s">
        <v>138</v>
      </c>
      <c r="DK21" t="s">
        <v>138</v>
      </c>
      <c r="DL21" t="s">
        <v>138</v>
      </c>
      <c r="DM21" t="s">
        <v>138</v>
      </c>
      <c r="DN21" t="s">
        <v>138</v>
      </c>
      <c r="DO21" t="s">
        <v>138</v>
      </c>
      <c r="DP21" t="s">
        <v>138</v>
      </c>
      <c r="DQ21" t="s">
        <v>138</v>
      </c>
      <c r="DR21" t="s">
        <v>138</v>
      </c>
      <c r="DS21" t="s">
        <v>138</v>
      </c>
      <c r="DT21" t="s">
        <v>138</v>
      </c>
      <c r="DW21" t="s">
        <v>138</v>
      </c>
      <c r="DX21" t="s">
        <v>138</v>
      </c>
      <c r="DY21" t="s">
        <v>138</v>
      </c>
      <c r="DZ21" t="s">
        <v>138</v>
      </c>
      <c r="EA21" t="s">
        <v>138</v>
      </c>
      <c r="EB21" t="s">
        <v>138</v>
      </c>
      <c r="EC21" t="s">
        <v>138</v>
      </c>
      <c r="ED21" t="s">
        <v>138</v>
      </c>
      <c r="EE21" t="s">
        <v>138</v>
      </c>
      <c r="EF21" t="s">
        <v>138</v>
      </c>
      <c r="EG21" t="s">
        <v>138</v>
      </c>
      <c r="EH21" t="s">
        <v>138</v>
      </c>
      <c r="EI21" t="s">
        <v>138</v>
      </c>
      <c r="EJ21" t="s">
        <v>138</v>
      </c>
      <c r="EK21" t="s">
        <v>138</v>
      </c>
      <c r="EL21" t="s">
        <v>138</v>
      </c>
      <c r="EM21" t="s">
        <v>138</v>
      </c>
      <c r="EN21" t="s">
        <v>138</v>
      </c>
      <c r="EO21" t="s">
        <v>138</v>
      </c>
      <c r="EP21" t="s">
        <v>138</v>
      </c>
      <c r="EQ21" t="s">
        <v>138</v>
      </c>
      <c r="ER21" t="s">
        <v>138</v>
      </c>
      <c r="ES21" t="s">
        <v>138</v>
      </c>
      <c r="ET21" t="s">
        <v>138</v>
      </c>
      <c r="EU21" t="s">
        <v>138</v>
      </c>
      <c r="EV21" t="s">
        <v>138</v>
      </c>
      <c r="EW21" t="s">
        <v>138</v>
      </c>
      <c r="EX21" t="s">
        <v>138</v>
      </c>
      <c r="EY21" t="s">
        <v>138</v>
      </c>
      <c r="EZ21" t="s">
        <v>138</v>
      </c>
      <c r="FA21" t="s">
        <v>138</v>
      </c>
      <c r="FB21" t="s">
        <v>138</v>
      </c>
      <c r="FC21" t="s">
        <v>138</v>
      </c>
      <c r="FD21" t="s">
        <v>138</v>
      </c>
      <c r="FE21" t="s">
        <v>138</v>
      </c>
      <c r="FF21" t="s">
        <v>138</v>
      </c>
    </row>
    <row r="22" spans="1:162" x14ac:dyDescent="0.2">
      <c r="A22" t="s">
        <v>156</v>
      </c>
      <c r="B22" t="s">
        <v>133</v>
      </c>
      <c r="C22" t="s">
        <v>133</v>
      </c>
      <c r="D22" t="s">
        <v>133</v>
      </c>
      <c r="E22" t="s">
        <v>133</v>
      </c>
      <c r="F22" t="s">
        <v>133</v>
      </c>
      <c r="G22" t="s">
        <v>133</v>
      </c>
      <c r="J22" t="s">
        <v>136</v>
      </c>
      <c r="K22" t="s">
        <v>136</v>
      </c>
      <c r="L22" t="s">
        <v>136</v>
      </c>
      <c r="M22" t="s">
        <v>136</v>
      </c>
      <c r="N22" t="s">
        <v>136</v>
      </c>
      <c r="O22" t="s">
        <v>136</v>
      </c>
      <c r="R22" t="s">
        <v>136</v>
      </c>
      <c r="S22" t="s">
        <v>136</v>
      </c>
      <c r="T22" t="s">
        <v>133</v>
      </c>
      <c r="U22" t="s">
        <v>133</v>
      </c>
      <c r="V22" t="s">
        <v>136</v>
      </c>
      <c r="W22" t="s">
        <v>133</v>
      </c>
      <c r="Z22" t="s">
        <v>132</v>
      </c>
      <c r="AA22" t="s">
        <v>132</v>
      </c>
      <c r="AB22" t="s">
        <v>132</v>
      </c>
      <c r="AC22" t="s">
        <v>132</v>
      </c>
      <c r="AD22" t="s">
        <v>132</v>
      </c>
      <c r="AE22" t="s">
        <v>132</v>
      </c>
      <c r="AH22" t="s">
        <v>136</v>
      </c>
      <c r="AI22" t="s">
        <v>136</v>
      </c>
      <c r="AJ22" t="s">
        <v>136</v>
      </c>
      <c r="AK22" t="s">
        <v>136</v>
      </c>
      <c r="AL22" t="s">
        <v>136</v>
      </c>
      <c r="AM22" t="s">
        <v>133</v>
      </c>
      <c r="AP22" t="s">
        <v>136</v>
      </c>
      <c r="AQ22" t="s">
        <v>136</v>
      </c>
      <c r="AR22" t="s">
        <v>133</v>
      </c>
      <c r="AS22" t="s">
        <v>133</v>
      </c>
      <c r="AT22" t="s">
        <v>136</v>
      </c>
      <c r="AU22" t="s">
        <v>136</v>
      </c>
      <c r="AX22" t="s">
        <v>136</v>
      </c>
      <c r="AY22" t="s">
        <v>133</v>
      </c>
      <c r="AZ22" t="s">
        <v>133</v>
      </c>
      <c r="BA22" t="s">
        <v>136</v>
      </c>
      <c r="BB22" t="s">
        <v>136</v>
      </c>
      <c r="BC22" t="s">
        <v>133</v>
      </c>
      <c r="BF22" t="s">
        <v>136</v>
      </c>
      <c r="BG22" t="s">
        <v>136</v>
      </c>
      <c r="BH22" t="s">
        <v>133</v>
      </c>
      <c r="BI22" t="s">
        <v>133</v>
      </c>
      <c r="BJ22" t="s">
        <v>136</v>
      </c>
      <c r="BK22" t="s">
        <v>136</v>
      </c>
      <c r="BN22" t="s">
        <v>133</v>
      </c>
      <c r="BO22" t="s">
        <v>133</v>
      </c>
      <c r="BP22" t="s">
        <v>133</v>
      </c>
      <c r="BQ22" t="s">
        <v>133</v>
      </c>
      <c r="BR22" t="s">
        <v>133</v>
      </c>
      <c r="BS22" t="s">
        <v>133</v>
      </c>
      <c r="CD22" t="s">
        <v>133</v>
      </c>
      <c r="CE22" t="s">
        <v>136</v>
      </c>
      <c r="CF22" t="s">
        <v>136</v>
      </c>
      <c r="CG22" t="s">
        <v>136</v>
      </c>
      <c r="CH22" t="s">
        <v>136</v>
      </c>
      <c r="CI22" t="s">
        <v>136</v>
      </c>
      <c r="CJ22" t="s">
        <v>136</v>
      </c>
      <c r="CM22" t="s">
        <v>136</v>
      </c>
      <c r="CN22" t="s">
        <v>136</v>
      </c>
      <c r="CO22" t="s">
        <v>136</v>
      </c>
      <c r="CP22" t="s">
        <v>136</v>
      </c>
      <c r="CQ22" t="s">
        <v>136</v>
      </c>
      <c r="CR22" t="s">
        <v>136</v>
      </c>
      <c r="CS22" t="s">
        <v>136</v>
      </c>
      <c r="CT22" t="s">
        <v>136</v>
      </c>
      <c r="CU22" t="s">
        <v>136</v>
      </c>
      <c r="CV22" t="s">
        <v>136</v>
      </c>
      <c r="CW22" t="s">
        <v>136</v>
      </c>
      <c r="CX22" t="s">
        <v>136</v>
      </c>
      <c r="CY22" t="s">
        <v>136</v>
      </c>
      <c r="CZ22" t="s">
        <v>136</v>
      </c>
      <c r="DA22" t="s">
        <v>136</v>
      </c>
      <c r="DB22" t="s">
        <v>136</v>
      </c>
      <c r="DC22" t="s">
        <v>136</v>
      </c>
      <c r="DD22" t="s">
        <v>136</v>
      </c>
      <c r="DE22" t="s">
        <v>136</v>
      </c>
      <c r="DF22" t="s">
        <v>136</v>
      </c>
      <c r="DG22" t="s">
        <v>136</v>
      </c>
      <c r="DH22" t="s">
        <v>136</v>
      </c>
      <c r="DI22" t="s">
        <v>136</v>
      </c>
      <c r="DJ22" t="s">
        <v>136</v>
      </c>
      <c r="DK22" t="s">
        <v>136</v>
      </c>
      <c r="DL22" t="s">
        <v>136</v>
      </c>
      <c r="DM22" t="s">
        <v>136</v>
      </c>
      <c r="DN22" t="s">
        <v>136</v>
      </c>
      <c r="DO22" t="s">
        <v>136</v>
      </c>
      <c r="DP22" t="s">
        <v>136</v>
      </c>
      <c r="DQ22" t="s">
        <v>136</v>
      </c>
      <c r="DR22" t="s">
        <v>136</v>
      </c>
      <c r="DS22" t="s">
        <v>136</v>
      </c>
      <c r="DT22" t="s">
        <v>136</v>
      </c>
      <c r="DW22" t="s">
        <v>136</v>
      </c>
      <c r="DX22" t="s">
        <v>136</v>
      </c>
      <c r="DY22" t="s">
        <v>136</v>
      </c>
      <c r="DZ22" t="s">
        <v>136</v>
      </c>
      <c r="EA22" t="s">
        <v>136</v>
      </c>
      <c r="EB22" t="s">
        <v>136</v>
      </c>
      <c r="EC22" t="s">
        <v>136</v>
      </c>
      <c r="ED22" t="s">
        <v>136</v>
      </c>
      <c r="EE22" t="s">
        <v>136</v>
      </c>
      <c r="EF22" t="s">
        <v>136</v>
      </c>
      <c r="EG22" t="s">
        <v>136</v>
      </c>
      <c r="EH22" t="s">
        <v>136</v>
      </c>
      <c r="EI22" t="s">
        <v>136</v>
      </c>
      <c r="EJ22" t="s">
        <v>136</v>
      </c>
      <c r="EK22" t="s">
        <v>136</v>
      </c>
      <c r="EL22" t="s">
        <v>136</v>
      </c>
      <c r="EM22" t="s">
        <v>136</v>
      </c>
      <c r="EN22" t="s">
        <v>136</v>
      </c>
      <c r="EO22" t="s">
        <v>136</v>
      </c>
      <c r="EP22" t="s">
        <v>136</v>
      </c>
      <c r="EQ22" t="s">
        <v>136</v>
      </c>
      <c r="ER22" t="s">
        <v>136</v>
      </c>
      <c r="ES22" t="s">
        <v>136</v>
      </c>
      <c r="ET22" t="s">
        <v>136</v>
      </c>
      <c r="EU22" t="s">
        <v>136</v>
      </c>
      <c r="EV22" t="s">
        <v>136</v>
      </c>
      <c r="EW22" t="s">
        <v>132</v>
      </c>
      <c r="EX22" t="s">
        <v>136</v>
      </c>
      <c r="EY22" t="s">
        <v>132</v>
      </c>
      <c r="EZ22" t="s">
        <v>136</v>
      </c>
      <c r="FA22" t="s">
        <v>136</v>
      </c>
      <c r="FB22" t="s">
        <v>136</v>
      </c>
      <c r="FC22" t="s">
        <v>136</v>
      </c>
      <c r="FD22" t="s">
        <v>136</v>
      </c>
      <c r="FE22" t="s">
        <v>136</v>
      </c>
      <c r="FF22" t="s">
        <v>136</v>
      </c>
    </row>
    <row r="23" spans="1:162" x14ac:dyDescent="0.2">
      <c r="A23" t="s">
        <v>157</v>
      </c>
      <c r="B23" t="s">
        <v>133</v>
      </c>
      <c r="C23" t="s">
        <v>133</v>
      </c>
      <c r="D23" t="s">
        <v>133</v>
      </c>
      <c r="E23" t="s">
        <v>133</v>
      </c>
      <c r="F23" t="s">
        <v>133</v>
      </c>
      <c r="G23" t="s">
        <v>133</v>
      </c>
      <c r="J23" t="s">
        <v>138</v>
      </c>
      <c r="K23" t="s">
        <v>136</v>
      </c>
      <c r="L23" t="s">
        <v>137</v>
      </c>
      <c r="M23" t="s">
        <v>136</v>
      </c>
      <c r="N23" t="s">
        <v>136</v>
      </c>
      <c r="O23" t="s">
        <v>136</v>
      </c>
      <c r="R23" t="s">
        <v>138</v>
      </c>
      <c r="S23" t="s">
        <v>136</v>
      </c>
      <c r="T23" t="s">
        <v>133</v>
      </c>
      <c r="U23" t="s">
        <v>133</v>
      </c>
      <c r="V23" t="s">
        <v>136</v>
      </c>
      <c r="W23" t="s">
        <v>133</v>
      </c>
      <c r="Z23" t="s">
        <v>132</v>
      </c>
      <c r="AA23" t="s">
        <v>132</v>
      </c>
      <c r="AB23" t="s">
        <v>132</v>
      </c>
      <c r="AC23" t="s">
        <v>132</v>
      </c>
      <c r="AD23" t="s">
        <v>132</v>
      </c>
      <c r="AE23" t="s">
        <v>132</v>
      </c>
      <c r="AH23" t="s">
        <v>136</v>
      </c>
      <c r="AI23" t="s">
        <v>136</v>
      </c>
      <c r="AJ23" t="s">
        <v>136</v>
      </c>
      <c r="AK23" t="s">
        <v>136</v>
      </c>
      <c r="AL23" t="s">
        <v>136</v>
      </c>
      <c r="AM23" t="s">
        <v>133</v>
      </c>
      <c r="AP23" t="s">
        <v>136</v>
      </c>
      <c r="AQ23" t="s">
        <v>136</v>
      </c>
      <c r="AR23" t="s">
        <v>133</v>
      </c>
      <c r="AS23" t="s">
        <v>133</v>
      </c>
      <c r="AT23" t="s">
        <v>138</v>
      </c>
      <c r="AU23" t="s">
        <v>136</v>
      </c>
      <c r="AX23" t="s">
        <v>136</v>
      </c>
      <c r="AY23" t="s">
        <v>133</v>
      </c>
      <c r="AZ23" t="s">
        <v>133</v>
      </c>
      <c r="BA23" t="s">
        <v>136</v>
      </c>
      <c r="BB23" t="s">
        <v>136</v>
      </c>
      <c r="BC23" t="s">
        <v>133</v>
      </c>
      <c r="BF23" t="s">
        <v>136</v>
      </c>
      <c r="BG23" t="s">
        <v>136</v>
      </c>
      <c r="BH23" t="s">
        <v>133</v>
      </c>
      <c r="BI23" t="s">
        <v>133</v>
      </c>
      <c r="BJ23" t="s">
        <v>136</v>
      </c>
      <c r="BK23" t="s">
        <v>136</v>
      </c>
      <c r="BN23" t="s">
        <v>133</v>
      </c>
      <c r="BO23" t="s">
        <v>133</v>
      </c>
      <c r="BP23" t="s">
        <v>133</v>
      </c>
      <c r="BQ23" t="s">
        <v>133</v>
      </c>
      <c r="BR23" t="s">
        <v>138</v>
      </c>
      <c r="BS23" t="s">
        <v>133</v>
      </c>
      <c r="CD23" t="s">
        <v>133</v>
      </c>
      <c r="CE23" t="s">
        <v>136</v>
      </c>
      <c r="CF23" t="s">
        <v>136</v>
      </c>
      <c r="CG23" t="s">
        <v>136</v>
      </c>
      <c r="CH23" t="s">
        <v>136</v>
      </c>
      <c r="CI23" t="s">
        <v>136</v>
      </c>
      <c r="CJ23" t="s">
        <v>136</v>
      </c>
      <c r="CM23" t="s">
        <v>136</v>
      </c>
      <c r="CN23" t="s">
        <v>136</v>
      </c>
      <c r="CO23" t="s">
        <v>136</v>
      </c>
      <c r="CP23" t="s">
        <v>138</v>
      </c>
      <c r="CQ23" t="s">
        <v>136</v>
      </c>
      <c r="CR23" t="s">
        <v>136</v>
      </c>
      <c r="CS23" t="s">
        <v>136</v>
      </c>
      <c r="CT23" t="s">
        <v>136</v>
      </c>
      <c r="CU23" t="s">
        <v>136</v>
      </c>
      <c r="CV23" t="s">
        <v>136</v>
      </c>
      <c r="CW23" t="s">
        <v>138</v>
      </c>
      <c r="CX23" t="s">
        <v>136</v>
      </c>
      <c r="CY23" t="s">
        <v>136</v>
      </c>
      <c r="CZ23" t="s">
        <v>136</v>
      </c>
      <c r="DA23" t="s">
        <v>136</v>
      </c>
      <c r="DB23" t="s">
        <v>137</v>
      </c>
      <c r="DC23" t="s">
        <v>137</v>
      </c>
      <c r="DD23" t="s">
        <v>137</v>
      </c>
      <c r="DE23" t="s">
        <v>138</v>
      </c>
      <c r="DF23" t="s">
        <v>138</v>
      </c>
      <c r="DG23" t="s">
        <v>136</v>
      </c>
      <c r="DH23" t="s">
        <v>137</v>
      </c>
      <c r="DI23" t="s">
        <v>136</v>
      </c>
      <c r="DJ23" t="s">
        <v>136</v>
      </c>
      <c r="DK23" t="s">
        <v>136</v>
      </c>
      <c r="DL23" t="s">
        <v>137</v>
      </c>
      <c r="DM23" t="s">
        <v>136</v>
      </c>
      <c r="DN23" t="s">
        <v>136</v>
      </c>
      <c r="DO23" t="s">
        <v>136</v>
      </c>
      <c r="DP23" t="s">
        <v>136</v>
      </c>
      <c r="DQ23" t="s">
        <v>136</v>
      </c>
      <c r="DR23" t="s">
        <v>136</v>
      </c>
      <c r="DS23" t="s">
        <v>136</v>
      </c>
      <c r="DT23" t="s">
        <v>136</v>
      </c>
      <c r="DW23" t="s">
        <v>136</v>
      </c>
      <c r="DX23" t="s">
        <v>136</v>
      </c>
      <c r="DY23" t="s">
        <v>136</v>
      </c>
      <c r="DZ23" t="s">
        <v>137</v>
      </c>
      <c r="EA23" t="s">
        <v>136</v>
      </c>
      <c r="EB23" t="s">
        <v>136</v>
      </c>
      <c r="EC23" t="s">
        <v>136</v>
      </c>
      <c r="ED23" t="s">
        <v>136</v>
      </c>
      <c r="EE23" t="s">
        <v>136</v>
      </c>
      <c r="EF23" t="s">
        <v>136</v>
      </c>
      <c r="EG23" t="s">
        <v>136</v>
      </c>
      <c r="EH23" t="s">
        <v>136</v>
      </c>
      <c r="EI23" t="s">
        <v>136</v>
      </c>
      <c r="EJ23" t="s">
        <v>136</v>
      </c>
      <c r="EK23" t="s">
        <v>136</v>
      </c>
      <c r="EL23" t="s">
        <v>136</v>
      </c>
      <c r="EM23" t="s">
        <v>136</v>
      </c>
      <c r="EN23" t="s">
        <v>136</v>
      </c>
      <c r="EO23" t="s">
        <v>136</v>
      </c>
      <c r="EP23" t="s">
        <v>136</v>
      </c>
      <c r="EQ23" t="s">
        <v>136</v>
      </c>
      <c r="ER23" t="s">
        <v>136</v>
      </c>
      <c r="ES23" t="s">
        <v>136</v>
      </c>
      <c r="ET23" t="s">
        <v>136</v>
      </c>
      <c r="EU23" t="s">
        <v>137</v>
      </c>
      <c r="EV23" t="s">
        <v>137</v>
      </c>
      <c r="EW23" t="s">
        <v>132</v>
      </c>
      <c r="EX23" t="s">
        <v>136</v>
      </c>
      <c r="EY23" t="s">
        <v>132</v>
      </c>
      <c r="EZ23" t="s">
        <v>136</v>
      </c>
      <c r="FA23" t="s">
        <v>136</v>
      </c>
      <c r="FB23" t="s">
        <v>136</v>
      </c>
      <c r="FC23" t="s">
        <v>136</v>
      </c>
      <c r="FD23" t="s">
        <v>136</v>
      </c>
      <c r="FE23" t="s">
        <v>136</v>
      </c>
      <c r="FF23" t="s">
        <v>136</v>
      </c>
    </row>
    <row r="24" spans="1:162" x14ac:dyDescent="0.2">
      <c r="A24" t="s">
        <v>158</v>
      </c>
      <c r="B24" t="s">
        <v>136</v>
      </c>
      <c r="C24" t="s">
        <v>136</v>
      </c>
      <c r="D24" t="s">
        <v>138</v>
      </c>
      <c r="E24" t="s">
        <v>136</v>
      </c>
      <c r="F24" t="s">
        <v>136</v>
      </c>
      <c r="G24" t="s">
        <v>136</v>
      </c>
      <c r="J24" t="s">
        <v>136</v>
      </c>
      <c r="K24" t="s">
        <v>136</v>
      </c>
      <c r="L24" t="s">
        <v>136</v>
      </c>
      <c r="M24" t="s">
        <v>136</v>
      </c>
      <c r="N24" t="s">
        <v>136</v>
      </c>
      <c r="O24" t="s">
        <v>136</v>
      </c>
      <c r="R24" t="s">
        <v>136</v>
      </c>
      <c r="S24" t="s">
        <v>136</v>
      </c>
      <c r="T24" t="s">
        <v>136</v>
      </c>
      <c r="U24" t="s">
        <v>136</v>
      </c>
      <c r="V24" t="s">
        <v>137</v>
      </c>
      <c r="W24" t="s">
        <v>136</v>
      </c>
      <c r="Z24" t="s">
        <v>136</v>
      </c>
      <c r="AA24" t="s">
        <v>136</v>
      </c>
      <c r="AB24" t="s">
        <v>136</v>
      </c>
      <c r="AC24" t="s">
        <v>136</v>
      </c>
      <c r="AD24" t="s">
        <v>136</v>
      </c>
      <c r="AE24" t="s">
        <v>136</v>
      </c>
      <c r="AH24" t="s">
        <v>136</v>
      </c>
      <c r="AI24" t="s">
        <v>136</v>
      </c>
      <c r="AJ24" t="s">
        <v>137</v>
      </c>
      <c r="AK24" t="s">
        <v>137</v>
      </c>
      <c r="AL24" t="s">
        <v>136</v>
      </c>
      <c r="AM24" t="s">
        <v>136</v>
      </c>
      <c r="AP24" t="s">
        <v>136</v>
      </c>
      <c r="AQ24" t="s">
        <v>136</v>
      </c>
      <c r="AR24" t="s">
        <v>136</v>
      </c>
      <c r="AS24" t="s">
        <v>136</v>
      </c>
      <c r="AT24" t="s">
        <v>136</v>
      </c>
      <c r="AU24" t="s">
        <v>134</v>
      </c>
      <c r="AX24" t="s">
        <v>136</v>
      </c>
      <c r="AY24" t="s">
        <v>136</v>
      </c>
      <c r="AZ24" t="s">
        <v>136</v>
      </c>
      <c r="BA24" t="s">
        <v>138</v>
      </c>
      <c r="BB24" t="s">
        <v>136</v>
      </c>
      <c r="BC24" t="s">
        <v>136</v>
      </c>
      <c r="BF24" t="s">
        <v>136</v>
      </c>
      <c r="BG24" t="s">
        <v>136</v>
      </c>
      <c r="BH24" t="s">
        <v>136</v>
      </c>
      <c r="BI24" t="s">
        <v>136</v>
      </c>
      <c r="BJ24" t="s">
        <v>136</v>
      </c>
      <c r="BK24" t="s">
        <v>136</v>
      </c>
      <c r="BN24" t="s">
        <v>136</v>
      </c>
      <c r="BO24" t="s">
        <v>136</v>
      </c>
      <c r="BP24" t="s">
        <v>137</v>
      </c>
      <c r="BQ24" t="s">
        <v>136</v>
      </c>
      <c r="BR24" t="s">
        <v>136</v>
      </c>
      <c r="BS24" t="s">
        <v>137</v>
      </c>
      <c r="CD24" t="s">
        <v>136</v>
      </c>
      <c r="CE24" t="s">
        <v>136</v>
      </c>
      <c r="CF24" t="s">
        <v>136</v>
      </c>
      <c r="CG24" t="s">
        <v>136</v>
      </c>
      <c r="CH24" t="s">
        <v>136</v>
      </c>
      <c r="CI24" t="s">
        <v>136</v>
      </c>
      <c r="CJ24" t="s">
        <v>136</v>
      </c>
      <c r="CM24" t="s">
        <v>137</v>
      </c>
      <c r="CN24" t="s">
        <v>136</v>
      </c>
      <c r="CO24" t="s">
        <v>136</v>
      </c>
      <c r="CP24" t="s">
        <v>136</v>
      </c>
      <c r="CQ24" t="s">
        <v>136</v>
      </c>
      <c r="CR24" t="s">
        <v>136</v>
      </c>
      <c r="CS24" t="s">
        <v>136</v>
      </c>
      <c r="CT24" t="s">
        <v>136</v>
      </c>
      <c r="CU24" t="s">
        <v>136</v>
      </c>
      <c r="CV24" t="s">
        <v>136</v>
      </c>
      <c r="CW24" t="s">
        <v>136</v>
      </c>
      <c r="CX24" t="s">
        <v>136</v>
      </c>
      <c r="CY24" t="s">
        <v>136</v>
      </c>
      <c r="CZ24" t="s">
        <v>136</v>
      </c>
      <c r="DA24" t="s">
        <v>136</v>
      </c>
      <c r="DB24" t="s">
        <v>136</v>
      </c>
      <c r="DC24" t="s">
        <v>136</v>
      </c>
      <c r="DD24" t="s">
        <v>136</v>
      </c>
      <c r="DE24" t="s">
        <v>136</v>
      </c>
      <c r="DF24" t="s">
        <v>136</v>
      </c>
      <c r="DG24" t="s">
        <v>136</v>
      </c>
      <c r="DH24" t="s">
        <v>136</v>
      </c>
      <c r="DI24" t="s">
        <v>136</v>
      </c>
      <c r="DJ24" t="s">
        <v>136</v>
      </c>
      <c r="DK24" t="s">
        <v>136</v>
      </c>
      <c r="DL24" t="s">
        <v>136</v>
      </c>
      <c r="DM24" t="s">
        <v>136</v>
      </c>
      <c r="DN24" t="s">
        <v>136</v>
      </c>
      <c r="DO24" t="s">
        <v>134</v>
      </c>
      <c r="DP24" t="s">
        <v>136</v>
      </c>
      <c r="DQ24" t="s">
        <v>136</v>
      </c>
      <c r="DR24" t="s">
        <v>136</v>
      </c>
      <c r="DS24" t="s">
        <v>136</v>
      </c>
      <c r="DT24" t="s">
        <v>136</v>
      </c>
      <c r="DW24" t="s">
        <v>136</v>
      </c>
      <c r="DX24" t="s">
        <v>136</v>
      </c>
      <c r="DY24" t="s">
        <v>136</v>
      </c>
      <c r="DZ24" t="s">
        <v>136</v>
      </c>
      <c r="EA24" t="s">
        <v>136</v>
      </c>
      <c r="EB24" t="s">
        <v>136</v>
      </c>
      <c r="EC24" t="s">
        <v>136</v>
      </c>
      <c r="ED24" t="s">
        <v>136</v>
      </c>
      <c r="EE24" t="s">
        <v>136</v>
      </c>
      <c r="EF24" t="s">
        <v>136</v>
      </c>
      <c r="EG24" t="s">
        <v>136</v>
      </c>
      <c r="EH24" t="s">
        <v>136</v>
      </c>
      <c r="EI24" t="s">
        <v>136</v>
      </c>
      <c r="EJ24" t="s">
        <v>136</v>
      </c>
      <c r="EK24" t="s">
        <v>136</v>
      </c>
      <c r="EL24" t="s">
        <v>134</v>
      </c>
      <c r="EM24" t="s">
        <v>136</v>
      </c>
      <c r="EN24" t="s">
        <v>136</v>
      </c>
      <c r="EO24" t="s">
        <v>136</v>
      </c>
      <c r="EP24" t="s">
        <v>136</v>
      </c>
      <c r="EQ24" t="s">
        <v>136</v>
      </c>
      <c r="ER24" t="s">
        <v>136</v>
      </c>
      <c r="ES24" t="s">
        <v>136</v>
      </c>
      <c r="ET24" t="s">
        <v>136</v>
      </c>
      <c r="EU24" t="s">
        <v>136</v>
      </c>
      <c r="EV24" t="s">
        <v>136</v>
      </c>
      <c r="EW24" t="s">
        <v>136</v>
      </c>
      <c r="EX24" t="s">
        <v>136</v>
      </c>
      <c r="EY24" t="s">
        <v>136</v>
      </c>
      <c r="EZ24" t="s">
        <v>136</v>
      </c>
      <c r="FA24" t="s">
        <v>136</v>
      </c>
      <c r="FB24" t="s">
        <v>136</v>
      </c>
      <c r="FC24" t="s">
        <v>136</v>
      </c>
      <c r="FD24" t="s">
        <v>136</v>
      </c>
      <c r="FE24" t="s">
        <v>136</v>
      </c>
      <c r="FF24" t="s">
        <v>136</v>
      </c>
    </row>
    <row r="25" spans="1:162" x14ac:dyDescent="0.2">
      <c r="A25" t="s">
        <v>159</v>
      </c>
      <c r="B25" t="s">
        <v>136</v>
      </c>
      <c r="C25" t="s">
        <v>136</v>
      </c>
      <c r="D25" t="s">
        <v>138</v>
      </c>
      <c r="E25" t="s">
        <v>136</v>
      </c>
      <c r="F25" t="s">
        <v>136</v>
      </c>
      <c r="G25" t="s">
        <v>136</v>
      </c>
      <c r="J25" t="s">
        <v>136</v>
      </c>
      <c r="K25" t="s">
        <v>136</v>
      </c>
      <c r="L25" t="s">
        <v>136</v>
      </c>
      <c r="M25" t="s">
        <v>136</v>
      </c>
      <c r="N25" t="s">
        <v>136</v>
      </c>
      <c r="O25" t="s">
        <v>136</v>
      </c>
      <c r="R25" t="s">
        <v>136</v>
      </c>
      <c r="S25" t="s">
        <v>136</v>
      </c>
      <c r="T25" t="s">
        <v>136</v>
      </c>
      <c r="U25" t="s">
        <v>136</v>
      </c>
      <c r="V25" t="s">
        <v>137</v>
      </c>
      <c r="W25" t="s">
        <v>136</v>
      </c>
      <c r="Z25" t="s">
        <v>136</v>
      </c>
      <c r="AA25" t="s">
        <v>136</v>
      </c>
      <c r="AB25" t="s">
        <v>136</v>
      </c>
      <c r="AC25" t="s">
        <v>136</v>
      </c>
      <c r="AD25" t="s">
        <v>136</v>
      </c>
      <c r="AE25" t="s">
        <v>136</v>
      </c>
      <c r="AH25" t="s">
        <v>136</v>
      </c>
      <c r="AI25" t="s">
        <v>136</v>
      </c>
      <c r="AJ25" t="s">
        <v>137</v>
      </c>
      <c r="AK25" t="s">
        <v>137</v>
      </c>
      <c r="AL25" t="s">
        <v>136</v>
      </c>
      <c r="AM25" t="s">
        <v>136</v>
      </c>
      <c r="AP25" t="s">
        <v>136</v>
      </c>
      <c r="AQ25" t="s">
        <v>136</v>
      </c>
      <c r="AR25" t="s">
        <v>136</v>
      </c>
      <c r="AS25" t="s">
        <v>136</v>
      </c>
      <c r="AT25" t="s">
        <v>136</v>
      </c>
      <c r="AU25" t="s">
        <v>136</v>
      </c>
      <c r="AX25" t="s">
        <v>136</v>
      </c>
      <c r="AY25" t="s">
        <v>136</v>
      </c>
      <c r="AZ25" t="s">
        <v>136</v>
      </c>
      <c r="BA25" t="s">
        <v>138</v>
      </c>
      <c r="BB25" t="s">
        <v>136</v>
      </c>
      <c r="BC25" t="s">
        <v>136</v>
      </c>
      <c r="BF25" t="s">
        <v>136</v>
      </c>
      <c r="BG25" t="s">
        <v>136</v>
      </c>
      <c r="BH25" t="s">
        <v>136</v>
      </c>
      <c r="BI25" t="s">
        <v>136</v>
      </c>
      <c r="BJ25" t="s">
        <v>136</v>
      </c>
      <c r="BK25" t="s">
        <v>136</v>
      </c>
      <c r="BN25" t="s">
        <v>136</v>
      </c>
      <c r="BO25" t="s">
        <v>136</v>
      </c>
      <c r="BP25" t="s">
        <v>137</v>
      </c>
      <c r="BQ25" t="s">
        <v>136</v>
      </c>
      <c r="BR25" t="s">
        <v>136</v>
      </c>
      <c r="BS25" t="s">
        <v>137</v>
      </c>
      <c r="CD25" t="s">
        <v>136</v>
      </c>
      <c r="CE25" t="s">
        <v>136</v>
      </c>
      <c r="CF25" t="s">
        <v>136</v>
      </c>
      <c r="CG25" t="s">
        <v>136</v>
      </c>
      <c r="CH25" t="s">
        <v>136</v>
      </c>
      <c r="CI25" t="s">
        <v>136</v>
      </c>
      <c r="CJ25" t="s">
        <v>136</v>
      </c>
      <c r="CM25" t="s">
        <v>136</v>
      </c>
      <c r="CN25" t="s">
        <v>136</v>
      </c>
      <c r="CO25" t="s">
        <v>136</v>
      </c>
      <c r="CP25" t="s">
        <v>136</v>
      </c>
      <c r="CQ25" t="s">
        <v>136</v>
      </c>
      <c r="CR25" t="s">
        <v>136</v>
      </c>
      <c r="CS25" t="s">
        <v>136</v>
      </c>
      <c r="CT25" t="s">
        <v>136</v>
      </c>
      <c r="CU25" t="s">
        <v>136</v>
      </c>
      <c r="CV25" t="s">
        <v>136</v>
      </c>
      <c r="CW25" t="s">
        <v>136</v>
      </c>
      <c r="CX25" t="s">
        <v>136</v>
      </c>
      <c r="CY25" t="s">
        <v>136</v>
      </c>
      <c r="CZ25" t="s">
        <v>136</v>
      </c>
      <c r="DA25" t="s">
        <v>136</v>
      </c>
      <c r="DB25" t="s">
        <v>136</v>
      </c>
      <c r="DC25" t="s">
        <v>136</v>
      </c>
      <c r="DD25" t="s">
        <v>136</v>
      </c>
      <c r="DE25" t="s">
        <v>136</v>
      </c>
      <c r="DF25" t="s">
        <v>136</v>
      </c>
      <c r="DG25" t="s">
        <v>136</v>
      </c>
      <c r="DH25" t="s">
        <v>136</v>
      </c>
      <c r="DI25" t="s">
        <v>136</v>
      </c>
      <c r="DJ25" t="s">
        <v>136</v>
      </c>
      <c r="DK25" t="s">
        <v>136</v>
      </c>
      <c r="DL25" t="s">
        <v>136</v>
      </c>
      <c r="DM25" t="s">
        <v>136</v>
      </c>
      <c r="DN25" t="s">
        <v>136</v>
      </c>
      <c r="DO25" t="s">
        <v>136</v>
      </c>
      <c r="DP25" t="s">
        <v>136</v>
      </c>
      <c r="DQ25" t="s">
        <v>136</v>
      </c>
      <c r="DR25" t="s">
        <v>136</v>
      </c>
      <c r="DS25" t="s">
        <v>136</v>
      </c>
      <c r="DT25" t="s">
        <v>136</v>
      </c>
      <c r="DW25" t="s">
        <v>136</v>
      </c>
      <c r="DX25" t="s">
        <v>136</v>
      </c>
      <c r="DY25" t="s">
        <v>136</v>
      </c>
      <c r="DZ25" t="s">
        <v>136</v>
      </c>
      <c r="EA25" t="s">
        <v>136</v>
      </c>
      <c r="EB25" t="s">
        <v>136</v>
      </c>
      <c r="EC25" t="s">
        <v>136</v>
      </c>
      <c r="ED25" t="s">
        <v>136</v>
      </c>
      <c r="EE25" t="s">
        <v>136</v>
      </c>
      <c r="EF25" t="s">
        <v>136</v>
      </c>
      <c r="EG25" t="s">
        <v>136</v>
      </c>
      <c r="EH25" t="s">
        <v>136</v>
      </c>
      <c r="EI25" t="s">
        <v>136</v>
      </c>
      <c r="EJ25" t="s">
        <v>136</v>
      </c>
      <c r="EK25" t="s">
        <v>136</v>
      </c>
      <c r="EL25" t="s">
        <v>136</v>
      </c>
      <c r="EM25" t="s">
        <v>136</v>
      </c>
      <c r="EN25" t="s">
        <v>136</v>
      </c>
      <c r="EO25" t="s">
        <v>136</v>
      </c>
      <c r="EP25" t="s">
        <v>136</v>
      </c>
      <c r="EQ25" t="s">
        <v>136</v>
      </c>
      <c r="ER25" t="s">
        <v>136</v>
      </c>
      <c r="ES25" t="s">
        <v>136</v>
      </c>
      <c r="ET25" t="s">
        <v>136</v>
      </c>
      <c r="EU25" t="s">
        <v>136</v>
      </c>
      <c r="EV25" t="s">
        <v>136</v>
      </c>
      <c r="EW25" t="s">
        <v>136</v>
      </c>
      <c r="EX25" t="s">
        <v>136</v>
      </c>
      <c r="EY25" t="s">
        <v>136</v>
      </c>
      <c r="EZ25" t="s">
        <v>136</v>
      </c>
      <c r="FA25" t="s">
        <v>136</v>
      </c>
      <c r="FB25" t="s">
        <v>136</v>
      </c>
      <c r="FC25" t="s">
        <v>136</v>
      </c>
      <c r="FD25" t="s">
        <v>136</v>
      </c>
      <c r="FE25" t="s">
        <v>136</v>
      </c>
      <c r="FF25" t="s">
        <v>136</v>
      </c>
    </row>
    <row r="26" spans="1:162" x14ac:dyDescent="0.2">
      <c r="A26" t="s">
        <v>160</v>
      </c>
      <c r="B26" t="s">
        <v>134</v>
      </c>
      <c r="C26" t="s">
        <v>134</v>
      </c>
      <c r="D26" t="s">
        <v>134</v>
      </c>
      <c r="E26" t="s">
        <v>134</v>
      </c>
      <c r="F26" t="s">
        <v>136</v>
      </c>
      <c r="G26" t="s">
        <v>134</v>
      </c>
      <c r="J26" t="s">
        <v>134</v>
      </c>
      <c r="K26" t="s">
        <v>137</v>
      </c>
      <c r="L26" t="s">
        <v>134</v>
      </c>
      <c r="M26" t="s">
        <v>134</v>
      </c>
      <c r="N26" t="s">
        <v>134</v>
      </c>
      <c r="O26" t="s">
        <v>134</v>
      </c>
      <c r="R26" t="s">
        <v>134</v>
      </c>
      <c r="S26" t="s">
        <v>134</v>
      </c>
      <c r="T26" t="s">
        <v>136</v>
      </c>
      <c r="U26" t="s">
        <v>134</v>
      </c>
      <c r="V26" t="s">
        <v>134</v>
      </c>
      <c r="W26" t="s">
        <v>134</v>
      </c>
      <c r="Z26" t="s">
        <v>134</v>
      </c>
      <c r="AA26" t="s">
        <v>136</v>
      </c>
      <c r="AB26" t="s">
        <v>134</v>
      </c>
      <c r="AC26" t="s">
        <v>134</v>
      </c>
      <c r="AD26" t="s">
        <v>134</v>
      </c>
      <c r="AE26" t="s">
        <v>136</v>
      </c>
      <c r="AH26" t="s">
        <v>134</v>
      </c>
      <c r="AI26" t="s">
        <v>134</v>
      </c>
      <c r="AJ26" t="s">
        <v>134</v>
      </c>
      <c r="AK26" t="s">
        <v>136</v>
      </c>
      <c r="AL26" t="s">
        <v>134</v>
      </c>
      <c r="AM26" t="s">
        <v>134</v>
      </c>
      <c r="AP26" t="s">
        <v>134</v>
      </c>
      <c r="AQ26" t="s">
        <v>134</v>
      </c>
      <c r="AR26" t="s">
        <v>134</v>
      </c>
      <c r="AS26" t="s">
        <v>136</v>
      </c>
      <c r="AT26" t="s">
        <v>138</v>
      </c>
      <c r="AU26" t="s">
        <v>134</v>
      </c>
      <c r="AX26" t="s">
        <v>134</v>
      </c>
      <c r="AY26" t="s">
        <v>134</v>
      </c>
      <c r="AZ26" t="s">
        <v>134</v>
      </c>
      <c r="BA26" t="s">
        <v>134</v>
      </c>
      <c r="BB26" t="s">
        <v>134</v>
      </c>
      <c r="BC26" t="s">
        <v>134</v>
      </c>
      <c r="BF26" t="s">
        <v>134</v>
      </c>
      <c r="BG26" t="s">
        <v>134</v>
      </c>
      <c r="BH26" t="s">
        <v>134</v>
      </c>
      <c r="BI26" t="s">
        <v>138</v>
      </c>
      <c r="BJ26" t="s">
        <v>134</v>
      </c>
      <c r="BK26" t="s">
        <v>134</v>
      </c>
      <c r="BN26" t="s">
        <v>134</v>
      </c>
      <c r="BO26" t="s">
        <v>134</v>
      </c>
      <c r="BP26" t="s">
        <v>136</v>
      </c>
      <c r="BQ26" t="s">
        <v>134</v>
      </c>
      <c r="BR26" t="s">
        <v>136</v>
      </c>
      <c r="BS26" t="s">
        <v>133</v>
      </c>
      <c r="CD26" t="s">
        <v>134</v>
      </c>
      <c r="CE26" t="s">
        <v>134</v>
      </c>
      <c r="CF26" t="s">
        <v>134</v>
      </c>
      <c r="CG26" t="s">
        <v>134</v>
      </c>
      <c r="CH26" t="s">
        <v>134</v>
      </c>
      <c r="CI26" t="s">
        <v>132</v>
      </c>
      <c r="CJ26" t="s">
        <v>134</v>
      </c>
      <c r="CM26" t="s">
        <v>134</v>
      </c>
      <c r="CN26" t="s">
        <v>136</v>
      </c>
      <c r="CO26" t="s">
        <v>134</v>
      </c>
      <c r="CP26" t="s">
        <v>134</v>
      </c>
      <c r="CQ26" t="s">
        <v>134</v>
      </c>
      <c r="CR26" t="s">
        <v>134</v>
      </c>
      <c r="CS26" t="s">
        <v>136</v>
      </c>
      <c r="CT26" t="s">
        <v>136</v>
      </c>
      <c r="CU26" t="s">
        <v>137</v>
      </c>
      <c r="CV26" t="s">
        <v>134</v>
      </c>
      <c r="CW26" t="s">
        <v>134</v>
      </c>
      <c r="CX26" t="s">
        <v>134</v>
      </c>
      <c r="CY26" t="s">
        <v>134</v>
      </c>
      <c r="CZ26" t="s">
        <v>136</v>
      </c>
      <c r="DA26" t="s">
        <v>136</v>
      </c>
      <c r="DB26" t="s">
        <v>134</v>
      </c>
      <c r="DC26" t="s">
        <v>134</v>
      </c>
      <c r="DD26" t="s">
        <v>137</v>
      </c>
      <c r="DE26" t="s">
        <v>138</v>
      </c>
      <c r="DF26" t="s">
        <v>134</v>
      </c>
      <c r="DG26" t="s">
        <v>134</v>
      </c>
      <c r="DH26" t="s">
        <v>137</v>
      </c>
      <c r="DI26" t="s">
        <v>136</v>
      </c>
      <c r="DJ26" t="s">
        <v>134</v>
      </c>
      <c r="DK26" t="s">
        <v>134</v>
      </c>
      <c r="DL26" t="s">
        <v>134</v>
      </c>
      <c r="DM26" t="s">
        <v>134</v>
      </c>
      <c r="DN26" t="s">
        <v>134</v>
      </c>
      <c r="DO26" t="s">
        <v>134</v>
      </c>
      <c r="DP26" t="s">
        <v>134</v>
      </c>
      <c r="DQ26" t="s">
        <v>134</v>
      </c>
      <c r="DR26" t="s">
        <v>134</v>
      </c>
      <c r="DS26" t="s">
        <v>134</v>
      </c>
      <c r="DT26" t="s">
        <v>136</v>
      </c>
      <c r="DW26" t="s">
        <v>134</v>
      </c>
      <c r="DX26" t="s">
        <v>134</v>
      </c>
      <c r="DY26" t="s">
        <v>134</v>
      </c>
      <c r="DZ26" t="s">
        <v>134</v>
      </c>
      <c r="EA26" t="s">
        <v>134</v>
      </c>
      <c r="EB26" t="s">
        <v>134</v>
      </c>
      <c r="EC26" t="s">
        <v>134</v>
      </c>
      <c r="ED26" t="s">
        <v>134</v>
      </c>
      <c r="EE26" t="s">
        <v>134</v>
      </c>
      <c r="EF26" t="s">
        <v>134</v>
      </c>
      <c r="EG26" t="s">
        <v>134</v>
      </c>
      <c r="EH26" t="s">
        <v>134</v>
      </c>
      <c r="EI26" t="s">
        <v>134</v>
      </c>
      <c r="EJ26" t="s">
        <v>134</v>
      </c>
      <c r="EK26" t="s">
        <v>134</v>
      </c>
      <c r="EL26" t="s">
        <v>134</v>
      </c>
      <c r="EM26" t="s">
        <v>134</v>
      </c>
      <c r="EN26" t="s">
        <v>134</v>
      </c>
      <c r="EO26" t="s">
        <v>136</v>
      </c>
      <c r="EP26" t="s">
        <v>136</v>
      </c>
      <c r="EQ26" t="s">
        <v>134</v>
      </c>
      <c r="ER26" t="s">
        <v>134</v>
      </c>
      <c r="ES26" t="s">
        <v>134</v>
      </c>
      <c r="ET26" t="s">
        <v>134</v>
      </c>
      <c r="EU26" t="s">
        <v>134</v>
      </c>
      <c r="EV26" t="s">
        <v>134</v>
      </c>
      <c r="EW26" t="s">
        <v>134</v>
      </c>
      <c r="EX26" t="s">
        <v>134</v>
      </c>
      <c r="EY26" t="s">
        <v>134</v>
      </c>
      <c r="EZ26" t="s">
        <v>134</v>
      </c>
      <c r="FA26" t="s">
        <v>134</v>
      </c>
      <c r="FB26" t="s">
        <v>134</v>
      </c>
      <c r="FC26" t="s">
        <v>134</v>
      </c>
      <c r="FD26" t="s">
        <v>134</v>
      </c>
      <c r="FE26" t="s">
        <v>134</v>
      </c>
      <c r="FF26" t="s">
        <v>134</v>
      </c>
    </row>
    <row r="27" spans="1:162" x14ac:dyDescent="0.2">
      <c r="A27" t="s">
        <v>161</v>
      </c>
      <c r="B27" t="s">
        <v>136</v>
      </c>
      <c r="C27" t="s">
        <v>136</v>
      </c>
      <c r="D27" t="s">
        <v>134</v>
      </c>
      <c r="E27" t="s">
        <v>136</v>
      </c>
      <c r="F27" t="s">
        <v>136</v>
      </c>
      <c r="G27" t="s">
        <v>134</v>
      </c>
      <c r="J27" t="s">
        <v>136</v>
      </c>
      <c r="K27" t="s">
        <v>136</v>
      </c>
      <c r="L27" t="s">
        <v>136</v>
      </c>
      <c r="M27" t="s">
        <v>133</v>
      </c>
      <c r="N27" t="s">
        <v>134</v>
      </c>
      <c r="O27" t="s">
        <v>134</v>
      </c>
      <c r="R27" t="s">
        <v>136</v>
      </c>
      <c r="S27" t="s">
        <v>136</v>
      </c>
      <c r="T27" t="s">
        <v>136</v>
      </c>
      <c r="U27" t="s">
        <v>133</v>
      </c>
      <c r="V27" t="s">
        <v>133</v>
      </c>
      <c r="W27" t="s">
        <v>134</v>
      </c>
      <c r="Z27" t="s">
        <v>136</v>
      </c>
      <c r="AA27" t="s">
        <v>136</v>
      </c>
      <c r="AB27" t="s">
        <v>134</v>
      </c>
      <c r="AC27" t="s">
        <v>136</v>
      </c>
      <c r="AD27" t="s">
        <v>136</v>
      </c>
      <c r="AE27" t="s">
        <v>136</v>
      </c>
      <c r="AH27" t="s">
        <v>136</v>
      </c>
      <c r="AI27" t="s">
        <v>134</v>
      </c>
      <c r="AJ27" t="s">
        <v>136</v>
      </c>
      <c r="AK27" t="s">
        <v>136</v>
      </c>
      <c r="AL27" t="s">
        <v>136</v>
      </c>
      <c r="AM27" t="s">
        <v>134</v>
      </c>
      <c r="AP27" t="s">
        <v>134</v>
      </c>
      <c r="AQ27" t="s">
        <v>136</v>
      </c>
      <c r="AR27" t="s">
        <v>136</v>
      </c>
      <c r="AS27" t="s">
        <v>133</v>
      </c>
      <c r="AT27" t="s">
        <v>136</v>
      </c>
      <c r="AU27" t="s">
        <v>133</v>
      </c>
      <c r="AX27" t="s">
        <v>136</v>
      </c>
      <c r="AY27" t="s">
        <v>136</v>
      </c>
      <c r="AZ27" t="s">
        <v>133</v>
      </c>
      <c r="BA27" t="s">
        <v>136</v>
      </c>
      <c r="BB27" t="s">
        <v>133</v>
      </c>
      <c r="BC27" t="s">
        <v>136</v>
      </c>
      <c r="BF27" t="s">
        <v>136</v>
      </c>
      <c r="BG27" t="s">
        <v>136</v>
      </c>
      <c r="BH27" t="s">
        <v>133</v>
      </c>
      <c r="BI27" t="s">
        <v>136</v>
      </c>
      <c r="BJ27" t="s">
        <v>136</v>
      </c>
      <c r="BK27" t="s">
        <v>136</v>
      </c>
      <c r="BN27" t="s">
        <v>136</v>
      </c>
      <c r="BO27" t="s">
        <v>134</v>
      </c>
      <c r="BP27" t="s">
        <v>136</v>
      </c>
      <c r="BQ27" t="s">
        <v>136</v>
      </c>
      <c r="BR27" t="s">
        <v>136</v>
      </c>
      <c r="BS27" t="s">
        <v>136</v>
      </c>
      <c r="CD27" t="s">
        <v>133</v>
      </c>
      <c r="CE27" t="s">
        <v>136</v>
      </c>
      <c r="CF27" t="s">
        <v>136</v>
      </c>
      <c r="CG27" t="s">
        <v>136</v>
      </c>
      <c r="CH27" t="s">
        <v>134</v>
      </c>
      <c r="CI27" t="s">
        <v>136</v>
      </c>
      <c r="CJ27" t="s">
        <v>133</v>
      </c>
      <c r="CM27" t="s">
        <v>136</v>
      </c>
      <c r="CN27" t="s">
        <v>136</v>
      </c>
      <c r="CO27" t="s">
        <v>136</v>
      </c>
      <c r="CP27" t="s">
        <v>134</v>
      </c>
      <c r="CQ27" t="s">
        <v>134</v>
      </c>
      <c r="CR27" t="s">
        <v>134</v>
      </c>
      <c r="CS27" t="s">
        <v>136</v>
      </c>
      <c r="CT27" t="s">
        <v>136</v>
      </c>
      <c r="CU27" t="s">
        <v>136</v>
      </c>
      <c r="CV27" t="s">
        <v>136</v>
      </c>
      <c r="CW27" t="s">
        <v>134</v>
      </c>
      <c r="CX27" t="s">
        <v>134</v>
      </c>
      <c r="CY27" t="s">
        <v>136</v>
      </c>
      <c r="CZ27" t="s">
        <v>136</v>
      </c>
      <c r="DA27" t="s">
        <v>136</v>
      </c>
      <c r="DB27" t="s">
        <v>134</v>
      </c>
      <c r="DC27" t="s">
        <v>136</v>
      </c>
      <c r="DD27" t="s">
        <v>136</v>
      </c>
      <c r="DE27" t="s">
        <v>136</v>
      </c>
      <c r="DF27" t="s">
        <v>134</v>
      </c>
      <c r="DG27" t="s">
        <v>134</v>
      </c>
      <c r="DH27" t="s">
        <v>134</v>
      </c>
      <c r="DI27" t="s">
        <v>136</v>
      </c>
      <c r="DJ27" t="s">
        <v>136</v>
      </c>
      <c r="DK27" t="s">
        <v>136</v>
      </c>
      <c r="DL27" t="s">
        <v>136</v>
      </c>
      <c r="DM27" t="s">
        <v>134</v>
      </c>
      <c r="DN27" t="s">
        <v>136</v>
      </c>
      <c r="DO27" t="s">
        <v>136</v>
      </c>
      <c r="DP27" t="s">
        <v>134</v>
      </c>
      <c r="DQ27" t="s">
        <v>134</v>
      </c>
      <c r="DR27" t="s">
        <v>136</v>
      </c>
      <c r="DS27" t="s">
        <v>136</v>
      </c>
      <c r="DT27" t="s">
        <v>136</v>
      </c>
      <c r="DW27" t="s">
        <v>136</v>
      </c>
      <c r="DX27" t="s">
        <v>136</v>
      </c>
      <c r="DY27" t="s">
        <v>133</v>
      </c>
      <c r="DZ27" t="s">
        <v>133</v>
      </c>
      <c r="EA27" t="s">
        <v>136</v>
      </c>
      <c r="EB27" t="s">
        <v>134</v>
      </c>
      <c r="EC27" t="s">
        <v>136</v>
      </c>
      <c r="ED27" t="s">
        <v>136</v>
      </c>
      <c r="EE27" t="s">
        <v>136</v>
      </c>
      <c r="EF27" t="s">
        <v>136</v>
      </c>
      <c r="EG27" t="s">
        <v>134</v>
      </c>
      <c r="EH27" t="s">
        <v>134</v>
      </c>
      <c r="EI27" t="s">
        <v>136</v>
      </c>
      <c r="EJ27" t="s">
        <v>136</v>
      </c>
      <c r="EK27" t="s">
        <v>136</v>
      </c>
      <c r="EL27" t="s">
        <v>134</v>
      </c>
      <c r="EM27" t="s">
        <v>134</v>
      </c>
      <c r="EN27" t="s">
        <v>136</v>
      </c>
      <c r="EO27" t="s">
        <v>136</v>
      </c>
      <c r="EP27" t="s">
        <v>136</v>
      </c>
      <c r="EQ27" t="s">
        <v>136</v>
      </c>
      <c r="ER27" t="s">
        <v>136</v>
      </c>
      <c r="ES27" t="s">
        <v>136</v>
      </c>
      <c r="ET27" t="s">
        <v>134</v>
      </c>
      <c r="EU27" t="s">
        <v>136</v>
      </c>
      <c r="EV27" t="s">
        <v>136</v>
      </c>
      <c r="EW27" t="s">
        <v>136</v>
      </c>
      <c r="EX27" t="s">
        <v>134</v>
      </c>
      <c r="EY27" t="s">
        <v>134</v>
      </c>
      <c r="EZ27" t="s">
        <v>134</v>
      </c>
      <c r="FA27" t="s">
        <v>136</v>
      </c>
      <c r="FB27" t="s">
        <v>136</v>
      </c>
      <c r="FC27" t="s">
        <v>134</v>
      </c>
      <c r="FD27" t="s">
        <v>136</v>
      </c>
      <c r="FE27" t="s">
        <v>136</v>
      </c>
      <c r="FF27" t="s">
        <v>134</v>
      </c>
    </row>
    <row r="28" spans="1:162" x14ac:dyDescent="0.2">
      <c r="A28" t="s">
        <v>162</v>
      </c>
      <c r="B28" t="s">
        <v>136</v>
      </c>
      <c r="C28" t="s">
        <v>136</v>
      </c>
      <c r="D28" t="s">
        <v>132</v>
      </c>
      <c r="E28" t="s">
        <v>136</v>
      </c>
      <c r="F28" t="s">
        <v>136</v>
      </c>
      <c r="G28" t="s">
        <v>136</v>
      </c>
      <c r="J28" t="s">
        <v>136</v>
      </c>
      <c r="K28" t="s">
        <v>136</v>
      </c>
      <c r="L28" t="s">
        <v>136</v>
      </c>
      <c r="M28" t="s">
        <v>136</v>
      </c>
      <c r="N28" t="s">
        <v>136</v>
      </c>
      <c r="O28" t="s">
        <v>136</v>
      </c>
      <c r="R28" t="s">
        <v>136</v>
      </c>
      <c r="S28" t="s">
        <v>136</v>
      </c>
      <c r="T28" t="s">
        <v>136</v>
      </c>
      <c r="U28" t="s">
        <v>138</v>
      </c>
      <c r="V28" t="s">
        <v>136</v>
      </c>
      <c r="W28" t="s">
        <v>136</v>
      </c>
      <c r="Z28" t="s">
        <v>136</v>
      </c>
      <c r="AA28" t="s">
        <v>136</v>
      </c>
      <c r="AB28" t="s">
        <v>136</v>
      </c>
      <c r="AC28" t="s">
        <v>136</v>
      </c>
      <c r="AD28" t="s">
        <v>136</v>
      </c>
      <c r="AE28" t="s">
        <v>136</v>
      </c>
      <c r="AH28" t="s">
        <v>136</v>
      </c>
      <c r="AI28" t="s">
        <v>136</v>
      </c>
      <c r="AJ28" t="s">
        <v>136</v>
      </c>
      <c r="AK28" t="s">
        <v>136</v>
      </c>
      <c r="AL28" t="s">
        <v>136</v>
      </c>
      <c r="AM28" t="s">
        <v>136</v>
      </c>
      <c r="AP28" t="s">
        <v>136</v>
      </c>
      <c r="AQ28" t="s">
        <v>136</v>
      </c>
      <c r="AR28" t="s">
        <v>136</v>
      </c>
      <c r="AS28" t="s">
        <v>138</v>
      </c>
      <c r="AT28" t="s">
        <v>136</v>
      </c>
      <c r="AU28" t="s">
        <v>136</v>
      </c>
      <c r="AX28" t="s">
        <v>136</v>
      </c>
      <c r="AY28" t="s">
        <v>136</v>
      </c>
      <c r="AZ28" t="s">
        <v>136</v>
      </c>
      <c r="BA28" t="s">
        <v>136</v>
      </c>
      <c r="BB28" t="s">
        <v>136</v>
      </c>
      <c r="BC28" t="s">
        <v>136</v>
      </c>
      <c r="BF28" t="s">
        <v>136</v>
      </c>
      <c r="BG28" t="s">
        <v>136</v>
      </c>
      <c r="BH28" t="s">
        <v>134</v>
      </c>
      <c r="BI28" t="s">
        <v>133</v>
      </c>
      <c r="BJ28" t="s">
        <v>136</v>
      </c>
      <c r="BK28" t="s">
        <v>136</v>
      </c>
      <c r="BN28" t="s">
        <v>136</v>
      </c>
      <c r="BO28" t="s">
        <v>136</v>
      </c>
      <c r="BP28" t="s">
        <v>136</v>
      </c>
      <c r="BQ28" t="s">
        <v>136</v>
      </c>
      <c r="BR28" t="s">
        <v>136</v>
      </c>
      <c r="BS28" t="s">
        <v>136</v>
      </c>
      <c r="CD28" t="s">
        <v>138</v>
      </c>
      <c r="CE28" t="s">
        <v>136</v>
      </c>
      <c r="CF28" t="s">
        <v>136</v>
      </c>
      <c r="CG28" t="s">
        <v>136</v>
      </c>
      <c r="CH28" t="s">
        <v>136</v>
      </c>
      <c r="CI28" t="s">
        <v>136</v>
      </c>
      <c r="CJ28" t="s">
        <v>136</v>
      </c>
      <c r="CM28" t="s">
        <v>136</v>
      </c>
      <c r="CN28" t="s">
        <v>136</v>
      </c>
      <c r="CO28" t="s">
        <v>136</v>
      </c>
      <c r="CP28" t="s">
        <v>136</v>
      </c>
      <c r="CQ28" t="s">
        <v>136</v>
      </c>
      <c r="CR28" t="s">
        <v>136</v>
      </c>
      <c r="CS28" t="s">
        <v>136</v>
      </c>
      <c r="CT28" t="s">
        <v>136</v>
      </c>
      <c r="CU28" t="s">
        <v>136</v>
      </c>
      <c r="CV28" t="s">
        <v>136</v>
      </c>
      <c r="CW28" t="s">
        <v>136</v>
      </c>
      <c r="CX28" t="s">
        <v>136</v>
      </c>
      <c r="CY28" t="s">
        <v>136</v>
      </c>
      <c r="CZ28" t="s">
        <v>136</v>
      </c>
      <c r="DA28" t="s">
        <v>136</v>
      </c>
      <c r="DB28" t="s">
        <v>136</v>
      </c>
      <c r="DC28" t="s">
        <v>136</v>
      </c>
      <c r="DD28" t="s">
        <v>136</v>
      </c>
      <c r="DE28" t="s">
        <v>136</v>
      </c>
      <c r="DF28" t="s">
        <v>136</v>
      </c>
      <c r="DG28" t="s">
        <v>136</v>
      </c>
      <c r="DH28" t="s">
        <v>136</v>
      </c>
      <c r="DI28" t="s">
        <v>136</v>
      </c>
      <c r="DJ28" t="s">
        <v>136</v>
      </c>
      <c r="DK28" t="s">
        <v>136</v>
      </c>
      <c r="DL28" t="s">
        <v>136</v>
      </c>
      <c r="DM28" t="s">
        <v>136</v>
      </c>
      <c r="DN28" t="s">
        <v>136</v>
      </c>
      <c r="DO28" t="s">
        <v>136</v>
      </c>
      <c r="DP28" t="s">
        <v>136</v>
      </c>
      <c r="DQ28" t="s">
        <v>136</v>
      </c>
      <c r="DR28" t="s">
        <v>136</v>
      </c>
      <c r="DS28" t="s">
        <v>136</v>
      </c>
      <c r="DT28" t="s">
        <v>136</v>
      </c>
      <c r="DW28" t="s">
        <v>136</v>
      </c>
      <c r="DX28" t="s">
        <v>136</v>
      </c>
      <c r="DY28" t="s">
        <v>136</v>
      </c>
      <c r="DZ28" t="s">
        <v>136</v>
      </c>
      <c r="EA28" t="s">
        <v>136</v>
      </c>
      <c r="EB28" t="s">
        <v>136</v>
      </c>
      <c r="EC28" t="s">
        <v>136</v>
      </c>
      <c r="ED28" t="s">
        <v>136</v>
      </c>
      <c r="EE28" t="s">
        <v>136</v>
      </c>
      <c r="EF28" t="s">
        <v>136</v>
      </c>
      <c r="EG28" t="s">
        <v>136</v>
      </c>
      <c r="EH28" t="s">
        <v>136</v>
      </c>
      <c r="EI28" t="s">
        <v>136</v>
      </c>
      <c r="EJ28" t="s">
        <v>136</v>
      </c>
      <c r="EK28" t="s">
        <v>136</v>
      </c>
      <c r="EL28" t="s">
        <v>136</v>
      </c>
      <c r="EM28" t="s">
        <v>136</v>
      </c>
      <c r="EN28" t="s">
        <v>136</v>
      </c>
      <c r="EO28" t="s">
        <v>136</v>
      </c>
      <c r="EP28" t="s">
        <v>136</v>
      </c>
      <c r="EQ28" t="s">
        <v>136</v>
      </c>
      <c r="ER28" t="s">
        <v>136</v>
      </c>
      <c r="ES28" t="s">
        <v>136</v>
      </c>
      <c r="ET28" t="s">
        <v>136</v>
      </c>
      <c r="EU28" t="s">
        <v>136</v>
      </c>
      <c r="EV28" t="s">
        <v>136</v>
      </c>
      <c r="EW28" t="s">
        <v>136</v>
      </c>
      <c r="EX28" t="s">
        <v>136</v>
      </c>
      <c r="EY28" t="s">
        <v>136</v>
      </c>
      <c r="EZ28" t="s">
        <v>136</v>
      </c>
      <c r="FA28" t="s">
        <v>136</v>
      </c>
      <c r="FB28" t="s">
        <v>136</v>
      </c>
      <c r="FC28" t="s">
        <v>136</v>
      </c>
      <c r="FD28" t="s">
        <v>136</v>
      </c>
      <c r="FE28" t="s">
        <v>136</v>
      </c>
      <c r="FF28" t="s">
        <v>136</v>
      </c>
    </row>
    <row r="29" spans="1:162" x14ac:dyDescent="0.2">
      <c r="A29" t="s">
        <v>163</v>
      </c>
      <c r="B29" t="s">
        <v>134</v>
      </c>
      <c r="C29" t="s">
        <v>134</v>
      </c>
      <c r="D29" t="s">
        <v>134</v>
      </c>
      <c r="E29" t="s">
        <v>134</v>
      </c>
      <c r="F29" t="s">
        <v>134</v>
      </c>
      <c r="G29" t="s">
        <v>134</v>
      </c>
      <c r="J29" t="s">
        <v>134</v>
      </c>
      <c r="K29" t="s">
        <v>137</v>
      </c>
      <c r="L29" t="s">
        <v>134</v>
      </c>
      <c r="M29" t="s">
        <v>134</v>
      </c>
      <c r="N29" t="s">
        <v>134</v>
      </c>
      <c r="O29" t="s">
        <v>134</v>
      </c>
      <c r="R29" t="s">
        <v>134</v>
      </c>
      <c r="S29" t="s">
        <v>134</v>
      </c>
      <c r="T29" t="s">
        <v>134</v>
      </c>
      <c r="U29" t="s">
        <v>134</v>
      </c>
      <c r="V29" t="s">
        <v>134</v>
      </c>
      <c r="W29" t="s">
        <v>134</v>
      </c>
      <c r="Z29" t="s">
        <v>134</v>
      </c>
      <c r="AA29" t="s">
        <v>134</v>
      </c>
      <c r="AB29" t="s">
        <v>134</v>
      </c>
      <c r="AC29" t="s">
        <v>136</v>
      </c>
      <c r="AD29" t="s">
        <v>134</v>
      </c>
      <c r="AE29" t="s">
        <v>134</v>
      </c>
      <c r="AH29" t="s">
        <v>134</v>
      </c>
      <c r="AI29" t="s">
        <v>134</v>
      </c>
      <c r="AJ29" t="s">
        <v>134</v>
      </c>
      <c r="AK29" t="s">
        <v>134</v>
      </c>
      <c r="AL29" t="s">
        <v>134</v>
      </c>
      <c r="AM29" t="s">
        <v>134</v>
      </c>
      <c r="AP29" t="s">
        <v>134</v>
      </c>
      <c r="AQ29" t="s">
        <v>134</v>
      </c>
      <c r="AR29" t="s">
        <v>134</v>
      </c>
      <c r="AS29" t="s">
        <v>134</v>
      </c>
      <c r="AT29" t="s">
        <v>134</v>
      </c>
      <c r="AU29" t="s">
        <v>134</v>
      </c>
      <c r="AX29" t="s">
        <v>134</v>
      </c>
      <c r="AY29" t="s">
        <v>134</v>
      </c>
      <c r="AZ29" t="s">
        <v>134</v>
      </c>
      <c r="BA29" t="s">
        <v>134</v>
      </c>
      <c r="BB29" t="s">
        <v>134</v>
      </c>
      <c r="BC29" t="s">
        <v>134</v>
      </c>
      <c r="BF29" t="s">
        <v>134</v>
      </c>
      <c r="BG29" t="s">
        <v>134</v>
      </c>
      <c r="BH29" t="s">
        <v>134</v>
      </c>
      <c r="BI29" t="s">
        <v>134</v>
      </c>
      <c r="BJ29" t="s">
        <v>134</v>
      </c>
      <c r="BK29" t="s">
        <v>134</v>
      </c>
      <c r="BN29" t="s">
        <v>134</v>
      </c>
      <c r="BO29" t="s">
        <v>134</v>
      </c>
      <c r="BP29" t="s">
        <v>134</v>
      </c>
      <c r="BQ29" t="s">
        <v>134</v>
      </c>
      <c r="BR29" t="s">
        <v>134</v>
      </c>
      <c r="BS29" t="s">
        <v>134</v>
      </c>
      <c r="CD29" t="s">
        <v>134</v>
      </c>
      <c r="CE29" t="s">
        <v>134</v>
      </c>
      <c r="CF29" t="s">
        <v>134</v>
      </c>
      <c r="CG29" t="s">
        <v>134</v>
      </c>
      <c r="CH29" t="s">
        <v>134</v>
      </c>
      <c r="CI29" t="s">
        <v>134</v>
      </c>
      <c r="CJ29" t="s">
        <v>134</v>
      </c>
      <c r="CM29" t="s">
        <v>134</v>
      </c>
      <c r="CN29" t="s">
        <v>134</v>
      </c>
      <c r="CO29" t="s">
        <v>134</v>
      </c>
      <c r="CP29" t="s">
        <v>134</v>
      </c>
      <c r="CQ29" t="s">
        <v>134</v>
      </c>
      <c r="CR29" t="s">
        <v>134</v>
      </c>
      <c r="CS29" t="s">
        <v>134</v>
      </c>
      <c r="CT29" t="s">
        <v>134</v>
      </c>
      <c r="CU29" t="s">
        <v>134</v>
      </c>
      <c r="CV29" t="s">
        <v>134</v>
      </c>
      <c r="CW29" t="s">
        <v>134</v>
      </c>
      <c r="CX29" t="s">
        <v>134</v>
      </c>
      <c r="CY29" t="s">
        <v>133</v>
      </c>
      <c r="CZ29" t="s">
        <v>134</v>
      </c>
      <c r="DA29" t="s">
        <v>134</v>
      </c>
      <c r="DB29" t="s">
        <v>134</v>
      </c>
      <c r="DC29" t="s">
        <v>134</v>
      </c>
      <c r="DD29" t="s">
        <v>134</v>
      </c>
      <c r="DE29" t="s">
        <v>134</v>
      </c>
      <c r="DF29" t="s">
        <v>134</v>
      </c>
      <c r="DG29" t="s">
        <v>134</v>
      </c>
      <c r="DH29" t="s">
        <v>134</v>
      </c>
      <c r="DI29" t="s">
        <v>137</v>
      </c>
      <c r="DJ29" t="s">
        <v>134</v>
      </c>
      <c r="DK29" t="s">
        <v>134</v>
      </c>
      <c r="DL29" t="s">
        <v>134</v>
      </c>
      <c r="DM29" t="s">
        <v>134</v>
      </c>
      <c r="DN29" t="s">
        <v>134</v>
      </c>
      <c r="DO29" t="s">
        <v>134</v>
      </c>
      <c r="DP29" t="s">
        <v>134</v>
      </c>
      <c r="DQ29" t="s">
        <v>134</v>
      </c>
      <c r="DR29" t="s">
        <v>134</v>
      </c>
      <c r="DS29" t="s">
        <v>134</v>
      </c>
      <c r="DT29" t="s">
        <v>137</v>
      </c>
      <c r="DW29" t="s">
        <v>134</v>
      </c>
      <c r="DX29" t="s">
        <v>134</v>
      </c>
      <c r="DY29" t="s">
        <v>134</v>
      </c>
      <c r="DZ29" t="s">
        <v>134</v>
      </c>
      <c r="EA29" t="s">
        <v>134</v>
      </c>
      <c r="EB29" t="s">
        <v>134</v>
      </c>
      <c r="EC29" t="s">
        <v>134</v>
      </c>
      <c r="ED29" t="s">
        <v>134</v>
      </c>
      <c r="EE29" t="s">
        <v>134</v>
      </c>
      <c r="EF29" t="s">
        <v>134</v>
      </c>
      <c r="EG29" t="s">
        <v>134</v>
      </c>
      <c r="EH29" t="s">
        <v>134</v>
      </c>
      <c r="EI29" t="s">
        <v>134</v>
      </c>
      <c r="EJ29" t="s">
        <v>134</v>
      </c>
      <c r="EK29" t="s">
        <v>134</v>
      </c>
      <c r="EL29" t="s">
        <v>134</v>
      </c>
      <c r="EM29" t="s">
        <v>134</v>
      </c>
      <c r="EN29" t="s">
        <v>134</v>
      </c>
      <c r="EO29" t="s">
        <v>134</v>
      </c>
      <c r="EP29" t="s">
        <v>134</v>
      </c>
      <c r="EQ29" t="s">
        <v>134</v>
      </c>
      <c r="ER29" t="s">
        <v>134</v>
      </c>
      <c r="ES29" t="s">
        <v>134</v>
      </c>
      <c r="ET29" t="s">
        <v>134</v>
      </c>
      <c r="EU29" t="s">
        <v>134</v>
      </c>
      <c r="EV29" t="s">
        <v>134</v>
      </c>
      <c r="EW29" t="s">
        <v>134</v>
      </c>
      <c r="EX29" t="s">
        <v>134</v>
      </c>
      <c r="EY29" t="s">
        <v>134</v>
      </c>
      <c r="EZ29" t="s">
        <v>134</v>
      </c>
      <c r="FA29" t="s">
        <v>134</v>
      </c>
      <c r="FB29" t="s">
        <v>134</v>
      </c>
      <c r="FC29" t="s">
        <v>134</v>
      </c>
      <c r="FD29" t="s">
        <v>134</v>
      </c>
      <c r="FE29" t="s">
        <v>134</v>
      </c>
      <c r="FF29" t="s">
        <v>134</v>
      </c>
    </row>
    <row r="30" spans="1:162" x14ac:dyDescent="0.2">
      <c r="A30" t="s">
        <v>164</v>
      </c>
      <c r="B30" t="s">
        <v>133</v>
      </c>
      <c r="C30" t="s">
        <v>133</v>
      </c>
      <c r="D30" t="s">
        <v>137</v>
      </c>
      <c r="E30" t="s">
        <v>133</v>
      </c>
      <c r="F30" t="s">
        <v>133</v>
      </c>
      <c r="G30" t="s">
        <v>132</v>
      </c>
      <c r="J30" t="s">
        <v>133</v>
      </c>
      <c r="K30" t="s">
        <v>137</v>
      </c>
      <c r="L30" t="s">
        <v>137</v>
      </c>
      <c r="M30" t="s">
        <v>132</v>
      </c>
      <c r="N30" t="s">
        <v>137</v>
      </c>
      <c r="O30" t="s">
        <v>132</v>
      </c>
      <c r="R30" t="s">
        <v>133</v>
      </c>
      <c r="S30" t="s">
        <v>137</v>
      </c>
      <c r="T30" t="s">
        <v>137</v>
      </c>
      <c r="U30" t="s">
        <v>137</v>
      </c>
      <c r="V30" t="s">
        <v>137</v>
      </c>
      <c r="W30" t="s">
        <v>132</v>
      </c>
      <c r="Z30" t="s">
        <v>133</v>
      </c>
      <c r="AA30" t="s">
        <v>133</v>
      </c>
      <c r="AB30" t="s">
        <v>133</v>
      </c>
      <c r="AC30" t="s">
        <v>133</v>
      </c>
      <c r="AD30" t="s">
        <v>133</v>
      </c>
      <c r="AE30" t="s">
        <v>137</v>
      </c>
      <c r="AH30" t="s">
        <v>133</v>
      </c>
      <c r="AI30" t="s">
        <v>133</v>
      </c>
      <c r="AJ30" t="s">
        <v>133</v>
      </c>
      <c r="AK30" t="s">
        <v>133</v>
      </c>
      <c r="AL30" t="s">
        <v>133</v>
      </c>
      <c r="AM30" t="s">
        <v>133</v>
      </c>
      <c r="AP30" t="s">
        <v>133</v>
      </c>
      <c r="AQ30" t="s">
        <v>133</v>
      </c>
      <c r="AR30" t="s">
        <v>133</v>
      </c>
      <c r="AS30" t="s">
        <v>133</v>
      </c>
      <c r="AT30" t="s">
        <v>133</v>
      </c>
      <c r="AU30" t="s">
        <v>133</v>
      </c>
      <c r="AX30" t="s">
        <v>133</v>
      </c>
      <c r="AY30" t="s">
        <v>133</v>
      </c>
      <c r="AZ30" t="s">
        <v>133</v>
      </c>
      <c r="BA30" t="s">
        <v>133</v>
      </c>
      <c r="BB30" t="s">
        <v>133</v>
      </c>
      <c r="BC30" t="s">
        <v>133</v>
      </c>
      <c r="BF30" t="s">
        <v>132</v>
      </c>
      <c r="BG30" t="s">
        <v>133</v>
      </c>
      <c r="BH30" t="s">
        <v>137</v>
      </c>
      <c r="BI30" t="s">
        <v>133</v>
      </c>
      <c r="BJ30" t="s">
        <v>137</v>
      </c>
      <c r="BK30" t="s">
        <v>137</v>
      </c>
      <c r="BN30" t="s">
        <v>137</v>
      </c>
      <c r="BO30" t="s">
        <v>137</v>
      </c>
      <c r="BP30" t="s">
        <v>137</v>
      </c>
      <c r="BQ30" t="s">
        <v>137</v>
      </c>
      <c r="BR30" t="s">
        <v>137</v>
      </c>
      <c r="BS30" t="s">
        <v>137</v>
      </c>
      <c r="CD30" t="s">
        <v>133</v>
      </c>
      <c r="CE30" t="s">
        <v>133</v>
      </c>
      <c r="CF30" t="s">
        <v>133</v>
      </c>
      <c r="CG30" t="s">
        <v>133</v>
      </c>
      <c r="CH30" t="s">
        <v>133</v>
      </c>
      <c r="CI30" t="s">
        <v>133</v>
      </c>
      <c r="CJ30" t="s">
        <v>133</v>
      </c>
      <c r="CM30" t="s">
        <v>133</v>
      </c>
      <c r="CN30" t="s">
        <v>133</v>
      </c>
      <c r="CO30" t="s">
        <v>133</v>
      </c>
      <c r="CP30" t="s">
        <v>133</v>
      </c>
      <c r="CQ30" t="s">
        <v>133</v>
      </c>
      <c r="CR30" t="s">
        <v>133</v>
      </c>
      <c r="CS30" t="s">
        <v>133</v>
      </c>
      <c r="CT30" t="s">
        <v>133</v>
      </c>
      <c r="CU30" t="s">
        <v>133</v>
      </c>
      <c r="CV30" t="s">
        <v>133</v>
      </c>
      <c r="CW30" t="s">
        <v>133</v>
      </c>
      <c r="CX30" t="s">
        <v>133</v>
      </c>
      <c r="CY30" t="s">
        <v>133</v>
      </c>
      <c r="CZ30" t="s">
        <v>133</v>
      </c>
      <c r="DA30" t="s">
        <v>133</v>
      </c>
      <c r="DB30" t="s">
        <v>133</v>
      </c>
      <c r="DC30" t="s">
        <v>133</v>
      </c>
      <c r="DD30" t="s">
        <v>133</v>
      </c>
      <c r="DE30" t="s">
        <v>133</v>
      </c>
      <c r="DF30" t="s">
        <v>133</v>
      </c>
      <c r="DG30" t="s">
        <v>133</v>
      </c>
      <c r="DH30" t="s">
        <v>133</v>
      </c>
      <c r="DI30" t="s">
        <v>133</v>
      </c>
      <c r="DJ30" t="s">
        <v>133</v>
      </c>
      <c r="DK30" t="s">
        <v>133</v>
      </c>
      <c r="DL30" t="s">
        <v>133</v>
      </c>
      <c r="DM30" t="s">
        <v>133</v>
      </c>
      <c r="DN30" t="s">
        <v>133</v>
      </c>
      <c r="DO30" t="s">
        <v>133</v>
      </c>
      <c r="DP30" t="s">
        <v>133</v>
      </c>
      <c r="DQ30" t="s">
        <v>133</v>
      </c>
      <c r="DR30" t="s">
        <v>133</v>
      </c>
      <c r="DS30" t="s">
        <v>133</v>
      </c>
      <c r="DT30" t="s">
        <v>133</v>
      </c>
      <c r="DW30" t="s">
        <v>133</v>
      </c>
      <c r="DX30" t="s">
        <v>133</v>
      </c>
      <c r="DY30" t="s">
        <v>133</v>
      </c>
      <c r="DZ30" t="s">
        <v>133</v>
      </c>
      <c r="EA30" t="s">
        <v>133</v>
      </c>
      <c r="EB30" t="s">
        <v>133</v>
      </c>
      <c r="EC30" t="s">
        <v>133</v>
      </c>
      <c r="ED30" t="s">
        <v>133</v>
      </c>
      <c r="EE30" t="s">
        <v>133</v>
      </c>
      <c r="EF30" t="s">
        <v>133</v>
      </c>
      <c r="EG30" t="s">
        <v>133</v>
      </c>
      <c r="EH30" t="s">
        <v>133</v>
      </c>
      <c r="EI30" t="s">
        <v>133</v>
      </c>
      <c r="EJ30" t="s">
        <v>133</v>
      </c>
      <c r="EK30" t="s">
        <v>133</v>
      </c>
      <c r="EL30" t="s">
        <v>133</v>
      </c>
      <c r="EM30" t="s">
        <v>133</v>
      </c>
      <c r="EN30" t="s">
        <v>133</v>
      </c>
      <c r="EO30" t="s">
        <v>133</v>
      </c>
      <c r="EP30" t="s">
        <v>133</v>
      </c>
      <c r="EQ30" t="s">
        <v>133</v>
      </c>
      <c r="ER30" t="s">
        <v>133</v>
      </c>
      <c r="ES30" t="s">
        <v>133</v>
      </c>
      <c r="ET30" t="s">
        <v>133</v>
      </c>
      <c r="EU30" t="s">
        <v>133</v>
      </c>
      <c r="EV30" t="s">
        <v>133</v>
      </c>
      <c r="EW30" t="s">
        <v>133</v>
      </c>
      <c r="EX30" t="s">
        <v>133</v>
      </c>
      <c r="EY30" t="s">
        <v>133</v>
      </c>
      <c r="EZ30" t="s">
        <v>133</v>
      </c>
      <c r="FA30" t="s">
        <v>133</v>
      </c>
      <c r="FB30" t="s">
        <v>133</v>
      </c>
      <c r="FC30" t="s">
        <v>133</v>
      </c>
      <c r="FD30" t="s">
        <v>133</v>
      </c>
      <c r="FE30" t="s">
        <v>133</v>
      </c>
      <c r="FF30" t="s">
        <v>133</v>
      </c>
    </row>
    <row r="31" spans="1:162" x14ac:dyDescent="0.2">
      <c r="A31" t="s">
        <v>165</v>
      </c>
      <c r="B31" t="s">
        <v>136</v>
      </c>
      <c r="C31" t="s">
        <v>136</v>
      </c>
      <c r="D31" t="s">
        <v>138</v>
      </c>
      <c r="E31" t="s">
        <v>136</v>
      </c>
      <c r="F31" t="s">
        <v>136</v>
      </c>
      <c r="G31" t="s">
        <v>133</v>
      </c>
      <c r="J31" t="s">
        <v>137</v>
      </c>
      <c r="K31" t="s">
        <v>136</v>
      </c>
      <c r="L31" t="s">
        <v>136</v>
      </c>
      <c r="M31" t="s">
        <v>136</v>
      </c>
      <c r="N31" t="s">
        <v>136</v>
      </c>
      <c r="O31" t="s">
        <v>136</v>
      </c>
      <c r="R31" t="s">
        <v>136</v>
      </c>
      <c r="S31" t="s">
        <v>136</v>
      </c>
      <c r="T31" t="s">
        <v>136</v>
      </c>
      <c r="U31" t="s">
        <v>136</v>
      </c>
      <c r="V31" t="s">
        <v>136</v>
      </c>
      <c r="W31" t="s">
        <v>136</v>
      </c>
      <c r="Z31" t="s">
        <v>136</v>
      </c>
      <c r="AA31" t="s">
        <v>136</v>
      </c>
      <c r="AB31" t="s">
        <v>132</v>
      </c>
      <c r="AC31" t="s">
        <v>138</v>
      </c>
      <c r="AD31" t="s">
        <v>136</v>
      </c>
      <c r="AE31" t="s">
        <v>136</v>
      </c>
      <c r="AH31" t="s">
        <v>136</v>
      </c>
      <c r="AI31" t="s">
        <v>136</v>
      </c>
      <c r="AJ31" t="s">
        <v>137</v>
      </c>
      <c r="AK31" t="s">
        <v>136</v>
      </c>
      <c r="AL31" t="s">
        <v>136</v>
      </c>
      <c r="AM31" t="s">
        <v>136</v>
      </c>
      <c r="AP31" t="s">
        <v>136</v>
      </c>
      <c r="AQ31" t="s">
        <v>136</v>
      </c>
      <c r="AR31" t="s">
        <v>136</v>
      </c>
      <c r="AS31" t="s">
        <v>136</v>
      </c>
      <c r="AT31" t="s">
        <v>136</v>
      </c>
      <c r="AU31" t="s">
        <v>136</v>
      </c>
      <c r="AX31" t="s">
        <v>136</v>
      </c>
      <c r="AY31" t="s">
        <v>136</v>
      </c>
      <c r="AZ31" t="s">
        <v>136</v>
      </c>
      <c r="BA31" t="s">
        <v>136</v>
      </c>
      <c r="BB31" t="s">
        <v>136</v>
      </c>
      <c r="BC31" t="s">
        <v>136</v>
      </c>
      <c r="BF31" t="s">
        <v>133</v>
      </c>
      <c r="BG31" t="s">
        <v>136</v>
      </c>
      <c r="BH31" t="s">
        <v>136</v>
      </c>
      <c r="BI31" t="s">
        <v>136</v>
      </c>
      <c r="BJ31" t="s">
        <v>136</v>
      </c>
      <c r="BK31" t="s">
        <v>136</v>
      </c>
      <c r="BN31" t="s">
        <v>136</v>
      </c>
      <c r="BO31" t="s">
        <v>137</v>
      </c>
      <c r="BP31" t="s">
        <v>137</v>
      </c>
      <c r="BQ31" t="s">
        <v>136</v>
      </c>
      <c r="BR31" t="s">
        <v>136</v>
      </c>
      <c r="BS31" t="s">
        <v>137</v>
      </c>
      <c r="CD31" t="s">
        <v>136</v>
      </c>
      <c r="CE31" t="s">
        <v>136</v>
      </c>
      <c r="CF31" t="s">
        <v>136</v>
      </c>
      <c r="CG31" t="s">
        <v>136</v>
      </c>
      <c r="CH31" t="s">
        <v>136</v>
      </c>
      <c r="CI31" t="s">
        <v>136</v>
      </c>
      <c r="CJ31" t="s">
        <v>136</v>
      </c>
      <c r="CM31" t="s">
        <v>136</v>
      </c>
      <c r="CN31" t="s">
        <v>136</v>
      </c>
      <c r="CO31" t="s">
        <v>136</v>
      </c>
      <c r="CP31" t="s">
        <v>136</v>
      </c>
      <c r="CQ31" t="s">
        <v>136</v>
      </c>
      <c r="CR31" t="s">
        <v>136</v>
      </c>
      <c r="CS31" t="s">
        <v>136</v>
      </c>
      <c r="CT31" t="s">
        <v>136</v>
      </c>
      <c r="CU31" t="s">
        <v>136</v>
      </c>
      <c r="CV31" t="s">
        <v>136</v>
      </c>
      <c r="CW31" t="s">
        <v>136</v>
      </c>
      <c r="CX31" t="s">
        <v>136</v>
      </c>
      <c r="CY31" t="s">
        <v>136</v>
      </c>
      <c r="CZ31" t="s">
        <v>136</v>
      </c>
      <c r="DA31" t="s">
        <v>136</v>
      </c>
      <c r="DB31" t="s">
        <v>136</v>
      </c>
      <c r="DC31" t="s">
        <v>136</v>
      </c>
      <c r="DD31" t="s">
        <v>136</v>
      </c>
      <c r="DE31" t="s">
        <v>136</v>
      </c>
      <c r="DF31" t="s">
        <v>136</v>
      </c>
      <c r="DG31" t="s">
        <v>136</v>
      </c>
      <c r="DH31" t="s">
        <v>136</v>
      </c>
      <c r="DI31" t="s">
        <v>136</v>
      </c>
      <c r="DJ31" t="s">
        <v>136</v>
      </c>
      <c r="DK31" t="s">
        <v>136</v>
      </c>
      <c r="DL31" t="s">
        <v>136</v>
      </c>
      <c r="DM31" t="s">
        <v>136</v>
      </c>
      <c r="DN31" t="s">
        <v>137</v>
      </c>
      <c r="DO31" t="s">
        <v>136</v>
      </c>
      <c r="DP31" t="s">
        <v>136</v>
      </c>
      <c r="DQ31" t="s">
        <v>136</v>
      </c>
      <c r="DR31" t="s">
        <v>136</v>
      </c>
      <c r="DS31" t="s">
        <v>136</v>
      </c>
      <c r="DT31" t="s">
        <v>136</v>
      </c>
      <c r="DW31" t="s">
        <v>136</v>
      </c>
      <c r="DX31" t="s">
        <v>136</v>
      </c>
      <c r="DY31" t="s">
        <v>136</v>
      </c>
      <c r="DZ31" t="s">
        <v>136</v>
      </c>
      <c r="EA31" t="s">
        <v>136</v>
      </c>
      <c r="EB31" t="s">
        <v>137</v>
      </c>
      <c r="EC31" t="s">
        <v>136</v>
      </c>
      <c r="ED31" t="s">
        <v>136</v>
      </c>
      <c r="EE31" t="s">
        <v>136</v>
      </c>
      <c r="EF31" t="s">
        <v>132</v>
      </c>
      <c r="EG31" t="s">
        <v>136</v>
      </c>
      <c r="EH31" t="s">
        <v>137</v>
      </c>
      <c r="EI31" t="s">
        <v>136</v>
      </c>
      <c r="EJ31" t="s">
        <v>136</v>
      </c>
      <c r="EK31" t="s">
        <v>136</v>
      </c>
      <c r="EL31" t="s">
        <v>136</v>
      </c>
      <c r="EM31" t="s">
        <v>136</v>
      </c>
      <c r="EN31" t="s">
        <v>136</v>
      </c>
      <c r="EO31" t="s">
        <v>136</v>
      </c>
      <c r="EP31" t="s">
        <v>136</v>
      </c>
      <c r="EQ31" t="s">
        <v>136</v>
      </c>
      <c r="ER31" t="s">
        <v>136</v>
      </c>
      <c r="ES31" t="s">
        <v>136</v>
      </c>
      <c r="ET31" t="s">
        <v>136</v>
      </c>
      <c r="EU31" t="s">
        <v>138</v>
      </c>
      <c r="EV31" t="s">
        <v>136</v>
      </c>
      <c r="EW31" t="s">
        <v>136</v>
      </c>
      <c r="EX31" t="s">
        <v>136</v>
      </c>
      <c r="EY31" t="s">
        <v>136</v>
      </c>
      <c r="EZ31" t="s">
        <v>136</v>
      </c>
      <c r="FA31" t="s">
        <v>136</v>
      </c>
      <c r="FB31" t="s">
        <v>136</v>
      </c>
      <c r="FC31" t="s">
        <v>136</v>
      </c>
      <c r="FD31" t="s">
        <v>136</v>
      </c>
      <c r="FE31" t="s">
        <v>136</v>
      </c>
      <c r="FF31" t="s">
        <v>136</v>
      </c>
    </row>
    <row r="32" spans="1:162" x14ac:dyDescent="0.2">
      <c r="A32" t="s">
        <v>166</v>
      </c>
      <c r="B32" t="s">
        <v>136</v>
      </c>
      <c r="C32" t="s">
        <v>136</v>
      </c>
      <c r="D32" t="s">
        <v>138</v>
      </c>
      <c r="E32" t="s">
        <v>136</v>
      </c>
      <c r="F32" t="s">
        <v>136</v>
      </c>
      <c r="G32" t="s">
        <v>138</v>
      </c>
      <c r="J32" t="s">
        <v>136</v>
      </c>
      <c r="K32" t="s">
        <v>136</v>
      </c>
      <c r="L32" t="s">
        <v>136</v>
      </c>
      <c r="M32" t="s">
        <v>136</v>
      </c>
      <c r="N32" t="s">
        <v>136</v>
      </c>
      <c r="O32" t="s">
        <v>136</v>
      </c>
      <c r="R32" t="s">
        <v>136</v>
      </c>
      <c r="S32" t="s">
        <v>136</v>
      </c>
      <c r="T32" t="s">
        <v>136</v>
      </c>
      <c r="U32" t="s">
        <v>136</v>
      </c>
      <c r="V32" t="s">
        <v>136</v>
      </c>
      <c r="W32" t="s">
        <v>136</v>
      </c>
      <c r="Z32" t="s">
        <v>138</v>
      </c>
      <c r="AA32" t="s">
        <v>136</v>
      </c>
      <c r="AB32" t="s">
        <v>132</v>
      </c>
      <c r="AC32" t="s">
        <v>138</v>
      </c>
      <c r="AD32" t="s">
        <v>138</v>
      </c>
      <c r="AE32" t="s">
        <v>138</v>
      </c>
      <c r="AH32" t="s">
        <v>138</v>
      </c>
      <c r="AI32" t="s">
        <v>138</v>
      </c>
      <c r="AJ32" t="s">
        <v>136</v>
      </c>
      <c r="AK32" t="s">
        <v>138</v>
      </c>
      <c r="AL32" t="s">
        <v>138</v>
      </c>
      <c r="AM32" t="s">
        <v>138</v>
      </c>
      <c r="AP32" t="s">
        <v>138</v>
      </c>
      <c r="AQ32" t="s">
        <v>138</v>
      </c>
      <c r="AR32" t="s">
        <v>138</v>
      </c>
      <c r="AS32" t="s">
        <v>138</v>
      </c>
      <c r="AT32" t="s">
        <v>138</v>
      </c>
      <c r="AU32" t="s">
        <v>138</v>
      </c>
      <c r="AX32" t="s">
        <v>136</v>
      </c>
      <c r="AY32" t="s">
        <v>136</v>
      </c>
      <c r="AZ32" t="s">
        <v>136</v>
      </c>
      <c r="BA32" t="s">
        <v>136</v>
      </c>
      <c r="BB32" t="s">
        <v>136</v>
      </c>
      <c r="BC32" t="s">
        <v>136</v>
      </c>
      <c r="BF32" t="s">
        <v>133</v>
      </c>
      <c r="BG32" t="s">
        <v>136</v>
      </c>
      <c r="BH32" t="s">
        <v>136</v>
      </c>
      <c r="BI32" t="s">
        <v>138</v>
      </c>
      <c r="BJ32" t="s">
        <v>136</v>
      </c>
      <c r="BK32" t="s">
        <v>136</v>
      </c>
      <c r="BN32" t="s">
        <v>136</v>
      </c>
      <c r="BO32" t="s">
        <v>137</v>
      </c>
      <c r="BP32" t="s">
        <v>137</v>
      </c>
      <c r="BQ32" t="s">
        <v>136</v>
      </c>
      <c r="BR32" t="s">
        <v>136</v>
      </c>
      <c r="BS32" t="s">
        <v>137</v>
      </c>
      <c r="CD32" t="s">
        <v>138</v>
      </c>
      <c r="CE32" t="s">
        <v>136</v>
      </c>
      <c r="CF32" t="s">
        <v>136</v>
      </c>
      <c r="CG32" t="s">
        <v>136</v>
      </c>
      <c r="CH32" t="s">
        <v>136</v>
      </c>
      <c r="CI32" t="s">
        <v>136</v>
      </c>
      <c r="CJ32" t="s">
        <v>136</v>
      </c>
      <c r="CM32" t="s">
        <v>138</v>
      </c>
      <c r="CN32" t="s">
        <v>138</v>
      </c>
      <c r="CO32" t="s">
        <v>138</v>
      </c>
      <c r="CP32" t="s">
        <v>138</v>
      </c>
      <c r="CQ32" t="s">
        <v>138</v>
      </c>
      <c r="CR32" t="s">
        <v>138</v>
      </c>
      <c r="CS32" t="s">
        <v>138</v>
      </c>
      <c r="CT32" t="s">
        <v>138</v>
      </c>
      <c r="CU32" t="s">
        <v>138</v>
      </c>
      <c r="CV32" t="s">
        <v>138</v>
      </c>
      <c r="CW32" t="s">
        <v>138</v>
      </c>
      <c r="CX32" t="s">
        <v>138</v>
      </c>
      <c r="CY32" t="s">
        <v>138</v>
      </c>
      <c r="CZ32" t="s">
        <v>138</v>
      </c>
      <c r="DA32" t="s">
        <v>138</v>
      </c>
      <c r="DB32" t="s">
        <v>138</v>
      </c>
      <c r="DC32" t="s">
        <v>138</v>
      </c>
      <c r="DD32" t="s">
        <v>138</v>
      </c>
      <c r="DE32" t="s">
        <v>138</v>
      </c>
      <c r="DF32" t="s">
        <v>138</v>
      </c>
      <c r="DG32" t="s">
        <v>138</v>
      </c>
      <c r="DH32" t="s">
        <v>138</v>
      </c>
      <c r="DI32" t="s">
        <v>136</v>
      </c>
      <c r="DJ32" t="s">
        <v>136</v>
      </c>
      <c r="DK32" t="s">
        <v>136</v>
      </c>
      <c r="DL32" t="s">
        <v>136</v>
      </c>
      <c r="DM32" t="s">
        <v>136</v>
      </c>
      <c r="DN32" t="s">
        <v>137</v>
      </c>
      <c r="DO32" t="s">
        <v>136</v>
      </c>
      <c r="DP32" t="s">
        <v>136</v>
      </c>
      <c r="DQ32" t="s">
        <v>136</v>
      </c>
      <c r="DR32" t="s">
        <v>136</v>
      </c>
      <c r="DS32" t="s">
        <v>136</v>
      </c>
      <c r="DT32" t="s">
        <v>136</v>
      </c>
      <c r="DW32" t="s">
        <v>138</v>
      </c>
      <c r="DX32" t="s">
        <v>138</v>
      </c>
      <c r="DY32" t="s">
        <v>138</v>
      </c>
      <c r="DZ32" t="s">
        <v>138</v>
      </c>
      <c r="EA32" t="s">
        <v>138</v>
      </c>
      <c r="EB32" t="s">
        <v>136</v>
      </c>
      <c r="EC32" t="s">
        <v>138</v>
      </c>
      <c r="ED32" t="s">
        <v>138</v>
      </c>
      <c r="EE32" t="s">
        <v>138</v>
      </c>
      <c r="EF32" t="s">
        <v>136</v>
      </c>
      <c r="EG32" t="s">
        <v>138</v>
      </c>
      <c r="EH32" t="s">
        <v>136</v>
      </c>
      <c r="EI32" t="s">
        <v>138</v>
      </c>
      <c r="EJ32" t="s">
        <v>138</v>
      </c>
      <c r="EK32" t="s">
        <v>138</v>
      </c>
      <c r="EL32" t="s">
        <v>138</v>
      </c>
      <c r="EM32" t="s">
        <v>138</v>
      </c>
      <c r="EN32" t="s">
        <v>138</v>
      </c>
      <c r="EO32" t="s">
        <v>138</v>
      </c>
      <c r="EP32" t="s">
        <v>138</v>
      </c>
      <c r="EQ32" t="s">
        <v>138</v>
      </c>
      <c r="ER32" t="s">
        <v>138</v>
      </c>
      <c r="ES32" t="s">
        <v>138</v>
      </c>
      <c r="ET32" t="s">
        <v>138</v>
      </c>
      <c r="EU32" t="s">
        <v>138</v>
      </c>
      <c r="EV32" t="s">
        <v>136</v>
      </c>
      <c r="EW32" t="s">
        <v>136</v>
      </c>
      <c r="EX32" t="s">
        <v>136</v>
      </c>
      <c r="EY32" t="s">
        <v>136</v>
      </c>
      <c r="EZ32" t="s">
        <v>136</v>
      </c>
      <c r="FA32" t="s">
        <v>136</v>
      </c>
      <c r="FB32" t="s">
        <v>136</v>
      </c>
      <c r="FC32" t="s">
        <v>136</v>
      </c>
      <c r="FD32" t="s">
        <v>136</v>
      </c>
      <c r="FE32" t="s">
        <v>136</v>
      </c>
      <c r="FF32" t="s">
        <v>136</v>
      </c>
    </row>
    <row r="33" spans="1:162" x14ac:dyDescent="0.2">
      <c r="A33" t="s">
        <v>167</v>
      </c>
      <c r="B33" t="s">
        <v>136</v>
      </c>
      <c r="C33" t="s">
        <v>136</v>
      </c>
      <c r="D33" t="s">
        <v>136</v>
      </c>
      <c r="E33" t="s">
        <v>136</v>
      </c>
      <c r="F33" t="s">
        <v>136</v>
      </c>
      <c r="G33" t="s">
        <v>136</v>
      </c>
      <c r="J33" t="s">
        <v>136</v>
      </c>
      <c r="K33" t="s">
        <v>136</v>
      </c>
      <c r="L33" t="s">
        <v>136</v>
      </c>
      <c r="M33" t="s">
        <v>136</v>
      </c>
      <c r="N33" t="s">
        <v>136</v>
      </c>
      <c r="O33" t="s">
        <v>136</v>
      </c>
      <c r="R33" t="s">
        <v>136</v>
      </c>
      <c r="S33" t="s">
        <v>136</v>
      </c>
      <c r="T33" t="s">
        <v>136</v>
      </c>
      <c r="U33" t="s">
        <v>136</v>
      </c>
      <c r="V33" t="s">
        <v>136</v>
      </c>
      <c r="W33" t="s">
        <v>136</v>
      </c>
      <c r="Z33" t="s">
        <v>136</v>
      </c>
      <c r="AA33" t="s">
        <v>136</v>
      </c>
      <c r="AB33" t="s">
        <v>132</v>
      </c>
      <c r="AC33" t="s">
        <v>133</v>
      </c>
      <c r="AD33" t="s">
        <v>136</v>
      </c>
      <c r="AE33" t="s">
        <v>136</v>
      </c>
      <c r="AH33" t="s">
        <v>136</v>
      </c>
      <c r="AI33" t="s">
        <v>136</v>
      </c>
      <c r="AJ33" t="s">
        <v>136</v>
      </c>
      <c r="AK33" t="s">
        <v>136</v>
      </c>
      <c r="AL33" t="s">
        <v>136</v>
      </c>
      <c r="AM33" t="s">
        <v>136</v>
      </c>
      <c r="AP33" t="s">
        <v>136</v>
      </c>
      <c r="AQ33" t="s">
        <v>136</v>
      </c>
      <c r="AR33" t="s">
        <v>136</v>
      </c>
      <c r="AS33" t="s">
        <v>136</v>
      </c>
      <c r="AT33" t="s">
        <v>136</v>
      </c>
      <c r="AU33" t="s">
        <v>136</v>
      </c>
      <c r="AX33" t="s">
        <v>136</v>
      </c>
      <c r="AY33" t="s">
        <v>136</v>
      </c>
      <c r="AZ33" t="s">
        <v>137</v>
      </c>
      <c r="BA33" t="s">
        <v>136</v>
      </c>
      <c r="BB33" t="s">
        <v>137</v>
      </c>
      <c r="BC33" t="s">
        <v>136</v>
      </c>
      <c r="BF33" t="s">
        <v>133</v>
      </c>
      <c r="BG33" t="s">
        <v>136</v>
      </c>
      <c r="BH33" t="s">
        <v>136</v>
      </c>
      <c r="BI33" t="s">
        <v>136</v>
      </c>
      <c r="BJ33" t="s">
        <v>136</v>
      </c>
      <c r="BK33" t="s">
        <v>136</v>
      </c>
      <c r="BN33" t="s">
        <v>136</v>
      </c>
      <c r="BO33" t="s">
        <v>137</v>
      </c>
      <c r="BP33" t="s">
        <v>136</v>
      </c>
      <c r="BQ33" t="s">
        <v>136</v>
      </c>
      <c r="BR33" t="s">
        <v>136</v>
      </c>
      <c r="BS33" t="s">
        <v>136</v>
      </c>
      <c r="CD33" t="s">
        <v>136</v>
      </c>
      <c r="CE33" t="s">
        <v>136</v>
      </c>
      <c r="CF33" t="s">
        <v>136</v>
      </c>
      <c r="CG33" t="s">
        <v>136</v>
      </c>
      <c r="CH33" t="s">
        <v>136</v>
      </c>
      <c r="CI33" t="s">
        <v>136</v>
      </c>
      <c r="CJ33" t="s">
        <v>132</v>
      </c>
      <c r="CM33" t="s">
        <v>136</v>
      </c>
      <c r="CN33" t="s">
        <v>136</v>
      </c>
      <c r="CO33" t="s">
        <v>136</v>
      </c>
      <c r="CP33" t="s">
        <v>136</v>
      </c>
      <c r="CQ33" t="s">
        <v>136</v>
      </c>
      <c r="CR33" t="s">
        <v>136</v>
      </c>
      <c r="CS33" t="s">
        <v>136</v>
      </c>
      <c r="CT33" t="s">
        <v>136</v>
      </c>
      <c r="CU33" t="s">
        <v>136</v>
      </c>
      <c r="CV33" t="s">
        <v>136</v>
      </c>
      <c r="CW33" t="s">
        <v>136</v>
      </c>
      <c r="CX33" t="s">
        <v>136</v>
      </c>
      <c r="CY33" t="s">
        <v>136</v>
      </c>
      <c r="CZ33" t="s">
        <v>136</v>
      </c>
      <c r="DA33" t="s">
        <v>136</v>
      </c>
      <c r="DB33" t="s">
        <v>136</v>
      </c>
      <c r="DC33" t="s">
        <v>136</v>
      </c>
      <c r="DD33" t="s">
        <v>136</v>
      </c>
      <c r="DE33" t="s">
        <v>136</v>
      </c>
      <c r="DF33" t="s">
        <v>136</v>
      </c>
      <c r="DG33" t="s">
        <v>136</v>
      </c>
      <c r="DH33" t="s">
        <v>136</v>
      </c>
      <c r="DI33" t="s">
        <v>136</v>
      </c>
      <c r="DJ33" t="s">
        <v>136</v>
      </c>
      <c r="DK33" t="s">
        <v>136</v>
      </c>
      <c r="DL33" t="s">
        <v>136</v>
      </c>
      <c r="DM33" t="s">
        <v>136</v>
      </c>
      <c r="DN33" t="s">
        <v>137</v>
      </c>
      <c r="DO33" t="s">
        <v>136</v>
      </c>
      <c r="DP33" t="s">
        <v>136</v>
      </c>
      <c r="DQ33" t="s">
        <v>136</v>
      </c>
      <c r="DR33" t="s">
        <v>136</v>
      </c>
      <c r="DS33" t="s">
        <v>136</v>
      </c>
      <c r="DT33" t="s">
        <v>136</v>
      </c>
      <c r="DW33" t="s">
        <v>136</v>
      </c>
      <c r="DX33" t="s">
        <v>136</v>
      </c>
      <c r="DY33" t="s">
        <v>136</v>
      </c>
      <c r="DZ33" t="s">
        <v>136</v>
      </c>
      <c r="EA33" t="s">
        <v>136</v>
      </c>
      <c r="EB33" t="s">
        <v>137</v>
      </c>
      <c r="EC33" t="s">
        <v>136</v>
      </c>
      <c r="ED33" t="s">
        <v>136</v>
      </c>
      <c r="EE33" t="s">
        <v>136</v>
      </c>
      <c r="EF33" t="s">
        <v>136</v>
      </c>
      <c r="EG33" t="s">
        <v>136</v>
      </c>
      <c r="EH33" t="s">
        <v>137</v>
      </c>
      <c r="EI33" t="s">
        <v>136</v>
      </c>
      <c r="EJ33" t="s">
        <v>136</v>
      </c>
      <c r="EK33" t="s">
        <v>136</v>
      </c>
      <c r="EL33" t="s">
        <v>136</v>
      </c>
      <c r="EM33" t="s">
        <v>136</v>
      </c>
      <c r="EN33" t="s">
        <v>136</v>
      </c>
      <c r="EO33" t="s">
        <v>136</v>
      </c>
      <c r="EP33" t="s">
        <v>136</v>
      </c>
      <c r="EQ33" t="s">
        <v>136</v>
      </c>
      <c r="ER33" t="s">
        <v>136</v>
      </c>
      <c r="ES33" t="s">
        <v>136</v>
      </c>
      <c r="ET33" t="s">
        <v>136</v>
      </c>
      <c r="EU33" t="s">
        <v>136</v>
      </c>
      <c r="EV33" t="s">
        <v>136</v>
      </c>
      <c r="EW33" t="s">
        <v>136</v>
      </c>
      <c r="EX33" t="s">
        <v>136</v>
      </c>
      <c r="EY33" t="s">
        <v>136</v>
      </c>
      <c r="EZ33" t="s">
        <v>132</v>
      </c>
      <c r="FA33" t="s">
        <v>136</v>
      </c>
      <c r="FB33" t="s">
        <v>136</v>
      </c>
      <c r="FC33" t="s">
        <v>136</v>
      </c>
      <c r="FD33" t="s">
        <v>136</v>
      </c>
      <c r="FE33" t="s">
        <v>136</v>
      </c>
      <c r="FF33" t="s">
        <v>137</v>
      </c>
    </row>
    <row r="34" spans="1:162" x14ac:dyDescent="0.2">
      <c r="A34" t="s">
        <v>168</v>
      </c>
      <c r="B34" t="s">
        <v>136</v>
      </c>
      <c r="C34" t="s">
        <v>136</v>
      </c>
      <c r="D34" t="s">
        <v>138</v>
      </c>
      <c r="E34" t="s">
        <v>136</v>
      </c>
      <c r="F34" t="s">
        <v>136</v>
      </c>
      <c r="G34" t="s">
        <v>138</v>
      </c>
      <c r="J34" t="s">
        <v>136</v>
      </c>
      <c r="K34" t="s">
        <v>136</v>
      </c>
      <c r="L34" t="s">
        <v>136</v>
      </c>
      <c r="M34" t="s">
        <v>136</v>
      </c>
      <c r="N34" t="s">
        <v>136</v>
      </c>
      <c r="O34" t="s">
        <v>136</v>
      </c>
      <c r="R34" t="s">
        <v>136</v>
      </c>
      <c r="S34" t="s">
        <v>136</v>
      </c>
      <c r="T34" t="s">
        <v>136</v>
      </c>
      <c r="U34" t="s">
        <v>136</v>
      </c>
      <c r="V34" t="s">
        <v>136</v>
      </c>
      <c r="W34" t="s">
        <v>136</v>
      </c>
      <c r="Z34" t="s">
        <v>138</v>
      </c>
      <c r="AA34" t="s">
        <v>136</v>
      </c>
      <c r="AB34" t="s">
        <v>132</v>
      </c>
      <c r="AC34" t="s">
        <v>133</v>
      </c>
      <c r="AD34" t="s">
        <v>138</v>
      </c>
      <c r="AE34" t="s">
        <v>138</v>
      </c>
      <c r="AH34" t="s">
        <v>138</v>
      </c>
      <c r="AI34" t="s">
        <v>138</v>
      </c>
      <c r="AJ34" t="s">
        <v>136</v>
      </c>
      <c r="AK34" t="s">
        <v>138</v>
      </c>
      <c r="AL34" t="s">
        <v>138</v>
      </c>
      <c r="AM34" t="s">
        <v>138</v>
      </c>
      <c r="AP34" t="s">
        <v>138</v>
      </c>
      <c r="AQ34" t="s">
        <v>138</v>
      </c>
      <c r="AR34" t="s">
        <v>138</v>
      </c>
      <c r="AS34" t="s">
        <v>138</v>
      </c>
      <c r="AT34" t="s">
        <v>138</v>
      </c>
      <c r="AU34" t="s">
        <v>134</v>
      </c>
      <c r="AX34" t="s">
        <v>136</v>
      </c>
      <c r="AY34" t="s">
        <v>136</v>
      </c>
      <c r="AZ34" t="s">
        <v>136</v>
      </c>
      <c r="BA34" t="s">
        <v>136</v>
      </c>
      <c r="BB34" t="s">
        <v>136</v>
      </c>
      <c r="BC34" t="s">
        <v>136</v>
      </c>
      <c r="BF34" t="s">
        <v>133</v>
      </c>
      <c r="BG34" t="s">
        <v>136</v>
      </c>
      <c r="BH34" t="s">
        <v>136</v>
      </c>
      <c r="BI34" t="s">
        <v>138</v>
      </c>
      <c r="BJ34" t="s">
        <v>136</v>
      </c>
      <c r="BK34" t="s">
        <v>136</v>
      </c>
      <c r="BN34" t="s">
        <v>136</v>
      </c>
      <c r="BO34" t="s">
        <v>137</v>
      </c>
      <c r="BP34" t="s">
        <v>137</v>
      </c>
      <c r="BQ34" t="s">
        <v>136</v>
      </c>
      <c r="BR34" t="s">
        <v>136</v>
      </c>
      <c r="BS34" t="s">
        <v>137</v>
      </c>
      <c r="CD34" t="s">
        <v>136</v>
      </c>
      <c r="CE34" t="s">
        <v>136</v>
      </c>
      <c r="CF34" t="s">
        <v>136</v>
      </c>
      <c r="CG34" t="s">
        <v>136</v>
      </c>
      <c r="CH34" t="s">
        <v>136</v>
      </c>
      <c r="CI34" t="s">
        <v>136</v>
      </c>
      <c r="CJ34" t="s">
        <v>136</v>
      </c>
      <c r="CM34" t="s">
        <v>138</v>
      </c>
      <c r="CN34" t="s">
        <v>138</v>
      </c>
      <c r="CO34" t="s">
        <v>138</v>
      </c>
      <c r="CP34" t="s">
        <v>138</v>
      </c>
      <c r="CQ34" t="s">
        <v>138</v>
      </c>
      <c r="CR34" t="s">
        <v>136</v>
      </c>
      <c r="CS34" t="s">
        <v>138</v>
      </c>
      <c r="CT34" t="s">
        <v>138</v>
      </c>
      <c r="CU34" t="s">
        <v>138</v>
      </c>
      <c r="CV34" t="s">
        <v>138</v>
      </c>
      <c r="CW34" t="s">
        <v>138</v>
      </c>
      <c r="CX34" t="s">
        <v>138</v>
      </c>
      <c r="CY34" t="s">
        <v>138</v>
      </c>
      <c r="CZ34" t="s">
        <v>138</v>
      </c>
      <c r="DA34" t="s">
        <v>138</v>
      </c>
      <c r="DB34" t="s">
        <v>138</v>
      </c>
      <c r="DC34" t="s">
        <v>138</v>
      </c>
      <c r="DD34" t="s">
        <v>138</v>
      </c>
      <c r="DE34" t="s">
        <v>138</v>
      </c>
      <c r="DF34" t="s">
        <v>138</v>
      </c>
      <c r="DG34" t="s">
        <v>138</v>
      </c>
      <c r="DH34" t="s">
        <v>136</v>
      </c>
      <c r="DI34" t="s">
        <v>136</v>
      </c>
      <c r="DJ34" t="s">
        <v>136</v>
      </c>
      <c r="DK34" t="s">
        <v>136</v>
      </c>
      <c r="DL34" t="s">
        <v>136</v>
      </c>
      <c r="DM34" t="s">
        <v>136</v>
      </c>
      <c r="DN34" t="s">
        <v>137</v>
      </c>
      <c r="DO34" t="s">
        <v>134</v>
      </c>
      <c r="DP34" t="s">
        <v>136</v>
      </c>
      <c r="DQ34" t="s">
        <v>136</v>
      </c>
      <c r="DR34" t="s">
        <v>136</v>
      </c>
      <c r="DS34" t="s">
        <v>136</v>
      </c>
      <c r="DT34" t="s">
        <v>136</v>
      </c>
      <c r="DW34" t="s">
        <v>138</v>
      </c>
      <c r="DX34" t="s">
        <v>138</v>
      </c>
      <c r="DY34" t="s">
        <v>138</v>
      </c>
      <c r="DZ34" t="s">
        <v>138</v>
      </c>
      <c r="EA34" t="s">
        <v>138</v>
      </c>
      <c r="EB34" t="s">
        <v>136</v>
      </c>
      <c r="EC34" t="s">
        <v>138</v>
      </c>
      <c r="ED34" t="s">
        <v>138</v>
      </c>
      <c r="EE34" t="s">
        <v>138</v>
      </c>
      <c r="EF34" t="s">
        <v>136</v>
      </c>
      <c r="EG34" t="s">
        <v>138</v>
      </c>
      <c r="EH34" t="s">
        <v>136</v>
      </c>
      <c r="EI34" t="s">
        <v>138</v>
      </c>
      <c r="EJ34" t="s">
        <v>138</v>
      </c>
      <c r="EK34" t="s">
        <v>138</v>
      </c>
      <c r="EL34" t="s">
        <v>134</v>
      </c>
      <c r="EM34" t="s">
        <v>138</v>
      </c>
      <c r="EN34" t="s">
        <v>138</v>
      </c>
      <c r="EO34" t="s">
        <v>138</v>
      </c>
      <c r="EP34" t="s">
        <v>138</v>
      </c>
      <c r="EQ34" t="s">
        <v>138</v>
      </c>
      <c r="ER34" t="s">
        <v>138</v>
      </c>
      <c r="ES34" t="s">
        <v>138</v>
      </c>
      <c r="ET34" t="s">
        <v>138</v>
      </c>
      <c r="EU34" t="s">
        <v>138</v>
      </c>
      <c r="EV34" t="s">
        <v>136</v>
      </c>
      <c r="EW34" t="s">
        <v>136</v>
      </c>
      <c r="EX34" t="s">
        <v>136</v>
      </c>
      <c r="EY34" t="s">
        <v>136</v>
      </c>
      <c r="EZ34" t="s">
        <v>136</v>
      </c>
      <c r="FA34" t="s">
        <v>136</v>
      </c>
      <c r="FB34" t="s">
        <v>136</v>
      </c>
      <c r="FC34" t="s">
        <v>136</v>
      </c>
      <c r="FD34" t="s">
        <v>136</v>
      </c>
      <c r="FE34" t="s">
        <v>136</v>
      </c>
      <c r="FF34" t="s">
        <v>136</v>
      </c>
    </row>
    <row r="35" spans="1:162" x14ac:dyDescent="0.2">
      <c r="A35" t="s">
        <v>169</v>
      </c>
      <c r="B35" t="s">
        <v>136</v>
      </c>
      <c r="C35" t="s">
        <v>137</v>
      </c>
      <c r="D35" t="s">
        <v>138</v>
      </c>
      <c r="E35" t="s">
        <v>136</v>
      </c>
      <c r="F35" t="s">
        <v>138</v>
      </c>
      <c r="G35" t="s">
        <v>136</v>
      </c>
      <c r="J35" t="s">
        <v>136</v>
      </c>
      <c r="K35" t="s">
        <v>136</v>
      </c>
      <c r="L35" t="s">
        <v>136</v>
      </c>
      <c r="M35" t="s">
        <v>136</v>
      </c>
      <c r="N35" t="s">
        <v>136</v>
      </c>
      <c r="O35" t="s">
        <v>137</v>
      </c>
      <c r="R35" t="s">
        <v>138</v>
      </c>
      <c r="S35" t="s">
        <v>136</v>
      </c>
      <c r="T35" t="s">
        <v>136</v>
      </c>
      <c r="U35" t="s">
        <v>136</v>
      </c>
      <c r="V35" t="s">
        <v>136</v>
      </c>
      <c r="W35" t="s">
        <v>136</v>
      </c>
      <c r="Z35" t="s">
        <v>132</v>
      </c>
      <c r="AA35" t="s">
        <v>132</v>
      </c>
      <c r="AB35" t="s">
        <v>132</v>
      </c>
      <c r="AC35" t="s">
        <v>132</v>
      </c>
      <c r="AD35" t="s">
        <v>132</v>
      </c>
      <c r="AE35" t="s">
        <v>132</v>
      </c>
      <c r="AH35" t="s">
        <v>136</v>
      </c>
      <c r="AI35" t="s">
        <v>136</v>
      </c>
      <c r="AJ35" t="s">
        <v>136</v>
      </c>
      <c r="AK35" t="s">
        <v>136</v>
      </c>
      <c r="AL35" t="s">
        <v>136</v>
      </c>
      <c r="AM35" t="s">
        <v>136</v>
      </c>
      <c r="AP35" t="s">
        <v>136</v>
      </c>
      <c r="AQ35" t="s">
        <v>136</v>
      </c>
      <c r="AR35" t="s">
        <v>136</v>
      </c>
      <c r="AS35" t="s">
        <v>136</v>
      </c>
      <c r="AT35" t="s">
        <v>136</v>
      </c>
      <c r="AU35" t="s">
        <v>136</v>
      </c>
      <c r="AX35" t="s">
        <v>136</v>
      </c>
      <c r="AY35" t="s">
        <v>136</v>
      </c>
      <c r="AZ35" t="s">
        <v>136</v>
      </c>
      <c r="BA35" t="s">
        <v>136</v>
      </c>
      <c r="BB35" t="s">
        <v>136</v>
      </c>
      <c r="BC35" t="s">
        <v>136</v>
      </c>
      <c r="BF35" t="s">
        <v>136</v>
      </c>
      <c r="BG35" t="s">
        <v>136</v>
      </c>
      <c r="BH35" t="s">
        <v>136</v>
      </c>
      <c r="BI35" t="s">
        <v>136</v>
      </c>
      <c r="BJ35" t="s">
        <v>136</v>
      </c>
      <c r="BK35" t="s">
        <v>136</v>
      </c>
      <c r="BN35" t="s">
        <v>136</v>
      </c>
      <c r="BO35" t="s">
        <v>136</v>
      </c>
      <c r="BP35" t="s">
        <v>136</v>
      </c>
      <c r="BQ35" t="s">
        <v>136</v>
      </c>
      <c r="BR35" t="s">
        <v>136</v>
      </c>
      <c r="BS35" t="s">
        <v>136</v>
      </c>
      <c r="CD35" t="s">
        <v>136</v>
      </c>
      <c r="CE35" t="s">
        <v>136</v>
      </c>
      <c r="CF35" t="s">
        <v>136</v>
      </c>
      <c r="CG35" t="s">
        <v>136</v>
      </c>
      <c r="CH35" t="s">
        <v>136</v>
      </c>
      <c r="CI35" t="s">
        <v>136</v>
      </c>
      <c r="CJ35" t="s">
        <v>136</v>
      </c>
      <c r="CM35" t="s">
        <v>132</v>
      </c>
      <c r="CN35" t="s">
        <v>132</v>
      </c>
      <c r="CO35" t="s">
        <v>132</v>
      </c>
      <c r="CP35" t="s">
        <v>132</v>
      </c>
      <c r="CQ35" t="s">
        <v>132</v>
      </c>
      <c r="CR35" t="s">
        <v>132</v>
      </c>
      <c r="CS35" t="s">
        <v>132</v>
      </c>
      <c r="CT35" t="s">
        <v>132</v>
      </c>
      <c r="CU35" t="s">
        <v>132</v>
      </c>
      <c r="CV35" t="s">
        <v>132</v>
      </c>
      <c r="CW35" t="s">
        <v>132</v>
      </c>
      <c r="CX35" t="s">
        <v>132</v>
      </c>
      <c r="CY35" t="s">
        <v>132</v>
      </c>
      <c r="CZ35" t="s">
        <v>132</v>
      </c>
      <c r="DA35" t="s">
        <v>132</v>
      </c>
      <c r="DB35" t="s">
        <v>132</v>
      </c>
      <c r="DC35" t="s">
        <v>132</v>
      </c>
      <c r="DD35" t="s">
        <v>132</v>
      </c>
      <c r="DE35" t="s">
        <v>132</v>
      </c>
      <c r="DF35" t="s">
        <v>132</v>
      </c>
      <c r="DG35" t="s">
        <v>132</v>
      </c>
      <c r="DH35" t="s">
        <v>132</v>
      </c>
      <c r="DI35" t="s">
        <v>136</v>
      </c>
      <c r="DJ35" t="s">
        <v>136</v>
      </c>
      <c r="DK35" t="s">
        <v>136</v>
      </c>
      <c r="DL35" t="s">
        <v>136</v>
      </c>
      <c r="DM35" t="s">
        <v>136</v>
      </c>
      <c r="DN35" t="s">
        <v>136</v>
      </c>
      <c r="DO35" t="s">
        <v>136</v>
      </c>
      <c r="DP35" t="s">
        <v>136</v>
      </c>
      <c r="DQ35" t="s">
        <v>136</v>
      </c>
      <c r="DR35" t="s">
        <v>136</v>
      </c>
      <c r="DS35" t="s">
        <v>136</v>
      </c>
      <c r="DT35" t="s">
        <v>136</v>
      </c>
      <c r="DW35" t="s">
        <v>132</v>
      </c>
      <c r="DX35" t="s">
        <v>132</v>
      </c>
      <c r="DY35" t="s">
        <v>132</v>
      </c>
      <c r="DZ35" t="s">
        <v>132</v>
      </c>
      <c r="EA35" t="s">
        <v>132</v>
      </c>
      <c r="EB35" t="s">
        <v>132</v>
      </c>
      <c r="EC35" t="s">
        <v>132</v>
      </c>
      <c r="ED35" t="s">
        <v>132</v>
      </c>
      <c r="EE35" t="s">
        <v>132</v>
      </c>
      <c r="EF35" t="s">
        <v>132</v>
      </c>
      <c r="EG35" t="s">
        <v>132</v>
      </c>
      <c r="EH35" t="s">
        <v>132</v>
      </c>
      <c r="EI35" t="s">
        <v>132</v>
      </c>
      <c r="EJ35" t="s">
        <v>132</v>
      </c>
      <c r="EK35" t="s">
        <v>132</v>
      </c>
      <c r="EL35" t="s">
        <v>132</v>
      </c>
      <c r="EM35" t="s">
        <v>132</v>
      </c>
      <c r="EN35" t="s">
        <v>132</v>
      </c>
      <c r="EO35" t="s">
        <v>132</v>
      </c>
      <c r="EP35" t="s">
        <v>132</v>
      </c>
      <c r="EQ35" t="s">
        <v>132</v>
      </c>
      <c r="ER35" t="s">
        <v>132</v>
      </c>
      <c r="ES35" t="s">
        <v>132</v>
      </c>
      <c r="ET35" t="s">
        <v>132</v>
      </c>
      <c r="EU35" t="s">
        <v>138</v>
      </c>
      <c r="EV35" t="s">
        <v>136</v>
      </c>
      <c r="EW35" t="s">
        <v>136</v>
      </c>
      <c r="EX35" t="s">
        <v>138</v>
      </c>
      <c r="EY35" t="s">
        <v>136</v>
      </c>
      <c r="EZ35" t="s">
        <v>138</v>
      </c>
      <c r="FA35" t="s">
        <v>136</v>
      </c>
      <c r="FB35" t="s">
        <v>136</v>
      </c>
      <c r="FC35" t="s">
        <v>136</v>
      </c>
      <c r="FD35" t="s">
        <v>136</v>
      </c>
      <c r="FE35" t="s">
        <v>136</v>
      </c>
      <c r="FF35" t="s">
        <v>136</v>
      </c>
    </row>
    <row r="36" spans="1:162" x14ac:dyDescent="0.2">
      <c r="A36" t="s">
        <v>170</v>
      </c>
      <c r="B36" t="s">
        <v>136</v>
      </c>
      <c r="C36" t="s">
        <v>138</v>
      </c>
      <c r="D36" t="s">
        <v>136</v>
      </c>
      <c r="E36" t="s">
        <v>136</v>
      </c>
      <c r="F36" t="s">
        <v>138</v>
      </c>
      <c r="G36" t="s">
        <v>136</v>
      </c>
      <c r="J36" t="s">
        <v>136</v>
      </c>
      <c r="K36" t="s">
        <v>136</v>
      </c>
      <c r="L36" t="s">
        <v>136</v>
      </c>
      <c r="M36" t="s">
        <v>136</v>
      </c>
      <c r="N36" t="s">
        <v>136</v>
      </c>
      <c r="O36" t="s">
        <v>136</v>
      </c>
      <c r="R36" t="s">
        <v>137</v>
      </c>
      <c r="S36" t="s">
        <v>136</v>
      </c>
      <c r="T36" t="s">
        <v>136</v>
      </c>
      <c r="U36" t="s">
        <v>136</v>
      </c>
      <c r="V36" t="s">
        <v>138</v>
      </c>
      <c r="W36" t="s">
        <v>136</v>
      </c>
      <c r="Z36" t="s">
        <v>136</v>
      </c>
      <c r="AA36" t="s">
        <v>137</v>
      </c>
      <c r="AB36" t="s">
        <v>136</v>
      </c>
      <c r="AC36" t="s">
        <v>136</v>
      </c>
      <c r="AD36" t="s">
        <v>136</v>
      </c>
      <c r="AE36" t="s">
        <v>136</v>
      </c>
      <c r="AH36" t="s">
        <v>136</v>
      </c>
      <c r="AI36" t="s">
        <v>136</v>
      </c>
      <c r="AJ36" t="s">
        <v>138</v>
      </c>
      <c r="AK36" t="s">
        <v>136</v>
      </c>
      <c r="AL36" t="s">
        <v>137</v>
      </c>
      <c r="AM36" t="s">
        <v>136</v>
      </c>
      <c r="AP36" t="s">
        <v>136</v>
      </c>
      <c r="AQ36" t="s">
        <v>136</v>
      </c>
      <c r="AR36" t="s">
        <v>136</v>
      </c>
      <c r="AS36" t="s">
        <v>136</v>
      </c>
      <c r="AT36" t="s">
        <v>136</v>
      </c>
      <c r="AU36" t="s">
        <v>136</v>
      </c>
      <c r="AX36" t="s">
        <v>136</v>
      </c>
      <c r="AY36" t="s">
        <v>136</v>
      </c>
      <c r="AZ36" t="s">
        <v>136</v>
      </c>
      <c r="BA36" t="s">
        <v>136</v>
      </c>
      <c r="BB36" t="s">
        <v>136</v>
      </c>
      <c r="BC36" t="s">
        <v>136</v>
      </c>
      <c r="BF36" t="s">
        <v>136</v>
      </c>
      <c r="BG36" t="s">
        <v>136</v>
      </c>
      <c r="BH36" t="s">
        <v>136</v>
      </c>
      <c r="BI36" t="s">
        <v>136</v>
      </c>
      <c r="BJ36" t="s">
        <v>136</v>
      </c>
      <c r="BK36" t="s">
        <v>136</v>
      </c>
      <c r="BN36" t="s">
        <v>136</v>
      </c>
      <c r="BO36" t="s">
        <v>137</v>
      </c>
      <c r="BP36" t="s">
        <v>136</v>
      </c>
      <c r="BQ36" t="s">
        <v>136</v>
      </c>
      <c r="BR36" t="s">
        <v>136</v>
      </c>
      <c r="BS36" t="s">
        <v>136</v>
      </c>
      <c r="CD36" t="s">
        <v>136</v>
      </c>
      <c r="CE36" t="s">
        <v>136</v>
      </c>
      <c r="CF36" t="s">
        <v>136</v>
      </c>
      <c r="CG36" t="s">
        <v>136</v>
      </c>
      <c r="CH36" t="s">
        <v>136</v>
      </c>
      <c r="CI36" t="s">
        <v>136</v>
      </c>
      <c r="CJ36" t="s">
        <v>136</v>
      </c>
      <c r="CM36" t="s">
        <v>136</v>
      </c>
      <c r="CN36" t="s">
        <v>136</v>
      </c>
      <c r="CO36" t="s">
        <v>136</v>
      </c>
      <c r="CP36" t="s">
        <v>136</v>
      </c>
      <c r="CQ36" t="s">
        <v>136</v>
      </c>
      <c r="CR36" t="s">
        <v>136</v>
      </c>
      <c r="CS36" t="s">
        <v>136</v>
      </c>
      <c r="CT36" t="s">
        <v>136</v>
      </c>
      <c r="CU36" t="s">
        <v>136</v>
      </c>
      <c r="CV36" t="s">
        <v>136</v>
      </c>
      <c r="CW36" t="s">
        <v>136</v>
      </c>
      <c r="CX36" t="s">
        <v>136</v>
      </c>
      <c r="CY36" t="s">
        <v>138</v>
      </c>
      <c r="CZ36" t="s">
        <v>136</v>
      </c>
      <c r="DA36" t="s">
        <v>136</v>
      </c>
      <c r="DB36" t="s">
        <v>136</v>
      </c>
      <c r="DC36" t="s">
        <v>136</v>
      </c>
      <c r="DD36" t="s">
        <v>136</v>
      </c>
      <c r="DE36" t="s">
        <v>138</v>
      </c>
      <c r="DF36" t="s">
        <v>136</v>
      </c>
      <c r="DG36" t="s">
        <v>136</v>
      </c>
      <c r="DH36" t="s">
        <v>136</v>
      </c>
      <c r="DI36" t="s">
        <v>136</v>
      </c>
      <c r="DJ36" t="s">
        <v>136</v>
      </c>
      <c r="DK36" t="s">
        <v>136</v>
      </c>
      <c r="DL36" t="s">
        <v>136</v>
      </c>
      <c r="DM36" t="s">
        <v>136</v>
      </c>
      <c r="DN36" t="s">
        <v>136</v>
      </c>
      <c r="DO36" t="s">
        <v>136</v>
      </c>
      <c r="DP36" t="s">
        <v>136</v>
      </c>
      <c r="DQ36" t="s">
        <v>136</v>
      </c>
      <c r="DR36" t="s">
        <v>136</v>
      </c>
      <c r="DS36" t="s">
        <v>136</v>
      </c>
      <c r="DT36" t="s">
        <v>136</v>
      </c>
      <c r="DW36" t="s">
        <v>136</v>
      </c>
      <c r="DX36" t="s">
        <v>136</v>
      </c>
      <c r="DY36" t="s">
        <v>136</v>
      </c>
      <c r="DZ36" t="s">
        <v>136</v>
      </c>
      <c r="EA36" t="s">
        <v>136</v>
      </c>
      <c r="EB36" t="s">
        <v>136</v>
      </c>
      <c r="EC36" t="s">
        <v>136</v>
      </c>
      <c r="ED36" t="s">
        <v>138</v>
      </c>
      <c r="EE36" t="s">
        <v>136</v>
      </c>
      <c r="EF36" t="s">
        <v>136</v>
      </c>
      <c r="EG36" t="s">
        <v>136</v>
      </c>
      <c r="EH36" t="s">
        <v>136</v>
      </c>
      <c r="EI36" t="s">
        <v>136</v>
      </c>
      <c r="EJ36" t="s">
        <v>136</v>
      </c>
      <c r="EK36" t="s">
        <v>136</v>
      </c>
      <c r="EL36" t="s">
        <v>136</v>
      </c>
      <c r="EM36" t="s">
        <v>136</v>
      </c>
      <c r="EN36" t="s">
        <v>136</v>
      </c>
      <c r="EO36" t="s">
        <v>136</v>
      </c>
      <c r="EP36" t="s">
        <v>136</v>
      </c>
      <c r="EQ36" t="s">
        <v>138</v>
      </c>
      <c r="ER36" t="s">
        <v>136</v>
      </c>
      <c r="ES36" t="s">
        <v>136</v>
      </c>
      <c r="ET36" t="s">
        <v>136</v>
      </c>
      <c r="EU36" t="s">
        <v>138</v>
      </c>
      <c r="EV36" t="s">
        <v>133</v>
      </c>
      <c r="EW36" t="s">
        <v>136</v>
      </c>
      <c r="EX36" t="s">
        <v>136</v>
      </c>
      <c r="EY36" t="s">
        <v>138</v>
      </c>
      <c r="EZ36" t="s">
        <v>138</v>
      </c>
      <c r="FA36" t="s">
        <v>136</v>
      </c>
      <c r="FB36" t="s">
        <v>136</v>
      </c>
      <c r="FC36" t="s">
        <v>136</v>
      </c>
      <c r="FD36" t="s">
        <v>136</v>
      </c>
      <c r="FE36" t="s">
        <v>136</v>
      </c>
      <c r="FF36" t="s">
        <v>136</v>
      </c>
    </row>
    <row r="37" spans="1:162" x14ac:dyDescent="0.2">
      <c r="A37" t="s">
        <v>171</v>
      </c>
      <c r="B37" t="s">
        <v>136</v>
      </c>
      <c r="C37" t="s">
        <v>136</v>
      </c>
      <c r="D37" t="s">
        <v>136</v>
      </c>
      <c r="E37" t="s">
        <v>136</v>
      </c>
      <c r="F37" t="s">
        <v>136</v>
      </c>
      <c r="G37" t="s">
        <v>136</v>
      </c>
      <c r="J37" t="s">
        <v>136</v>
      </c>
      <c r="K37" t="s">
        <v>136</v>
      </c>
      <c r="L37" t="s">
        <v>136</v>
      </c>
      <c r="M37" t="s">
        <v>136</v>
      </c>
      <c r="N37" t="s">
        <v>136</v>
      </c>
      <c r="O37" t="s">
        <v>136</v>
      </c>
      <c r="R37" t="s">
        <v>132</v>
      </c>
      <c r="S37" t="s">
        <v>136</v>
      </c>
      <c r="T37" t="s">
        <v>136</v>
      </c>
      <c r="U37" t="s">
        <v>136</v>
      </c>
      <c r="V37" t="s">
        <v>136</v>
      </c>
      <c r="W37" t="s">
        <v>137</v>
      </c>
      <c r="Z37" t="s">
        <v>136</v>
      </c>
      <c r="AA37" t="s">
        <v>132</v>
      </c>
      <c r="AB37" t="s">
        <v>136</v>
      </c>
      <c r="AC37" t="s">
        <v>136</v>
      </c>
      <c r="AD37" t="s">
        <v>136</v>
      </c>
      <c r="AE37" t="s">
        <v>136</v>
      </c>
      <c r="AH37" t="s">
        <v>136</v>
      </c>
      <c r="AI37" t="s">
        <v>136</v>
      </c>
      <c r="AJ37" t="s">
        <v>136</v>
      </c>
      <c r="AK37" t="s">
        <v>136</v>
      </c>
      <c r="AL37" t="s">
        <v>132</v>
      </c>
      <c r="AM37" t="s">
        <v>136</v>
      </c>
      <c r="AP37" t="s">
        <v>136</v>
      </c>
      <c r="AQ37" t="s">
        <v>136</v>
      </c>
      <c r="AR37" t="s">
        <v>136</v>
      </c>
      <c r="AS37" t="s">
        <v>136</v>
      </c>
      <c r="AT37" t="s">
        <v>136</v>
      </c>
      <c r="AU37" t="s">
        <v>136</v>
      </c>
      <c r="AX37" t="s">
        <v>136</v>
      </c>
      <c r="AY37" t="s">
        <v>136</v>
      </c>
      <c r="AZ37" t="s">
        <v>136</v>
      </c>
      <c r="BA37" t="s">
        <v>136</v>
      </c>
      <c r="BB37" t="s">
        <v>136</v>
      </c>
      <c r="BC37" t="s">
        <v>136</v>
      </c>
      <c r="BF37" t="s">
        <v>136</v>
      </c>
      <c r="BG37" t="s">
        <v>136</v>
      </c>
      <c r="BH37" t="s">
        <v>136</v>
      </c>
      <c r="BI37" t="s">
        <v>136</v>
      </c>
      <c r="BJ37" t="s">
        <v>136</v>
      </c>
      <c r="BK37" t="s">
        <v>136</v>
      </c>
      <c r="BN37" t="s">
        <v>136</v>
      </c>
      <c r="BO37" t="s">
        <v>132</v>
      </c>
      <c r="BP37" t="s">
        <v>136</v>
      </c>
      <c r="BQ37" t="s">
        <v>136</v>
      </c>
      <c r="BR37" t="s">
        <v>136</v>
      </c>
      <c r="BS37" t="s">
        <v>136</v>
      </c>
      <c r="CD37" t="s">
        <v>136</v>
      </c>
      <c r="CE37" t="s">
        <v>136</v>
      </c>
      <c r="CF37" t="s">
        <v>136</v>
      </c>
      <c r="CG37" t="s">
        <v>136</v>
      </c>
      <c r="CH37" t="s">
        <v>136</v>
      </c>
      <c r="CI37" t="s">
        <v>136</v>
      </c>
      <c r="CJ37" t="s">
        <v>136</v>
      </c>
      <c r="CM37" t="s">
        <v>136</v>
      </c>
      <c r="CN37" t="s">
        <v>136</v>
      </c>
      <c r="CO37" t="s">
        <v>136</v>
      </c>
      <c r="CP37" t="s">
        <v>136</v>
      </c>
      <c r="CQ37" t="s">
        <v>136</v>
      </c>
      <c r="CR37" t="s">
        <v>136</v>
      </c>
      <c r="CS37" t="s">
        <v>136</v>
      </c>
      <c r="CT37" t="s">
        <v>136</v>
      </c>
      <c r="CU37" t="s">
        <v>137</v>
      </c>
      <c r="CV37" t="s">
        <v>136</v>
      </c>
      <c r="CW37" t="s">
        <v>136</v>
      </c>
      <c r="CX37" t="s">
        <v>136</v>
      </c>
      <c r="CY37" t="s">
        <v>136</v>
      </c>
      <c r="CZ37" t="s">
        <v>136</v>
      </c>
      <c r="DA37" t="s">
        <v>136</v>
      </c>
      <c r="DB37" t="s">
        <v>136</v>
      </c>
      <c r="DC37" t="s">
        <v>136</v>
      </c>
      <c r="DD37" t="s">
        <v>136</v>
      </c>
      <c r="DE37" t="s">
        <v>136</v>
      </c>
      <c r="DF37" t="s">
        <v>136</v>
      </c>
      <c r="DG37" t="s">
        <v>136</v>
      </c>
      <c r="DH37" t="s">
        <v>136</v>
      </c>
      <c r="DI37" t="s">
        <v>136</v>
      </c>
      <c r="DJ37" t="s">
        <v>136</v>
      </c>
      <c r="DK37" t="s">
        <v>136</v>
      </c>
      <c r="DL37" t="s">
        <v>136</v>
      </c>
      <c r="DM37" t="s">
        <v>136</v>
      </c>
      <c r="DN37" t="s">
        <v>136</v>
      </c>
      <c r="DO37" t="s">
        <v>136</v>
      </c>
      <c r="DP37" t="s">
        <v>136</v>
      </c>
      <c r="DQ37" t="s">
        <v>136</v>
      </c>
      <c r="DR37" t="s">
        <v>136</v>
      </c>
      <c r="DS37" t="s">
        <v>136</v>
      </c>
      <c r="DT37" t="s">
        <v>136</v>
      </c>
      <c r="DW37" t="s">
        <v>136</v>
      </c>
      <c r="DX37" t="s">
        <v>136</v>
      </c>
      <c r="DY37" t="s">
        <v>136</v>
      </c>
      <c r="DZ37" t="s">
        <v>136</v>
      </c>
      <c r="EA37" t="s">
        <v>136</v>
      </c>
      <c r="EB37" t="s">
        <v>136</v>
      </c>
      <c r="EC37" t="s">
        <v>136</v>
      </c>
      <c r="ED37" t="s">
        <v>136</v>
      </c>
      <c r="EE37" t="s">
        <v>136</v>
      </c>
      <c r="EF37" t="s">
        <v>136</v>
      </c>
      <c r="EG37" t="s">
        <v>136</v>
      </c>
      <c r="EH37" t="s">
        <v>136</v>
      </c>
      <c r="EI37" t="s">
        <v>136</v>
      </c>
      <c r="EJ37" t="s">
        <v>136</v>
      </c>
      <c r="EK37" t="s">
        <v>136</v>
      </c>
      <c r="EL37" t="s">
        <v>136</v>
      </c>
      <c r="EM37" t="s">
        <v>136</v>
      </c>
      <c r="EN37" t="s">
        <v>136</v>
      </c>
      <c r="EO37" t="s">
        <v>136</v>
      </c>
      <c r="EP37" t="s">
        <v>136</v>
      </c>
      <c r="EQ37" t="s">
        <v>136</v>
      </c>
      <c r="ER37" t="s">
        <v>136</v>
      </c>
      <c r="ES37" t="s">
        <v>136</v>
      </c>
      <c r="ET37" t="s">
        <v>136</v>
      </c>
      <c r="EU37" t="s">
        <v>136</v>
      </c>
      <c r="EV37" t="s">
        <v>133</v>
      </c>
      <c r="EW37" t="s">
        <v>136</v>
      </c>
      <c r="EX37" t="s">
        <v>136</v>
      </c>
      <c r="EY37" t="s">
        <v>136</v>
      </c>
      <c r="EZ37" t="s">
        <v>136</v>
      </c>
      <c r="FA37" t="s">
        <v>136</v>
      </c>
      <c r="FB37" t="s">
        <v>136</v>
      </c>
      <c r="FC37" t="s">
        <v>136</v>
      </c>
      <c r="FD37" t="s">
        <v>136</v>
      </c>
      <c r="FE37" t="s">
        <v>136</v>
      </c>
      <c r="FF37" t="s">
        <v>136</v>
      </c>
    </row>
    <row r="38" spans="1:162" x14ac:dyDescent="0.2">
      <c r="A38" t="s">
        <v>172</v>
      </c>
      <c r="B38" t="s">
        <v>136</v>
      </c>
      <c r="C38" t="s">
        <v>138</v>
      </c>
      <c r="D38" t="s">
        <v>136</v>
      </c>
      <c r="E38" t="s">
        <v>136</v>
      </c>
      <c r="F38" t="s">
        <v>138</v>
      </c>
      <c r="G38" t="s">
        <v>136</v>
      </c>
      <c r="J38" t="s">
        <v>136</v>
      </c>
      <c r="K38" t="s">
        <v>136</v>
      </c>
      <c r="L38" t="s">
        <v>136</v>
      </c>
      <c r="M38" t="s">
        <v>136</v>
      </c>
      <c r="N38" t="s">
        <v>136</v>
      </c>
      <c r="O38" t="s">
        <v>136</v>
      </c>
      <c r="R38" t="s">
        <v>136</v>
      </c>
      <c r="S38" t="s">
        <v>136</v>
      </c>
      <c r="T38" t="s">
        <v>136</v>
      </c>
      <c r="U38" t="s">
        <v>136</v>
      </c>
      <c r="V38" t="s">
        <v>136</v>
      </c>
      <c r="W38" t="s">
        <v>136</v>
      </c>
      <c r="Z38" t="s">
        <v>136</v>
      </c>
      <c r="AA38" t="s">
        <v>136</v>
      </c>
      <c r="AB38" t="s">
        <v>132</v>
      </c>
      <c r="AC38" t="s">
        <v>136</v>
      </c>
      <c r="AD38" t="s">
        <v>136</v>
      </c>
      <c r="AE38" t="s">
        <v>136</v>
      </c>
      <c r="AH38" t="s">
        <v>136</v>
      </c>
      <c r="AI38" t="s">
        <v>136</v>
      </c>
      <c r="AJ38" t="s">
        <v>136</v>
      </c>
      <c r="AK38" t="s">
        <v>136</v>
      </c>
      <c r="AL38" t="s">
        <v>136</v>
      </c>
      <c r="AM38" t="s">
        <v>136</v>
      </c>
      <c r="AP38" t="s">
        <v>136</v>
      </c>
      <c r="AQ38" t="s">
        <v>136</v>
      </c>
      <c r="AR38" t="s">
        <v>136</v>
      </c>
      <c r="AS38" t="s">
        <v>136</v>
      </c>
      <c r="AT38" t="s">
        <v>136</v>
      </c>
      <c r="AU38" t="s">
        <v>136</v>
      </c>
      <c r="AX38" t="s">
        <v>136</v>
      </c>
      <c r="AY38" t="s">
        <v>136</v>
      </c>
      <c r="AZ38" t="s">
        <v>136</v>
      </c>
      <c r="BA38" t="s">
        <v>136</v>
      </c>
      <c r="BB38" t="s">
        <v>136</v>
      </c>
      <c r="BC38" t="s">
        <v>136</v>
      </c>
      <c r="BF38" t="s">
        <v>136</v>
      </c>
      <c r="BG38" t="s">
        <v>136</v>
      </c>
      <c r="BH38" t="s">
        <v>136</v>
      </c>
      <c r="BI38" t="s">
        <v>136</v>
      </c>
      <c r="BJ38" t="s">
        <v>136</v>
      </c>
      <c r="BK38" t="s">
        <v>136</v>
      </c>
      <c r="BN38" t="s">
        <v>136</v>
      </c>
      <c r="BO38" t="s">
        <v>136</v>
      </c>
      <c r="BP38" t="s">
        <v>136</v>
      </c>
      <c r="BQ38" t="s">
        <v>136</v>
      </c>
      <c r="BR38" t="s">
        <v>136</v>
      </c>
      <c r="BS38" t="s">
        <v>136</v>
      </c>
      <c r="CD38" t="s">
        <v>136</v>
      </c>
      <c r="CE38" t="s">
        <v>136</v>
      </c>
      <c r="CF38" t="s">
        <v>136</v>
      </c>
      <c r="CG38" t="s">
        <v>136</v>
      </c>
      <c r="CH38" t="s">
        <v>136</v>
      </c>
      <c r="CI38" t="s">
        <v>136</v>
      </c>
      <c r="CJ38" t="s">
        <v>136</v>
      </c>
      <c r="CM38" t="s">
        <v>136</v>
      </c>
      <c r="CN38" t="s">
        <v>136</v>
      </c>
      <c r="CO38" t="s">
        <v>136</v>
      </c>
      <c r="CP38" t="s">
        <v>136</v>
      </c>
      <c r="CQ38" t="s">
        <v>136</v>
      </c>
      <c r="CR38" t="s">
        <v>136</v>
      </c>
      <c r="CS38" t="s">
        <v>136</v>
      </c>
      <c r="CT38" t="s">
        <v>136</v>
      </c>
      <c r="CU38" t="s">
        <v>136</v>
      </c>
      <c r="CV38" t="s">
        <v>136</v>
      </c>
      <c r="CW38" t="s">
        <v>136</v>
      </c>
      <c r="CX38" t="s">
        <v>136</v>
      </c>
      <c r="CY38" t="s">
        <v>136</v>
      </c>
      <c r="CZ38" t="s">
        <v>136</v>
      </c>
      <c r="DA38" t="s">
        <v>136</v>
      </c>
      <c r="DB38" t="s">
        <v>136</v>
      </c>
      <c r="DC38" t="s">
        <v>136</v>
      </c>
      <c r="DD38" t="s">
        <v>136</v>
      </c>
      <c r="DE38" t="s">
        <v>138</v>
      </c>
      <c r="DF38" t="s">
        <v>136</v>
      </c>
      <c r="DG38" t="s">
        <v>136</v>
      </c>
      <c r="DH38" t="s">
        <v>136</v>
      </c>
      <c r="DI38" t="s">
        <v>136</v>
      </c>
      <c r="DJ38" t="s">
        <v>136</v>
      </c>
      <c r="DK38" t="s">
        <v>136</v>
      </c>
      <c r="DL38" t="s">
        <v>136</v>
      </c>
      <c r="DM38" t="s">
        <v>136</v>
      </c>
      <c r="DN38" t="s">
        <v>136</v>
      </c>
      <c r="DO38" t="s">
        <v>136</v>
      </c>
      <c r="DP38" t="s">
        <v>136</v>
      </c>
      <c r="DQ38" t="s">
        <v>136</v>
      </c>
      <c r="DR38" t="s">
        <v>136</v>
      </c>
      <c r="DS38" t="s">
        <v>136</v>
      </c>
      <c r="DT38" t="s">
        <v>136</v>
      </c>
      <c r="DW38" t="s">
        <v>136</v>
      </c>
      <c r="DX38" t="s">
        <v>136</v>
      </c>
      <c r="DY38" t="s">
        <v>136</v>
      </c>
      <c r="DZ38" t="s">
        <v>136</v>
      </c>
      <c r="EA38" t="s">
        <v>136</v>
      </c>
      <c r="EB38" t="s">
        <v>136</v>
      </c>
      <c r="EC38" t="s">
        <v>136</v>
      </c>
      <c r="ED38" t="s">
        <v>138</v>
      </c>
      <c r="EE38" t="s">
        <v>136</v>
      </c>
      <c r="EF38" t="s">
        <v>136</v>
      </c>
      <c r="EG38" t="s">
        <v>136</v>
      </c>
      <c r="EH38" t="s">
        <v>136</v>
      </c>
      <c r="EI38" t="s">
        <v>136</v>
      </c>
      <c r="EJ38" t="s">
        <v>136</v>
      </c>
      <c r="EK38" t="s">
        <v>136</v>
      </c>
      <c r="EL38" t="s">
        <v>136</v>
      </c>
      <c r="EM38" t="s">
        <v>136</v>
      </c>
      <c r="EN38" t="s">
        <v>136</v>
      </c>
      <c r="EO38" t="s">
        <v>136</v>
      </c>
      <c r="EP38" t="s">
        <v>136</v>
      </c>
      <c r="EQ38" t="s">
        <v>138</v>
      </c>
      <c r="ER38" t="s">
        <v>136</v>
      </c>
      <c r="ES38" t="s">
        <v>136</v>
      </c>
      <c r="ET38" t="s">
        <v>136</v>
      </c>
      <c r="EU38" t="s">
        <v>138</v>
      </c>
      <c r="EV38" t="s">
        <v>136</v>
      </c>
      <c r="EW38" t="s">
        <v>136</v>
      </c>
      <c r="EX38" t="s">
        <v>136</v>
      </c>
      <c r="EY38" t="s">
        <v>136</v>
      </c>
      <c r="EZ38" t="s">
        <v>136</v>
      </c>
      <c r="FA38" t="s">
        <v>136</v>
      </c>
      <c r="FB38" t="s">
        <v>136</v>
      </c>
      <c r="FC38" t="s">
        <v>136</v>
      </c>
      <c r="FD38" t="s">
        <v>136</v>
      </c>
      <c r="FE38" t="s">
        <v>136</v>
      </c>
      <c r="FF38" t="s">
        <v>136</v>
      </c>
    </row>
    <row r="39" spans="1:162" x14ac:dyDescent="0.2">
      <c r="A39" t="s">
        <v>173</v>
      </c>
      <c r="B39" t="s">
        <v>136</v>
      </c>
      <c r="C39" t="s">
        <v>136</v>
      </c>
      <c r="D39" t="s">
        <v>138</v>
      </c>
      <c r="E39" t="s">
        <v>136</v>
      </c>
      <c r="F39" t="s">
        <v>136</v>
      </c>
      <c r="G39" t="s">
        <v>138</v>
      </c>
      <c r="J39" t="s">
        <v>136</v>
      </c>
      <c r="K39" t="s">
        <v>136</v>
      </c>
      <c r="L39" t="s">
        <v>136</v>
      </c>
      <c r="M39" t="s">
        <v>136</v>
      </c>
      <c r="N39" t="s">
        <v>136</v>
      </c>
      <c r="O39" t="s">
        <v>136</v>
      </c>
      <c r="R39" t="s">
        <v>136</v>
      </c>
      <c r="S39" t="s">
        <v>136</v>
      </c>
      <c r="T39" t="s">
        <v>136</v>
      </c>
      <c r="U39" t="s">
        <v>136</v>
      </c>
      <c r="V39" t="s">
        <v>136</v>
      </c>
      <c r="W39" t="s">
        <v>136</v>
      </c>
      <c r="Z39" t="s">
        <v>136</v>
      </c>
      <c r="AA39" t="s">
        <v>137</v>
      </c>
      <c r="AB39" t="s">
        <v>132</v>
      </c>
      <c r="AC39" t="s">
        <v>138</v>
      </c>
      <c r="AD39" t="s">
        <v>136</v>
      </c>
      <c r="AE39" t="s">
        <v>136</v>
      </c>
      <c r="AH39" t="s">
        <v>136</v>
      </c>
      <c r="AI39" t="s">
        <v>136</v>
      </c>
      <c r="AJ39" t="s">
        <v>137</v>
      </c>
      <c r="AK39" t="s">
        <v>136</v>
      </c>
      <c r="AL39" t="s">
        <v>136</v>
      </c>
      <c r="AM39" t="s">
        <v>136</v>
      </c>
      <c r="AP39" t="s">
        <v>136</v>
      </c>
      <c r="AQ39" t="s">
        <v>136</v>
      </c>
      <c r="AR39" t="s">
        <v>136</v>
      </c>
      <c r="AS39" t="s">
        <v>136</v>
      </c>
      <c r="AT39" t="s">
        <v>136</v>
      </c>
      <c r="AU39" t="s">
        <v>136</v>
      </c>
      <c r="AX39" t="s">
        <v>136</v>
      </c>
      <c r="AY39" t="s">
        <v>136</v>
      </c>
      <c r="AZ39" t="s">
        <v>136</v>
      </c>
      <c r="BA39" t="s">
        <v>136</v>
      </c>
      <c r="BB39" t="s">
        <v>136</v>
      </c>
      <c r="BC39" t="s">
        <v>136</v>
      </c>
      <c r="BF39" t="s">
        <v>133</v>
      </c>
      <c r="BG39" t="s">
        <v>136</v>
      </c>
      <c r="BH39" t="s">
        <v>136</v>
      </c>
      <c r="BI39" t="s">
        <v>136</v>
      </c>
      <c r="BJ39" t="s">
        <v>136</v>
      </c>
      <c r="BK39" t="s">
        <v>136</v>
      </c>
      <c r="BN39" t="s">
        <v>136</v>
      </c>
      <c r="BO39" t="s">
        <v>137</v>
      </c>
      <c r="BP39" t="s">
        <v>137</v>
      </c>
      <c r="BQ39" t="s">
        <v>136</v>
      </c>
      <c r="BR39" t="s">
        <v>136</v>
      </c>
      <c r="BS39" t="s">
        <v>137</v>
      </c>
      <c r="CD39" t="s">
        <v>136</v>
      </c>
      <c r="CE39" t="s">
        <v>136</v>
      </c>
      <c r="CF39" t="s">
        <v>136</v>
      </c>
      <c r="CG39" t="s">
        <v>136</v>
      </c>
      <c r="CH39" t="s">
        <v>136</v>
      </c>
      <c r="CI39" t="s">
        <v>136</v>
      </c>
      <c r="CJ39" t="s">
        <v>136</v>
      </c>
      <c r="CM39" t="s">
        <v>136</v>
      </c>
      <c r="CN39" t="s">
        <v>136</v>
      </c>
      <c r="CO39" t="s">
        <v>136</v>
      </c>
      <c r="CP39" t="s">
        <v>136</v>
      </c>
      <c r="CQ39" t="s">
        <v>136</v>
      </c>
      <c r="CR39" t="s">
        <v>136</v>
      </c>
      <c r="CS39" t="s">
        <v>136</v>
      </c>
      <c r="CT39" t="s">
        <v>136</v>
      </c>
      <c r="CU39" t="s">
        <v>136</v>
      </c>
      <c r="CV39" t="s">
        <v>136</v>
      </c>
      <c r="CW39" t="s">
        <v>136</v>
      </c>
      <c r="CX39" t="s">
        <v>136</v>
      </c>
      <c r="CY39" t="s">
        <v>136</v>
      </c>
      <c r="CZ39" t="s">
        <v>136</v>
      </c>
      <c r="DA39" t="s">
        <v>136</v>
      </c>
      <c r="DB39" t="s">
        <v>136</v>
      </c>
      <c r="DC39" t="s">
        <v>136</v>
      </c>
      <c r="DD39" t="s">
        <v>136</v>
      </c>
      <c r="DE39" t="s">
        <v>136</v>
      </c>
      <c r="DF39" t="s">
        <v>136</v>
      </c>
      <c r="DG39" t="s">
        <v>136</v>
      </c>
      <c r="DH39" t="s">
        <v>136</v>
      </c>
      <c r="DI39" t="s">
        <v>136</v>
      </c>
      <c r="DJ39" t="s">
        <v>136</v>
      </c>
      <c r="DK39" t="s">
        <v>136</v>
      </c>
      <c r="DL39" t="s">
        <v>136</v>
      </c>
      <c r="DM39" t="s">
        <v>136</v>
      </c>
      <c r="DN39" t="s">
        <v>137</v>
      </c>
      <c r="DO39" t="s">
        <v>136</v>
      </c>
      <c r="DP39" t="s">
        <v>136</v>
      </c>
      <c r="DQ39" t="s">
        <v>136</v>
      </c>
      <c r="DR39" t="s">
        <v>136</v>
      </c>
      <c r="DS39" t="s">
        <v>136</v>
      </c>
      <c r="DT39" t="s">
        <v>136</v>
      </c>
      <c r="DW39" t="s">
        <v>136</v>
      </c>
      <c r="DX39" t="s">
        <v>136</v>
      </c>
      <c r="DY39" t="s">
        <v>136</v>
      </c>
      <c r="DZ39" t="s">
        <v>136</v>
      </c>
      <c r="EA39" t="s">
        <v>136</v>
      </c>
      <c r="EB39" t="s">
        <v>137</v>
      </c>
      <c r="EC39" t="s">
        <v>136</v>
      </c>
      <c r="ED39" t="s">
        <v>136</v>
      </c>
      <c r="EE39" t="s">
        <v>136</v>
      </c>
      <c r="EF39" t="s">
        <v>132</v>
      </c>
      <c r="EG39" t="s">
        <v>136</v>
      </c>
      <c r="EH39" t="s">
        <v>137</v>
      </c>
      <c r="EI39" t="s">
        <v>136</v>
      </c>
      <c r="EJ39" t="s">
        <v>136</v>
      </c>
      <c r="EK39" t="s">
        <v>136</v>
      </c>
      <c r="EL39" t="s">
        <v>136</v>
      </c>
      <c r="EM39" t="s">
        <v>136</v>
      </c>
      <c r="EN39" t="s">
        <v>136</v>
      </c>
      <c r="EO39" t="s">
        <v>136</v>
      </c>
      <c r="EP39" t="s">
        <v>136</v>
      </c>
      <c r="EQ39" t="s">
        <v>136</v>
      </c>
      <c r="ER39" t="s">
        <v>136</v>
      </c>
      <c r="ES39" t="s">
        <v>136</v>
      </c>
      <c r="ET39" t="s">
        <v>136</v>
      </c>
      <c r="EU39" t="s">
        <v>138</v>
      </c>
      <c r="EV39" t="s">
        <v>136</v>
      </c>
      <c r="EW39" t="s">
        <v>136</v>
      </c>
      <c r="EX39" t="s">
        <v>136</v>
      </c>
      <c r="EY39" t="s">
        <v>136</v>
      </c>
      <c r="EZ39" t="s">
        <v>136</v>
      </c>
      <c r="FA39" t="s">
        <v>136</v>
      </c>
      <c r="FB39" t="s">
        <v>136</v>
      </c>
      <c r="FC39" t="s">
        <v>136</v>
      </c>
      <c r="FD39" t="s">
        <v>136</v>
      </c>
      <c r="FE39" t="s">
        <v>136</v>
      </c>
      <c r="FF39" t="s">
        <v>136</v>
      </c>
    </row>
    <row r="40" spans="1:162" x14ac:dyDescent="0.2">
      <c r="A40" t="s">
        <v>174</v>
      </c>
      <c r="B40" t="s">
        <v>133</v>
      </c>
      <c r="C40" t="s">
        <v>133</v>
      </c>
      <c r="D40" t="s">
        <v>132</v>
      </c>
      <c r="E40" t="s">
        <v>133</v>
      </c>
      <c r="F40" t="s">
        <v>138</v>
      </c>
      <c r="G40" t="s">
        <v>132</v>
      </c>
      <c r="J40" t="s">
        <v>138</v>
      </c>
      <c r="K40" t="s">
        <v>133</v>
      </c>
      <c r="L40" t="s">
        <v>138</v>
      </c>
      <c r="M40" t="s">
        <v>138</v>
      </c>
      <c r="N40" t="s">
        <v>133</v>
      </c>
      <c r="O40" t="s">
        <v>132</v>
      </c>
      <c r="R40" t="s">
        <v>138</v>
      </c>
      <c r="S40" t="s">
        <v>134</v>
      </c>
      <c r="T40" t="s">
        <v>138</v>
      </c>
      <c r="U40" t="s">
        <v>138</v>
      </c>
      <c r="V40" t="s">
        <v>138</v>
      </c>
      <c r="W40" t="s">
        <v>138</v>
      </c>
      <c r="Z40" t="s">
        <v>132</v>
      </c>
      <c r="AA40" t="s">
        <v>132</v>
      </c>
      <c r="AB40" t="s">
        <v>132</v>
      </c>
      <c r="AC40" t="s">
        <v>132</v>
      </c>
      <c r="AD40" t="s">
        <v>132</v>
      </c>
      <c r="AE40" t="s">
        <v>132</v>
      </c>
      <c r="AH40" t="s">
        <v>132</v>
      </c>
      <c r="AI40" t="s">
        <v>138</v>
      </c>
      <c r="AJ40" t="s">
        <v>138</v>
      </c>
      <c r="AK40" t="s">
        <v>138</v>
      </c>
      <c r="AL40" t="s">
        <v>138</v>
      </c>
      <c r="AM40" t="s">
        <v>138</v>
      </c>
      <c r="AP40" t="s">
        <v>138</v>
      </c>
      <c r="AQ40" t="s">
        <v>133</v>
      </c>
      <c r="AR40" t="s">
        <v>138</v>
      </c>
      <c r="AS40" t="s">
        <v>133</v>
      </c>
      <c r="AT40" t="s">
        <v>133</v>
      </c>
      <c r="AU40" t="s">
        <v>133</v>
      </c>
      <c r="AX40" t="s">
        <v>133</v>
      </c>
      <c r="AY40" t="s">
        <v>138</v>
      </c>
      <c r="AZ40" t="s">
        <v>138</v>
      </c>
      <c r="BA40" t="s">
        <v>138</v>
      </c>
      <c r="BB40" t="s">
        <v>138</v>
      </c>
      <c r="BC40" t="s">
        <v>133</v>
      </c>
      <c r="BF40" t="s">
        <v>138</v>
      </c>
      <c r="BG40" t="s">
        <v>138</v>
      </c>
      <c r="BH40" t="s">
        <v>138</v>
      </c>
      <c r="BI40" t="s">
        <v>138</v>
      </c>
      <c r="BJ40" t="s">
        <v>138</v>
      </c>
      <c r="BK40" t="s">
        <v>138</v>
      </c>
      <c r="BN40" t="s">
        <v>132</v>
      </c>
      <c r="BO40" t="s">
        <v>132</v>
      </c>
      <c r="BP40" t="s">
        <v>132</v>
      </c>
      <c r="BQ40" t="s">
        <v>137</v>
      </c>
      <c r="BR40" t="s">
        <v>132</v>
      </c>
      <c r="BS40" t="s">
        <v>132</v>
      </c>
      <c r="CD40" t="s">
        <v>138</v>
      </c>
      <c r="CE40" t="s">
        <v>138</v>
      </c>
      <c r="CF40" t="s">
        <v>138</v>
      </c>
      <c r="CG40" t="s">
        <v>138</v>
      </c>
      <c r="CH40" t="s">
        <v>138</v>
      </c>
      <c r="CI40" t="s">
        <v>138</v>
      </c>
      <c r="CJ40" t="s">
        <v>138</v>
      </c>
      <c r="CM40" t="s">
        <v>138</v>
      </c>
      <c r="CN40" t="s">
        <v>138</v>
      </c>
      <c r="CO40" t="s">
        <v>138</v>
      </c>
      <c r="CP40" t="s">
        <v>138</v>
      </c>
      <c r="CQ40" t="s">
        <v>138</v>
      </c>
      <c r="CR40" t="s">
        <v>138</v>
      </c>
      <c r="CS40" t="s">
        <v>138</v>
      </c>
      <c r="CT40" t="s">
        <v>138</v>
      </c>
      <c r="CU40" t="s">
        <v>138</v>
      </c>
      <c r="CV40" t="s">
        <v>138</v>
      </c>
      <c r="CW40" t="s">
        <v>138</v>
      </c>
      <c r="CX40" t="s">
        <v>138</v>
      </c>
      <c r="CY40" t="s">
        <v>138</v>
      </c>
      <c r="CZ40" t="s">
        <v>138</v>
      </c>
      <c r="DA40" t="s">
        <v>138</v>
      </c>
      <c r="DB40" t="s">
        <v>138</v>
      </c>
      <c r="DC40" t="s">
        <v>138</v>
      </c>
      <c r="DD40" t="s">
        <v>138</v>
      </c>
      <c r="DE40" t="s">
        <v>138</v>
      </c>
      <c r="DF40" t="s">
        <v>138</v>
      </c>
      <c r="DG40" t="s">
        <v>138</v>
      </c>
      <c r="DH40" t="s">
        <v>138</v>
      </c>
      <c r="DI40" t="s">
        <v>138</v>
      </c>
      <c r="DJ40" t="s">
        <v>138</v>
      </c>
      <c r="DK40" t="s">
        <v>138</v>
      </c>
      <c r="DL40" t="s">
        <v>138</v>
      </c>
      <c r="DM40" t="s">
        <v>138</v>
      </c>
      <c r="DN40" t="s">
        <v>138</v>
      </c>
      <c r="DO40" t="s">
        <v>138</v>
      </c>
      <c r="DP40" t="s">
        <v>138</v>
      </c>
      <c r="DQ40" t="s">
        <v>138</v>
      </c>
      <c r="DR40" t="s">
        <v>138</v>
      </c>
      <c r="DS40" t="s">
        <v>138</v>
      </c>
      <c r="DT40" t="s">
        <v>138</v>
      </c>
      <c r="DW40" t="s">
        <v>138</v>
      </c>
      <c r="DX40" t="s">
        <v>138</v>
      </c>
      <c r="DY40" t="s">
        <v>138</v>
      </c>
      <c r="DZ40" t="s">
        <v>138</v>
      </c>
      <c r="EA40" t="s">
        <v>138</v>
      </c>
      <c r="EB40" t="s">
        <v>133</v>
      </c>
      <c r="EC40" t="s">
        <v>138</v>
      </c>
      <c r="ED40" t="s">
        <v>138</v>
      </c>
      <c r="EE40" t="s">
        <v>138</v>
      </c>
      <c r="EF40" t="s">
        <v>138</v>
      </c>
      <c r="EG40" t="s">
        <v>138</v>
      </c>
      <c r="EH40" t="s">
        <v>138</v>
      </c>
      <c r="EI40" t="s">
        <v>138</v>
      </c>
      <c r="EJ40" t="s">
        <v>138</v>
      </c>
      <c r="EK40" t="s">
        <v>138</v>
      </c>
      <c r="EL40" t="s">
        <v>138</v>
      </c>
      <c r="EM40" t="s">
        <v>138</v>
      </c>
      <c r="EN40" t="s">
        <v>138</v>
      </c>
      <c r="EO40" t="s">
        <v>138</v>
      </c>
      <c r="EP40" t="s">
        <v>138</v>
      </c>
      <c r="EQ40" t="s">
        <v>138</v>
      </c>
      <c r="ER40" t="s">
        <v>138</v>
      </c>
      <c r="ES40" t="s">
        <v>138</v>
      </c>
      <c r="ET40" t="s">
        <v>138</v>
      </c>
      <c r="EU40" t="s">
        <v>133</v>
      </c>
      <c r="EV40" t="s">
        <v>138</v>
      </c>
      <c r="EW40" t="s">
        <v>138</v>
      </c>
      <c r="EX40" t="s">
        <v>138</v>
      </c>
      <c r="EY40" t="s">
        <v>133</v>
      </c>
      <c r="EZ40" t="s">
        <v>133</v>
      </c>
      <c r="FA40" t="s">
        <v>138</v>
      </c>
      <c r="FB40" t="s">
        <v>138</v>
      </c>
      <c r="FC40" t="s">
        <v>133</v>
      </c>
      <c r="FD40" t="s">
        <v>138</v>
      </c>
      <c r="FE40" t="s">
        <v>138</v>
      </c>
      <c r="FF40" t="s">
        <v>138</v>
      </c>
    </row>
    <row r="41" spans="1:162" x14ac:dyDescent="0.2">
      <c r="A41" t="s">
        <v>175</v>
      </c>
      <c r="B41" t="s">
        <v>133</v>
      </c>
      <c r="C41" t="s">
        <v>133</v>
      </c>
      <c r="D41" t="s">
        <v>132</v>
      </c>
      <c r="E41" t="s">
        <v>133</v>
      </c>
      <c r="F41" t="s">
        <v>133</v>
      </c>
      <c r="G41" t="s">
        <v>132</v>
      </c>
      <c r="J41" t="s">
        <v>138</v>
      </c>
      <c r="K41" t="s">
        <v>133</v>
      </c>
      <c r="L41" t="s">
        <v>138</v>
      </c>
      <c r="M41" t="s">
        <v>138</v>
      </c>
      <c r="N41" t="s">
        <v>138</v>
      </c>
      <c r="O41" t="s">
        <v>132</v>
      </c>
      <c r="R41" t="s">
        <v>138</v>
      </c>
      <c r="S41" t="s">
        <v>136</v>
      </c>
      <c r="T41" t="s">
        <v>138</v>
      </c>
      <c r="U41" t="s">
        <v>133</v>
      </c>
      <c r="V41" t="s">
        <v>133</v>
      </c>
      <c r="W41" t="s">
        <v>133</v>
      </c>
      <c r="Z41" t="s">
        <v>132</v>
      </c>
      <c r="AA41" t="s">
        <v>132</v>
      </c>
      <c r="AB41" t="s">
        <v>132</v>
      </c>
      <c r="AC41" t="s">
        <v>132</v>
      </c>
      <c r="AD41" t="s">
        <v>132</v>
      </c>
      <c r="AE41" t="s">
        <v>132</v>
      </c>
      <c r="AH41" t="s">
        <v>132</v>
      </c>
      <c r="AI41" t="s">
        <v>138</v>
      </c>
      <c r="AJ41" t="s">
        <v>138</v>
      </c>
      <c r="AK41" t="s">
        <v>136</v>
      </c>
      <c r="AL41" t="s">
        <v>138</v>
      </c>
      <c r="AM41" t="s">
        <v>138</v>
      </c>
      <c r="AP41" t="s">
        <v>138</v>
      </c>
      <c r="AQ41" t="s">
        <v>133</v>
      </c>
      <c r="AR41" t="s">
        <v>138</v>
      </c>
      <c r="AS41" t="s">
        <v>133</v>
      </c>
      <c r="AT41" t="s">
        <v>133</v>
      </c>
      <c r="AU41" t="s">
        <v>133</v>
      </c>
      <c r="AX41" t="s">
        <v>133</v>
      </c>
      <c r="AY41" t="s">
        <v>136</v>
      </c>
      <c r="AZ41" t="s">
        <v>138</v>
      </c>
      <c r="BA41" t="s">
        <v>138</v>
      </c>
      <c r="BB41" t="s">
        <v>133</v>
      </c>
      <c r="BC41" t="s">
        <v>133</v>
      </c>
      <c r="BF41" t="s">
        <v>138</v>
      </c>
      <c r="BG41" t="s">
        <v>136</v>
      </c>
      <c r="BH41" t="s">
        <v>138</v>
      </c>
      <c r="BI41" t="s">
        <v>133</v>
      </c>
      <c r="BJ41" t="s">
        <v>138</v>
      </c>
      <c r="BK41" t="s">
        <v>138</v>
      </c>
      <c r="BN41" t="s">
        <v>132</v>
      </c>
      <c r="BO41" t="s">
        <v>132</v>
      </c>
      <c r="BP41" t="s">
        <v>132</v>
      </c>
      <c r="BQ41" t="s">
        <v>132</v>
      </c>
      <c r="BR41" t="s">
        <v>132</v>
      </c>
      <c r="BS41" t="s">
        <v>132</v>
      </c>
      <c r="CD41" t="s">
        <v>133</v>
      </c>
      <c r="CE41" t="s">
        <v>133</v>
      </c>
      <c r="CF41" t="s">
        <v>138</v>
      </c>
      <c r="CG41" t="s">
        <v>133</v>
      </c>
      <c r="CH41" t="s">
        <v>138</v>
      </c>
      <c r="CI41" t="s">
        <v>133</v>
      </c>
      <c r="CJ41" t="s">
        <v>133</v>
      </c>
      <c r="CM41" t="s">
        <v>138</v>
      </c>
      <c r="CN41" t="s">
        <v>138</v>
      </c>
      <c r="CO41" t="s">
        <v>138</v>
      </c>
      <c r="CP41" t="s">
        <v>138</v>
      </c>
      <c r="CQ41" t="s">
        <v>136</v>
      </c>
      <c r="CR41" t="s">
        <v>138</v>
      </c>
      <c r="CS41" t="s">
        <v>138</v>
      </c>
      <c r="CT41" t="s">
        <v>133</v>
      </c>
      <c r="CU41" t="s">
        <v>138</v>
      </c>
      <c r="CV41" t="s">
        <v>138</v>
      </c>
      <c r="CW41" t="s">
        <v>138</v>
      </c>
      <c r="CX41" t="s">
        <v>138</v>
      </c>
      <c r="CY41" t="s">
        <v>136</v>
      </c>
      <c r="CZ41" t="s">
        <v>138</v>
      </c>
      <c r="DA41" t="s">
        <v>138</v>
      </c>
      <c r="DB41" t="s">
        <v>133</v>
      </c>
      <c r="DC41" t="s">
        <v>138</v>
      </c>
      <c r="DD41" t="s">
        <v>138</v>
      </c>
      <c r="DE41" t="s">
        <v>138</v>
      </c>
      <c r="DF41" t="s">
        <v>133</v>
      </c>
      <c r="DG41" t="s">
        <v>138</v>
      </c>
      <c r="DH41" t="s">
        <v>133</v>
      </c>
      <c r="DI41" t="s">
        <v>133</v>
      </c>
      <c r="DJ41" t="s">
        <v>138</v>
      </c>
      <c r="DK41" t="s">
        <v>138</v>
      </c>
      <c r="DL41" t="s">
        <v>138</v>
      </c>
      <c r="DM41" t="s">
        <v>138</v>
      </c>
      <c r="DN41" t="s">
        <v>138</v>
      </c>
      <c r="DO41" t="s">
        <v>133</v>
      </c>
      <c r="DP41" t="s">
        <v>138</v>
      </c>
      <c r="DQ41" t="s">
        <v>138</v>
      </c>
      <c r="DR41" t="s">
        <v>138</v>
      </c>
      <c r="DS41" t="s">
        <v>138</v>
      </c>
      <c r="DT41" t="s">
        <v>138</v>
      </c>
      <c r="DW41" t="s">
        <v>138</v>
      </c>
      <c r="DX41" t="s">
        <v>133</v>
      </c>
      <c r="DY41" t="s">
        <v>133</v>
      </c>
      <c r="DZ41" t="s">
        <v>138</v>
      </c>
      <c r="EA41" t="s">
        <v>133</v>
      </c>
      <c r="EB41" t="s">
        <v>133</v>
      </c>
      <c r="EC41" t="s">
        <v>138</v>
      </c>
      <c r="ED41" t="s">
        <v>138</v>
      </c>
      <c r="EE41" t="s">
        <v>138</v>
      </c>
      <c r="EF41" t="s">
        <v>138</v>
      </c>
      <c r="EG41" t="s">
        <v>138</v>
      </c>
      <c r="EH41" t="s">
        <v>138</v>
      </c>
      <c r="EI41" t="s">
        <v>138</v>
      </c>
      <c r="EJ41" t="s">
        <v>138</v>
      </c>
      <c r="EK41" t="s">
        <v>138</v>
      </c>
      <c r="EL41" t="s">
        <v>138</v>
      </c>
      <c r="EM41" t="s">
        <v>138</v>
      </c>
      <c r="EN41" t="s">
        <v>138</v>
      </c>
      <c r="EO41" t="s">
        <v>138</v>
      </c>
      <c r="EP41" t="s">
        <v>138</v>
      </c>
      <c r="EQ41" t="s">
        <v>138</v>
      </c>
      <c r="ER41" t="s">
        <v>138</v>
      </c>
      <c r="ES41" t="s">
        <v>138</v>
      </c>
      <c r="ET41" t="s">
        <v>138</v>
      </c>
      <c r="EU41" t="s">
        <v>133</v>
      </c>
      <c r="EV41" t="s">
        <v>138</v>
      </c>
      <c r="EW41" t="s">
        <v>138</v>
      </c>
      <c r="EX41" t="s">
        <v>133</v>
      </c>
      <c r="EY41" t="s">
        <v>133</v>
      </c>
      <c r="EZ41" t="s">
        <v>133</v>
      </c>
      <c r="FA41" t="s">
        <v>138</v>
      </c>
      <c r="FB41" t="s">
        <v>133</v>
      </c>
      <c r="FC41" t="s">
        <v>133</v>
      </c>
      <c r="FD41" t="s">
        <v>138</v>
      </c>
      <c r="FE41" t="s">
        <v>138</v>
      </c>
      <c r="FF41" t="s">
        <v>133</v>
      </c>
    </row>
    <row r="42" spans="1:162" x14ac:dyDescent="0.2">
      <c r="A42" t="s">
        <v>176</v>
      </c>
      <c r="B42" t="s">
        <v>136</v>
      </c>
      <c r="C42" t="s">
        <v>136</v>
      </c>
      <c r="D42" t="s">
        <v>136</v>
      </c>
      <c r="E42" t="s">
        <v>136</v>
      </c>
      <c r="F42" t="s">
        <v>138</v>
      </c>
      <c r="G42" t="s">
        <v>136</v>
      </c>
      <c r="J42" t="s">
        <v>136</v>
      </c>
      <c r="K42" t="s">
        <v>136</v>
      </c>
      <c r="L42" t="s">
        <v>136</v>
      </c>
      <c r="M42" t="s">
        <v>136</v>
      </c>
      <c r="N42" t="s">
        <v>136</v>
      </c>
      <c r="O42" t="s">
        <v>136</v>
      </c>
      <c r="R42" t="s">
        <v>132</v>
      </c>
      <c r="S42" t="s">
        <v>134</v>
      </c>
      <c r="T42" t="s">
        <v>136</v>
      </c>
      <c r="U42" t="s">
        <v>136</v>
      </c>
      <c r="V42" t="s">
        <v>138</v>
      </c>
      <c r="W42" t="s">
        <v>136</v>
      </c>
      <c r="Z42" t="s">
        <v>136</v>
      </c>
      <c r="AA42" t="s">
        <v>132</v>
      </c>
      <c r="AB42" t="s">
        <v>136</v>
      </c>
      <c r="AC42" t="s">
        <v>136</v>
      </c>
      <c r="AD42" t="s">
        <v>136</v>
      </c>
      <c r="AE42" t="s">
        <v>136</v>
      </c>
      <c r="AH42" t="s">
        <v>136</v>
      </c>
      <c r="AI42" t="s">
        <v>136</v>
      </c>
      <c r="AJ42" t="s">
        <v>138</v>
      </c>
      <c r="AK42" t="s">
        <v>136</v>
      </c>
      <c r="AL42" t="s">
        <v>132</v>
      </c>
      <c r="AM42" t="s">
        <v>136</v>
      </c>
      <c r="AP42" t="s">
        <v>136</v>
      </c>
      <c r="AQ42" t="s">
        <v>136</v>
      </c>
      <c r="AR42" t="s">
        <v>136</v>
      </c>
      <c r="AS42" t="s">
        <v>136</v>
      </c>
      <c r="AT42" t="s">
        <v>136</v>
      </c>
      <c r="AU42" t="s">
        <v>136</v>
      </c>
      <c r="AX42" t="s">
        <v>136</v>
      </c>
      <c r="AY42" t="s">
        <v>136</v>
      </c>
      <c r="AZ42" t="s">
        <v>136</v>
      </c>
      <c r="BA42" t="s">
        <v>136</v>
      </c>
      <c r="BB42" t="s">
        <v>136</v>
      </c>
      <c r="BC42" t="s">
        <v>136</v>
      </c>
      <c r="BF42" t="s">
        <v>136</v>
      </c>
      <c r="BG42" t="s">
        <v>136</v>
      </c>
      <c r="BH42" t="s">
        <v>136</v>
      </c>
      <c r="BI42" t="s">
        <v>133</v>
      </c>
      <c r="BJ42" t="s">
        <v>136</v>
      </c>
      <c r="BK42" t="s">
        <v>136</v>
      </c>
      <c r="BN42" t="s">
        <v>136</v>
      </c>
      <c r="BO42" t="s">
        <v>132</v>
      </c>
      <c r="BP42" t="s">
        <v>136</v>
      </c>
      <c r="BQ42" t="s">
        <v>136</v>
      </c>
      <c r="BR42" t="s">
        <v>136</v>
      </c>
      <c r="BS42" t="s">
        <v>138</v>
      </c>
      <c r="CD42" t="s">
        <v>133</v>
      </c>
      <c r="CE42" t="s">
        <v>136</v>
      </c>
      <c r="CF42" t="s">
        <v>136</v>
      </c>
      <c r="CG42" t="s">
        <v>136</v>
      </c>
      <c r="CH42" t="s">
        <v>136</v>
      </c>
      <c r="CI42" t="s">
        <v>136</v>
      </c>
      <c r="CJ42" t="s">
        <v>136</v>
      </c>
      <c r="CM42" t="s">
        <v>136</v>
      </c>
      <c r="CN42" t="s">
        <v>136</v>
      </c>
      <c r="CO42" t="s">
        <v>136</v>
      </c>
      <c r="CP42" t="s">
        <v>136</v>
      </c>
      <c r="CQ42" t="s">
        <v>136</v>
      </c>
      <c r="CR42" t="s">
        <v>136</v>
      </c>
      <c r="CS42" t="s">
        <v>136</v>
      </c>
      <c r="CT42" t="s">
        <v>136</v>
      </c>
      <c r="CU42" t="s">
        <v>136</v>
      </c>
      <c r="CV42" t="s">
        <v>136</v>
      </c>
      <c r="CW42" t="s">
        <v>136</v>
      </c>
      <c r="CX42" t="s">
        <v>136</v>
      </c>
      <c r="CY42" t="s">
        <v>136</v>
      </c>
      <c r="CZ42" t="s">
        <v>136</v>
      </c>
      <c r="DA42" t="s">
        <v>136</v>
      </c>
      <c r="DB42" t="s">
        <v>136</v>
      </c>
      <c r="DC42" t="s">
        <v>136</v>
      </c>
      <c r="DD42" t="s">
        <v>136</v>
      </c>
      <c r="DE42" t="s">
        <v>136</v>
      </c>
      <c r="DF42" t="s">
        <v>136</v>
      </c>
      <c r="DG42" t="s">
        <v>136</v>
      </c>
      <c r="DH42" t="s">
        <v>136</v>
      </c>
      <c r="DI42" t="s">
        <v>136</v>
      </c>
      <c r="DJ42" t="s">
        <v>136</v>
      </c>
      <c r="DK42" t="s">
        <v>136</v>
      </c>
      <c r="DL42" t="s">
        <v>136</v>
      </c>
      <c r="DM42" t="s">
        <v>136</v>
      </c>
      <c r="DN42" t="s">
        <v>136</v>
      </c>
      <c r="DO42" t="s">
        <v>136</v>
      </c>
      <c r="DP42" t="s">
        <v>136</v>
      </c>
      <c r="DQ42" t="s">
        <v>136</v>
      </c>
      <c r="DR42" t="s">
        <v>136</v>
      </c>
      <c r="DS42" t="s">
        <v>136</v>
      </c>
      <c r="DT42" t="s">
        <v>136</v>
      </c>
      <c r="DW42" t="s">
        <v>136</v>
      </c>
      <c r="DX42" t="s">
        <v>136</v>
      </c>
      <c r="DY42" t="s">
        <v>136</v>
      </c>
      <c r="DZ42" t="s">
        <v>136</v>
      </c>
      <c r="EA42" t="s">
        <v>136</v>
      </c>
      <c r="EB42" t="s">
        <v>136</v>
      </c>
      <c r="EC42" t="s">
        <v>136</v>
      </c>
      <c r="ED42" t="s">
        <v>138</v>
      </c>
      <c r="EE42" t="s">
        <v>136</v>
      </c>
      <c r="EF42" t="s">
        <v>136</v>
      </c>
      <c r="EG42" t="s">
        <v>136</v>
      </c>
      <c r="EH42" t="s">
        <v>136</v>
      </c>
      <c r="EI42" t="s">
        <v>136</v>
      </c>
      <c r="EJ42" t="s">
        <v>136</v>
      </c>
      <c r="EK42" t="s">
        <v>136</v>
      </c>
      <c r="EL42" t="s">
        <v>136</v>
      </c>
      <c r="EM42" t="s">
        <v>136</v>
      </c>
      <c r="EN42" t="s">
        <v>136</v>
      </c>
      <c r="EO42" t="s">
        <v>136</v>
      </c>
      <c r="EP42" t="s">
        <v>136</v>
      </c>
      <c r="EQ42" t="s">
        <v>136</v>
      </c>
      <c r="ER42" t="s">
        <v>136</v>
      </c>
      <c r="ES42" t="s">
        <v>136</v>
      </c>
      <c r="ET42" t="s">
        <v>136</v>
      </c>
      <c r="EU42" t="s">
        <v>138</v>
      </c>
      <c r="EV42" t="s">
        <v>133</v>
      </c>
      <c r="EW42" t="s">
        <v>136</v>
      </c>
      <c r="EX42" t="s">
        <v>136</v>
      </c>
      <c r="EY42" t="s">
        <v>136</v>
      </c>
      <c r="EZ42" t="s">
        <v>138</v>
      </c>
      <c r="FA42" t="s">
        <v>136</v>
      </c>
      <c r="FB42" t="s">
        <v>136</v>
      </c>
      <c r="FC42" t="s">
        <v>136</v>
      </c>
      <c r="FD42" t="s">
        <v>136</v>
      </c>
      <c r="FE42" t="s">
        <v>136</v>
      </c>
      <c r="FF42" t="s">
        <v>136</v>
      </c>
    </row>
    <row r="43" spans="1:162" x14ac:dyDescent="0.2">
      <c r="A43" t="s">
        <v>177</v>
      </c>
      <c r="B43" t="s">
        <v>136</v>
      </c>
      <c r="C43" t="s">
        <v>136</v>
      </c>
      <c r="D43" t="s">
        <v>136</v>
      </c>
      <c r="E43" t="s">
        <v>136</v>
      </c>
      <c r="F43" t="s">
        <v>136</v>
      </c>
      <c r="G43" t="s">
        <v>136</v>
      </c>
      <c r="J43" t="s">
        <v>136</v>
      </c>
      <c r="K43" t="s">
        <v>136</v>
      </c>
      <c r="L43" t="s">
        <v>136</v>
      </c>
      <c r="M43" t="s">
        <v>136</v>
      </c>
      <c r="N43" t="s">
        <v>136</v>
      </c>
      <c r="O43" t="s">
        <v>136</v>
      </c>
      <c r="R43" t="s">
        <v>132</v>
      </c>
      <c r="S43" t="s">
        <v>136</v>
      </c>
      <c r="T43" t="s">
        <v>136</v>
      </c>
      <c r="U43" t="s">
        <v>136</v>
      </c>
      <c r="V43" t="s">
        <v>136</v>
      </c>
      <c r="W43" t="s">
        <v>136</v>
      </c>
      <c r="Z43" t="s">
        <v>136</v>
      </c>
      <c r="AA43" t="s">
        <v>132</v>
      </c>
      <c r="AB43" t="s">
        <v>136</v>
      </c>
      <c r="AC43" t="s">
        <v>136</v>
      </c>
      <c r="AD43" t="s">
        <v>136</v>
      </c>
      <c r="AE43" t="s">
        <v>136</v>
      </c>
      <c r="AH43" t="s">
        <v>136</v>
      </c>
      <c r="AI43" t="s">
        <v>136</v>
      </c>
      <c r="AJ43" t="s">
        <v>136</v>
      </c>
      <c r="AK43" t="s">
        <v>136</v>
      </c>
      <c r="AL43" t="s">
        <v>132</v>
      </c>
      <c r="AM43" t="s">
        <v>136</v>
      </c>
      <c r="AP43" t="s">
        <v>136</v>
      </c>
      <c r="AQ43" t="s">
        <v>136</v>
      </c>
      <c r="AR43" t="s">
        <v>136</v>
      </c>
      <c r="AS43" t="s">
        <v>136</v>
      </c>
      <c r="AT43" t="s">
        <v>136</v>
      </c>
      <c r="AU43" t="s">
        <v>136</v>
      </c>
      <c r="AX43" t="s">
        <v>136</v>
      </c>
      <c r="AY43" t="s">
        <v>136</v>
      </c>
      <c r="AZ43" t="s">
        <v>136</v>
      </c>
      <c r="BA43" t="s">
        <v>136</v>
      </c>
      <c r="BB43" t="s">
        <v>136</v>
      </c>
      <c r="BC43" t="s">
        <v>136</v>
      </c>
      <c r="BF43" t="s">
        <v>136</v>
      </c>
      <c r="BG43" t="s">
        <v>136</v>
      </c>
      <c r="BH43" t="s">
        <v>136</v>
      </c>
      <c r="BI43" t="s">
        <v>133</v>
      </c>
      <c r="BJ43" t="s">
        <v>136</v>
      </c>
      <c r="BK43" t="s">
        <v>136</v>
      </c>
      <c r="BN43" t="s">
        <v>136</v>
      </c>
      <c r="BO43" t="s">
        <v>132</v>
      </c>
      <c r="BP43" t="s">
        <v>136</v>
      </c>
      <c r="BQ43" t="s">
        <v>136</v>
      </c>
      <c r="BR43" t="s">
        <v>136</v>
      </c>
      <c r="BS43" t="s">
        <v>136</v>
      </c>
      <c r="CD43" t="s">
        <v>133</v>
      </c>
      <c r="CE43" t="s">
        <v>136</v>
      </c>
      <c r="CF43" t="s">
        <v>136</v>
      </c>
      <c r="CG43" t="s">
        <v>136</v>
      </c>
      <c r="CH43" t="s">
        <v>136</v>
      </c>
      <c r="CI43" t="s">
        <v>136</v>
      </c>
      <c r="CJ43" t="s">
        <v>136</v>
      </c>
      <c r="CM43" t="s">
        <v>136</v>
      </c>
      <c r="CN43" t="s">
        <v>136</v>
      </c>
      <c r="CO43" t="s">
        <v>136</v>
      </c>
      <c r="CP43" t="s">
        <v>136</v>
      </c>
      <c r="CQ43" t="s">
        <v>136</v>
      </c>
      <c r="CR43" t="s">
        <v>136</v>
      </c>
      <c r="CS43" t="s">
        <v>136</v>
      </c>
      <c r="CT43" t="s">
        <v>136</v>
      </c>
      <c r="CU43" t="s">
        <v>136</v>
      </c>
      <c r="CV43" t="s">
        <v>136</v>
      </c>
      <c r="CW43" t="s">
        <v>136</v>
      </c>
      <c r="CX43" t="s">
        <v>136</v>
      </c>
      <c r="CY43" t="s">
        <v>136</v>
      </c>
      <c r="CZ43" t="s">
        <v>136</v>
      </c>
      <c r="DA43" t="s">
        <v>136</v>
      </c>
      <c r="DB43" t="s">
        <v>136</v>
      </c>
      <c r="DC43" t="s">
        <v>136</v>
      </c>
      <c r="DD43" t="s">
        <v>136</v>
      </c>
      <c r="DE43" t="s">
        <v>136</v>
      </c>
      <c r="DF43" t="s">
        <v>136</v>
      </c>
      <c r="DG43" t="s">
        <v>136</v>
      </c>
      <c r="DH43" t="s">
        <v>136</v>
      </c>
      <c r="DI43" t="s">
        <v>136</v>
      </c>
      <c r="DJ43" t="s">
        <v>136</v>
      </c>
      <c r="DK43" t="s">
        <v>136</v>
      </c>
      <c r="DL43" t="s">
        <v>136</v>
      </c>
      <c r="DM43" t="s">
        <v>136</v>
      </c>
      <c r="DN43" t="s">
        <v>136</v>
      </c>
      <c r="DO43" t="s">
        <v>136</v>
      </c>
      <c r="DP43" t="s">
        <v>136</v>
      </c>
      <c r="DQ43" t="s">
        <v>136</v>
      </c>
      <c r="DR43" t="s">
        <v>136</v>
      </c>
      <c r="DS43" t="s">
        <v>136</v>
      </c>
      <c r="DT43" t="s">
        <v>136</v>
      </c>
      <c r="DW43" t="s">
        <v>136</v>
      </c>
      <c r="DX43" t="s">
        <v>136</v>
      </c>
      <c r="DY43" t="s">
        <v>136</v>
      </c>
      <c r="DZ43" t="s">
        <v>136</v>
      </c>
      <c r="EA43" t="s">
        <v>136</v>
      </c>
      <c r="EB43" t="s">
        <v>136</v>
      </c>
      <c r="EC43" t="s">
        <v>136</v>
      </c>
      <c r="ED43" t="s">
        <v>136</v>
      </c>
      <c r="EE43" t="s">
        <v>136</v>
      </c>
      <c r="EF43" t="s">
        <v>136</v>
      </c>
      <c r="EG43" t="s">
        <v>136</v>
      </c>
      <c r="EH43" t="s">
        <v>136</v>
      </c>
      <c r="EI43" t="s">
        <v>136</v>
      </c>
      <c r="EJ43" t="s">
        <v>136</v>
      </c>
      <c r="EK43" t="s">
        <v>136</v>
      </c>
      <c r="EL43" t="s">
        <v>136</v>
      </c>
      <c r="EM43" t="s">
        <v>136</v>
      </c>
      <c r="EN43" t="s">
        <v>136</v>
      </c>
      <c r="EO43" t="s">
        <v>136</v>
      </c>
      <c r="EP43" t="s">
        <v>136</v>
      </c>
      <c r="EQ43" t="s">
        <v>136</v>
      </c>
      <c r="ER43" t="s">
        <v>136</v>
      </c>
      <c r="ES43" t="s">
        <v>136</v>
      </c>
      <c r="ET43" t="s">
        <v>136</v>
      </c>
      <c r="EU43" t="s">
        <v>136</v>
      </c>
      <c r="EV43" t="s">
        <v>133</v>
      </c>
      <c r="EW43" t="s">
        <v>136</v>
      </c>
      <c r="EX43" t="s">
        <v>136</v>
      </c>
      <c r="EY43" t="s">
        <v>136</v>
      </c>
      <c r="EZ43" t="s">
        <v>136</v>
      </c>
      <c r="FA43" t="s">
        <v>136</v>
      </c>
      <c r="FB43" t="s">
        <v>136</v>
      </c>
      <c r="FC43" t="s">
        <v>136</v>
      </c>
      <c r="FD43" t="s">
        <v>136</v>
      </c>
      <c r="FE43" t="s">
        <v>136</v>
      </c>
      <c r="FF43" t="s">
        <v>136</v>
      </c>
    </row>
    <row r="44" spans="1:162" x14ac:dyDescent="0.2">
      <c r="A44" t="s">
        <v>178</v>
      </c>
      <c r="B44" t="s">
        <v>136</v>
      </c>
      <c r="C44" t="s">
        <v>138</v>
      </c>
      <c r="D44" t="s">
        <v>136</v>
      </c>
      <c r="E44" t="s">
        <v>136</v>
      </c>
      <c r="F44" t="s">
        <v>138</v>
      </c>
      <c r="G44" t="s">
        <v>136</v>
      </c>
      <c r="J44" t="s">
        <v>136</v>
      </c>
      <c r="K44" t="s">
        <v>136</v>
      </c>
      <c r="L44" t="s">
        <v>136</v>
      </c>
      <c r="M44" t="s">
        <v>136</v>
      </c>
      <c r="N44" t="s">
        <v>136</v>
      </c>
      <c r="O44" t="s">
        <v>136</v>
      </c>
      <c r="R44" t="s">
        <v>132</v>
      </c>
      <c r="S44" t="s">
        <v>134</v>
      </c>
      <c r="T44" t="s">
        <v>136</v>
      </c>
      <c r="U44" t="s">
        <v>136</v>
      </c>
      <c r="V44" t="s">
        <v>138</v>
      </c>
      <c r="W44" t="s">
        <v>136</v>
      </c>
      <c r="Z44" t="s">
        <v>136</v>
      </c>
      <c r="AA44" t="s">
        <v>132</v>
      </c>
      <c r="AB44" t="s">
        <v>137</v>
      </c>
      <c r="AC44" t="s">
        <v>136</v>
      </c>
      <c r="AD44" t="s">
        <v>136</v>
      </c>
      <c r="AE44" t="s">
        <v>136</v>
      </c>
      <c r="AH44" t="s">
        <v>136</v>
      </c>
      <c r="AI44" t="s">
        <v>136</v>
      </c>
      <c r="AJ44" t="s">
        <v>138</v>
      </c>
      <c r="AK44" t="s">
        <v>136</v>
      </c>
      <c r="AL44" t="s">
        <v>132</v>
      </c>
      <c r="AM44" t="s">
        <v>136</v>
      </c>
      <c r="AP44" t="s">
        <v>136</v>
      </c>
      <c r="AQ44" t="s">
        <v>136</v>
      </c>
      <c r="AR44" t="s">
        <v>136</v>
      </c>
      <c r="AS44" t="s">
        <v>136</v>
      </c>
      <c r="AT44" t="s">
        <v>136</v>
      </c>
      <c r="AU44" t="s">
        <v>136</v>
      </c>
      <c r="AX44" t="s">
        <v>136</v>
      </c>
      <c r="AY44" t="s">
        <v>136</v>
      </c>
      <c r="AZ44" t="s">
        <v>136</v>
      </c>
      <c r="BA44" t="s">
        <v>136</v>
      </c>
      <c r="BB44" t="s">
        <v>136</v>
      </c>
      <c r="BC44" t="s">
        <v>136</v>
      </c>
      <c r="BF44" t="s">
        <v>136</v>
      </c>
      <c r="BG44" t="s">
        <v>136</v>
      </c>
      <c r="BH44" t="s">
        <v>136</v>
      </c>
      <c r="BI44" t="s">
        <v>136</v>
      </c>
      <c r="BJ44" t="s">
        <v>136</v>
      </c>
      <c r="BK44" t="s">
        <v>136</v>
      </c>
      <c r="BN44" t="s">
        <v>136</v>
      </c>
      <c r="BO44" t="s">
        <v>132</v>
      </c>
      <c r="BP44" t="s">
        <v>136</v>
      </c>
      <c r="BQ44" t="s">
        <v>136</v>
      </c>
      <c r="BR44" t="s">
        <v>136</v>
      </c>
      <c r="BS44" t="s">
        <v>136</v>
      </c>
      <c r="CD44" t="s">
        <v>136</v>
      </c>
      <c r="CE44" t="s">
        <v>136</v>
      </c>
      <c r="CF44" t="s">
        <v>136</v>
      </c>
      <c r="CG44" t="s">
        <v>136</v>
      </c>
      <c r="CH44" t="s">
        <v>136</v>
      </c>
      <c r="CI44" t="s">
        <v>136</v>
      </c>
      <c r="CJ44" t="s">
        <v>136</v>
      </c>
      <c r="CM44" t="s">
        <v>136</v>
      </c>
      <c r="CN44" t="s">
        <v>136</v>
      </c>
      <c r="CO44" t="s">
        <v>136</v>
      </c>
      <c r="CP44" t="s">
        <v>136</v>
      </c>
      <c r="CQ44" t="s">
        <v>136</v>
      </c>
      <c r="CR44" t="s">
        <v>136</v>
      </c>
      <c r="CS44" t="s">
        <v>136</v>
      </c>
      <c r="CT44" t="s">
        <v>136</v>
      </c>
      <c r="CU44" t="s">
        <v>137</v>
      </c>
      <c r="CV44" t="s">
        <v>136</v>
      </c>
      <c r="CW44" t="s">
        <v>136</v>
      </c>
      <c r="CX44" t="s">
        <v>136</v>
      </c>
      <c r="CY44" t="s">
        <v>136</v>
      </c>
      <c r="CZ44" t="s">
        <v>136</v>
      </c>
      <c r="DA44" t="s">
        <v>136</v>
      </c>
      <c r="DB44" t="s">
        <v>136</v>
      </c>
      <c r="DC44" t="s">
        <v>136</v>
      </c>
      <c r="DD44" t="s">
        <v>136</v>
      </c>
      <c r="DE44" t="s">
        <v>138</v>
      </c>
      <c r="DF44" t="s">
        <v>136</v>
      </c>
      <c r="DG44" t="s">
        <v>136</v>
      </c>
      <c r="DH44" t="s">
        <v>136</v>
      </c>
      <c r="DI44" t="s">
        <v>136</v>
      </c>
      <c r="DJ44" t="s">
        <v>136</v>
      </c>
      <c r="DK44" t="s">
        <v>136</v>
      </c>
      <c r="DL44" t="s">
        <v>136</v>
      </c>
      <c r="DM44" t="s">
        <v>136</v>
      </c>
      <c r="DN44" t="s">
        <v>136</v>
      </c>
      <c r="DO44" t="s">
        <v>136</v>
      </c>
      <c r="DP44" t="s">
        <v>136</v>
      </c>
      <c r="DQ44" t="s">
        <v>136</v>
      </c>
      <c r="DR44" t="s">
        <v>136</v>
      </c>
      <c r="DS44" t="s">
        <v>136</v>
      </c>
      <c r="DT44" t="s">
        <v>136</v>
      </c>
      <c r="DW44" t="s">
        <v>136</v>
      </c>
      <c r="DX44" t="s">
        <v>136</v>
      </c>
      <c r="DY44" t="s">
        <v>136</v>
      </c>
      <c r="DZ44" t="s">
        <v>136</v>
      </c>
      <c r="EA44" t="s">
        <v>136</v>
      </c>
      <c r="EB44" t="s">
        <v>136</v>
      </c>
      <c r="EC44" t="s">
        <v>136</v>
      </c>
      <c r="ED44" t="s">
        <v>138</v>
      </c>
      <c r="EE44" t="s">
        <v>136</v>
      </c>
      <c r="EF44" t="s">
        <v>136</v>
      </c>
      <c r="EG44" t="s">
        <v>136</v>
      </c>
      <c r="EH44" t="s">
        <v>136</v>
      </c>
      <c r="EI44" t="s">
        <v>136</v>
      </c>
      <c r="EJ44" t="s">
        <v>136</v>
      </c>
      <c r="EK44" t="s">
        <v>136</v>
      </c>
      <c r="EL44" t="s">
        <v>136</v>
      </c>
      <c r="EM44" t="s">
        <v>136</v>
      </c>
      <c r="EN44" t="s">
        <v>136</v>
      </c>
      <c r="EO44" t="s">
        <v>136</v>
      </c>
      <c r="EP44" t="s">
        <v>136</v>
      </c>
      <c r="EQ44" t="s">
        <v>138</v>
      </c>
      <c r="ER44" t="s">
        <v>136</v>
      </c>
      <c r="ES44" t="s">
        <v>136</v>
      </c>
      <c r="ET44" t="s">
        <v>136</v>
      </c>
      <c r="EU44" t="s">
        <v>138</v>
      </c>
      <c r="EV44" t="s">
        <v>133</v>
      </c>
      <c r="EW44" t="s">
        <v>136</v>
      </c>
      <c r="EX44" t="s">
        <v>136</v>
      </c>
      <c r="EY44" t="s">
        <v>138</v>
      </c>
      <c r="EZ44" t="s">
        <v>138</v>
      </c>
      <c r="FA44" t="s">
        <v>136</v>
      </c>
      <c r="FB44" t="s">
        <v>136</v>
      </c>
      <c r="FC44" t="s">
        <v>136</v>
      </c>
      <c r="FD44" t="s">
        <v>136</v>
      </c>
      <c r="FE44" t="s">
        <v>136</v>
      </c>
      <c r="FF44" t="s">
        <v>136</v>
      </c>
    </row>
    <row r="45" spans="1:162" x14ac:dyDescent="0.2">
      <c r="A45" t="s">
        <v>179</v>
      </c>
      <c r="B45" t="s">
        <v>136</v>
      </c>
      <c r="C45" t="s">
        <v>136</v>
      </c>
      <c r="D45" t="s">
        <v>136</v>
      </c>
      <c r="E45" t="s">
        <v>136</v>
      </c>
      <c r="F45" t="s">
        <v>136</v>
      </c>
      <c r="G45" t="s">
        <v>136</v>
      </c>
      <c r="J45" t="s">
        <v>136</v>
      </c>
      <c r="K45" t="s">
        <v>136</v>
      </c>
      <c r="L45" t="s">
        <v>136</v>
      </c>
      <c r="M45" t="s">
        <v>136</v>
      </c>
      <c r="N45" t="s">
        <v>136</v>
      </c>
      <c r="O45" t="s">
        <v>136</v>
      </c>
      <c r="R45" t="s">
        <v>136</v>
      </c>
      <c r="S45" t="s">
        <v>136</v>
      </c>
      <c r="T45" t="s">
        <v>136</v>
      </c>
      <c r="U45" t="s">
        <v>132</v>
      </c>
      <c r="V45" t="s">
        <v>132</v>
      </c>
      <c r="W45" t="s">
        <v>136</v>
      </c>
      <c r="Z45" t="s">
        <v>136</v>
      </c>
      <c r="AA45" t="s">
        <v>136</v>
      </c>
      <c r="AB45" t="s">
        <v>136</v>
      </c>
      <c r="AC45" t="s">
        <v>136</v>
      </c>
      <c r="AD45" t="s">
        <v>136</v>
      </c>
      <c r="AE45" t="s">
        <v>136</v>
      </c>
      <c r="AH45" t="s">
        <v>136</v>
      </c>
      <c r="AI45" t="s">
        <v>136</v>
      </c>
      <c r="AJ45" t="s">
        <v>132</v>
      </c>
      <c r="AK45" t="s">
        <v>132</v>
      </c>
      <c r="AL45" t="s">
        <v>136</v>
      </c>
      <c r="AM45" t="s">
        <v>136</v>
      </c>
      <c r="AP45" t="s">
        <v>136</v>
      </c>
      <c r="AQ45" t="s">
        <v>136</v>
      </c>
      <c r="AR45" t="s">
        <v>136</v>
      </c>
      <c r="AS45" t="s">
        <v>136</v>
      </c>
      <c r="AT45" t="s">
        <v>136</v>
      </c>
      <c r="AU45" t="s">
        <v>134</v>
      </c>
      <c r="AX45" t="s">
        <v>136</v>
      </c>
      <c r="AY45" t="s">
        <v>136</v>
      </c>
      <c r="AZ45" t="s">
        <v>136</v>
      </c>
      <c r="BA45" t="s">
        <v>136</v>
      </c>
      <c r="BB45" t="s">
        <v>136</v>
      </c>
      <c r="BC45" t="s">
        <v>136</v>
      </c>
      <c r="BF45" t="s">
        <v>136</v>
      </c>
      <c r="BG45" t="s">
        <v>136</v>
      </c>
      <c r="BH45" t="s">
        <v>136</v>
      </c>
      <c r="BI45" t="s">
        <v>133</v>
      </c>
      <c r="BJ45" t="s">
        <v>136</v>
      </c>
      <c r="BK45" t="s">
        <v>136</v>
      </c>
      <c r="BN45" t="s">
        <v>136</v>
      </c>
      <c r="BO45" t="s">
        <v>136</v>
      </c>
      <c r="BP45" t="s">
        <v>132</v>
      </c>
      <c r="BQ45" t="s">
        <v>136</v>
      </c>
      <c r="BR45" t="s">
        <v>136</v>
      </c>
      <c r="BS45" t="s">
        <v>132</v>
      </c>
      <c r="CD45" t="s">
        <v>133</v>
      </c>
      <c r="CE45" t="s">
        <v>136</v>
      </c>
      <c r="CF45" t="s">
        <v>136</v>
      </c>
      <c r="CG45" t="s">
        <v>136</v>
      </c>
      <c r="CH45" t="s">
        <v>136</v>
      </c>
      <c r="CI45" t="s">
        <v>136</v>
      </c>
      <c r="CJ45" t="s">
        <v>136</v>
      </c>
      <c r="CM45" t="s">
        <v>136</v>
      </c>
      <c r="CN45" t="s">
        <v>136</v>
      </c>
      <c r="CO45" t="s">
        <v>136</v>
      </c>
      <c r="CP45" t="s">
        <v>136</v>
      </c>
      <c r="CQ45" t="s">
        <v>136</v>
      </c>
      <c r="CR45" t="s">
        <v>136</v>
      </c>
      <c r="CS45" t="s">
        <v>136</v>
      </c>
      <c r="CT45" t="s">
        <v>136</v>
      </c>
      <c r="CU45" t="s">
        <v>136</v>
      </c>
      <c r="CV45" t="s">
        <v>136</v>
      </c>
      <c r="CW45" t="s">
        <v>136</v>
      </c>
      <c r="CX45" t="s">
        <v>136</v>
      </c>
      <c r="CY45" t="s">
        <v>136</v>
      </c>
      <c r="CZ45" t="s">
        <v>136</v>
      </c>
      <c r="DA45" t="s">
        <v>136</v>
      </c>
      <c r="DB45" t="s">
        <v>136</v>
      </c>
      <c r="DC45" t="s">
        <v>136</v>
      </c>
      <c r="DD45" t="s">
        <v>136</v>
      </c>
      <c r="DE45" t="s">
        <v>136</v>
      </c>
      <c r="DF45" t="s">
        <v>136</v>
      </c>
      <c r="DG45" t="s">
        <v>136</v>
      </c>
      <c r="DH45" t="s">
        <v>136</v>
      </c>
      <c r="DI45" t="s">
        <v>136</v>
      </c>
      <c r="DJ45" t="s">
        <v>136</v>
      </c>
      <c r="DK45" t="s">
        <v>136</v>
      </c>
      <c r="DL45" t="s">
        <v>136</v>
      </c>
      <c r="DM45" t="s">
        <v>136</v>
      </c>
      <c r="DN45" t="s">
        <v>136</v>
      </c>
      <c r="DO45" t="s">
        <v>134</v>
      </c>
      <c r="DP45" t="s">
        <v>136</v>
      </c>
      <c r="DQ45" t="s">
        <v>136</v>
      </c>
      <c r="DR45" t="s">
        <v>136</v>
      </c>
      <c r="DS45" t="s">
        <v>136</v>
      </c>
      <c r="DT45" t="s">
        <v>136</v>
      </c>
      <c r="DW45" t="s">
        <v>136</v>
      </c>
      <c r="DX45" t="s">
        <v>136</v>
      </c>
      <c r="DY45" t="s">
        <v>136</v>
      </c>
      <c r="DZ45" t="s">
        <v>136</v>
      </c>
      <c r="EA45" t="s">
        <v>136</v>
      </c>
      <c r="EB45" t="s">
        <v>136</v>
      </c>
      <c r="EC45" t="s">
        <v>136</v>
      </c>
      <c r="ED45" t="s">
        <v>136</v>
      </c>
      <c r="EE45" t="s">
        <v>136</v>
      </c>
      <c r="EF45" t="s">
        <v>136</v>
      </c>
      <c r="EG45" t="s">
        <v>136</v>
      </c>
      <c r="EH45" t="s">
        <v>136</v>
      </c>
      <c r="EI45" t="s">
        <v>136</v>
      </c>
      <c r="EJ45" t="s">
        <v>136</v>
      </c>
      <c r="EK45" t="s">
        <v>136</v>
      </c>
      <c r="EL45" t="s">
        <v>134</v>
      </c>
      <c r="EM45" t="s">
        <v>136</v>
      </c>
      <c r="EN45" t="s">
        <v>136</v>
      </c>
      <c r="EO45" t="s">
        <v>136</v>
      </c>
      <c r="EP45" t="s">
        <v>136</v>
      </c>
      <c r="EQ45" t="s">
        <v>136</v>
      </c>
      <c r="ER45" t="s">
        <v>136</v>
      </c>
      <c r="ES45" t="s">
        <v>136</v>
      </c>
      <c r="ET45" t="s">
        <v>136</v>
      </c>
      <c r="EU45" t="s">
        <v>136</v>
      </c>
      <c r="EV45" t="s">
        <v>136</v>
      </c>
      <c r="EW45" t="s">
        <v>136</v>
      </c>
      <c r="EX45" t="s">
        <v>136</v>
      </c>
      <c r="EY45" t="s">
        <v>136</v>
      </c>
      <c r="EZ45" t="s">
        <v>136</v>
      </c>
      <c r="FA45" t="s">
        <v>136</v>
      </c>
      <c r="FB45" t="s">
        <v>136</v>
      </c>
      <c r="FC45" t="s">
        <v>136</v>
      </c>
      <c r="FD45" t="s">
        <v>136</v>
      </c>
      <c r="FE45" t="s">
        <v>136</v>
      </c>
      <c r="FF45" t="s">
        <v>136</v>
      </c>
    </row>
    <row r="46" spans="1:162" x14ac:dyDescent="0.2">
      <c r="A46" t="s">
        <v>180</v>
      </c>
      <c r="B46" t="s">
        <v>136</v>
      </c>
      <c r="C46" t="s">
        <v>136</v>
      </c>
      <c r="D46" t="s">
        <v>133</v>
      </c>
      <c r="E46" t="s">
        <v>136</v>
      </c>
      <c r="F46" t="s">
        <v>136</v>
      </c>
      <c r="G46" t="s">
        <v>136</v>
      </c>
      <c r="J46" t="s">
        <v>136</v>
      </c>
      <c r="K46" t="s">
        <v>136</v>
      </c>
      <c r="L46" t="s">
        <v>136</v>
      </c>
      <c r="M46" t="s">
        <v>136</v>
      </c>
      <c r="N46" t="s">
        <v>136</v>
      </c>
      <c r="O46" t="s">
        <v>136</v>
      </c>
      <c r="R46" t="s">
        <v>136</v>
      </c>
      <c r="S46" t="s">
        <v>136</v>
      </c>
      <c r="T46" t="s">
        <v>136</v>
      </c>
      <c r="U46" t="s">
        <v>136</v>
      </c>
      <c r="V46" t="s">
        <v>137</v>
      </c>
      <c r="W46" t="s">
        <v>136</v>
      </c>
      <c r="Z46" t="s">
        <v>136</v>
      </c>
      <c r="AA46" t="s">
        <v>136</v>
      </c>
      <c r="AB46" t="s">
        <v>136</v>
      </c>
      <c r="AC46" t="s">
        <v>138</v>
      </c>
      <c r="AD46" t="s">
        <v>136</v>
      </c>
      <c r="AE46" t="s">
        <v>136</v>
      </c>
      <c r="AH46" t="s">
        <v>136</v>
      </c>
      <c r="AI46" t="s">
        <v>136</v>
      </c>
      <c r="AJ46" t="s">
        <v>137</v>
      </c>
      <c r="AK46" t="s">
        <v>137</v>
      </c>
      <c r="AL46" t="s">
        <v>136</v>
      </c>
      <c r="AM46" t="s">
        <v>136</v>
      </c>
      <c r="AP46" t="s">
        <v>136</v>
      </c>
      <c r="AQ46" t="s">
        <v>136</v>
      </c>
      <c r="AR46" t="s">
        <v>136</v>
      </c>
      <c r="AS46" t="s">
        <v>136</v>
      </c>
      <c r="AT46" t="s">
        <v>136</v>
      </c>
      <c r="AU46" t="s">
        <v>136</v>
      </c>
      <c r="AX46" t="s">
        <v>136</v>
      </c>
      <c r="AY46" t="s">
        <v>136</v>
      </c>
      <c r="AZ46" t="s">
        <v>136</v>
      </c>
      <c r="BA46" t="s">
        <v>138</v>
      </c>
      <c r="BB46" t="s">
        <v>136</v>
      </c>
      <c r="BC46" t="s">
        <v>136</v>
      </c>
      <c r="BF46" t="s">
        <v>136</v>
      </c>
      <c r="BG46" t="s">
        <v>136</v>
      </c>
      <c r="BH46" t="s">
        <v>136</v>
      </c>
      <c r="BI46" t="s">
        <v>138</v>
      </c>
      <c r="BJ46" t="s">
        <v>136</v>
      </c>
      <c r="BK46" t="s">
        <v>136</v>
      </c>
      <c r="BN46" t="s">
        <v>136</v>
      </c>
      <c r="BO46" t="s">
        <v>136</v>
      </c>
      <c r="BP46" t="s">
        <v>137</v>
      </c>
      <c r="BQ46" t="s">
        <v>136</v>
      </c>
      <c r="BR46" t="s">
        <v>136</v>
      </c>
      <c r="BS46" t="s">
        <v>137</v>
      </c>
      <c r="CD46" t="s">
        <v>133</v>
      </c>
      <c r="CE46" t="s">
        <v>136</v>
      </c>
      <c r="CF46" t="s">
        <v>136</v>
      </c>
      <c r="CG46" t="s">
        <v>136</v>
      </c>
      <c r="CH46" t="s">
        <v>136</v>
      </c>
      <c r="CI46" t="s">
        <v>136</v>
      </c>
      <c r="CJ46" t="s">
        <v>138</v>
      </c>
      <c r="CM46" t="s">
        <v>136</v>
      </c>
      <c r="CN46" t="s">
        <v>136</v>
      </c>
      <c r="CO46" t="s">
        <v>136</v>
      </c>
      <c r="CP46" t="s">
        <v>136</v>
      </c>
      <c r="CQ46" t="s">
        <v>136</v>
      </c>
      <c r="CR46" t="s">
        <v>136</v>
      </c>
      <c r="CS46" t="s">
        <v>136</v>
      </c>
      <c r="CT46" t="s">
        <v>136</v>
      </c>
      <c r="CU46" t="s">
        <v>136</v>
      </c>
      <c r="CV46" t="s">
        <v>136</v>
      </c>
      <c r="CW46" t="s">
        <v>136</v>
      </c>
      <c r="CX46" t="s">
        <v>136</v>
      </c>
      <c r="CY46" t="s">
        <v>136</v>
      </c>
      <c r="CZ46" t="s">
        <v>136</v>
      </c>
      <c r="DA46" t="s">
        <v>136</v>
      </c>
      <c r="DB46" t="s">
        <v>136</v>
      </c>
      <c r="DC46" t="s">
        <v>136</v>
      </c>
      <c r="DD46" t="s">
        <v>136</v>
      </c>
      <c r="DE46" t="s">
        <v>136</v>
      </c>
      <c r="DF46" t="s">
        <v>136</v>
      </c>
      <c r="DG46" t="s">
        <v>136</v>
      </c>
      <c r="DH46" t="s">
        <v>136</v>
      </c>
      <c r="DI46" t="s">
        <v>136</v>
      </c>
      <c r="DJ46" t="s">
        <v>138</v>
      </c>
      <c r="DK46" t="s">
        <v>136</v>
      </c>
      <c r="DL46" t="s">
        <v>136</v>
      </c>
      <c r="DM46" t="s">
        <v>136</v>
      </c>
      <c r="DN46" t="s">
        <v>136</v>
      </c>
      <c r="DO46" t="s">
        <v>136</v>
      </c>
      <c r="DP46" t="s">
        <v>138</v>
      </c>
      <c r="DQ46" t="s">
        <v>138</v>
      </c>
      <c r="DR46" t="s">
        <v>136</v>
      </c>
      <c r="DS46" t="s">
        <v>136</v>
      </c>
      <c r="DT46" t="s">
        <v>136</v>
      </c>
      <c r="DW46" t="s">
        <v>136</v>
      </c>
      <c r="DX46" t="s">
        <v>136</v>
      </c>
      <c r="DY46" t="s">
        <v>136</v>
      </c>
      <c r="DZ46" t="s">
        <v>136</v>
      </c>
      <c r="EA46" t="s">
        <v>136</v>
      </c>
      <c r="EB46" t="s">
        <v>136</v>
      </c>
      <c r="EC46" t="s">
        <v>136</v>
      </c>
      <c r="ED46" t="s">
        <v>136</v>
      </c>
      <c r="EE46" t="s">
        <v>136</v>
      </c>
      <c r="EF46" t="s">
        <v>136</v>
      </c>
      <c r="EG46" t="s">
        <v>136</v>
      </c>
      <c r="EH46" t="s">
        <v>136</v>
      </c>
      <c r="EI46" t="s">
        <v>136</v>
      </c>
      <c r="EJ46" t="s">
        <v>138</v>
      </c>
      <c r="EK46" t="s">
        <v>136</v>
      </c>
      <c r="EL46" t="s">
        <v>136</v>
      </c>
      <c r="EM46" t="s">
        <v>136</v>
      </c>
      <c r="EN46" t="s">
        <v>136</v>
      </c>
      <c r="EO46" t="s">
        <v>136</v>
      </c>
      <c r="EP46" t="s">
        <v>136</v>
      </c>
      <c r="EQ46" t="s">
        <v>136</v>
      </c>
      <c r="ER46" t="s">
        <v>136</v>
      </c>
      <c r="ES46" t="s">
        <v>136</v>
      </c>
      <c r="ET46" t="s">
        <v>136</v>
      </c>
      <c r="EU46" t="s">
        <v>136</v>
      </c>
      <c r="EV46" t="s">
        <v>136</v>
      </c>
      <c r="EW46" t="s">
        <v>136</v>
      </c>
      <c r="EX46" t="s">
        <v>136</v>
      </c>
      <c r="EY46" t="s">
        <v>137</v>
      </c>
      <c r="EZ46" t="s">
        <v>136</v>
      </c>
      <c r="FA46" t="s">
        <v>136</v>
      </c>
      <c r="FB46" t="s">
        <v>136</v>
      </c>
      <c r="FC46" t="s">
        <v>138</v>
      </c>
      <c r="FD46" t="s">
        <v>136</v>
      </c>
      <c r="FE46" t="s">
        <v>136</v>
      </c>
      <c r="FF46" t="s">
        <v>136</v>
      </c>
    </row>
    <row r="47" spans="1:162" x14ac:dyDescent="0.2">
      <c r="A47" t="s">
        <v>181</v>
      </c>
      <c r="B47" t="s">
        <v>136</v>
      </c>
      <c r="C47" t="s">
        <v>136</v>
      </c>
      <c r="D47" t="s">
        <v>136</v>
      </c>
      <c r="E47" t="s">
        <v>136</v>
      </c>
      <c r="F47" t="s">
        <v>136</v>
      </c>
      <c r="G47" t="s">
        <v>132</v>
      </c>
      <c r="J47" t="s">
        <v>136</v>
      </c>
      <c r="K47" t="s">
        <v>132</v>
      </c>
      <c r="L47" t="s">
        <v>132</v>
      </c>
      <c r="M47" t="s">
        <v>132</v>
      </c>
      <c r="N47" t="s">
        <v>132</v>
      </c>
      <c r="O47" t="s">
        <v>132</v>
      </c>
      <c r="R47" t="s">
        <v>133</v>
      </c>
      <c r="S47" t="s">
        <v>132</v>
      </c>
      <c r="T47" t="s">
        <v>132</v>
      </c>
      <c r="U47" t="s">
        <v>132</v>
      </c>
      <c r="V47" t="s">
        <v>132</v>
      </c>
      <c r="W47" t="s">
        <v>132</v>
      </c>
      <c r="Z47" t="s">
        <v>138</v>
      </c>
      <c r="AA47" t="s">
        <v>136</v>
      </c>
      <c r="AB47" t="s">
        <v>136</v>
      </c>
      <c r="AC47" t="s">
        <v>138</v>
      </c>
      <c r="AD47" t="s">
        <v>136</v>
      </c>
      <c r="AE47" t="s">
        <v>132</v>
      </c>
      <c r="AH47" t="s">
        <v>133</v>
      </c>
      <c r="AI47" t="s">
        <v>136</v>
      </c>
      <c r="AJ47" t="s">
        <v>136</v>
      </c>
      <c r="AK47" t="s">
        <v>136</v>
      </c>
      <c r="AL47" t="s">
        <v>138</v>
      </c>
      <c r="AM47" t="s">
        <v>136</v>
      </c>
      <c r="AP47" t="s">
        <v>136</v>
      </c>
      <c r="AQ47" t="s">
        <v>136</v>
      </c>
      <c r="AR47" t="s">
        <v>138</v>
      </c>
      <c r="AS47" t="s">
        <v>136</v>
      </c>
      <c r="AT47" t="s">
        <v>136</v>
      </c>
      <c r="AU47" t="s">
        <v>136</v>
      </c>
      <c r="AX47" t="s">
        <v>133</v>
      </c>
      <c r="AY47" t="s">
        <v>136</v>
      </c>
      <c r="AZ47" t="s">
        <v>138</v>
      </c>
      <c r="BA47" t="s">
        <v>133</v>
      </c>
      <c r="BB47" t="s">
        <v>133</v>
      </c>
      <c r="BC47" t="s">
        <v>136</v>
      </c>
      <c r="BF47" t="s">
        <v>136</v>
      </c>
      <c r="BG47" t="s">
        <v>136</v>
      </c>
      <c r="BH47" t="s">
        <v>136</v>
      </c>
      <c r="BI47" t="s">
        <v>136</v>
      </c>
      <c r="BJ47" t="s">
        <v>132</v>
      </c>
      <c r="BK47" t="s">
        <v>137</v>
      </c>
      <c r="BN47" t="s">
        <v>132</v>
      </c>
      <c r="BO47" t="s">
        <v>132</v>
      </c>
      <c r="BP47" t="s">
        <v>132</v>
      </c>
      <c r="BQ47" t="s">
        <v>132</v>
      </c>
      <c r="BR47" t="s">
        <v>132</v>
      </c>
      <c r="BS47" t="s">
        <v>132</v>
      </c>
      <c r="CD47" t="s">
        <v>136</v>
      </c>
      <c r="CE47" t="s">
        <v>136</v>
      </c>
      <c r="CF47" t="s">
        <v>136</v>
      </c>
      <c r="CG47" t="s">
        <v>137</v>
      </c>
      <c r="CH47" t="s">
        <v>138</v>
      </c>
      <c r="CI47" t="s">
        <v>138</v>
      </c>
      <c r="CJ47" t="s">
        <v>136</v>
      </c>
      <c r="CM47" t="s">
        <v>136</v>
      </c>
      <c r="CN47" t="s">
        <v>136</v>
      </c>
      <c r="CO47" t="s">
        <v>136</v>
      </c>
      <c r="CP47" t="s">
        <v>136</v>
      </c>
      <c r="CQ47" t="s">
        <v>136</v>
      </c>
      <c r="CR47" t="s">
        <v>136</v>
      </c>
      <c r="CS47" t="s">
        <v>136</v>
      </c>
      <c r="CT47" t="s">
        <v>136</v>
      </c>
      <c r="CU47" t="s">
        <v>136</v>
      </c>
      <c r="CV47" t="s">
        <v>136</v>
      </c>
      <c r="CW47" t="s">
        <v>136</v>
      </c>
      <c r="CX47" t="s">
        <v>136</v>
      </c>
      <c r="CY47" t="s">
        <v>136</v>
      </c>
      <c r="CZ47" t="s">
        <v>133</v>
      </c>
      <c r="DA47" t="s">
        <v>133</v>
      </c>
      <c r="DB47" t="s">
        <v>138</v>
      </c>
      <c r="DC47" t="s">
        <v>136</v>
      </c>
      <c r="DD47" t="s">
        <v>136</v>
      </c>
      <c r="DE47" t="s">
        <v>136</v>
      </c>
      <c r="DF47" t="s">
        <v>136</v>
      </c>
      <c r="DG47" t="s">
        <v>136</v>
      </c>
      <c r="DH47" t="s">
        <v>136</v>
      </c>
      <c r="DI47" t="s">
        <v>136</v>
      </c>
      <c r="DJ47" t="s">
        <v>136</v>
      </c>
      <c r="DK47" t="s">
        <v>136</v>
      </c>
      <c r="DL47" t="s">
        <v>137</v>
      </c>
      <c r="DM47" t="s">
        <v>136</v>
      </c>
      <c r="DN47" t="s">
        <v>136</v>
      </c>
      <c r="DO47" t="s">
        <v>136</v>
      </c>
      <c r="DP47" t="s">
        <v>136</v>
      </c>
      <c r="DQ47" t="s">
        <v>137</v>
      </c>
      <c r="DR47" t="s">
        <v>136</v>
      </c>
      <c r="DS47" t="s">
        <v>136</v>
      </c>
      <c r="DT47" t="s">
        <v>136</v>
      </c>
      <c r="DW47" t="s">
        <v>136</v>
      </c>
      <c r="DX47" t="s">
        <v>136</v>
      </c>
      <c r="DY47" t="s">
        <v>136</v>
      </c>
      <c r="DZ47" t="s">
        <v>136</v>
      </c>
      <c r="EA47" t="s">
        <v>136</v>
      </c>
      <c r="EB47" t="s">
        <v>136</v>
      </c>
      <c r="EC47" t="s">
        <v>136</v>
      </c>
      <c r="ED47" t="s">
        <v>136</v>
      </c>
      <c r="EE47" t="s">
        <v>138</v>
      </c>
      <c r="EF47" t="s">
        <v>136</v>
      </c>
      <c r="EG47" t="s">
        <v>136</v>
      </c>
      <c r="EH47" t="s">
        <v>136</v>
      </c>
      <c r="EI47" t="s">
        <v>136</v>
      </c>
      <c r="EJ47" t="s">
        <v>138</v>
      </c>
      <c r="EK47" t="s">
        <v>136</v>
      </c>
      <c r="EL47" t="s">
        <v>136</v>
      </c>
      <c r="EM47" t="s">
        <v>136</v>
      </c>
      <c r="EN47" t="s">
        <v>136</v>
      </c>
      <c r="EO47" t="s">
        <v>136</v>
      </c>
      <c r="EP47" t="s">
        <v>136</v>
      </c>
      <c r="EQ47" t="s">
        <v>136</v>
      </c>
      <c r="ER47" t="s">
        <v>138</v>
      </c>
      <c r="ES47" t="s">
        <v>136</v>
      </c>
      <c r="ET47" t="s">
        <v>136</v>
      </c>
      <c r="EU47" t="s">
        <v>136</v>
      </c>
      <c r="EV47" t="s">
        <v>138</v>
      </c>
      <c r="EW47" t="s">
        <v>136</v>
      </c>
      <c r="EX47" t="s">
        <v>136</v>
      </c>
      <c r="EY47" t="s">
        <v>138</v>
      </c>
      <c r="EZ47" t="s">
        <v>136</v>
      </c>
      <c r="FA47" t="s">
        <v>136</v>
      </c>
      <c r="FB47" t="s">
        <v>136</v>
      </c>
      <c r="FC47" t="s">
        <v>136</v>
      </c>
      <c r="FD47" t="s">
        <v>136</v>
      </c>
      <c r="FE47" t="s">
        <v>136</v>
      </c>
      <c r="FF47" t="s">
        <v>136</v>
      </c>
    </row>
    <row r="48" spans="1:162" x14ac:dyDescent="0.2">
      <c r="A48" t="s">
        <v>182</v>
      </c>
      <c r="B48" t="s">
        <v>136</v>
      </c>
      <c r="C48" t="s">
        <v>136</v>
      </c>
      <c r="D48" t="s">
        <v>136</v>
      </c>
      <c r="E48" t="s">
        <v>136</v>
      </c>
      <c r="F48" t="s">
        <v>136</v>
      </c>
      <c r="G48" t="s">
        <v>136</v>
      </c>
      <c r="J48" t="s">
        <v>136</v>
      </c>
      <c r="K48" t="s">
        <v>136</v>
      </c>
      <c r="L48" t="s">
        <v>136</v>
      </c>
      <c r="M48" t="s">
        <v>136</v>
      </c>
      <c r="N48" t="s">
        <v>136</v>
      </c>
      <c r="O48" t="s">
        <v>136</v>
      </c>
      <c r="R48" t="s">
        <v>132</v>
      </c>
      <c r="S48" t="s">
        <v>136</v>
      </c>
      <c r="T48" t="s">
        <v>136</v>
      </c>
      <c r="U48" t="s">
        <v>136</v>
      </c>
      <c r="V48" t="s">
        <v>136</v>
      </c>
      <c r="W48" t="s">
        <v>136</v>
      </c>
      <c r="Z48" t="s">
        <v>136</v>
      </c>
      <c r="AA48" t="s">
        <v>132</v>
      </c>
      <c r="AB48" t="s">
        <v>132</v>
      </c>
      <c r="AC48" t="s">
        <v>136</v>
      </c>
      <c r="AD48" t="s">
        <v>136</v>
      </c>
      <c r="AE48" t="s">
        <v>136</v>
      </c>
      <c r="AH48" t="s">
        <v>136</v>
      </c>
      <c r="AI48" t="s">
        <v>136</v>
      </c>
      <c r="AJ48" t="s">
        <v>136</v>
      </c>
      <c r="AK48" t="s">
        <v>136</v>
      </c>
      <c r="AL48" t="s">
        <v>132</v>
      </c>
      <c r="AM48" t="s">
        <v>136</v>
      </c>
      <c r="AP48" t="s">
        <v>136</v>
      </c>
      <c r="AQ48" t="s">
        <v>136</v>
      </c>
      <c r="AR48" t="s">
        <v>136</v>
      </c>
      <c r="AS48" t="s">
        <v>136</v>
      </c>
      <c r="AT48" t="s">
        <v>136</v>
      </c>
      <c r="AU48" t="s">
        <v>136</v>
      </c>
      <c r="AX48" t="s">
        <v>136</v>
      </c>
      <c r="AY48" t="s">
        <v>136</v>
      </c>
      <c r="AZ48" t="s">
        <v>136</v>
      </c>
      <c r="BA48" t="s">
        <v>136</v>
      </c>
      <c r="BB48" t="s">
        <v>136</v>
      </c>
      <c r="BC48" t="s">
        <v>136</v>
      </c>
      <c r="BF48" t="s">
        <v>136</v>
      </c>
      <c r="BG48" t="s">
        <v>136</v>
      </c>
      <c r="BH48" t="s">
        <v>136</v>
      </c>
      <c r="BI48" t="s">
        <v>136</v>
      </c>
      <c r="BJ48" t="s">
        <v>136</v>
      </c>
      <c r="BK48" t="s">
        <v>136</v>
      </c>
      <c r="BN48" t="s">
        <v>136</v>
      </c>
      <c r="BO48" t="s">
        <v>132</v>
      </c>
      <c r="BP48" t="s">
        <v>136</v>
      </c>
      <c r="BQ48" t="s">
        <v>136</v>
      </c>
      <c r="BR48" t="s">
        <v>136</v>
      </c>
      <c r="BS48" t="s">
        <v>136</v>
      </c>
      <c r="CD48" t="s">
        <v>136</v>
      </c>
      <c r="CE48" t="s">
        <v>136</v>
      </c>
      <c r="CF48" t="s">
        <v>136</v>
      </c>
      <c r="CG48" t="s">
        <v>136</v>
      </c>
      <c r="CH48" t="s">
        <v>136</v>
      </c>
      <c r="CI48" t="s">
        <v>136</v>
      </c>
      <c r="CJ48" t="s">
        <v>136</v>
      </c>
      <c r="CM48" t="s">
        <v>136</v>
      </c>
      <c r="CN48" t="s">
        <v>136</v>
      </c>
      <c r="CO48" t="s">
        <v>136</v>
      </c>
      <c r="CP48" t="s">
        <v>136</v>
      </c>
      <c r="CQ48" t="s">
        <v>136</v>
      </c>
      <c r="CR48" t="s">
        <v>136</v>
      </c>
      <c r="CS48" t="s">
        <v>136</v>
      </c>
      <c r="CT48" t="s">
        <v>136</v>
      </c>
      <c r="CU48" t="s">
        <v>132</v>
      </c>
      <c r="CV48" t="s">
        <v>136</v>
      </c>
      <c r="CW48" t="s">
        <v>136</v>
      </c>
      <c r="CX48" t="s">
        <v>136</v>
      </c>
      <c r="CY48" t="s">
        <v>136</v>
      </c>
      <c r="CZ48" t="s">
        <v>136</v>
      </c>
      <c r="DA48" t="s">
        <v>136</v>
      </c>
      <c r="DB48" t="s">
        <v>136</v>
      </c>
      <c r="DC48" t="s">
        <v>136</v>
      </c>
      <c r="DD48" t="s">
        <v>136</v>
      </c>
      <c r="DE48" t="s">
        <v>136</v>
      </c>
      <c r="DF48" t="s">
        <v>136</v>
      </c>
      <c r="DG48" t="s">
        <v>136</v>
      </c>
      <c r="DH48" t="s">
        <v>136</v>
      </c>
      <c r="DI48" t="s">
        <v>136</v>
      </c>
      <c r="DJ48" t="s">
        <v>136</v>
      </c>
      <c r="DK48" t="s">
        <v>136</v>
      </c>
      <c r="DL48" t="s">
        <v>136</v>
      </c>
      <c r="DM48" t="s">
        <v>136</v>
      </c>
      <c r="DN48" t="s">
        <v>136</v>
      </c>
      <c r="DO48" t="s">
        <v>136</v>
      </c>
      <c r="DP48" t="s">
        <v>136</v>
      </c>
      <c r="DQ48" t="s">
        <v>136</v>
      </c>
      <c r="DR48" t="s">
        <v>136</v>
      </c>
      <c r="DS48" t="s">
        <v>136</v>
      </c>
      <c r="DT48" t="s">
        <v>136</v>
      </c>
      <c r="DW48" t="s">
        <v>136</v>
      </c>
      <c r="DX48" t="s">
        <v>136</v>
      </c>
      <c r="DY48" t="s">
        <v>136</v>
      </c>
      <c r="DZ48" t="s">
        <v>136</v>
      </c>
      <c r="EA48" t="s">
        <v>136</v>
      </c>
      <c r="EB48" t="s">
        <v>136</v>
      </c>
      <c r="EC48" t="s">
        <v>136</v>
      </c>
      <c r="ED48" t="s">
        <v>136</v>
      </c>
      <c r="EE48" t="s">
        <v>136</v>
      </c>
      <c r="EF48" t="s">
        <v>136</v>
      </c>
      <c r="EG48" t="s">
        <v>136</v>
      </c>
      <c r="EH48" t="s">
        <v>136</v>
      </c>
      <c r="EI48" t="s">
        <v>136</v>
      </c>
      <c r="EJ48" t="s">
        <v>136</v>
      </c>
      <c r="EK48" t="s">
        <v>136</v>
      </c>
      <c r="EL48" t="s">
        <v>136</v>
      </c>
      <c r="EM48" t="s">
        <v>136</v>
      </c>
      <c r="EN48" t="s">
        <v>136</v>
      </c>
      <c r="EO48" t="s">
        <v>136</v>
      </c>
      <c r="EP48" t="s">
        <v>136</v>
      </c>
      <c r="EQ48" t="s">
        <v>138</v>
      </c>
      <c r="ER48" t="s">
        <v>136</v>
      </c>
      <c r="ES48" t="s">
        <v>136</v>
      </c>
      <c r="ET48" t="s">
        <v>136</v>
      </c>
      <c r="EU48" t="s">
        <v>138</v>
      </c>
      <c r="EV48" t="s">
        <v>138</v>
      </c>
      <c r="EW48" t="s">
        <v>136</v>
      </c>
      <c r="EX48" t="s">
        <v>138</v>
      </c>
      <c r="EY48" t="s">
        <v>138</v>
      </c>
      <c r="EZ48" t="s">
        <v>138</v>
      </c>
      <c r="FA48" t="s">
        <v>136</v>
      </c>
      <c r="FB48" t="s">
        <v>136</v>
      </c>
      <c r="FC48" t="s">
        <v>136</v>
      </c>
      <c r="FD48" t="s">
        <v>136</v>
      </c>
      <c r="FE48" t="s">
        <v>136</v>
      </c>
      <c r="FF48" t="s">
        <v>136</v>
      </c>
    </row>
    <row r="49" spans="1:162" x14ac:dyDescent="0.2">
      <c r="A49" t="s">
        <v>183</v>
      </c>
      <c r="B49" t="s">
        <v>136</v>
      </c>
      <c r="C49" t="s">
        <v>136</v>
      </c>
      <c r="D49" t="s">
        <v>136</v>
      </c>
      <c r="E49" t="s">
        <v>136</v>
      </c>
      <c r="F49" t="s">
        <v>136</v>
      </c>
      <c r="G49" t="s">
        <v>136</v>
      </c>
      <c r="J49" t="s">
        <v>136</v>
      </c>
      <c r="K49" t="s">
        <v>136</v>
      </c>
      <c r="L49" t="s">
        <v>136</v>
      </c>
      <c r="M49" t="s">
        <v>132</v>
      </c>
      <c r="N49" t="s">
        <v>132</v>
      </c>
      <c r="O49" t="s">
        <v>136</v>
      </c>
      <c r="R49" t="s">
        <v>133</v>
      </c>
      <c r="S49" t="s">
        <v>137</v>
      </c>
      <c r="T49" t="s">
        <v>136</v>
      </c>
      <c r="U49" t="s">
        <v>136</v>
      </c>
      <c r="V49" t="s">
        <v>136</v>
      </c>
      <c r="W49" t="s">
        <v>138</v>
      </c>
      <c r="Z49" t="s">
        <v>138</v>
      </c>
      <c r="AA49" t="s">
        <v>136</v>
      </c>
      <c r="AB49" t="s">
        <v>136</v>
      </c>
      <c r="AC49" t="s">
        <v>138</v>
      </c>
      <c r="AD49" t="s">
        <v>136</v>
      </c>
      <c r="AE49" t="s">
        <v>132</v>
      </c>
      <c r="AH49" t="s">
        <v>137</v>
      </c>
      <c r="AI49" t="s">
        <v>136</v>
      </c>
      <c r="AJ49" t="s">
        <v>136</v>
      </c>
      <c r="AK49" t="s">
        <v>136</v>
      </c>
      <c r="AL49" t="s">
        <v>136</v>
      </c>
      <c r="AM49" t="s">
        <v>136</v>
      </c>
      <c r="AP49" t="s">
        <v>136</v>
      </c>
      <c r="AQ49" t="s">
        <v>136</v>
      </c>
      <c r="AR49" t="s">
        <v>136</v>
      </c>
      <c r="AS49" t="s">
        <v>136</v>
      </c>
      <c r="AT49" t="s">
        <v>136</v>
      </c>
      <c r="AU49" t="s">
        <v>136</v>
      </c>
      <c r="AX49" t="s">
        <v>138</v>
      </c>
      <c r="AY49" t="s">
        <v>136</v>
      </c>
      <c r="AZ49" t="s">
        <v>138</v>
      </c>
      <c r="BA49" t="s">
        <v>133</v>
      </c>
      <c r="BB49" t="s">
        <v>138</v>
      </c>
      <c r="BC49" t="s">
        <v>136</v>
      </c>
      <c r="BF49" t="s">
        <v>136</v>
      </c>
      <c r="BG49" t="s">
        <v>136</v>
      </c>
      <c r="BH49" t="s">
        <v>136</v>
      </c>
      <c r="BI49" t="s">
        <v>133</v>
      </c>
      <c r="BJ49" t="s">
        <v>136</v>
      </c>
      <c r="BK49" t="s">
        <v>137</v>
      </c>
      <c r="BN49" t="s">
        <v>136</v>
      </c>
      <c r="BO49" t="s">
        <v>132</v>
      </c>
      <c r="BP49" t="s">
        <v>132</v>
      </c>
      <c r="BQ49" t="s">
        <v>136</v>
      </c>
      <c r="BR49" t="s">
        <v>137</v>
      </c>
      <c r="BS49" t="s">
        <v>136</v>
      </c>
      <c r="CD49" t="s">
        <v>138</v>
      </c>
      <c r="CE49" t="s">
        <v>136</v>
      </c>
      <c r="CF49" t="s">
        <v>136</v>
      </c>
      <c r="CG49" t="s">
        <v>137</v>
      </c>
      <c r="CH49" t="s">
        <v>138</v>
      </c>
      <c r="CI49" t="s">
        <v>136</v>
      </c>
      <c r="CJ49" t="s">
        <v>136</v>
      </c>
      <c r="CM49" t="s">
        <v>136</v>
      </c>
      <c r="CN49" t="s">
        <v>136</v>
      </c>
      <c r="CO49" t="s">
        <v>136</v>
      </c>
      <c r="CP49" t="s">
        <v>136</v>
      </c>
      <c r="CQ49" t="s">
        <v>136</v>
      </c>
      <c r="CR49" t="s">
        <v>136</v>
      </c>
      <c r="CS49" t="s">
        <v>136</v>
      </c>
      <c r="CT49" t="s">
        <v>136</v>
      </c>
      <c r="CU49" t="s">
        <v>136</v>
      </c>
      <c r="CV49" t="s">
        <v>136</v>
      </c>
      <c r="CW49" t="s">
        <v>136</v>
      </c>
      <c r="CX49" t="s">
        <v>136</v>
      </c>
      <c r="CY49" t="s">
        <v>136</v>
      </c>
      <c r="CZ49" t="s">
        <v>136</v>
      </c>
      <c r="DA49" t="s">
        <v>136</v>
      </c>
      <c r="DB49" t="s">
        <v>136</v>
      </c>
      <c r="DC49" t="s">
        <v>136</v>
      </c>
      <c r="DD49" t="s">
        <v>136</v>
      </c>
      <c r="DE49" t="s">
        <v>136</v>
      </c>
      <c r="DF49" t="s">
        <v>136</v>
      </c>
      <c r="DG49" t="s">
        <v>136</v>
      </c>
      <c r="DH49" t="s">
        <v>136</v>
      </c>
      <c r="DI49" t="s">
        <v>136</v>
      </c>
      <c r="DJ49" t="s">
        <v>136</v>
      </c>
      <c r="DK49" t="s">
        <v>136</v>
      </c>
      <c r="DL49" t="s">
        <v>137</v>
      </c>
      <c r="DM49" t="s">
        <v>136</v>
      </c>
      <c r="DN49" t="s">
        <v>136</v>
      </c>
      <c r="DO49" t="s">
        <v>136</v>
      </c>
      <c r="DP49" t="s">
        <v>136</v>
      </c>
      <c r="DQ49" t="s">
        <v>137</v>
      </c>
      <c r="DR49" t="s">
        <v>136</v>
      </c>
      <c r="DS49" t="s">
        <v>136</v>
      </c>
      <c r="DT49" t="s">
        <v>136</v>
      </c>
      <c r="DW49" t="s">
        <v>136</v>
      </c>
      <c r="DX49" t="s">
        <v>136</v>
      </c>
      <c r="DY49" t="s">
        <v>136</v>
      </c>
      <c r="DZ49" t="s">
        <v>136</v>
      </c>
      <c r="EA49" t="s">
        <v>136</v>
      </c>
      <c r="EB49" t="s">
        <v>136</v>
      </c>
      <c r="EC49" t="s">
        <v>136</v>
      </c>
      <c r="ED49" t="s">
        <v>136</v>
      </c>
      <c r="EE49" t="s">
        <v>138</v>
      </c>
      <c r="EF49" t="s">
        <v>136</v>
      </c>
      <c r="EG49" t="s">
        <v>136</v>
      </c>
      <c r="EH49" t="s">
        <v>136</v>
      </c>
      <c r="EI49" t="s">
        <v>136</v>
      </c>
      <c r="EJ49" t="s">
        <v>138</v>
      </c>
      <c r="EK49" t="s">
        <v>136</v>
      </c>
      <c r="EL49" t="s">
        <v>136</v>
      </c>
      <c r="EM49" t="s">
        <v>136</v>
      </c>
      <c r="EN49" t="s">
        <v>136</v>
      </c>
      <c r="EO49" t="s">
        <v>136</v>
      </c>
      <c r="EP49" t="s">
        <v>136</v>
      </c>
      <c r="EQ49" t="s">
        <v>136</v>
      </c>
      <c r="ER49" t="s">
        <v>138</v>
      </c>
      <c r="ES49" t="s">
        <v>136</v>
      </c>
      <c r="ET49" t="s">
        <v>136</v>
      </c>
      <c r="EU49" t="s">
        <v>136</v>
      </c>
      <c r="EV49" t="s">
        <v>138</v>
      </c>
      <c r="EW49" t="s">
        <v>136</v>
      </c>
      <c r="EX49" t="s">
        <v>136</v>
      </c>
      <c r="EY49" t="s">
        <v>138</v>
      </c>
      <c r="EZ49" t="s">
        <v>136</v>
      </c>
      <c r="FA49" t="s">
        <v>136</v>
      </c>
      <c r="FB49" t="s">
        <v>136</v>
      </c>
      <c r="FC49" t="s">
        <v>136</v>
      </c>
      <c r="FD49" t="s">
        <v>136</v>
      </c>
      <c r="FE49" t="s">
        <v>136</v>
      </c>
      <c r="FF49" t="s">
        <v>136</v>
      </c>
    </row>
    <row r="50" spans="1:162" x14ac:dyDescent="0.2">
      <c r="A50" t="s">
        <v>184</v>
      </c>
      <c r="B50" t="s">
        <v>136</v>
      </c>
      <c r="C50" t="s">
        <v>136</v>
      </c>
      <c r="D50" t="s">
        <v>138</v>
      </c>
      <c r="E50" t="s">
        <v>136</v>
      </c>
      <c r="F50" t="s">
        <v>136</v>
      </c>
      <c r="G50" t="s">
        <v>133</v>
      </c>
      <c r="J50" t="s">
        <v>136</v>
      </c>
      <c r="K50" t="s">
        <v>136</v>
      </c>
      <c r="L50" t="s">
        <v>136</v>
      </c>
      <c r="M50" t="s">
        <v>136</v>
      </c>
      <c r="N50" t="s">
        <v>136</v>
      </c>
      <c r="O50" t="s">
        <v>136</v>
      </c>
      <c r="R50" t="s">
        <v>136</v>
      </c>
      <c r="S50" t="s">
        <v>136</v>
      </c>
      <c r="T50" t="s">
        <v>136</v>
      </c>
      <c r="U50" t="s">
        <v>136</v>
      </c>
      <c r="V50" t="s">
        <v>136</v>
      </c>
      <c r="W50" t="s">
        <v>136</v>
      </c>
      <c r="Z50" t="s">
        <v>136</v>
      </c>
      <c r="AA50" t="s">
        <v>137</v>
      </c>
      <c r="AB50" t="s">
        <v>132</v>
      </c>
      <c r="AC50" t="s">
        <v>138</v>
      </c>
      <c r="AD50" t="s">
        <v>136</v>
      </c>
      <c r="AE50" t="s">
        <v>136</v>
      </c>
      <c r="AH50" t="s">
        <v>136</v>
      </c>
      <c r="AI50" t="s">
        <v>136</v>
      </c>
      <c r="AJ50" t="s">
        <v>137</v>
      </c>
      <c r="AK50" t="s">
        <v>136</v>
      </c>
      <c r="AL50" t="s">
        <v>136</v>
      </c>
      <c r="AM50" t="s">
        <v>136</v>
      </c>
      <c r="AP50" t="s">
        <v>136</v>
      </c>
      <c r="AQ50" t="s">
        <v>136</v>
      </c>
      <c r="AR50" t="s">
        <v>136</v>
      </c>
      <c r="AS50" t="s">
        <v>136</v>
      </c>
      <c r="AT50" t="s">
        <v>136</v>
      </c>
      <c r="AU50" t="s">
        <v>136</v>
      </c>
      <c r="AX50" t="s">
        <v>136</v>
      </c>
      <c r="AY50" t="s">
        <v>136</v>
      </c>
      <c r="AZ50" t="s">
        <v>136</v>
      </c>
      <c r="BA50" t="s">
        <v>136</v>
      </c>
      <c r="BB50" t="s">
        <v>136</v>
      </c>
      <c r="BC50" t="s">
        <v>136</v>
      </c>
      <c r="BF50" t="s">
        <v>133</v>
      </c>
      <c r="BG50" t="s">
        <v>136</v>
      </c>
      <c r="BH50" t="s">
        <v>136</v>
      </c>
      <c r="BI50" t="s">
        <v>136</v>
      </c>
      <c r="BJ50" t="s">
        <v>136</v>
      </c>
      <c r="BK50" t="s">
        <v>136</v>
      </c>
      <c r="BN50" t="s">
        <v>136</v>
      </c>
      <c r="BO50" t="s">
        <v>137</v>
      </c>
      <c r="BP50" t="s">
        <v>136</v>
      </c>
      <c r="BQ50" t="s">
        <v>136</v>
      </c>
      <c r="BR50" t="s">
        <v>136</v>
      </c>
      <c r="BS50" t="s">
        <v>136</v>
      </c>
      <c r="CD50" t="s">
        <v>136</v>
      </c>
      <c r="CE50" t="s">
        <v>136</v>
      </c>
      <c r="CF50" t="s">
        <v>136</v>
      </c>
      <c r="CG50" t="s">
        <v>136</v>
      </c>
      <c r="CH50" t="s">
        <v>136</v>
      </c>
      <c r="CI50" t="s">
        <v>136</v>
      </c>
      <c r="CJ50" t="s">
        <v>136</v>
      </c>
      <c r="CM50" t="s">
        <v>136</v>
      </c>
      <c r="CN50" t="s">
        <v>136</v>
      </c>
      <c r="CO50" t="s">
        <v>136</v>
      </c>
      <c r="CP50" t="s">
        <v>136</v>
      </c>
      <c r="CQ50" t="s">
        <v>136</v>
      </c>
      <c r="CR50" t="s">
        <v>136</v>
      </c>
      <c r="CS50" t="s">
        <v>136</v>
      </c>
      <c r="CT50" t="s">
        <v>136</v>
      </c>
      <c r="CU50" t="s">
        <v>136</v>
      </c>
      <c r="CV50" t="s">
        <v>136</v>
      </c>
      <c r="CW50" t="s">
        <v>136</v>
      </c>
      <c r="CX50" t="s">
        <v>136</v>
      </c>
      <c r="CY50" t="s">
        <v>136</v>
      </c>
      <c r="CZ50" t="s">
        <v>136</v>
      </c>
      <c r="DA50" t="s">
        <v>136</v>
      </c>
      <c r="DB50" t="s">
        <v>136</v>
      </c>
      <c r="DC50" t="s">
        <v>136</v>
      </c>
      <c r="DD50" t="s">
        <v>136</v>
      </c>
      <c r="DE50" t="s">
        <v>136</v>
      </c>
      <c r="DF50" t="s">
        <v>136</v>
      </c>
      <c r="DG50" t="s">
        <v>136</v>
      </c>
      <c r="DH50" t="s">
        <v>136</v>
      </c>
      <c r="DI50" t="s">
        <v>136</v>
      </c>
      <c r="DJ50" t="s">
        <v>136</v>
      </c>
      <c r="DK50" t="s">
        <v>136</v>
      </c>
      <c r="DL50" t="s">
        <v>136</v>
      </c>
      <c r="DM50" t="s">
        <v>136</v>
      </c>
      <c r="DN50" t="s">
        <v>137</v>
      </c>
      <c r="DO50" t="s">
        <v>136</v>
      </c>
      <c r="DP50" t="s">
        <v>136</v>
      </c>
      <c r="DQ50" t="s">
        <v>136</v>
      </c>
      <c r="DR50" t="s">
        <v>136</v>
      </c>
      <c r="DS50" t="s">
        <v>136</v>
      </c>
      <c r="DT50" t="s">
        <v>136</v>
      </c>
      <c r="DW50" t="s">
        <v>136</v>
      </c>
      <c r="DX50" t="s">
        <v>136</v>
      </c>
      <c r="DY50" t="s">
        <v>136</v>
      </c>
      <c r="DZ50" t="s">
        <v>136</v>
      </c>
      <c r="EA50" t="s">
        <v>136</v>
      </c>
      <c r="EB50" t="s">
        <v>137</v>
      </c>
      <c r="EC50" t="s">
        <v>136</v>
      </c>
      <c r="ED50" t="s">
        <v>136</v>
      </c>
      <c r="EE50" t="s">
        <v>136</v>
      </c>
      <c r="EF50" t="s">
        <v>137</v>
      </c>
      <c r="EG50" t="s">
        <v>136</v>
      </c>
      <c r="EH50" t="s">
        <v>137</v>
      </c>
      <c r="EI50" t="s">
        <v>136</v>
      </c>
      <c r="EJ50" t="s">
        <v>136</v>
      </c>
      <c r="EK50" t="s">
        <v>136</v>
      </c>
      <c r="EL50" t="s">
        <v>136</v>
      </c>
      <c r="EM50" t="s">
        <v>136</v>
      </c>
      <c r="EN50" t="s">
        <v>136</v>
      </c>
      <c r="EO50" t="s">
        <v>136</v>
      </c>
      <c r="EP50" t="s">
        <v>136</v>
      </c>
      <c r="EQ50" t="s">
        <v>136</v>
      </c>
      <c r="ER50" t="s">
        <v>136</v>
      </c>
      <c r="ES50" t="s">
        <v>136</v>
      </c>
      <c r="ET50" t="s">
        <v>136</v>
      </c>
      <c r="EU50" t="s">
        <v>136</v>
      </c>
      <c r="EV50" t="s">
        <v>136</v>
      </c>
      <c r="EW50" t="s">
        <v>136</v>
      </c>
      <c r="EX50" t="s">
        <v>136</v>
      </c>
      <c r="EY50" t="s">
        <v>136</v>
      </c>
      <c r="EZ50" t="s">
        <v>134</v>
      </c>
      <c r="FA50" t="s">
        <v>136</v>
      </c>
      <c r="FB50" t="s">
        <v>136</v>
      </c>
      <c r="FC50" t="s">
        <v>136</v>
      </c>
      <c r="FD50" t="s">
        <v>136</v>
      </c>
      <c r="FE50" t="s">
        <v>136</v>
      </c>
      <c r="FF50" t="s">
        <v>136</v>
      </c>
    </row>
    <row r="51" spans="1:162" x14ac:dyDescent="0.2">
      <c r="A51" t="s">
        <v>185</v>
      </c>
      <c r="B51" t="s">
        <v>133</v>
      </c>
      <c r="C51" t="s">
        <v>133</v>
      </c>
      <c r="D51" t="s">
        <v>133</v>
      </c>
      <c r="E51" t="s">
        <v>133</v>
      </c>
      <c r="F51" t="s">
        <v>133</v>
      </c>
      <c r="G51" t="s">
        <v>133</v>
      </c>
      <c r="J51" t="s">
        <v>138</v>
      </c>
      <c r="K51" t="s">
        <v>136</v>
      </c>
      <c r="L51" t="s">
        <v>137</v>
      </c>
      <c r="M51" t="s">
        <v>136</v>
      </c>
      <c r="N51" t="s">
        <v>136</v>
      </c>
      <c r="O51" t="s">
        <v>136</v>
      </c>
      <c r="R51" t="s">
        <v>138</v>
      </c>
      <c r="S51" t="s">
        <v>136</v>
      </c>
      <c r="T51" t="s">
        <v>133</v>
      </c>
      <c r="U51" t="s">
        <v>133</v>
      </c>
      <c r="V51" t="s">
        <v>133</v>
      </c>
      <c r="W51" t="s">
        <v>133</v>
      </c>
      <c r="Z51" t="s">
        <v>132</v>
      </c>
      <c r="AA51" t="s">
        <v>132</v>
      </c>
      <c r="AB51" t="s">
        <v>132</v>
      </c>
      <c r="AC51" t="s">
        <v>132</v>
      </c>
      <c r="AD51" t="s">
        <v>132</v>
      </c>
      <c r="AE51" t="s">
        <v>132</v>
      </c>
      <c r="AH51" t="s">
        <v>136</v>
      </c>
      <c r="AI51" t="s">
        <v>136</v>
      </c>
      <c r="AJ51" t="s">
        <v>136</v>
      </c>
      <c r="AK51" t="s">
        <v>136</v>
      </c>
      <c r="AL51" t="s">
        <v>136</v>
      </c>
      <c r="AM51" t="s">
        <v>133</v>
      </c>
      <c r="AP51" t="s">
        <v>136</v>
      </c>
      <c r="AQ51" t="s">
        <v>136</v>
      </c>
      <c r="AR51" t="s">
        <v>133</v>
      </c>
      <c r="AS51" t="s">
        <v>133</v>
      </c>
      <c r="AT51" t="s">
        <v>138</v>
      </c>
      <c r="AU51" t="s">
        <v>136</v>
      </c>
      <c r="AX51" t="s">
        <v>136</v>
      </c>
      <c r="AY51" t="s">
        <v>133</v>
      </c>
      <c r="AZ51" t="s">
        <v>133</v>
      </c>
      <c r="BA51" t="s">
        <v>136</v>
      </c>
      <c r="BB51" t="s">
        <v>136</v>
      </c>
      <c r="BC51" t="s">
        <v>133</v>
      </c>
      <c r="BF51" t="s">
        <v>136</v>
      </c>
      <c r="BG51" t="s">
        <v>136</v>
      </c>
      <c r="BH51" t="s">
        <v>133</v>
      </c>
      <c r="BI51" t="s">
        <v>137</v>
      </c>
      <c r="BJ51" t="s">
        <v>136</v>
      </c>
      <c r="BK51" t="s">
        <v>136</v>
      </c>
      <c r="BN51" t="s">
        <v>133</v>
      </c>
      <c r="BO51" t="s">
        <v>133</v>
      </c>
      <c r="BP51" t="s">
        <v>133</v>
      </c>
      <c r="BQ51" t="s">
        <v>133</v>
      </c>
      <c r="BR51" t="s">
        <v>133</v>
      </c>
      <c r="BS51" t="s">
        <v>133</v>
      </c>
      <c r="CD51" t="s">
        <v>136</v>
      </c>
      <c r="CE51" t="s">
        <v>136</v>
      </c>
      <c r="CF51" t="s">
        <v>136</v>
      </c>
      <c r="CG51" t="s">
        <v>136</v>
      </c>
      <c r="CH51" t="s">
        <v>136</v>
      </c>
      <c r="CI51" t="s">
        <v>136</v>
      </c>
      <c r="CJ51" t="s">
        <v>136</v>
      </c>
      <c r="CM51" t="s">
        <v>136</v>
      </c>
      <c r="CN51" t="s">
        <v>136</v>
      </c>
      <c r="CO51" t="s">
        <v>136</v>
      </c>
      <c r="CP51" t="s">
        <v>138</v>
      </c>
      <c r="CQ51" t="s">
        <v>136</v>
      </c>
      <c r="CR51" t="s">
        <v>136</v>
      </c>
      <c r="CS51" t="s">
        <v>136</v>
      </c>
      <c r="CT51" t="s">
        <v>136</v>
      </c>
      <c r="CU51" t="s">
        <v>136</v>
      </c>
      <c r="CV51" t="s">
        <v>136</v>
      </c>
      <c r="CW51" t="s">
        <v>138</v>
      </c>
      <c r="CX51" t="s">
        <v>136</v>
      </c>
      <c r="CY51" t="s">
        <v>136</v>
      </c>
      <c r="CZ51" t="s">
        <v>136</v>
      </c>
      <c r="DA51" t="s">
        <v>136</v>
      </c>
      <c r="DB51" t="s">
        <v>137</v>
      </c>
      <c r="DC51" t="s">
        <v>137</v>
      </c>
      <c r="DD51" t="s">
        <v>137</v>
      </c>
      <c r="DE51" t="s">
        <v>138</v>
      </c>
      <c r="DF51" t="s">
        <v>138</v>
      </c>
      <c r="DG51" t="s">
        <v>136</v>
      </c>
      <c r="DH51" t="s">
        <v>137</v>
      </c>
      <c r="DI51" t="s">
        <v>136</v>
      </c>
      <c r="DJ51" t="s">
        <v>136</v>
      </c>
      <c r="DK51" t="s">
        <v>136</v>
      </c>
      <c r="DL51" t="s">
        <v>137</v>
      </c>
      <c r="DM51" t="s">
        <v>136</v>
      </c>
      <c r="DN51" t="s">
        <v>136</v>
      </c>
      <c r="DO51" t="s">
        <v>136</v>
      </c>
      <c r="DP51" t="s">
        <v>136</v>
      </c>
      <c r="DQ51" t="s">
        <v>136</v>
      </c>
      <c r="DR51" t="s">
        <v>136</v>
      </c>
      <c r="DS51" t="s">
        <v>136</v>
      </c>
      <c r="DT51" t="s">
        <v>136</v>
      </c>
      <c r="DW51" t="s">
        <v>136</v>
      </c>
      <c r="DX51" t="s">
        <v>136</v>
      </c>
      <c r="DY51" t="s">
        <v>136</v>
      </c>
      <c r="DZ51" t="s">
        <v>137</v>
      </c>
      <c r="EA51" t="s">
        <v>136</v>
      </c>
      <c r="EB51" t="s">
        <v>136</v>
      </c>
      <c r="EC51" t="s">
        <v>136</v>
      </c>
      <c r="ED51" t="s">
        <v>136</v>
      </c>
      <c r="EE51" t="s">
        <v>136</v>
      </c>
      <c r="EF51" t="s">
        <v>136</v>
      </c>
      <c r="EG51" t="s">
        <v>136</v>
      </c>
      <c r="EH51" t="s">
        <v>136</v>
      </c>
      <c r="EI51" t="s">
        <v>136</v>
      </c>
      <c r="EJ51" t="s">
        <v>136</v>
      </c>
      <c r="EK51" t="s">
        <v>136</v>
      </c>
      <c r="EL51" t="s">
        <v>138</v>
      </c>
      <c r="EM51" t="s">
        <v>136</v>
      </c>
      <c r="EN51" t="s">
        <v>136</v>
      </c>
      <c r="EO51" t="s">
        <v>136</v>
      </c>
      <c r="EP51" t="s">
        <v>136</v>
      </c>
      <c r="EQ51" t="s">
        <v>136</v>
      </c>
      <c r="ER51" t="s">
        <v>136</v>
      </c>
      <c r="ES51" t="s">
        <v>136</v>
      </c>
      <c r="ET51" t="s">
        <v>136</v>
      </c>
      <c r="EU51" t="s">
        <v>137</v>
      </c>
      <c r="EV51" t="s">
        <v>137</v>
      </c>
      <c r="EW51" t="s">
        <v>132</v>
      </c>
      <c r="EX51" t="s">
        <v>136</v>
      </c>
      <c r="EY51" t="s">
        <v>132</v>
      </c>
      <c r="EZ51" t="s">
        <v>136</v>
      </c>
      <c r="FA51" t="s">
        <v>136</v>
      </c>
      <c r="FB51" t="s">
        <v>136</v>
      </c>
      <c r="FC51" t="s">
        <v>138</v>
      </c>
      <c r="FD51" t="s">
        <v>136</v>
      </c>
      <c r="FE51" t="s">
        <v>136</v>
      </c>
      <c r="FF51" t="s">
        <v>136</v>
      </c>
    </row>
    <row r="52" spans="1:162" x14ac:dyDescent="0.2">
      <c r="A52" t="s">
        <v>186</v>
      </c>
      <c r="B52" t="s">
        <v>133</v>
      </c>
      <c r="C52" t="s">
        <v>133</v>
      </c>
      <c r="D52" t="s">
        <v>133</v>
      </c>
      <c r="E52" t="s">
        <v>133</v>
      </c>
      <c r="F52" t="s">
        <v>133</v>
      </c>
      <c r="G52" t="s">
        <v>133</v>
      </c>
      <c r="J52" t="s">
        <v>138</v>
      </c>
      <c r="K52" t="s">
        <v>136</v>
      </c>
      <c r="L52" t="s">
        <v>137</v>
      </c>
      <c r="M52" t="s">
        <v>136</v>
      </c>
      <c r="N52" t="s">
        <v>136</v>
      </c>
      <c r="O52" t="s">
        <v>136</v>
      </c>
      <c r="R52" t="s">
        <v>138</v>
      </c>
      <c r="S52" t="s">
        <v>136</v>
      </c>
      <c r="T52" t="s">
        <v>133</v>
      </c>
      <c r="U52" t="s">
        <v>133</v>
      </c>
      <c r="V52" t="s">
        <v>133</v>
      </c>
      <c r="W52" t="s">
        <v>133</v>
      </c>
      <c r="Z52" t="s">
        <v>132</v>
      </c>
      <c r="AA52" t="s">
        <v>132</v>
      </c>
      <c r="AB52" t="s">
        <v>132</v>
      </c>
      <c r="AC52" t="s">
        <v>132</v>
      </c>
      <c r="AD52" t="s">
        <v>132</v>
      </c>
      <c r="AE52" t="s">
        <v>132</v>
      </c>
      <c r="AH52" t="s">
        <v>136</v>
      </c>
      <c r="AI52" t="s">
        <v>136</v>
      </c>
      <c r="AJ52" t="s">
        <v>136</v>
      </c>
      <c r="AK52" t="s">
        <v>136</v>
      </c>
      <c r="AL52" t="s">
        <v>136</v>
      </c>
      <c r="AM52" t="s">
        <v>133</v>
      </c>
      <c r="AP52" t="s">
        <v>136</v>
      </c>
      <c r="AQ52" t="s">
        <v>136</v>
      </c>
      <c r="AR52" t="s">
        <v>133</v>
      </c>
      <c r="AS52" t="s">
        <v>133</v>
      </c>
      <c r="AT52" t="s">
        <v>138</v>
      </c>
      <c r="AU52" t="s">
        <v>136</v>
      </c>
      <c r="AX52" t="s">
        <v>136</v>
      </c>
      <c r="AY52" t="s">
        <v>133</v>
      </c>
      <c r="AZ52" t="s">
        <v>133</v>
      </c>
      <c r="BA52" t="s">
        <v>136</v>
      </c>
      <c r="BB52" t="s">
        <v>136</v>
      </c>
      <c r="BC52" t="s">
        <v>133</v>
      </c>
      <c r="BF52" t="s">
        <v>136</v>
      </c>
      <c r="BG52" t="s">
        <v>136</v>
      </c>
      <c r="BH52" t="s">
        <v>133</v>
      </c>
      <c r="BI52" t="s">
        <v>133</v>
      </c>
      <c r="BJ52" t="s">
        <v>136</v>
      </c>
      <c r="BK52" t="s">
        <v>136</v>
      </c>
      <c r="BN52" t="s">
        <v>133</v>
      </c>
      <c r="BO52" t="s">
        <v>133</v>
      </c>
      <c r="BP52" t="s">
        <v>133</v>
      </c>
      <c r="BQ52" t="s">
        <v>133</v>
      </c>
      <c r="BR52" t="s">
        <v>133</v>
      </c>
      <c r="BS52" t="s">
        <v>133</v>
      </c>
      <c r="CD52" t="s">
        <v>133</v>
      </c>
      <c r="CE52" t="s">
        <v>136</v>
      </c>
      <c r="CF52" t="s">
        <v>136</v>
      </c>
      <c r="CG52" t="s">
        <v>136</v>
      </c>
      <c r="CH52" t="s">
        <v>136</v>
      </c>
      <c r="CI52" t="s">
        <v>136</v>
      </c>
      <c r="CJ52" t="s">
        <v>136</v>
      </c>
      <c r="CM52" t="s">
        <v>136</v>
      </c>
      <c r="CN52" t="s">
        <v>136</v>
      </c>
      <c r="CO52" t="s">
        <v>136</v>
      </c>
      <c r="CP52" t="s">
        <v>138</v>
      </c>
      <c r="CQ52" t="s">
        <v>136</v>
      </c>
      <c r="CR52" t="s">
        <v>136</v>
      </c>
      <c r="CS52" t="s">
        <v>136</v>
      </c>
      <c r="CT52" t="s">
        <v>136</v>
      </c>
      <c r="CU52" t="s">
        <v>136</v>
      </c>
      <c r="CV52" t="s">
        <v>136</v>
      </c>
      <c r="CW52" t="s">
        <v>138</v>
      </c>
      <c r="CX52" t="s">
        <v>136</v>
      </c>
      <c r="CY52" t="s">
        <v>136</v>
      </c>
      <c r="CZ52" t="s">
        <v>136</v>
      </c>
      <c r="DA52" t="s">
        <v>136</v>
      </c>
      <c r="DB52" t="s">
        <v>137</v>
      </c>
      <c r="DC52" t="s">
        <v>137</v>
      </c>
      <c r="DD52" t="s">
        <v>137</v>
      </c>
      <c r="DE52" t="s">
        <v>138</v>
      </c>
      <c r="DF52" t="s">
        <v>138</v>
      </c>
      <c r="DG52" t="s">
        <v>136</v>
      </c>
      <c r="DH52" t="s">
        <v>137</v>
      </c>
      <c r="DI52" t="s">
        <v>136</v>
      </c>
      <c r="DJ52" t="s">
        <v>136</v>
      </c>
      <c r="DK52" t="s">
        <v>136</v>
      </c>
      <c r="DL52" t="s">
        <v>134</v>
      </c>
      <c r="DM52" t="s">
        <v>136</v>
      </c>
      <c r="DN52" t="s">
        <v>136</v>
      </c>
      <c r="DO52" t="s">
        <v>136</v>
      </c>
      <c r="DP52" t="s">
        <v>136</v>
      </c>
      <c r="DQ52" t="s">
        <v>136</v>
      </c>
      <c r="DR52" t="s">
        <v>136</v>
      </c>
      <c r="DS52" t="s">
        <v>133</v>
      </c>
      <c r="DT52" t="s">
        <v>136</v>
      </c>
      <c r="DW52" t="s">
        <v>136</v>
      </c>
      <c r="DX52" t="s">
        <v>136</v>
      </c>
      <c r="DY52" t="s">
        <v>136</v>
      </c>
      <c r="DZ52" t="s">
        <v>137</v>
      </c>
      <c r="EA52" t="s">
        <v>136</v>
      </c>
      <c r="EB52" t="s">
        <v>136</v>
      </c>
      <c r="EC52" t="s">
        <v>136</v>
      </c>
      <c r="ED52" t="s">
        <v>136</v>
      </c>
      <c r="EE52" t="s">
        <v>136</v>
      </c>
      <c r="EF52" t="s">
        <v>136</v>
      </c>
      <c r="EG52" t="s">
        <v>136</v>
      </c>
      <c r="EH52" t="s">
        <v>136</v>
      </c>
      <c r="EI52" t="s">
        <v>136</v>
      </c>
      <c r="EJ52" t="s">
        <v>136</v>
      </c>
      <c r="EK52" t="s">
        <v>136</v>
      </c>
      <c r="EL52" t="s">
        <v>138</v>
      </c>
      <c r="EM52" t="s">
        <v>136</v>
      </c>
      <c r="EN52" t="s">
        <v>136</v>
      </c>
      <c r="EO52" t="s">
        <v>136</v>
      </c>
      <c r="EP52" t="s">
        <v>136</v>
      </c>
      <c r="EQ52" t="s">
        <v>136</v>
      </c>
      <c r="ER52" t="s">
        <v>136</v>
      </c>
      <c r="ES52" t="s">
        <v>136</v>
      </c>
      <c r="ET52" t="s">
        <v>136</v>
      </c>
      <c r="EU52" t="s">
        <v>137</v>
      </c>
      <c r="EV52" t="s">
        <v>137</v>
      </c>
      <c r="EW52" t="s">
        <v>132</v>
      </c>
      <c r="EX52" t="s">
        <v>136</v>
      </c>
      <c r="EY52" t="s">
        <v>132</v>
      </c>
      <c r="EZ52" t="s">
        <v>136</v>
      </c>
      <c r="FA52" t="s">
        <v>136</v>
      </c>
      <c r="FB52" t="s">
        <v>136</v>
      </c>
      <c r="FC52" t="s">
        <v>138</v>
      </c>
      <c r="FD52" t="s">
        <v>136</v>
      </c>
      <c r="FE52" t="s">
        <v>136</v>
      </c>
      <c r="FF52" t="s">
        <v>136</v>
      </c>
    </row>
    <row r="53" spans="1:162" x14ac:dyDescent="0.2">
      <c r="A53" t="s">
        <v>187</v>
      </c>
      <c r="B53" t="s">
        <v>136</v>
      </c>
      <c r="C53" t="s">
        <v>136</v>
      </c>
      <c r="D53" t="s">
        <v>137</v>
      </c>
      <c r="E53" t="s">
        <v>136</v>
      </c>
      <c r="F53" t="s">
        <v>136</v>
      </c>
      <c r="G53" t="s">
        <v>136</v>
      </c>
      <c r="J53" t="s">
        <v>133</v>
      </c>
      <c r="K53" t="s">
        <v>136</v>
      </c>
      <c r="L53" t="s">
        <v>136</v>
      </c>
      <c r="M53" t="s">
        <v>136</v>
      </c>
      <c r="N53" t="s">
        <v>136</v>
      </c>
      <c r="O53" t="s">
        <v>136</v>
      </c>
      <c r="R53" t="s">
        <v>136</v>
      </c>
      <c r="S53" t="s">
        <v>136</v>
      </c>
      <c r="T53" t="s">
        <v>136</v>
      </c>
      <c r="U53" t="s">
        <v>136</v>
      </c>
      <c r="V53" t="s">
        <v>136</v>
      </c>
      <c r="W53" t="s">
        <v>136</v>
      </c>
      <c r="Z53" t="s">
        <v>136</v>
      </c>
      <c r="AA53" t="s">
        <v>136</v>
      </c>
      <c r="AB53" t="s">
        <v>132</v>
      </c>
      <c r="AC53" t="s">
        <v>136</v>
      </c>
      <c r="AD53" t="s">
        <v>136</v>
      </c>
      <c r="AE53" t="s">
        <v>136</v>
      </c>
      <c r="AH53" t="s">
        <v>136</v>
      </c>
      <c r="AI53" t="s">
        <v>136</v>
      </c>
      <c r="AJ53" t="s">
        <v>136</v>
      </c>
      <c r="AK53" t="s">
        <v>136</v>
      </c>
      <c r="AL53" t="s">
        <v>136</v>
      </c>
      <c r="AM53" t="s">
        <v>136</v>
      </c>
      <c r="AP53" t="s">
        <v>136</v>
      </c>
      <c r="AQ53" t="s">
        <v>136</v>
      </c>
      <c r="AR53" t="s">
        <v>136</v>
      </c>
      <c r="AS53" t="s">
        <v>136</v>
      </c>
      <c r="AT53" t="s">
        <v>136</v>
      </c>
      <c r="AU53" t="s">
        <v>136</v>
      </c>
      <c r="AX53" t="s">
        <v>136</v>
      </c>
      <c r="AY53" t="s">
        <v>136</v>
      </c>
      <c r="AZ53" t="s">
        <v>136</v>
      </c>
      <c r="BA53" t="s">
        <v>136</v>
      </c>
      <c r="BB53" t="s">
        <v>136</v>
      </c>
      <c r="BC53" t="s">
        <v>136</v>
      </c>
      <c r="BF53" t="s">
        <v>136</v>
      </c>
      <c r="BG53" t="s">
        <v>136</v>
      </c>
      <c r="BH53" t="s">
        <v>136</v>
      </c>
      <c r="BI53" t="s">
        <v>136</v>
      </c>
      <c r="BJ53" t="s">
        <v>136</v>
      </c>
      <c r="BK53" t="s">
        <v>136</v>
      </c>
      <c r="BN53" t="s">
        <v>136</v>
      </c>
      <c r="BO53" t="s">
        <v>136</v>
      </c>
      <c r="BP53" t="s">
        <v>132</v>
      </c>
      <c r="BQ53" t="s">
        <v>136</v>
      </c>
      <c r="BR53" t="s">
        <v>136</v>
      </c>
      <c r="BS53" t="s">
        <v>137</v>
      </c>
      <c r="CD53" t="s">
        <v>136</v>
      </c>
      <c r="CE53" t="s">
        <v>136</v>
      </c>
      <c r="CF53" t="s">
        <v>136</v>
      </c>
      <c r="CG53" t="s">
        <v>136</v>
      </c>
      <c r="CH53" t="s">
        <v>136</v>
      </c>
      <c r="CI53" t="s">
        <v>136</v>
      </c>
      <c r="CJ53" t="s">
        <v>136</v>
      </c>
      <c r="CM53" t="s">
        <v>136</v>
      </c>
      <c r="CN53" t="s">
        <v>136</v>
      </c>
      <c r="CO53" t="s">
        <v>136</v>
      </c>
      <c r="CP53" t="s">
        <v>136</v>
      </c>
      <c r="CQ53" t="s">
        <v>136</v>
      </c>
      <c r="CR53" t="s">
        <v>136</v>
      </c>
      <c r="CS53" t="s">
        <v>136</v>
      </c>
      <c r="CT53" t="s">
        <v>136</v>
      </c>
      <c r="CU53" t="s">
        <v>136</v>
      </c>
      <c r="CV53" t="s">
        <v>136</v>
      </c>
      <c r="CW53" t="s">
        <v>136</v>
      </c>
      <c r="CX53" t="s">
        <v>136</v>
      </c>
      <c r="CY53" t="s">
        <v>136</v>
      </c>
      <c r="CZ53" t="s">
        <v>136</v>
      </c>
      <c r="DA53" t="s">
        <v>136</v>
      </c>
      <c r="DB53" t="s">
        <v>136</v>
      </c>
      <c r="DC53" t="s">
        <v>136</v>
      </c>
      <c r="DD53" t="s">
        <v>136</v>
      </c>
      <c r="DE53" t="s">
        <v>136</v>
      </c>
      <c r="DF53" t="s">
        <v>136</v>
      </c>
      <c r="DG53" t="s">
        <v>136</v>
      </c>
      <c r="DH53" t="s">
        <v>136</v>
      </c>
      <c r="DI53" t="s">
        <v>136</v>
      </c>
      <c r="DJ53" t="s">
        <v>136</v>
      </c>
      <c r="DK53" t="s">
        <v>136</v>
      </c>
      <c r="DL53" t="s">
        <v>136</v>
      </c>
      <c r="DM53" t="s">
        <v>136</v>
      </c>
      <c r="DN53" t="s">
        <v>137</v>
      </c>
      <c r="DO53" t="s">
        <v>136</v>
      </c>
      <c r="DP53" t="s">
        <v>136</v>
      </c>
      <c r="DQ53" t="s">
        <v>136</v>
      </c>
      <c r="DR53" t="s">
        <v>136</v>
      </c>
      <c r="DS53" t="s">
        <v>136</v>
      </c>
      <c r="DT53" t="s">
        <v>136</v>
      </c>
      <c r="DW53" t="s">
        <v>136</v>
      </c>
      <c r="DX53" t="s">
        <v>136</v>
      </c>
      <c r="DY53" t="s">
        <v>136</v>
      </c>
      <c r="DZ53" t="s">
        <v>136</v>
      </c>
      <c r="EA53" t="s">
        <v>136</v>
      </c>
      <c r="EB53" t="s">
        <v>136</v>
      </c>
      <c r="EC53" t="s">
        <v>136</v>
      </c>
      <c r="ED53" t="s">
        <v>136</v>
      </c>
      <c r="EE53" t="s">
        <v>136</v>
      </c>
      <c r="EF53" t="s">
        <v>136</v>
      </c>
      <c r="EG53" t="s">
        <v>136</v>
      </c>
      <c r="EH53" t="s">
        <v>137</v>
      </c>
      <c r="EI53" t="s">
        <v>136</v>
      </c>
      <c r="EJ53" t="s">
        <v>136</v>
      </c>
      <c r="EK53" t="s">
        <v>136</v>
      </c>
      <c r="EL53" t="s">
        <v>136</v>
      </c>
      <c r="EM53" t="s">
        <v>136</v>
      </c>
      <c r="EN53" t="s">
        <v>136</v>
      </c>
      <c r="EO53" t="s">
        <v>136</v>
      </c>
      <c r="EP53" t="s">
        <v>136</v>
      </c>
      <c r="EQ53" t="s">
        <v>136</v>
      </c>
      <c r="ER53" t="s">
        <v>136</v>
      </c>
      <c r="ES53" t="s">
        <v>136</v>
      </c>
      <c r="ET53" t="s">
        <v>136</v>
      </c>
      <c r="EU53" t="s">
        <v>136</v>
      </c>
      <c r="EV53" t="s">
        <v>136</v>
      </c>
      <c r="EW53" t="s">
        <v>136</v>
      </c>
      <c r="EX53" t="s">
        <v>136</v>
      </c>
      <c r="EY53" t="s">
        <v>136</v>
      </c>
      <c r="EZ53" t="s">
        <v>136</v>
      </c>
      <c r="FA53" t="s">
        <v>136</v>
      </c>
      <c r="FB53" t="s">
        <v>136</v>
      </c>
      <c r="FC53" t="s">
        <v>136</v>
      </c>
      <c r="FD53" t="s">
        <v>136</v>
      </c>
      <c r="FE53" t="s">
        <v>136</v>
      </c>
      <c r="FF53" t="s">
        <v>136</v>
      </c>
    </row>
    <row r="54" spans="1:162" x14ac:dyDescent="0.2">
      <c r="A54" t="s">
        <v>188</v>
      </c>
      <c r="B54" t="s">
        <v>136</v>
      </c>
      <c r="C54" t="s">
        <v>136</v>
      </c>
      <c r="D54" t="s">
        <v>137</v>
      </c>
      <c r="E54" t="s">
        <v>136</v>
      </c>
      <c r="F54" t="s">
        <v>136</v>
      </c>
      <c r="G54" t="s">
        <v>136</v>
      </c>
      <c r="J54" t="s">
        <v>138</v>
      </c>
      <c r="K54" t="s">
        <v>136</v>
      </c>
      <c r="L54" t="s">
        <v>136</v>
      </c>
      <c r="M54" t="s">
        <v>136</v>
      </c>
      <c r="N54" t="s">
        <v>136</v>
      </c>
      <c r="O54" t="s">
        <v>136</v>
      </c>
      <c r="R54" t="s">
        <v>136</v>
      </c>
      <c r="S54" t="s">
        <v>136</v>
      </c>
      <c r="T54" t="s">
        <v>136</v>
      </c>
      <c r="U54" t="s">
        <v>136</v>
      </c>
      <c r="V54" t="s">
        <v>136</v>
      </c>
      <c r="W54" t="s">
        <v>136</v>
      </c>
      <c r="Z54" t="s">
        <v>136</v>
      </c>
      <c r="AA54" t="s">
        <v>136</v>
      </c>
      <c r="AB54" t="s">
        <v>132</v>
      </c>
      <c r="AC54" t="s">
        <v>136</v>
      </c>
      <c r="AD54" t="s">
        <v>136</v>
      </c>
      <c r="AE54" t="s">
        <v>136</v>
      </c>
      <c r="AH54" t="s">
        <v>136</v>
      </c>
      <c r="AI54" t="s">
        <v>136</v>
      </c>
      <c r="AJ54" t="s">
        <v>136</v>
      </c>
      <c r="AK54" t="s">
        <v>136</v>
      </c>
      <c r="AL54" t="s">
        <v>136</v>
      </c>
      <c r="AM54" t="s">
        <v>136</v>
      </c>
      <c r="AP54" t="s">
        <v>136</v>
      </c>
      <c r="AQ54" t="s">
        <v>136</v>
      </c>
      <c r="AR54" t="s">
        <v>136</v>
      </c>
      <c r="AS54" t="s">
        <v>136</v>
      </c>
      <c r="AT54" t="s">
        <v>136</v>
      </c>
      <c r="AU54" t="s">
        <v>136</v>
      </c>
      <c r="AX54" t="s">
        <v>136</v>
      </c>
      <c r="AY54" t="s">
        <v>136</v>
      </c>
      <c r="AZ54" t="s">
        <v>136</v>
      </c>
      <c r="BA54" t="s">
        <v>136</v>
      </c>
      <c r="BB54" t="s">
        <v>136</v>
      </c>
      <c r="BC54" t="s">
        <v>136</v>
      </c>
      <c r="BF54" t="s">
        <v>136</v>
      </c>
      <c r="BG54" t="s">
        <v>136</v>
      </c>
      <c r="BH54" t="s">
        <v>136</v>
      </c>
      <c r="BI54" t="s">
        <v>136</v>
      </c>
      <c r="BJ54" t="s">
        <v>136</v>
      </c>
      <c r="BK54" t="s">
        <v>136</v>
      </c>
      <c r="BN54" t="s">
        <v>136</v>
      </c>
      <c r="BO54" t="s">
        <v>136</v>
      </c>
      <c r="BP54" t="s">
        <v>132</v>
      </c>
      <c r="BQ54" t="s">
        <v>136</v>
      </c>
      <c r="BR54" t="s">
        <v>136</v>
      </c>
      <c r="BS54" t="s">
        <v>137</v>
      </c>
      <c r="CD54" t="s">
        <v>136</v>
      </c>
      <c r="CE54" t="s">
        <v>136</v>
      </c>
      <c r="CF54" t="s">
        <v>136</v>
      </c>
      <c r="CG54" t="s">
        <v>136</v>
      </c>
      <c r="CH54" t="s">
        <v>136</v>
      </c>
      <c r="CI54" t="s">
        <v>136</v>
      </c>
      <c r="CJ54" t="s">
        <v>136</v>
      </c>
      <c r="CM54" t="s">
        <v>136</v>
      </c>
      <c r="CN54" t="s">
        <v>136</v>
      </c>
      <c r="CO54" t="s">
        <v>136</v>
      </c>
      <c r="CP54" t="s">
        <v>136</v>
      </c>
      <c r="CQ54" t="s">
        <v>136</v>
      </c>
      <c r="CR54" t="s">
        <v>136</v>
      </c>
      <c r="CS54" t="s">
        <v>136</v>
      </c>
      <c r="CT54" t="s">
        <v>136</v>
      </c>
      <c r="CU54" t="s">
        <v>136</v>
      </c>
      <c r="CV54" t="s">
        <v>136</v>
      </c>
      <c r="CW54" t="s">
        <v>136</v>
      </c>
      <c r="CX54" t="s">
        <v>136</v>
      </c>
      <c r="CY54" t="s">
        <v>136</v>
      </c>
      <c r="CZ54" t="s">
        <v>136</v>
      </c>
      <c r="DA54" t="s">
        <v>136</v>
      </c>
      <c r="DB54" t="s">
        <v>136</v>
      </c>
      <c r="DC54" t="s">
        <v>136</v>
      </c>
      <c r="DD54" t="s">
        <v>136</v>
      </c>
      <c r="DE54" t="s">
        <v>136</v>
      </c>
      <c r="DF54" t="s">
        <v>136</v>
      </c>
      <c r="DG54" t="s">
        <v>136</v>
      </c>
      <c r="DH54" t="s">
        <v>136</v>
      </c>
      <c r="DI54" t="s">
        <v>136</v>
      </c>
      <c r="DJ54" t="s">
        <v>136</v>
      </c>
      <c r="DK54" t="s">
        <v>136</v>
      </c>
      <c r="DL54" t="s">
        <v>136</v>
      </c>
      <c r="DM54" t="s">
        <v>136</v>
      </c>
      <c r="DN54" t="s">
        <v>137</v>
      </c>
      <c r="DO54" t="s">
        <v>136</v>
      </c>
      <c r="DP54" t="s">
        <v>136</v>
      </c>
      <c r="DQ54" t="s">
        <v>136</v>
      </c>
      <c r="DR54" t="s">
        <v>136</v>
      </c>
      <c r="DS54" t="s">
        <v>136</v>
      </c>
      <c r="DT54" t="s">
        <v>136</v>
      </c>
      <c r="DW54" t="s">
        <v>138</v>
      </c>
      <c r="DX54" t="s">
        <v>136</v>
      </c>
      <c r="DY54" t="s">
        <v>136</v>
      </c>
      <c r="DZ54" t="s">
        <v>136</v>
      </c>
      <c r="EA54" t="s">
        <v>136</v>
      </c>
      <c r="EB54" t="s">
        <v>136</v>
      </c>
      <c r="EC54" t="s">
        <v>136</v>
      </c>
      <c r="ED54" t="s">
        <v>136</v>
      </c>
      <c r="EE54" t="s">
        <v>136</v>
      </c>
      <c r="EF54" t="s">
        <v>136</v>
      </c>
      <c r="EG54" t="s">
        <v>136</v>
      </c>
      <c r="EH54" t="s">
        <v>137</v>
      </c>
      <c r="EI54" t="s">
        <v>136</v>
      </c>
      <c r="EJ54" t="s">
        <v>136</v>
      </c>
      <c r="EK54" t="s">
        <v>136</v>
      </c>
      <c r="EL54" t="s">
        <v>136</v>
      </c>
      <c r="EM54" t="s">
        <v>136</v>
      </c>
      <c r="EN54" t="s">
        <v>136</v>
      </c>
      <c r="EO54" t="s">
        <v>136</v>
      </c>
      <c r="EP54" t="s">
        <v>136</v>
      </c>
      <c r="EQ54" t="s">
        <v>136</v>
      </c>
      <c r="ER54" t="s">
        <v>136</v>
      </c>
      <c r="ES54" t="s">
        <v>136</v>
      </c>
      <c r="ET54" t="s">
        <v>136</v>
      </c>
      <c r="EU54" t="s">
        <v>136</v>
      </c>
      <c r="EV54" t="s">
        <v>136</v>
      </c>
      <c r="EW54" t="s">
        <v>136</v>
      </c>
      <c r="EX54" t="s">
        <v>136</v>
      </c>
      <c r="EY54" t="s">
        <v>136</v>
      </c>
      <c r="EZ54" t="s">
        <v>136</v>
      </c>
      <c r="FA54" t="s">
        <v>136</v>
      </c>
      <c r="FB54" t="s">
        <v>136</v>
      </c>
      <c r="FC54" t="s">
        <v>136</v>
      </c>
      <c r="FD54" t="s">
        <v>136</v>
      </c>
      <c r="FE54" t="s">
        <v>136</v>
      </c>
      <c r="FF54" t="s">
        <v>136</v>
      </c>
    </row>
    <row r="55" spans="1:162" x14ac:dyDescent="0.2">
      <c r="A55" t="s">
        <v>189</v>
      </c>
      <c r="B55" t="s">
        <v>136</v>
      </c>
      <c r="C55" t="s">
        <v>136</v>
      </c>
      <c r="D55" t="s">
        <v>137</v>
      </c>
      <c r="E55" t="s">
        <v>136</v>
      </c>
      <c r="F55" t="s">
        <v>136</v>
      </c>
      <c r="G55" t="s">
        <v>136</v>
      </c>
      <c r="J55" t="s">
        <v>133</v>
      </c>
      <c r="K55" t="s">
        <v>136</v>
      </c>
      <c r="L55" t="s">
        <v>136</v>
      </c>
      <c r="M55" t="s">
        <v>136</v>
      </c>
      <c r="N55" t="s">
        <v>136</v>
      </c>
      <c r="O55" t="s">
        <v>136</v>
      </c>
      <c r="R55" t="s">
        <v>136</v>
      </c>
      <c r="S55" t="s">
        <v>136</v>
      </c>
      <c r="T55" t="s">
        <v>136</v>
      </c>
      <c r="U55" t="s">
        <v>136</v>
      </c>
      <c r="V55" t="s">
        <v>136</v>
      </c>
      <c r="W55" t="s">
        <v>136</v>
      </c>
      <c r="Z55" t="s">
        <v>136</v>
      </c>
      <c r="AA55" t="s">
        <v>136</v>
      </c>
      <c r="AB55" t="s">
        <v>132</v>
      </c>
      <c r="AC55" t="s">
        <v>136</v>
      </c>
      <c r="AD55" t="s">
        <v>136</v>
      </c>
      <c r="AE55" t="s">
        <v>136</v>
      </c>
      <c r="AH55" t="s">
        <v>136</v>
      </c>
      <c r="AI55" t="s">
        <v>136</v>
      </c>
      <c r="AJ55" t="s">
        <v>136</v>
      </c>
      <c r="AK55" t="s">
        <v>136</v>
      </c>
      <c r="AL55" t="s">
        <v>136</v>
      </c>
      <c r="AM55" t="s">
        <v>136</v>
      </c>
      <c r="AP55" t="s">
        <v>136</v>
      </c>
      <c r="AQ55" t="s">
        <v>136</v>
      </c>
      <c r="AR55" t="s">
        <v>136</v>
      </c>
      <c r="AS55" t="s">
        <v>136</v>
      </c>
      <c r="AT55" t="s">
        <v>136</v>
      </c>
      <c r="AU55" t="s">
        <v>136</v>
      </c>
      <c r="AX55" t="s">
        <v>136</v>
      </c>
      <c r="AY55" t="s">
        <v>136</v>
      </c>
      <c r="AZ55" t="s">
        <v>136</v>
      </c>
      <c r="BA55" t="s">
        <v>136</v>
      </c>
      <c r="BB55" t="s">
        <v>136</v>
      </c>
      <c r="BC55" t="s">
        <v>136</v>
      </c>
      <c r="BF55" t="s">
        <v>136</v>
      </c>
      <c r="BG55" t="s">
        <v>136</v>
      </c>
      <c r="BH55" t="s">
        <v>136</v>
      </c>
      <c r="BI55" t="s">
        <v>133</v>
      </c>
      <c r="BJ55" t="s">
        <v>136</v>
      </c>
      <c r="BK55" t="s">
        <v>136</v>
      </c>
      <c r="BN55" t="s">
        <v>136</v>
      </c>
      <c r="BO55" t="s">
        <v>136</v>
      </c>
      <c r="BP55" t="s">
        <v>132</v>
      </c>
      <c r="BQ55" t="s">
        <v>136</v>
      </c>
      <c r="BR55" t="s">
        <v>136</v>
      </c>
      <c r="BS55" t="s">
        <v>137</v>
      </c>
      <c r="CD55" t="s">
        <v>133</v>
      </c>
      <c r="CE55" t="s">
        <v>136</v>
      </c>
      <c r="CF55" t="s">
        <v>136</v>
      </c>
      <c r="CG55" t="s">
        <v>136</v>
      </c>
      <c r="CH55" t="s">
        <v>136</v>
      </c>
      <c r="CI55" t="s">
        <v>136</v>
      </c>
      <c r="CJ55" t="s">
        <v>136</v>
      </c>
      <c r="CM55" t="s">
        <v>136</v>
      </c>
      <c r="CN55" t="s">
        <v>136</v>
      </c>
      <c r="CO55" t="s">
        <v>136</v>
      </c>
      <c r="CP55" t="s">
        <v>136</v>
      </c>
      <c r="CQ55" t="s">
        <v>136</v>
      </c>
      <c r="CR55" t="s">
        <v>136</v>
      </c>
      <c r="CS55" t="s">
        <v>136</v>
      </c>
      <c r="CT55" t="s">
        <v>136</v>
      </c>
      <c r="CU55" t="s">
        <v>136</v>
      </c>
      <c r="CV55" t="s">
        <v>136</v>
      </c>
      <c r="CW55" t="s">
        <v>136</v>
      </c>
      <c r="CX55" t="s">
        <v>136</v>
      </c>
      <c r="CY55" t="s">
        <v>136</v>
      </c>
      <c r="CZ55" t="s">
        <v>136</v>
      </c>
      <c r="DA55" t="s">
        <v>136</v>
      </c>
      <c r="DB55" t="s">
        <v>136</v>
      </c>
      <c r="DC55" t="s">
        <v>136</v>
      </c>
      <c r="DD55" t="s">
        <v>136</v>
      </c>
      <c r="DE55" t="s">
        <v>136</v>
      </c>
      <c r="DF55" t="s">
        <v>136</v>
      </c>
      <c r="DG55" t="s">
        <v>136</v>
      </c>
      <c r="DH55" t="s">
        <v>136</v>
      </c>
      <c r="DI55" t="s">
        <v>136</v>
      </c>
      <c r="DJ55" t="s">
        <v>136</v>
      </c>
      <c r="DK55" t="s">
        <v>136</v>
      </c>
      <c r="DL55" t="s">
        <v>136</v>
      </c>
      <c r="DM55" t="s">
        <v>136</v>
      </c>
      <c r="DN55" t="s">
        <v>137</v>
      </c>
      <c r="DO55" t="s">
        <v>136</v>
      </c>
      <c r="DP55" t="s">
        <v>136</v>
      </c>
      <c r="DQ55" t="s">
        <v>136</v>
      </c>
      <c r="DR55" t="s">
        <v>136</v>
      </c>
      <c r="DS55" t="s">
        <v>136</v>
      </c>
      <c r="DT55" t="s">
        <v>136</v>
      </c>
      <c r="DW55" t="s">
        <v>136</v>
      </c>
      <c r="DX55" t="s">
        <v>136</v>
      </c>
      <c r="DY55" t="s">
        <v>136</v>
      </c>
      <c r="DZ55" t="s">
        <v>136</v>
      </c>
      <c r="EA55" t="s">
        <v>136</v>
      </c>
      <c r="EB55" t="s">
        <v>136</v>
      </c>
      <c r="EC55" t="s">
        <v>136</v>
      </c>
      <c r="ED55" t="s">
        <v>136</v>
      </c>
      <c r="EE55" t="s">
        <v>136</v>
      </c>
      <c r="EF55" t="s">
        <v>136</v>
      </c>
      <c r="EG55" t="s">
        <v>136</v>
      </c>
      <c r="EH55" t="s">
        <v>137</v>
      </c>
      <c r="EI55" t="s">
        <v>136</v>
      </c>
      <c r="EJ55" t="s">
        <v>136</v>
      </c>
      <c r="EK55" t="s">
        <v>136</v>
      </c>
      <c r="EL55" t="s">
        <v>136</v>
      </c>
      <c r="EM55" t="s">
        <v>136</v>
      </c>
      <c r="EN55" t="s">
        <v>136</v>
      </c>
      <c r="EO55" t="s">
        <v>136</v>
      </c>
      <c r="EP55" t="s">
        <v>136</v>
      </c>
      <c r="EQ55" t="s">
        <v>136</v>
      </c>
      <c r="ER55" t="s">
        <v>136</v>
      </c>
      <c r="ES55" t="s">
        <v>136</v>
      </c>
      <c r="ET55" t="s">
        <v>136</v>
      </c>
      <c r="EU55" t="s">
        <v>136</v>
      </c>
      <c r="EV55" t="s">
        <v>136</v>
      </c>
      <c r="EW55" t="s">
        <v>136</v>
      </c>
      <c r="EX55" t="s">
        <v>136</v>
      </c>
      <c r="EY55" t="s">
        <v>136</v>
      </c>
      <c r="EZ55" t="s">
        <v>136</v>
      </c>
      <c r="FA55" t="s">
        <v>136</v>
      </c>
      <c r="FB55" t="s">
        <v>136</v>
      </c>
      <c r="FC55" t="s">
        <v>136</v>
      </c>
      <c r="FD55" t="s">
        <v>136</v>
      </c>
      <c r="FE55" t="s">
        <v>136</v>
      </c>
      <c r="FF55" t="s">
        <v>136</v>
      </c>
    </row>
    <row r="56" spans="1:162" x14ac:dyDescent="0.2">
      <c r="A56" t="s">
        <v>190</v>
      </c>
      <c r="B56" t="s">
        <v>136</v>
      </c>
      <c r="C56" t="s">
        <v>136</v>
      </c>
      <c r="D56" t="s">
        <v>136</v>
      </c>
      <c r="E56" t="s">
        <v>136</v>
      </c>
      <c r="F56" t="s">
        <v>136</v>
      </c>
      <c r="G56" t="s">
        <v>133</v>
      </c>
      <c r="J56" t="s">
        <v>136</v>
      </c>
      <c r="K56" t="s">
        <v>136</v>
      </c>
      <c r="L56" t="s">
        <v>136</v>
      </c>
      <c r="M56" t="s">
        <v>136</v>
      </c>
      <c r="N56" t="s">
        <v>138</v>
      </c>
      <c r="O56" t="s">
        <v>134</v>
      </c>
      <c r="R56" t="s">
        <v>136</v>
      </c>
      <c r="S56" t="s">
        <v>134</v>
      </c>
      <c r="T56" t="s">
        <v>136</v>
      </c>
      <c r="U56" t="s">
        <v>136</v>
      </c>
      <c r="V56" t="s">
        <v>136</v>
      </c>
      <c r="W56" t="s">
        <v>133</v>
      </c>
      <c r="Z56" t="s">
        <v>136</v>
      </c>
      <c r="AA56" t="s">
        <v>136</v>
      </c>
      <c r="AB56" t="s">
        <v>136</v>
      </c>
      <c r="AC56" t="s">
        <v>136</v>
      </c>
      <c r="AD56" t="s">
        <v>136</v>
      </c>
      <c r="AE56" t="s">
        <v>136</v>
      </c>
      <c r="AH56" t="s">
        <v>136</v>
      </c>
      <c r="AI56" t="s">
        <v>138</v>
      </c>
      <c r="AJ56" t="s">
        <v>136</v>
      </c>
      <c r="AK56" t="s">
        <v>136</v>
      </c>
      <c r="AL56" t="s">
        <v>136</v>
      </c>
      <c r="AM56" t="s">
        <v>136</v>
      </c>
      <c r="AP56" t="s">
        <v>133</v>
      </c>
      <c r="AQ56" t="s">
        <v>136</v>
      </c>
      <c r="AR56" t="s">
        <v>136</v>
      </c>
      <c r="AS56" t="s">
        <v>136</v>
      </c>
      <c r="AT56" t="s">
        <v>136</v>
      </c>
      <c r="AU56" t="s">
        <v>136</v>
      </c>
      <c r="AX56" t="s">
        <v>136</v>
      </c>
      <c r="AY56" t="s">
        <v>134</v>
      </c>
      <c r="AZ56" t="s">
        <v>133</v>
      </c>
      <c r="BA56" t="s">
        <v>136</v>
      </c>
      <c r="BB56" t="s">
        <v>134</v>
      </c>
      <c r="BC56" t="s">
        <v>136</v>
      </c>
      <c r="BF56" t="s">
        <v>133</v>
      </c>
      <c r="BG56" t="s">
        <v>134</v>
      </c>
      <c r="BH56" t="s">
        <v>134</v>
      </c>
      <c r="BI56" t="s">
        <v>136</v>
      </c>
      <c r="BJ56" t="s">
        <v>136</v>
      </c>
      <c r="BK56" t="s">
        <v>136</v>
      </c>
      <c r="BN56" t="s">
        <v>136</v>
      </c>
      <c r="BO56" t="s">
        <v>138</v>
      </c>
      <c r="BP56" t="s">
        <v>136</v>
      </c>
      <c r="BQ56" t="s">
        <v>136</v>
      </c>
      <c r="BR56" t="s">
        <v>136</v>
      </c>
      <c r="BS56" t="s">
        <v>136</v>
      </c>
      <c r="CD56" t="s">
        <v>134</v>
      </c>
      <c r="CE56" t="s">
        <v>138</v>
      </c>
      <c r="CF56" t="s">
        <v>136</v>
      </c>
      <c r="CG56" t="s">
        <v>134</v>
      </c>
      <c r="CH56" t="s">
        <v>136</v>
      </c>
      <c r="CI56" t="s">
        <v>133</v>
      </c>
      <c r="CJ56" t="s">
        <v>134</v>
      </c>
      <c r="CM56" t="s">
        <v>136</v>
      </c>
      <c r="CN56" t="s">
        <v>136</v>
      </c>
      <c r="CO56" t="s">
        <v>136</v>
      </c>
      <c r="CP56" t="s">
        <v>138</v>
      </c>
      <c r="CQ56" t="s">
        <v>134</v>
      </c>
      <c r="CR56" t="s">
        <v>133</v>
      </c>
      <c r="CS56" t="s">
        <v>136</v>
      </c>
      <c r="CT56" t="s">
        <v>136</v>
      </c>
      <c r="CU56" t="s">
        <v>136</v>
      </c>
      <c r="CV56" t="s">
        <v>136</v>
      </c>
      <c r="CW56" t="s">
        <v>138</v>
      </c>
      <c r="CX56" t="s">
        <v>136</v>
      </c>
      <c r="CY56" t="s">
        <v>134</v>
      </c>
      <c r="CZ56" t="s">
        <v>136</v>
      </c>
      <c r="DA56" t="s">
        <v>136</v>
      </c>
      <c r="DB56" t="s">
        <v>133</v>
      </c>
      <c r="DC56" t="s">
        <v>136</v>
      </c>
      <c r="DD56" t="s">
        <v>134</v>
      </c>
      <c r="DE56" t="s">
        <v>136</v>
      </c>
      <c r="DF56" t="s">
        <v>134</v>
      </c>
      <c r="DG56" t="s">
        <v>136</v>
      </c>
      <c r="DH56" t="s">
        <v>133</v>
      </c>
      <c r="DI56" t="s">
        <v>136</v>
      </c>
      <c r="DJ56" t="s">
        <v>136</v>
      </c>
      <c r="DK56" t="s">
        <v>136</v>
      </c>
      <c r="DL56" t="s">
        <v>136</v>
      </c>
      <c r="DM56" t="s">
        <v>136</v>
      </c>
      <c r="DN56" t="s">
        <v>136</v>
      </c>
      <c r="DO56" t="s">
        <v>136</v>
      </c>
      <c r="DP56" t="s">
        <v>138</v>
      </c>
      <c r="DQ56" t="s">
        <v>134</v>
      </c>
      <c r="DR56" t="s">
        <v>136</v>
      </c>
      <c r="DS56" t="s">
        <v>136</v>
      </c>
      <c r="DT56" t="s">
        <v>136</v>
      </c>
      <c r="DW56" t="s">
        <v>136</v>
      </c>
      <c r="DX56" t="s">
        <v>136</v>
      </c>
      <c r="DY56" t="s">
        <v>136</v>
      </c>
      <c r="DZ56" t="s">
        <v>138</v>
      </c>
      <c r="EA56" t="s">
        <v>136</v>
      </c>
      <c r="EB56" t="s">
        <v>133</v>
      </c>
      <c r="EC56" t="s">
        <v>134</v>
      </c>
      <c r="ED56" t="s">
        <v>136</v>
      </c>
      <c r="EE56" t="s">
        <v>136</v>
      </c>
      <c r="EF56" t="s">
        <v>136</v>
      </c>
      <c r="EG56" t="s">
        <v>134</v>
      </c>
      <c r="EH56" t="s">
        <v>138</v>
      </c>
      <c r="EI56" t="s">
        <v>136</v>
      </c>
      <c r="EJ56" t="s">
        <v>136</v>
      </c>
      <c r="EK56" t="s">
        <v>136</v>
      </c>
      <c r="EL56" t="s">
        <v>138</v>
      </c>
      <c r="EM56" t="s">
        <v>138</v>
      </c>
      <c r="EN56" t="s">
        <v>136</v>
      </c>
      <c r="EO56" t="s">
        <v>136</v>
      </c>
      <c r="EP56" t="s">
        <v>136</v>
      </c>
      <c r="EQ56" t="s">
        <v>134</v>
      </c>
      <c r="ER56" t="s">
        <v>136</v>
      </c>
      <c r="ES56" t="s">
        <v>136</v>
      </c>
      <c r="ET56" t="s">
        <v>134</v>
      </c>
      <c r="EU56" t="s">
        <v>136</v>
      </c>
      <c r="EV56" t="s">
        <v>138</v>
      </c>
      <c r="EW56" t="s">
        <v>136</v>
      </c>
      <c r="EX56" t="s">
        <v>138</v>
      </c>
      <c r="EY56" t="s">
        <v>136</v>
      </c>
      <c r="EZ56" t="s">
        <v>134</v>
      </c>
      <c r="FA56" t="s">
        <v>136</v>
      </c>
      <c r="FB56" t="s">
        <v>136</v>
      </c>
      <c r="FC56" t="s">
        <v>138</v>
      </c>
      <c r="FD56" t="s">
        <v>136</v>
      </c>
      <c r="FE56" t="s">
        <v>136</v>
      </c>
      <c r="FF56" t="s">
        <v>134</v>
      </c>
    </row>
    <row r="57" spans="1:162" x14ac:dyDescent="0.2">
      <c r="A57" t="s">
        <v>191</v>
      </c>
      <c r="B57" t="s">
        <v>132</v>
      </c>
      <c r="C57" t="s">
        <v>132</v>
      </c>
      <c r="D57" t="s">
        <v>132</v>
      </c>
      <c r="E57" t="s">
        <v>132</v>
      </c>
      <c r="F57" t="s">
        <v>132</v>
      </c>
      <c r="G57" t="s">
        <v>132</v>
      </c>
      <c r="J57" t="s">
        <v>132</v>
      </c>
      <c r="K57" t="s">
        <v>132</v>
      </c>
      <c r="L57" t="s">
        <v>132</v>
      </c>
      <c r="M57" t="s">
        <v>132</v>
      </c>
      <c r="N57" t="s">
        <v>132</v>
      </c>
      <c r="O57" t="s">
        <v>132</v>
      </c>
      <c r="R57" t="s">
        <v>132</v>
      </c>
      <c r="S57" t="s">
        <v>132</v>
      </c>
      <c r="T57" t="s">
        <v>132</v>
      </c>
      <c r="U57" t="s">
        <v>132</v>
      </c>
      <c r="V57" t="s">
        <v>132</v>
      </c>
      <c r="W57" t="s">
        <v>132</v>
      </c>
      <c r="Z57" t="s">
        <v>136</v>
      </c>
      <c r="AA57" t="s">
        <v>132</v>
      </c>
      <c r="AB57" t="s">
        <v>136</v>
      </c>
      <c r="AC57" t="s">
        <v>136</v>
      </c>
      <c r="AD57" t="s">
        <v>136</v>
      </c>
      <c r="AE57" t="s">
        <v>136</v>
      </c>
      <c r="AH57" t="s">
        <v>132</v>
      </c>
      <c r="AI57" t="s">
        <v>132</v>
      </c>
      <c r="AJ57" t="s">
        <v>132</v>
      </c>
      <c r="AK57" t="s">
        <v>132</v>
      </c>
      <c r="AL57" t="s">
        <v>132</v>
      </c>
      <c r="AM57" t="s">
        <v>132</v>
      </c>
      <c r="AP57" t="s">
        <v>137</v>
      </c>
      <c r="AQ57" t="s">
        <v>137</v>
      </c>
      <c r="AR57" t="s">
        <v>138</v>
      </c>
      <c r="AS57" t="s">
        <v>133</v>
      </c>
      <c r="AT57" t="s">
        <v>136</v>
      </c>
      <c r="AU57" t="s">
        <v>136</v>
      </c>
      <c r="AX57" t="s">
        <v>132</v>
      </c>
      <c r="AY57" t="s">
        <v>132</v>
      </c>
      <c r="AZ57" t="s">
        <v>132</v>
      </c>
      <c r="BA57" t="s">
        <v>132</v>
      </c>
      <c r="BB57" t="s">
        <v>132</v>
      </c>
      <c r="BC57" t="s">
        <v>132</v>
      </c>
      <c r="BF57" t="s">
        <v>132</v>
      </c>
      <c r="BG57" t="s">
        <v>132</v>
      </c>
      <c r="BH57" t="s">
        <v>132</v>
      </c>
      <c r="BI57" t="s">
        <v>136</v>
      </c>
      <c r="BJ57" t="s">
        <v>132</v>
      </c>
      <c r="BK57" t="s">
        <v>132</v>
      </c>
      <c r="BN57" t="s">
        <v>132</v>
      </c>
      <c r="BO57" t="s">
        <v>132</v>
      </c>
      <c r="BP57" t="s">
        <v>132</v>
      </c>
      <c r="BQ57" t="s">
        <v>132</v>
      </c>
      <c r="BR57" t="s">
        <v>132</v>
      </c>
      <c r="BS57" t="s">
        <v>132</v>
      </c>
      <c r="CD57" t="s">
        <v>136</v>
      </c>
      <c r="CE57" t="s">
        <v>136</v>
      </c>
      <c r="CF57" t="s">
        <v>136</v>
      </c>
      <c r="CG57" t="s">
        <v>136</v>
      </c>
      <c r="CH57" t="s">
        <v>136</v>
      </c>
      <c r="CI57" t="s">
        <v>136</v>
      </c>
      <c r="CJ57" t="s">
        <v>136</v>
      </c>
      <c r="CM57" t="s">
        <v>136</v>
      </c>
      <c r="CN57" t="s">
        <v>136</v>
      </c>
      <c r="CO57" t="s">
        <v>136</v>
      </c>
      <c r="CP57" t="s">
        <v>136</v>
      </c>
      <c r="CQ57" t="s">
        <v>136</v>
      </c>
      <c r="CR57" t="s">
        <v>136</v>
      </c>
      <c r="CS57" t="s">
        <v>136</v>
      </c>
      <c r="CT57" t="s">
        <v>136</v>
      </c>
      <c r="CU57" t="s">
        <v>136</v>
      </c>
      <c r="CV57" t="s">
        <v>136</v>
      </c>
      <c r="CW57" t="s">
        <v>136</v>
      </c>
      <c r="CX57" t="s">
        <v>136</v>
      </c>
      <c r="CY57" t="s">
        <v>137</v>
      </c>
      <c r="CZ57" t="s">
        <v>136</v>
      </c>
      <c r="DA57" t="s">
        <v>136</v>
      </c>
      <c r="DB57" t="s">
        <v>136</v>
      </c>
      <c r="DC57" t="s">
        <v>136</v>
      </c>
      <c r="DD57" t="s">
        <v>136</v>
      </c>
      <c r="DE57" t="s">
        <v>136</v>
      </c>
      <c r="DF57" t="s">
        <v>136</v>
      </c>
      <c r="DG57" t="s">
        <v>136</v>
      </c>
      <c r="DH57" t="s">
        <v>136</v>
      </c>
      <c r="DI57" t="s">
        <v>136</v>
      </c>
      <c r="DJ57" t="s">
        <v>136</v>
      </c>
      <c r="DK57" t="s">
        <v>136</v>
      </c>
      <c r="DL57" t="s">
        <v>136</v>
      </c>
      <c r="DM57" t="s">
        <v>138</v>
      </c>
      <c r="DN57" t="s">
        <v>136</v>
      </c>
      <c r="DO57" t="s">
        <v>136</v>
      </c>
      <c r="DP57" t="s">
        <v>136</v>
      </c>
      <c r="DQ57" t="s">
        <v>136</v>
      </c>
      <c r="DR57" t="s">
        <v>136</v>
      </c>
      <c r="DS57" t="s">
        <v>136</v>
      </c>
      <c r="DT57" t="s">
        <v>136</v>
      </c>
      <c r="DW57" t="s">
        <v>136</v>
      </c>
      <c r="DX57" t="s">
        <v>136</v>
      </c>
      <c r="DY57" t="s">
        <v>138</v>
      </c>
      <c r="DZ57" t="s">
        <v>138</v>
      </c>
      <c r="EA57" t="s">
        <v>138</v>
      </c>
      <c r="EB57" t="s">
        <v>133</v>
      </c>
      <c r="EC57" t="s">
        <v>136</v>
      </c>
      <c r="ED57" t="s">
        <v>136</v>
      </c>
      <c r="EE57" t="s">
        <v>136</v>
      </c>
      <c r="EF57" t="s">
        <v>136</v>
      </c>
      <c r="EG57" t="s">
        <v>136</v>
      </c>
      <c r="EH57" t="s">
        <v>136</v>
      </c>
      <c r="EI57" t="s">
        <v>136</v>
      </c>
      <c r="EJ57" t="s">
        <v>138</v>
      </c>
      <c r="EK57" t="s">
        <v>138</v>
      </c>
      <c r="EL57" t="s">
        <v>136</v>
      </c>
      <c r="EM57" t="s">
        <v>136</v>
      </c>
      <c r="EN57" t="s">
        <v>136</v>
      </c>
      <c r="EO57" t="s">
        <v>136</v>
      </c>
      <c r="EP57" t="s">
        <v>136</v>
      </c>
      <c r="EQ57" t="s">
        <v>137</v>
      </c>
      <c r="ER57" t="s">
        <v>136</v>
      </c>
      <c r="ES57" t="s">
        <v>136</v>
      </c>
      <c r="ET57" t="s">
        <v>136</v>
      </c>
      <c r="EU57" t="s">
        <v>136</v>
      </c>
      <c r="EV57" t="s">
        <v>136</v>
      </c>
      <c r="EW57" t="s">
        <v>136</v>
      </c>
      <c r="EX57" t="s">
        <v>136</v>
      </c>
      <c r="EY57" t="s">
        <v>136</v>
      </c>
      <c r="EZ57" t="s">
        <v>136</v>
      </c>
      <c r="FA57" t="s">
        <v>136</v>
      </c>
      <c r="FB57" t="s">
        <v>136</v>
      </c>
      <c r="FC57" t="s">
        <v>136</v>
      </c>
      <c r="FD57" t="s">
        <v>137</v>
      </c>
      <c r="FE57" t="s">
        <v>136</v>
      </c>
      <c r="FF57" t="s">
        <v>136</v>
      </c>
    </row>
    <row r="58" spans="1:162" x14ac:dyDescent="0.2">
      <c r="A58" t="s">
        <v>192</v>
      </c>
      <c r="B58" t="s">
        <v>136</v>
      </c>
      <c r="C58" t="s">
        <v>138</v>
      </c>
      <c r="D58" t="s">
        <v>136</v>
      </c>
      <c r="E58" t="s">
        <v>136</v>
      </c>
      <c r="F58" t="s">
        <v>138</v>
      </c>
      <c r="G58" t="s">
        <v>136</v>
      </c>
      <c r="J58" t="s">
        <v>136</v>
      </c>
      <c r="K58" t="s">
        <v>136</v>
      </c>
      <c r="L58" t="s">
        <v>136</v>
      </c>
      <c r="M58" t="s">
        <v>136</v>
      </c>
      <c r="N58" t="s">
        <v>136</v>
      </c>
      <c r="O58" t="s">
        <v>136</v>
      </c>
      <c r="R58" t="s">
        <v>138</v>
      </c>
      <c r="S58" t="s">
        <v>136</v>
      </c>
      <c r="T58" t="s">
        <v>136</v>
      </c>
      <c r="U58" t="s">
        <v>137</v>
      </c>
      <c r="V58" t="s">
        <v>136</v>
      </c>
      <c r="W58" t="s">
        <v>136</v>
      </c>
      <c r="Z58" t="s">
        <v>136</v>
      </c>
      <c r="AA58" t="s">
        <v>137</v>
      </c>
      <c r="AB58" t="s">
        <v>132</v>
      </c>
      <c r="AC58" t="s">
        <v>136</v>
      </c>
      <c r="AD58" t="s">
        <v>136</v>
      </c>
      <c r="AE58" t="s">
        <v>136</v>
      </c>
      <c r="AH58" t="s">
        <v>136</v>
      </c>
      <c r="AI58" t="s">
        <v>136</v>
      </c>
      <c r="AJ58" t="s">
        <v>136</v>
      </c>
      <c r="AK58" t="s">
        <v>136</v>
      </c>
      <c r="AL58" t="s">
        <v>136</v>
      </c>
      <c r="AM58" t="s">
        <v>136</v>
      </c>
      <c r="AP58" t="s">
        <v>136</v>
      </c>
      <c r="AQ58" t="s">
        <v>136</v>
      </c>
      <c r="AR58" t="s">
        <v>136</v>
      </c>
      <c r="AS58" t="s">
        <v>136</v>
      </c>
      <c r="AT58" t="s">
        <v>136</v>
      </c>
      <c r="AU58" t="s">
        <v>136</v>
      </c>
      <c r="AX58" t="s">
        <v>136</v>
      </c>
      <c r="AY58" t="s">
        <v>136</v>
      </c>
      <c r="AZ58" t="s">
        <v>136</v>
      </c>
      <c r="BA58" t="s">
        <v>136</v>
      </c>
      <c r="BB58" t="s">
        <v>136</v>
      </c>
      <c r="BC58" t="s">
        <v>136</v>
      </c>
      <c r="BF58" t="s">
        <v>136</v>
      </c>
      <c r="BG58" t="s">
        <v>136</v>
      </c>
      <c r="BH58" t="s">
        <v>137</v>
      </c>
      <c r="BI58" t="s">
        <v>136</v>
      </c>
      <c r="BJ58" t="s">
        <v>136</v>
      </c>
      <c r="BK58" t="s">
        <v>136</v>
      </c>
      <c r="BN58" t="s">
        <v>136</v>
      </c>
      <c r="BO58" t="s">
        <v>136</v>
      </c>
      <c r="BP58" t="s">
        <v>136</v>
      </c>
      <c r="BQ58" t="s">
        <v>136</v>
      </c>
      <c r="BR58" t="s">
        <v>136</v>
      </c>
      <c r="BS58" t="s">
        <v>136</v>
      </c>
      <c r="CD58" t="s">
        <v>136</v>
      </c>
      <c r="CE58" t="s">
        <v>138</v>
      </c>
      <c r="CF58" t="s">
        <v>136</v>
      </c>
      <c r="CG58" t="s">
        <v>136</v>
      </c>
      <c r="CH58" t="s">
        <v>136</v>
      </c>
      <c r="CI58" t="s">
        <v>136</v>
      </c>
      <c r="CJ58" t="s">
        <v>136</v>
      </c>
      <c r="CM58" t="s">
        <v>136</v>
      </c>
      <c r="CN58" t="s">
        <v>136</v>
      </c>
      <c r="CO58" t="s">
        <v>136</v>
      </c>
      <c r="CP58" t="s">
        <v>136</v>
      </c>
      <c r="CQ58" t="s">
        <v>136</v>
      </c>
      <c r="CR58" t="s">
        <v>136</v>
      </c>
      <c r="CS58" t="s">
        <v>136</v>
      </c>
      <c r="CT58" t="s">
        <v>136</v>
      </c>
      <c r="CU58" t="s">
        <v>137</v>
      </c>
      <c r="CV58" t="s">
        <v>136</v>
      </c>
      <c r="CW58" t="s">
        <v>136</v>
      </c>
      <c r="CX58" t="s">
        <v>136</v>
      </c>
      <c r="CY58" t="s">
        <v>136</v>
      </c>
      <c r="CZ58" t="s">
        <v>136</v>
      </c>
      <c r="DA58" t="s">
        <v>136</v>
      </c>
      <c r="DB58" t="s">
        <v>136</v>
      </c>
      <c r="DC58" t="s">
        <v>136</v>
      </c>
      <c r="DD58" t="s">
        <v>136</v>
      </c>
      <c r="DE58" t="s">
        <v>138</v>
      </c>
      <c r="DF58" t="s">
        <v>136</v>
      </c>
      <c r="DG58" t="s">
        <v>136</v>
      </c>
      <c r="DH58" t="s">
        <v>136</v>
      </c>
      <c r="DI58" t="s">
        <v>136</v>
      </c>
      <c r="DJ58" t="s">
        <v>136</v>
      </c>
      <c r="DK58" t="s">
        <v>136</v>
      </c>
      <c r="DL58" t="s">
        <v>136</v>
      </c>
      <c r="DM58" t="s">
        <v>136</v>
      </c>
      <c r="DN58" t="s">
        <v>136</v>
      </c>
      <c r="DO58" t="s">
        <v>136</v>
      </c>
      <c r="DP58" t="s">
        <v>136</v>
      </c>
      <c r="DQ58" t="s">
        <v>136</v>
      </c>
      <c r="DR58" t="s">
        <v>136</v>
      </c>
      <c r="DS58" t="s">
        <v>136</v>
      </c>
      <c r="DT58" t="s">
        <v>136</v>
      </c>
      <c r="DW58" t="s">
        <v>136</v>
      </c>
      <c r="DX58" t="s">
        <v>136</v>
      </c>
      <c r="DY58" t="s">
        <v>136</v>
      </c>
      <c r="DZ58" t="s">
        <v>136</v>
      </c>
      <c r="EA58" t="s">
        <v>136</v>
      </c>
      <c r="EB58" t="s">
        <v>136</v>
      </c>
      <c r="EC58" t="s">
        <v>136</v>
      </c>
      <c r="ED58" t="s">
        <v>138</v>
      </c>
      <c r="EE58" t="s">
        <v>136</v>
      </c>
      <c r="EF58" t="s">
        <v>136</v>
      </c>
      <c r="EG58" t="s">
        <v>136</v>
      </c>
      <c r="EH58" t="s">
        <v>136</v>
      </c>
      <c r="EI58" t="s">
        <v>136</v>
      </c>
      <c r="EJ58" t="s">
        <v>136</v>
      </c>
      <c r="EK58" t="s">
        <v>136</v>
      </c>
      <c r="EL58" t="s">
        <v>136</v>
      </c>
      <c r="EM58" t="s">
        <v>136</v>
      </c>
      <c r="EN58" t="s">
        <v>136</v>
      </c>
      <c r="EO58" t="s">
        <v>136</v>
      </c>
      <c r="EP58" t="s">
        <v>136</v>
      </c>
      <c r="EQ58" t="s">
        <v>138</v>
      </c>
      <c r="ER58" t="s">
        <v>136</v>
      </c>
      <c r="ES58" t="s">
        <v>136</v>
      </c>
      <c r="ET58" t="s">
        <v>136</v>
      </c>
      <c r="EU58" t="s">
        <v>138</v>
      </c>
      <c r="EV58" t="s">
        <v>136</v>
      </c>
      <c r="EW58" t="s">
        <v>136</v>
      </c>
      <c r="EX58" t="s">
        <v>138</v>
      </c>
      <c r="EY58" t="s">
        <v>138</v>
      </c>
      <c r="EZ58" t="s">
        <v>138</v>
      </c>
      <c r="FA58" t="s">
        <v>136</v>
      </c>
      <c r="FB58" t="s">
        <v>136</v>
      </c>
      <c r="FC58" t="s">
        <v>136</v>
      </c>
      <c r="FD58" t="s">
        <v>136</v>
      </c>
      <c r="FE58" t="s">
        <v>136</v>
      </c>
      <c r="FF58" t="s">
        <v>136</v>
      </c>
    </row>
    <row r="59" spans="1:162" x14ac:dyDescent="0.2">
      <c r="A59" t="s">
        <v>193</v>
      </c>
      <c r="B59" t="s">
        <v>136</v>
      </c>
      <c r="C59" t="s">
        <v>133</v>
      </c>
      <c r="D59" t="s">
        <v>136</v>
      </c>
      <c r="E59" t="s">
        <v>136</v>
      </c>
      <c r="F59" t="s">
        <v>133</v>
      </c>
      <c r="G59" t="s">
        <v>133</v>
      </c>
      <c r="J59" t="s">
        <v>136</v>
      </c>
      <c r="K59" t="s">
        <v>136</v>
      </c>
      <c r="L59" t="s">
        <v>136</v>
      </c>
      <c r="M59" t="s">
        <v>136</v>
      </c>
      <c r="N59" t="s">
        <v>136</v>
      </c>
      <c r="O59" t="s">
        <v>136</v>
      </c>
      <c r="R59" t="s">
        <v>133</v>
      </c>
      <c r="S59" t="s">
        <v>136</v>
      </c>
      <c r="T59" t="s">
        <v>136</v>
      </c>
      <c r="U59" t="s">
        <v>136</v>
      </c>
      <c r="V59" t="s">
        <v>136</v>
      </c>
      <c r="W59" t="s">
        <v>136</v>
      </c>
      <c r="Z59" t="s">
        <v>136</v>
      </c>
      <c r="AA59" t="s">
        <v>137</v>
      </c>
      <c r="AB59" t="s">
        <v>132</v>
      </c>
      <c r="AC59" t="s">
        <v>136</v>
      </c>
      <c r="AD59" t="s">
        <v>136</v>
      </c>
      <c r="AE59" t="s">
        <v>136</v>
      </c>
      <c r="AH59" t="s">
        <v>136</v>
      </c>
      <c r="AI59" t="s">
        <v>136</v>
      </c>
      <c r="AJ59" t="s">
        <v>136</v>
      </c>
      <c r="AK59" t="s">
        <v>136</v>
      </c>
      <c r="AL59" t="s">
        <v>136</v>
      </c>
      <c r="AM59" t="s">
        <v>136</v>
      </c>
      <c r="AP59" t="s">
        <v>136</v>
      </c>
      <c r="AQ59" t="s">
        <v>136</v>
      </c>
      <c r="AR59" t="s">
        <v>136</v>
      </c>
      <c r="AS59" t="s">
        <v>136</v>
      </c>
      <c r="AT59" t="s">
        <v>136</v>
      </c>
      <c r="AU59" t="s">
        <v>136</v>
      </c>
      <c r="AX59" t="s">
        <v>136</v>
      </c>
      <c r="AY59" t="s">
        <v>136</v>
      </c>
      <c r="AZ59" t="s">
        <v>136</v>
      </c>
      <c r="BA59" t="s">
        <v>136</v>
      </c>
      <c r="BB59" t="s">
        <v>133</v>
      </c>
      <c r="BC59" t="s">
        <v>136</v>
      </c>
      <c r="BF59" t="s">
        <v>136</v>
      </c>
      <c r="BG59" t="s">
        <v>136</v>
      </c>
      <c r="BH59" t="s">
        <v>136</v>
      </c>
      <c r="BI59" t="s">
        <v>136</v>
      </c>
      <c r="BJ59" t="s">
        <v>136</v>
      </c>
      <c r="BK59" t="s">
        <v>136</v>
      </c>
      <c r="BN59" t="s">
        <v>136</v>
      </c>
      <c r="BO59" t="s">
        <v>133</v>
      </c>
      <c r="BP59" t="s">
        <v>136</v>
      </c>
      <c r="BQ59" t="s">
        <v>136</v>
      </c>
      <c r="BR59" t="s">
        <v>136</v>
      </c>
      <c r="BS59" t="s">
        <v>136</v>
      </c>
      <c r="CD59" t="s">
        <v>133</v>
      </c>
      <c r="CE59" t="s">
        <v>136</v>
      </c>
      <c r="CF59" t="s">
        <v>136</v>
      </c>
      <c r="CG59" t="s">
        <v>136</v>
      </c>
      <c r="CH59" t="s">
        <v>136</v>
      </c>
      <c r="CI59" t="s">
        <v>136</v>
      </c>
      <c r="CJ59" t="s">
        <v>136</v>
      </c>
      <c r="CM59" t="s">
        <v>136</v>
      </c>
      <c r="CN59" t="s">
        <v>136</v>
      </c>
      <c r="CO59" t="s">
        <v>136</v>
      </c>
      <c r="CP59" t="s">
        <v>136</v>
      </c>
      <c r="CQ59" t="s">
        <v>136</v>
      </c>
      <c r="CR59" t="s">
        <v>136</v>
      </c>
      <c r="CS59" t="s">
        <v>136</v>
      </c>
      <c r="CT59" t="s">
        <v>136</v>
      </c>
      <c r="CU59" t="s">
        <v>137</v>
      </c>
      <c r="CV59" t="s">
        <v>136</v>
      </c>
      <c r="CW59" t="s">
        <v>136</v>
      </c>
      <c r="CX59" t="s">
        <v>136</v>
      </c>
      <c r="CY59" t="s">
        <v>136</v>
      </c>
      <c r="CZ59" t="s">
        <v>136</v>
      </c>
      <c r="DA59" t="s">
        <v>136</v>
      </c>
      <c r="DB59" t="s">
        <v>136</v>
      </c>
      <c r="DC59" t="s">
        <v>136</v>
      </c>
      <c r="DD59" t="s">
        <v>136</v>
      </c>
      <c r="DE59" t="s">
        <v>133</v>
      </c>
      <c r="DF59" t="s">
        <v>136</v>
      </c>
      <c r="DG59" t="s">
        <v>136</v>
      </c>
      <c r="DH59" t="s">
        <v>136</v>
      </c>
      <c r="DI59" t="s">
        <v>136</v>
      </c>
      <c r="DJ59" t="s">
        <v>136</v>
      </c>
      <c r="DK59" t="s">
        <v>136</v>
      </c>
      <c r="DL59" t="s">
        <v>136</v>
      </c>
      <c r="DM59" t="s">
        <v>136</v>
      </c>
      <c r="DN59" t="s">
        <v>136</v>
      </c>
      <c r="DO59" t="s">
        <v>136</v>
      </c>
      <c r="DP59" t="s">
        <v>136</v>
      </c>
      <c r="DQ59" t="s">
        <v>136</v>
      </c>
      <c r="DR59" t="s">
        <v>136</v>
      </c>
      <c r="DS59" t="s">
        <v>136</v>
      </c>
      <c r="DT59" t="s">
        <v>136</v>
      </c>
      <c r="DW59" t="s">
        <v>136</v>
      </c>
      <c r="DX59" t="s">
        <v>136</v>
      </c>
      <c r="DY59" t="s">
        <v>136</v>
      </c>
      <c r="DZ59" t="s">
        <v>136</v>
      </c>
      <c r="EA59" t="s">
        <v>136</v>
      </c>
      <c r="EB59" t="s">
        <v>136</v>
      </c>
      <c r="EC59" t="s">
        <v>136</v>
      </c>
      <c r="ED59" t="s">
        <v>133</v>
      </c>
      <c r="EE59" t="s">
        <v>136</v>
      </c>
      <c r="EF59" t="s">
        <v>136</v>
      </c>
      <c r="EG59" t="s">
        <v>136</v>
      </c>
      <c r="EH59" t="s">
        <v>136</v>
      </c>
      <c r="EI59" t="s">
        <v>136</v>
      </c>
      <c r="EJ59" t="s">
        <v>136</v>
      </c>
      <c r="EK59" t="s">
        <v>136</v>
      </c>
      <c r="EL59" t="s">
        <v>136</v>
      </c>
      <c r="EM59" t="s">
        <v>136</v>
      </c>
      <c r="EN59" t="s">
        <v>136</v>
      </c>
      <c r="EO59" t="s">
        <v>136</v>
      </c>
      <c r="EP59" t="s">
        <v>136</v>
      </c>
      <c r="EQ59" t="s">
        <v>133</v>
      </c>
      <c r="ER59" t="s">
        <v>136</v>
      </c>
      <c r="ES59" t="s">
        <v>136</v>
      </c>
      <c r="ET59" t="s">
        <v>136</v>
      </c>
      <c r="EU59" t="s">
        <v>136</v>
      </c>
      <c r="EV59" t="s">
        <v>136</v>
      </c>
      <c r="EW59" t="s">
        <v>136</v>
      </c>
      <c r="EX59" t="s">
        <v>136</v>
      </c>
      <c r="EY59" t="s">
        <v>136</v>
      </c>
      <c r="EZ59" t="s">
        <v>133</v>
      </c>
      <c r="FA59" t="s">
        <v>136</v>
      </c>
      <c r="FB59" t="s">
        <v>136</v>
      </c>
      <c r="FC59" t="s">
        <v>136</v>
      </c>
      <c r="FD59" t="s">
        <v>136</v>
      </c>
      <c r="FE59" t="s">
        <v>136</v>
      </c>
      <c r="FF59" t="s">
        <v>136</v>
      </c>
    </row>
    <row r="60" spans="1:162" x14ac:dyDescent="0.2">
      <c r="A60" t="s">
        <v>194</v>
      </c>
      <c r="B60" t="s">
        <v>136</v>
      </c>
      <c r="C60" t="s">
        <v>138</v>
      </c>
      <c r="D60" t="s">
        <v>136</v>
      </c>
      <c r="E60" t="s">
        <v>136</v>
      </c>
      <c r="F60" t="s">
        <v>138</v>
      </c>
      <c r="G60" t="s">
        <v>136</v>
      </c>
      <c r="J60" t="s">
        <v>136</v>
      </c>
      <c r="K60" t="s">
        <v>136</v>
      </c>
      <c r="L60" t="s">
        <v>136</v>
      </c>
      <c r="M60" t="s">
        <v>136</v>
      </c>
      <c r="N60" t="s">
        <v>136</v>
      </c>
      <c r="O60" t="s">
        <v>136</v>
      </c>
      <c r="R60" t="s">
        <v>132</v>
      </c>
      <c r="S60" t="s">
        <v>136</v>
      </c>
      <c r="T60" t="s">
        <v>134</v>
      </c>
      <c r="U60" t="s">
        <v>136</v>
      </c>
      <c r="V60" t="s">
        <v>138</v>
      </c>
      <c r="W60" t="s">
        <v>136</v>
      </c>
      <c r="Z60" t="s">
        <v>136</v>
      </c>
      <c r="AA60" t="s">
        <v>132</v>
      </c>
      <c r="AB60" t="s">
        <v>132</v>
      </c>
      <c r="AC60" t="s">
        <v>136</v>
      </c>
      <c r="AD60" t="s">
        <v>136</v>
      </c>
      <c r="AE60" t="s">
        <v>138</v>
      </c>
      <c r="AH60" t="s">
        <v>137</v>
      </c>
      <c r="AI60" t="s">
        <v>136</v>
      </c>
      <c r="AJ60" t="s">
        <v>138</v>
      </c>
      <c r="AK60" t="s">
        <v>136</v>
      </c>
      <c r="AL60" t="s">
        <v>132</v>
      </c>
      <c r="AM60" t="s">
        <v>136</v>
      </c>
      <c r="AP60" t="s">
        <v>136</v>
      </c>
      <c r="AQ60" t="s">
        <v>136</v>
      </c>
      <c r="AR60" t="s">
        <v>136</v>
      </c>
      <c r="AS60" t="s">
        <v>136</v>
      </c>
      <c r="AT60" t="s">
        <v>136</v>
      </c>
      <c r="AU60" t="s">
        <v>136</v>
      </c>
      <c r="AX60" t="s">
        <v>136</v>
      </c>
      <c r="AY60" t="s">
        <v>136</v>
      </c>
      <c r="AZ60" t="s">
        <v>136</v>
      </c>
      <c r="BA60" t="s">
        <v>136</v>
      </c>
      <c r="BB60" t="s">
        <v>138</v>
      </c>
      <c r="BC60" t="s">
        <v>136</v>
      </c>
      <c r="BF60" t="s">
        <v>136</v>
      </c>
      <c r="BG60" t="s">
        <v>136</v>
      </c>
      <c r="BH60" t="s">
        <v>136</v>
      </c>
      <c r="BI60" t="s">
        <v>138</v>
      </c>
      <c r="BJ60" t="s">
        <v>136</v>
      </c>
      <c r="BK60" t="s">
        <v>136</v>
      </c>
      <c r="BN60" t="s">
        <v>136</v>
      </c>
      <c r="BO60" t="s">
        <v>132</v>
      </c>
      <c r="BP60" t="s">
        <v>136</v>
      </c>
      <c r="BQ60" t="s">
        <v>136</v>
      </c>
      <c r="BR60" t="s">
        <v>136</v>
      </c>
      <c r="BS60" t="s">
        <v>137</v>
      </c>
      <c r="CD60" t="s">
        <v>133</v>
      </c>
      <c r="CE60" t="s">
        <v>136</v>
      </c>
      <c r="CF60" t="s">
        <v>136</v>
      </c>
      <c r="CG60" t="s">
        <v>136</v>
      </c>
      <c r="CH60" t="s">
        <v>136</v>
      </c>
      <c r="CI60" t="s">
        <v>136</v>
      </c>
      <c r="CJ60" t="s">
        <v>136</v>
      </c>
      <c r="CM60" t="s">
        <v>136</v>
      </c>
      <c r="CN60" t="s">
        <v>136</v>
      </c>
      <c r="CO60" t="s">
        <v>136</v>
      </c>
      <c r="CP60" t="s">
        <v>136</v>
      </c>
      <c r="CQ60" t="s">
        <v>136</v>
      </c>
      <c r="CR60" t="s">
        <v>136</v>
      </c>
      <c r="CS60" t="s">
        <v>136</v>
      </c>
      <c r="CT60" t="s">
        <v>136</v>
      </c>
      <c r="CU60" t="s">
        <v>137</v>
      </c>
      <c r="CV60" t="s">
        <v>136</v>
      </c>
      <c r="CW60" t="s">
        <v>136</v>
      </c>
      <c r="CX60" t="s">
        <v>136</v>
      </c>
      <c r="CY60" t="s">
        <v>136</v>
      </c>
      <c r="CZ60" t="s">
        <v>136</v>
      </c>
      <c r="DA60" t="s">
        <v>136</v>
      </c>
      <c r="DB60" t="s">
        <v>136</v>
      </c>
      <c r="DC60" t="s">
        <v>136</v>
      </c>
      <c r="DD60" t="s">
        <v>136</v>
      </c>
      <c r="DE60" t="s">
        <v>136</v>
      </c>
      <c r="DF60" t="s">
        <v>136</v>
      </c>
      <c r="DG60" t="s">
        <v>136</v>
      </c>
      <c r="DH60" t="s">
        <v>136</v>
      </c>
      <c r="DI60" t="s">
        <v>136</v>
      </c>
      <c r="DJ60" t="s">
        <v>136</v>
      </c>
      <c r="DK60" t="s">
        <v>136</v>
      </c>
      <c r="DL60" t="s">
        <v>136</v>
      </c>
      <c r="DM60" t="s">
        <v>136</v>
      </c>
      <c r="DN60" t="s">
        <v>136</v>
      </c>
      <c r="DO60" t="s">
        <v>136</v>
      </c>
      <c r="DP60" t="s">
        <v>138</v>
      </c>
      <c r="DQ60" t="s">
        <v>136</v>
      </c>
      <c r="DR60" t="s">
        <v>136</v>
      </c>
      <c r="DS60" t="s">
        <v>136</v>
      </c>
      <c r="DT60" t="s">
        <v>136</v>
      </c>
      <c r="DW60" t="s">
        <v>136</v>
      </c>
      <c r="DX60" t="s">
        <v>136</v>
      </c>
      <c r="DY60" t="s">
        <v>136</v>
      </c>
      <c r="DZ60" t="s">
        <v>136</v>
      </c>
      <c r="EA60" t="s">
        <v>136</v>
      </c>
      <c r="EB60" t="s">
        <v>136</v>
      </c>
      <c r="EC60" t="s">
        <v>136</v>
      </c>
      <c r="ED60" t="s">
        <v>138</v>
      </c>
      <c r="EE60" t="s">
        <v>136</v>
      </c>
      <c r="EF60" t="s">
        <v>136</v>
      </c>
      <c r="EG60" t="s">
        <v>136</v>
      </c>
      <c r="EH60" t="s">
        <v>136</v>
      </c>
      <c r="EI60" t="s">
        <v>136</v>
      </c>
      <c r="EJ60" t="s">
        <v>136</v>
      </c>
      <c r="EK60" t="s">
        <v>136</v>
      </c>
      <c r="EL60" t="s">
        <v>136</v>
      </c>
      <c r="EM60" t="s">
        <v>136</v>
      </c>
      <c r="EN60" t="s">
        <v>136</v>
      </c>
      <c r="EO60" t="s">
        <v>136</v>
      </c>
      <c r="EP60" t="s">
        <v>136</v>
      </c>
      <c r="EQ60" t="s">
        <v>138</v>
      </c>
      <c r="ER60" t="s">
        <v>136</v>
      </c>
      <c r="ES60" t="s">
        <v>136</v>
      </c>
      <c r="ET60" t="s">
        <v>136</v>
      </c>
      <c r="EU60" t="s">
        <v>138</v>
      </c>
      <c r="EV60" t="s">
        <v>138</v>
      </c>
      <c r="EW60" t="s">
        <v>136</v>
      </c>
      <c r="EX60" t="s">
        <v>136</v>
      </c>
      <c r="EY60" t="s">
        <v>138</v>
      </c>
      <c r="EZ60" t="s">
        <v>133</v>
      </c>
      <c r="FA60" t="s">
        <v>136</v>
      </c>
      <c r="FB60" t="s">
        <v>136</v>
      </c>
      <c r="FC60" t="s">
        <v>136</v>
      </c>
      <c r="FD60" t="s">
        <v>136</v>
      </c>
      <c r="FE60" t="s">
        <v>136</v>
      </c>
      <c r="FF60" t="s">
        <v>136</v>
      </c>
    </row>
    <row r="61" spans="1:162" x14ac:dyDescent="0.2">
      <c r="A61" t="s">
        <v>195</v>
      </c>
      <c r="B61" t="s">
        <v>136</v>
      </c>
      <c r="C61" t="s">
        <v>136</v>
      </c>
      <c r="D61" t="s">
        <v>132</v>
      </c>
      <c r="E61" t="s">
        <v>136</v>
      </c>
      <c r="F61" t="s">
        <v>136</v>
      </c>
      <c r="G61" t="s">
        <v>136</v>
      </c>
      <c r="J61" t="s">
        <v>136</v>
      </c>
      <c r="K61" t="s">
        <v>136</v>
      </c>
      <c r="L61" t="s">
        <v>136</v>
      </c>
      <c r="M61" t="s">
        <v>136</v>
      </c>
      <c r="N61" t="s">
        <v>136</v>
      </c>
      <c r="O61" t="s">
        <v>136</v>
      </c>
      <c r="R61" t="s">
        <v>136</v>
      </c>
      <c r="S61" t="s">
        <v>136</v>
      </c>
      <c r="T61" t="s">
        <v>136</v>
      </c>
      <c r="U61" t="s">
        <v>138</v>
      </c>
      <c r="V61" t="s">
        <v>136</v>
      </c>
      <c r="W61" t="s">
        <v>136</v>
      </c>
      <c r="Z61" t="s">
        <v>136</v>
      </c>
      <c r="AA61" t="s">
        <v>136</v>
      </c>
      <c r="AB61" t="s">
        <v>136</v>
      </c>
      <c r="AC61" t="s">
        <v>136</v>
      </c>
      <c r="AD61" t="s">
        <v>134</v>
      </c>
      <c r="AE61" t="s">
        <v>136</v>
      </c>
      <c r="AH61" t="s">
        <v>136</v>
      </c>
      <c r="AI61" t="s">
        <v>136</v>
      </c>
      <c r="AJ61" t="s">
        <v>136</v>
      </c>
      <c r="AK61" t="s">
        <v>136</v>
      </c>
      <c r="AL61" t="s">
        <v>136</v>
      </c>
      <c r="AM61" t="s">
        <v>136</v>
      </c>
      <c r="AP61" t="s">
        <v>136</v>
      </c>
      <c r="AQ61" t="s">
        <v>136</v>
      </c>
      <c r="AR61" t="s">
        <v>136</v>
      </c>
      <c r="AS61" t="s">
        <v>136</v>
      </c>
      <c r="AT61" t="s">
        <v>136</v>
      </c>
      <c r="AU61" t="s">
        <v>136</v>
      </c>
      <c r="AX61" t="s">
        <v>138</v>
      </c>
      <c r="AY61" t="s">
        <v>136</v>
      </c>
      <c r="AZ61" t="s">
        <v>136</v>
      </c>
      <c r="BA61" t="s">
        <v>136</v>
      </c>
      <c r="BB61" t="s">
        <v>136</v>
      </c>
      <c r="BC61" t="s">
        <v>136</v>
      </c>
      <c r="BF61" t="s">
        <v>136</v>
      </c>
      <c r="BG61" t="s">
        <v>136</v>
      </c>
      <c r="BH61" t="s">
        <v>136</v>
      </c>
      <c r="BI61" t="s">
        <v>133</v>
      </c>
      <c r="BJ61" t="s">
        <v>136</v>
      </c>
      <c r="BK61" t="s">
        <v>136</v>
      </c>
      <c r="BN61" t="s">
        <v>136</v>
      </c>
      <c r="BO61" t="s">
        <v>136</v>
      </c>
      <c r="BP61" t="s">
        <v>132</v>
      </c>
      <c r="BQ61" t="s">
        <v>136</v>
      </c>
      <c r="BR61" t="s">
        <v>136</v>
      </c>
      <c r="BS61" t="s">
        <v>137</v>
      </c>
      <c r="CD61" t="s">
        <v>133</v>
      </c>
      <c r="CE61" t="s">
        <v>136</v>
      </c>
      <c r="CF61" t="s">
        <v>136</v>
      </c>
      <c r="CG61" t="s">
        <v>136</v>
      </c>
      <c r="CH61" t="s">
        <v>136</v>
      </c>
      <c r="CI61" t="s">
        <v>136</v>
      </c>
      <c r="CJ61" t="s">
        <v>136</v>
      </c>
      <c r="CM61" t="s">
        <v>136</v>
      </c>
      <c r="CN61" t="s">
        <v>136</v>
      </c>
      <c r="CO61" t="s">
        <v>136</v>
      </c>
      <c r="CP61" t="s">
        <v>136</v>
      </c>
      <c r="CQ61" t="s">
        <v>136</v>
      </c>
      <c r="CR61" t="s">
        <v>136</v>
      </c>
      <c r="CS61" t="s">
        <v>136</v>
      </c>
      <c r="CT61" t="s">
        <v>136</v>
      </c>
      <c r="CU61" t="s">
        <v>136</v>
      </c>
      <c r="CV61" t="s">
        <v>136</v>
      </c>
      <c r="CW61" t="s">
        <v>136</v>
      </c>
      <c r="CX61" t="s">
        <v>136</v>
      </c>
      <c r="CY61" t="s">
        <v>136</v>
      </c>
      <c r="CZ61" t="s">
        <v>136</v>
      </c>
      <c r="DA61" t="s">
        <v>136</v>
      </c>
      <c r="DB61" t="s">
        <v>136</v>
      </c>
      <c r="DC61" t="s">
        <v>136</v>
      </c>
      <c r="DD61" t="s">
        <v>136</v>
      </c>
      <c r="DE61" t="s">
        <v>136</v>
      </c>
      <c r="DF61" t="s">
        <v>136</v>
      </c>
      <c r="DG61" t="s">
        <v>136</v>
      </c>
      <c r="DH61" t="s">
        <v>136</v>
      </c>
      <c r="DI61" t="s">
        <v>136</v>
      </c>
      <c r="DJ61" t="s">
        <v>136</v>
      </c>
      <c r="DK61" t="s">
        <v>136</v>
      </c>
      <c r="DL61" t="s">
        <v>136</v>
      </c>
      <c r="DM61" t="s">
        <v>136</v>
      </c>
      <c r="DN61" t="s">
        <v>136</v>
      </c>
      <c r="DO61" t="s">
        <v>136</v>
      </c>
      <c r="DP61" t="s">
        <v>136</v>
      </c>
      <c r="DQ61" t="s">
        <v>136</v>
      </c>
      <c r="DR61" t="s">
        <v>136</v>
      </c>
      <c r="DS61" t="s">
        <v>136</v>
      </c>
      <c r="DT61" t="s">
        <v>136</v>
      </c>
      <c r="DW61" t="s">
        <v>136</v>
      </c>
      <c r="DX61" t="s">
        <v>136</v>
      </c>
      <c r="DY61" t="s">
        <v>136</v>
      </c>
      <c r="DZ61" t="s">
        <v>136</v>
      </c>
      <c r="EA61" t="s">
        <v>136</v>
      </c>
      <c r="EB61" t="s">
        <v>136</v>
      </c>
      <c r="EC61" t="s">
        <v>136</v>
      </c>
      <c r="ED61" t="s">
        <v>136</v>
      </c>
      <c r="EE61" t="s">
        <v>136</v>
      </c>
      <c r="EF61" t="s">
        <v>136</v>
      </c>
      <c r="EG61" t="s">
        <v>136</v>
      </c>
      <c r="EH61" t="s">
        <v>136</v>
      </c>
      <c r="EI61" t="s">
        <v>136</v>
      </c>
      <c r="EJ61" t="s">
        <v>136</v>
      </c>
      <c r="EK61" t="s">
        <v>136</v>
      </c>
      <c r="EL61" t="s">
        <v>136</v>
      </c>
      <c r="EM61" t="s">
        <v>136</v>
      </c>
      <c r="EN61" t="s">
        <v>136</v>
      </c>
      <c r="EO61" t="s">
        <v>136</v>
      </c>
      <c r="EP61" t="s">
        <v>136</v>
      </c>
      <c r="EQ61" t="s">
        <v>138</v>
      </c>
      <c r="ER61" t="s">
        <v>136</v>
      </c>
      <c r="ES61" t="s">
        <v>136</v>
      </c>
      <c r="ET61" t="s">
        <v>136</v>
      </c>
      <c r="EU61" t="s">
        <v>136</v>
      </c>
      <c r="EV61" t="s">
        <v>136</v>
      </c>
      <c r="EW61" t="s">
        <v>136</v>
      </c>
      <c r="EX61" t="s">
        <v>136</v>
      </c>
      <c r="EY61" t="s">
        <v>136</v>
      </c>
      <c r="EZ61" t="s">
        <v>136</v>
      </c>
      <c r="FA61" t="s">
        <v>136</v>
      </c>
      <c r="FB61" t="s">
        <v>136</v>
      </c>
      <c r="FC61" t="s">
        <v>136</v>
      </c>
      <c r="FD61" t="s">
        <v>136</v>
      </c>
      <c r="FE61" t="s">
        <v>136</v>
      </c>
      <c r="FF61" t="s">
        <v>136</v>
      </c>
    </row>
    <row r="62" spans="1:162" x14ac:dyDescent="0.2">
      <c r="A62" t="s">
        <v>196</v>
      </c>
      <c r="B62" t="s">
        <v>136</v>
      </c>
      <c r="C62" t="s">
        <v>136</v>
      </c>
      <c r="D62" t="s">
        <v>137</v>
      </c>
      <c r="E62" t="s">
        <v>136</v>
      </c>
      <c r="F62" t="s">
        <v>136</v>
      </c>
      <c r="G62" t="s">
        <v>136</v>
      </c>
      <c r="J62" t="s">
        <v>136</v>
      </c>
      <c r="K62" t="s">
        <v>136</v>
      </c>
      <c r="L62" t="s">
        <v>136</v>
      </c>
      <c r="M62" t="s">
        <v>136</v>
      </c>
      <c r="N62" t="s">
        <v>136</v>
      </c>
      <c r="O62" t="s">
        <v>136</v>
      </c>
      <c r="R62" t="s">
        <v>136</v>
      </c>
      <c r="S62" t="s">
        <v>136</v>
      </c>
      <c r="T62" t="s">
        <v>136</v>
      </c>
      <c r="U62" t="s">
        <v>136</v>
      </c>
      <c r="V62" t="s">
        <v>136</v>
      </c>
      <c r="W62" t="s">
        <v>136</v>
      </c>
      <c r="Z62" t="s">
        <v>136</v>
      </c>
      <c r="AA62" t="s">
        <v>136</v>
      </c>
      <c r="AB62" t="s">
        <v>136</v>
      </c>
      <c r="AC62" t="s">
        <v>136</v>
      </c>
      <c r="AD62" t="s">
        <v>136</v>
      </c>
      <c r="AE62" t="s">
        <v>136</v>
      </c>
      <c r="AH62" t="s">
        <v>136</v>
      </c>
      <c r="AI62" t="s">
        <v>136</v>
      </c>
      <c r="AJ62" t="s">
        <v>136</v>
      </c>
      <c r="AK62" t="s">
        <v>136</v>
      </c>
      <c r="AL62" t="s">
        <v>136</v>
      </c>
      <c r="AM62" t="s">
        <v>136</v>
      </c>
      <c r="AP62" t="s">
        <v>136</v>
      </c>
      <c r="AQ62" t="s">
        <v>136</v>
      </c>
      <c r="AR62" t="s">
        <v>136</v>
      </c>
      <c r="AS62" t="s">
        <v>136</v>
      </c>
      <c r="AT62" t="s">
        <v>136</v>
      </c>
      <c r="AU62" t="s">
        <v>136</v>
      </c>
      <c r="AX62" t="s">
        <v>136</v>
      </c>
      <c r="AY62" t="s">
        <v>136</v>
      </c>
      <c r="AZ62" t="s">
        <v>136</v>
      </c>
      <c r="BA62" t="s">
        <v>136</v>
      </c>
      <c r="BB62" t="s">
        <v>136</v>
      </c>
      <c r="BC62" t="s">
        <v>136</v>
      </c>
      <c r="BF62" t="s">
        <v>136</v>
      </c>
      <c r="BG62" t="s">
        <v>136</v>
      </c>
      <c r="BH62" t="s">
        <v>136</v>
      </c>
      <c r="BI62" t="s">
        <v>136</v>
      </c>
      <c r="BJ62" t="s">
        <v>136</v>
      </c>
      <c r="BK62" t="s">
        <v>136</v>
      </c>
      <c r="BN62" t="s">
        <v>136</v>
      </c>
      <c r="BO62" t="s">
        <v>136</v>
      </c>
      <c r="BP62" t="s">
        <v>132</v>
      </c>
      <c r="BQ62" t="s">
        <v>136</v>
      </c>
      <c r="BR62" t="s">
        <v>136</v>
      </c>
      <c r="BS62" t="s">
        <v>137</v>
      </c>
      <c r="CD62" t="s">
        <v>136</v>
      </c>
      <c r="CE62" t="s">
        <v>136</v>
      </c>
      <c r="CF62" t="s">
        <v>136</v>
      </c>
      <c r="CG62" t="s">
        <v>136</v>
      </c>
      <c r="CH62" t="s">
        <v>136</v>
      </c>
      <c r="CI62" t="s">
        <v>136</v>
      </c>
      <c r="CJ62" t="s">
        <v>136</v>
      </c>
      <c r="CM62" t="s">
        <v>136</v>
      </c>
      <c r="CN62" t="s">
        <v>136</v>
      </c>
      <c r="CO62" t="s">
        <v>136</v>
      </c>
      <c r="CP62" t="s">
        <v>136</v>
      </c>
      <c r="CQ62" t="s">
        <v>136</v>
      </c>
      <c r="CR62" t="s">
        <v>136</v>
      </c>
      <c r="CS62" t="s">
        <v>136</v>
      </c>
      <c r="CT62" t="s">
        <v>136</v>
      </c>
      <c r="CU62" t="s">
        <v>136</v>
      </c>
      <c r="CV62" t="s">
        <v>136</v>
      </c>
      <c r="CW62" t="s">
        <v>136</v>
      </c>
      <c r="CX62" t="s">
        <v>136</v>
      </c>
      <c r="CY62" t="s">
        <v>136</v>
      </c>
      <c r="CZ62" t="s">
        <v>136</v>
      </c>
      <c r="DA62" t="s">
        <v>136</v>
      </c>
      <c r="DB62" t="s">
        <v>136</v>
      </c>
      <c r="DC62" t="s">
        <v>136</v>
      </c>
      <c r="DD62" t="s">
        <v>136</v>
      </c>
      <c r="DE62" t="s">
        <v>136</v>
      </c>
      <c r="DF62" t="s">
        <v>136</v>
      </c>
      <c r="DG62" t="s">
        <v>136</v>
      </c>
      <c r="DH62" t="s">
        <v>136</v>
      </c>
      <c r="DI62" t="s">
        <v>136</v>
      </c>
      <c r="DJ62" t="s">
        <v>136</v>
      </c>
      <c r="DK62" t="s">
        <v>136</v>
      </c>
      <c r="DL62" t="s">
        <v>136</v>
      </c>
      <c r="DM62" t="s">
        <v>136</v>
      </c>
      <c r="DN62" t="s">
        <v>136</v>
      </c>
      <c r="DO62" t="s">
        <v>136</v>
      </c>
      <c r="DP62" t="s">
        <v>136</v>
      </c>
      <c r="DQ62" t="s">
        <v>136</v>
      </c>
      <c r="DR62" t="s">
        <v>136</v>
      </c>
      <c r="DS62" t="s">
        <v>136</v>
      </c>
      <c r="DT62" t="s">
        <v>136</v>
      </c>
      <c r="DW62" t="s">
        <v>136</v>
      </c>
      <c r="DX62" t="s">
        <v>136</v>
      </c>
      <c r="DY62" t="s">
        <v>136</v>
      </c>
      <c r="DZ62" t="s">
        <v>136</v>
      </c>
      <c r="EA62" t="s">
        <v>136</v>
      </c>
      <c r="EB62" t="s">
        <v>136</v>
      </c>
      <c r="EC62" t="s">
        <v>136</v>
      </c>
      <c r="ED62" t="s">
        <v>136</v>
      </c>
      <c r="EE62" t="s">
        <v>136</v>
      </c>
      <c r="EF62" t="s">
        <v>136</v>
      </c>
      <c r="EG62" t="s">
        <v>136</v>
      </c>
      <c r="EH62" t="s">
        <v>136</v>
      </c>
      <c r="EI62" t="s">
        <v>136</v>
      </c>
      <c r="EJ62" t="s">
        <v>136</v>
      </c>
      <c r="EK62" t="s">
        <v>136</v>
      </c>
      <c r="EL62" t="s">
        <v>136</v>
      </c>
      <c r="EM62" t="s">
        <v>136</v>
      </c>
      <c r="EN62" t="s">
        <v>136</v>
      </c>
      <c r="EO62" t="s">
        <v>136</v>
      </c>
      <c r="EP62" t="s">
        <v>136</v>
      </c>
      <c r="EQ62" t="s">
        <v>136</v>
      </c>
      <c r="ER62" t="s">
        <v>136</v>
      </c>
      <c r="ES62" t="s">
        <v>136</v>
      </c>
      <c r="ET62" t="s">
        <v>136</v>
      </c>
      <c r="EU62" t="s">
        <v>136</v>
      </c>
      <c r="EV62" t="s">
        <v>136</v>
      </c>
      <c r="EW62" t="s">
        <v>136</v>
      </c>
      <c r="EX62" t="s">
        <v>136</v>
      </c>
      <c r="EY62" t="s">
        <v>136</v>
      </c>
      <c r="EZ62" t="s">
        <v>136</v>
      </c>
      <c r="FA62" t="s">
        <v>136</v>
      </c>
      <c r="FB62" t="s">
        <v>136</v>
      </c>
      <c r="FC62" t="s">
        <v>136</v>
      </c>
      <c r="FD62" t="s">
        <v>136</v>
      </c>
      <c r="FE62" t="s">
        <v>136</v>
      </c>
      <c r="FF62" t="s">
        <v>136</v>
      </c>
    </row>
    <row r="63" spans="1:162" x14ac:dyDescent="0.2">
      <c r="A63" t="s">
        <v>197</v>
      </c>
      <c r="B63" t="s">
        <v>136</v>
      </c>
      <c r="C63" t="s">
        <v>136</v>
      </c>
      <c r="D63" t="s">
        <v>136</v>
      </c>
      <c r="E63" t="s">
        <v>136</v>
      </c>
      <c r="F63" t="s">
        <v>136</v>
      </c>
      <c r="G63" t="s">
        <v>136</v>
      </c>
      <c r="J63" t="s">
        <v>136</v>
      </c>
      <c r="K63" t="s">
        <v>136</v>
      </c>
      <c r="L63" t="s">
        <v>136</v>
      </c>
      <c r="M63" t="s">
        <v>136</v>
      </c>
      <c r="N63" t="s">
        <v>136</v>
      </c>
      <c r="O63" t="s">
        <v>136</v>
      </c>
      <c r="R63" t="s">
        <v>136</v>
      </c>
      <c r="S63" t="s">
        <v>136</v>
      </c>
      <c r="T63" t="s">
        <v>136</v>
      </c>
      <c r="U63" t="s">
        <v>136</v>
      </c>
      <c r="V63" t="s">
        <v>136</v>
      </c>
      <c r="W63" t="s">
        <v>136</v>
      </c>
      <c r="Z63" t="s">
        <v>136</v>
      </c>
      <c r="AA63" t="s">
        <v>136</v>
      </c>
      <c r="AB63" t="s">
        <v>137</v>
      </c>
      <c r="AC63" t="s">
        <v>136</v>
      </c>
      <c r="AD63" t="s">
        <v>136</v>
      </c>
      <c r="AE63" t="s">
        <v>136</v>
      </c>
      <c r="AH63" t="s">
        <v>136</v>
      </c>
      <c r="AI63" t="s">
        <v>136</v>
      </c>
      <c r="AJ63" t="s">
        <v>133</v>
      </c>
      <c r="AK63" t="s">
        <v>136</v>
      </c>
      <c r="AL63" t="s">
        <v>136</v>
      </c>
      <c r="AM63" t="s">
        <v>136</v>
      </c>
      <c r="AP63" t="s">
        <v>136</v>
      </c>
      <c r="AQ63" t="s">
        <v>136</v>
      </c>
      <c r="AR63" t="s">
        <v>136</v>
      </c>
      <c r="AS63" t="s">
        <v>136</v>
      </c>
      <c r="AT63" t="s">
        <v>136</v>
      </c>
      <c r="AU63" t="s">
        <v>136</v>
      </c>
      <c r="AX63" t="s">
        <v>136</v>
      </c>
      <c r="AY63" t="s">
        <v>136</v>
      </c>
      <c r="AZ63" t="s">
        <v>136</v>
      </c>
      <c r="BA63" t="s">
        <v>136</v>
      </c>
      <c r="BB63" t="s">
        <v>136</v>
      </c>
      <c r="BC63" t="s">
        <v>136</v>
      </c>
      <c r="BF63" t="s">
        <v>133</v>
      </c>
      <c r="BG63" t="s">
        <v>136</v>
      </c>
      <c r="BH63" t="s">
        <v>136</v>
      </c>
      <c r="BI63" t="s">
        <v>133</v>
      </c>
      <c r="BJ63" t="s">
        <v>136</v>
      </c>
      <c r="BK63" t="s">
        <v>136</v>
      </c>
      <c r="BN63" t="s">
        <v>136</v>
      </c>
      <c r="BO63" t="s">
        <v>137</v>
      </c>
      <c r="BP63" t="s">
        <v>136</v>
      </c>
      <c r="BQ63" t="s">
        <v>136</v>
      </c>
      <c r="BR63" t="s">
        <v>136</v>
      </c>
      <c r="BS63" t="s">
        <v>136</v>
      </c>
      <c r="CD63" t="s">
        <v>133</v>
      </c>
      <c r="CE63" t="s">
        <v>136</v>
      </c>
      <c r="CF63" t="s">
        <v>136</v>
      </c>
      <c r="CG63" t="s">
        <v>136</v>
      </c>
      <c r="CH63" t="s">
        <v>136</v>
      </c>
      <c r="CI63" t="s">
        <v>136</v>
      </c>
      <c r="CJ63" t="s">
        <v>136</v>
      </c>
      <c r="CM63" t="s">
        <v>136</v>
      </c>
      <c r="CN63" t="s">
        <v>136</v>
      </c>
      <c r="CO63" t="s">
        <v>136</v>
      </c>
      <c r="CP63" t="s">
        <v>136</v>
      </c>
      <c r="CQ63" t="s">
        <v>136</v>
      </c>
      <c r="CR63" t="s">
        <v>136</v>
      </c>
      <c r="CS63" t="s">
        <v>136</v>
      </c>
      <c r="CT63" t="s">
        <v>136</v>
      </c>
      <c r="CU63" t="s">
        <v>136</v>
      </c>
      <c r="CV63" t="s">
        <v>136</v>
      </c>
      <c r="CW63" t="s">
        <v>136</v>
      </c>
      <c r="CX63" t="s">
        <v>136</v>
      </c>
      <c r="CY63" t="s">
        <v>136</v>
      </c>
      <c r="CZ63" t="s">
        <v>136</v>
      </c>
      <c r="DA63" t="s">
        <v>136</v>
      </c>
      <c r="DB63" t="s">
        <v>136</v>
      </c>
      <c r="DC63" t="s">
        <v>136</v>
      </c>
      <c r="DD63" t="s">
        <v>136</v>
      </c>
      <c r="DE63" t="s">
        <v>136</v>
      </c>
      <c r="DF63" t="s">
        <v>136</v>
      </c>
      <c r="DG63" t="s">
        <v>136</v>
      </c>
      <c r="DH63" t="s">
        <v>136</v>
      </c>
      <c r="DI63" t="s">
        <v>136</v>
      </c>
      <c r="DJ63" t="s">
        <v>136</v>
      </c>
      <c r="DK63" t="s">
        <v>136</v>
      </c>
      <c r="DL63" t="s">
        <v>136</v>
      </c>
      <c r="DM63" t="s">
        <v>136</v>
      </c>
      <c r="DN63" t="s">
        <v>136</v>
      </c>
      <c r="DO63" t="s">
        <v>136</v>
      </c>
      <c r="DP63" t="s">
        <v>136</v>
      </c>
      <c r="DQ63" t="s">
        <v>136</v>
      </c>
      <c r="DR63" t="s">
        <v>136</v>
      </c>
      <c r="DS63" t="s">
        <v>136</v>
      </c>
      <c r="DT63" t="s">
        <v>136</v>
      </c>
      <c r="DW63" t="s">
        <v>136</v>
      </c>
      <c r="DX63" t="s">
        <v>136</v>
      </c>
      <c r="DY63" t="s">
        <v>136</v>
      </c>
      <c r="DZ63" t="s">
        <v>136</v>
      </c>
      <c r="EA63" t="s">
        <v>136</v>
      </c>
      <c r="EB63" t="s">
        <v>136</v>
      </c>
      <c r="EC63" t="s">
        <v>136</v>
      </c>
      <c r="ED63" t="s">
        <v>136</v>
      </c>
      <c r="EE63" t="s">
        <v>136</v>
      </c>
      <c r="EF63" t="s">
        <v>136</v>
      </c>
      <c r="EG63" t="s">
        <v>136</v>
      </c>
      <c r="EH63" t="s">
        <v>136</v>
      </c>
      <c r="EI63" t="s">
        <v>136</v>
      </c>
      <c r="EJ63" t="s">
        <v>136</v>
      </c>
      <c r="EK63" t="s">
        <v>136</v>
      </c>
      <c r="EL63" t="s">
        <v>136</v>
      </c>
      <c r="EM63" t="s">
        <v>136</v>
      </c>
      <c r="EN63" t="s">
        <v>136</v>
      </c>
      <c r="EO63" t="s">
        <v>136</v>
      </c>
      <c r="EP63" t="s">
        <v>136</v>
      </c>
      <c r="EQ63" t="s">
        <v>136</v>
      </c>
      <c r="ER63" t="s">
        <v>136</v>
      </c>
      <c r="ES63" t="s">
        <v>136</v>
      </c>
      <c r="ET63" t="s">
        <v>136</v>
      </c>
      <c r="EU63" t="s">
        <v>133</v>
      </c>
      <c r="EV63" t="s">
        <v>136</v>
      </c>
      <c r="EW63" t="s">
        <v>136</v>
      </c>
      <c r="EX63" t="s">
        <v>136</v>
      </c>
      <c r="EY63" t="s">
        <v>136</v>
      </c>
      <c r="EZ63" t="s">
        <v>136</v>
      </c>
      <c r="FA63" t="s">
        <v>136</v>
      </c>
      <c r="FB63" t="s">
        <v>136</v>
      </c>
      <c r="FC63" t="s">
        <v>136</v>
      </c>
      <c r="FD63" t="s">
        <v>136</v>
      </c>
      <c r="FE63" t="s">
        <v>136</v>
      </c>
      <c r="FF63" t="s">
        <v>136</v>
      </c>
    </row>
    <row r="64" spans="1:162" x14ac:dyDescent="0.2">
      <c r="A64" t="s">
        <v>198</v>
      </c>
      <c r="B64" t="s">
        <v>136</v>
      </c>
      <c r="C64" t="s">
        <v>136</v>
      </c>
      <c r="D64" t="s">
        <v>136</v>
      </c>
      <c r="E64" t="s">
        <v>136</v>
      </c>
      <c r="F64" t="s">
        <v>136</v>
      </c>
      <c r="G64" t="s">
        <v>136</v>
      </c>
      <c r="J64" t="s">
        <v>136</v>
      </c>
      <c r="K64" t="s">
        <v>136</v>
      </c>
      <c r="L64" t="s">
        <v>136</v>
      </c>
      <c r="M64" t="s">
        <v>136</v>
      </c>
      <c r="N64" t="s">
        <v>136</v>
      </c>
      <c r="O64" t="s">
        <v>136</v>
      </c>
      <c r="R64" t="s">
        <v>136</v>
      </c>
      <c r="S64" t="s">
        <v>136</v>
      </c>
      <c r="T64" t="s">
        <v>136</v>
      </c>
      <c r="U64" t="s">
        <v>136</v>
      </c>
      <c r="V64" t="s">
        <v>136</v>
      </c>
      <c r="W64" t="s">
        <v>136</v>
      </c>
      <c r="Z64" t="s">
        <v>136</v>
      </c>
      <c r="AA64" t="s">
        <v>137</v>
      </c>
      <c r="AB64" t="s">
        <v>132</v>
      </c>
      <c r="AC64" t="s">
        <v>133</v>
      </c>
      <c r="AD64" t="s">
        <v>136</v>
      </c>
      <c r="AE64" t="s">
        <v>136</v>
      </c>
      <c r="AH64" t="s">
        <v>136</v>
      </c>
      <c r="AI64" t="s">
        <v>136</v>
      </c>
      <c r="AJ64" t="s">
        <v>133</v>
      </c>
      <c r="AK64" t="s">
        <v>136</v>
      </c>
      <c r="AL64" t="s">
        <v>136</v>
      </c>
      <c r="AM64" t="s">
        <v>136</v>
      </c>
      <c r="AP64" t="s">
        <v>136</v>
      </c>
      <c r="AQ64" t="s">
        <v>136</v>
      </c>
      <c r="AR64" t="s">
        <v>136</v>
      </c>
      <c r="AS64" t="s">
        <v>136</v>
      </c>
      <c r="AT64" t="s">
        <v>136</v>
      </c>
      <c r="AU64" t="s">
        <v>136</v>
      </c>
      <c r="AX64" t="s">
        <v>136</v>
      </c>
      <c r="AY64" t="s">
        <v>136</v>
      </c>
      <c r="AZ64" t="s">
        <v>136</v>
      </c>
      <c r="BA64" t="s">
        <v>136</v>
      </c>
      <c r="BB64" t="s">
        <v>136</v>
      </c>
      <c r="BC64" t="s">
        <v>136</v>
      </c>
      <c r="BF64" t="s">
        <v>133</v>
      </c>
      <c r="BG64" t="s">
        <v>136</v>
      </c>
      <c r="BH64" t="s">
        <v>136</v>
      </c>
      <c r="BI64" t="s">
        <v>133</v>
      </c>
      <c r="BJ64" t="s">
        <v>136</v>
      </c>
      <c r="BK64" t="s">
        <v>136</v>
      </c>
      <c r="BN64" t="s">
        <v>136</v>
      </c>
      <c r="BO64" t="s">
        <v>137</v>
      </c>
      <c r="BP64" t="s">
        <v>137</v>
      </c>
      <c r="BQ64" t="s">
        <v>136</v>
      </c>
      <c r="BR64" t="s">
        <v>136</v>
      </c>
      <c r="BS64" t="s">
        <v>137</v>
      </c>
      <c r="CD64" t="s">
        <v>136</v>
      </c>
      <c r="CE64" t="s">
        <v>136</v>
      </c>
      <c r="CF64" t="s">
        <v>136</v>
      </c>
      <c r="CG64" t="s">
        <v>136</v>
      </c>
      <c r="CH64" t="s">
        <v>136</v>
      </c>
      <c r="CI64" t="s">
        <v>136</v>
      </c>
      <c r="CJ64" t="s">
        <v>136</v>
      </c>
      <c r="CM64" t="s">
        <v>136</v>
      </c>
      <c r="CN64" t="s">
        <v>136</v>
      </c>
      <c r="CO64" t="s">
        <v>136</v>
      </c>
      <c r="CP64" t="s">
        <v>136</v>
      </c>
      <c r="CQ64" t="s">
        <v>136</v>
      </c>
      <c r="CR64" t="s">
        <v>136</v>
      </c>
      <c r="CS64" t="s">
        <v>136</v>
      </c>
      <c r="CT64" t="s">
        <v>136</v>
      </c>
      <c r="CU64" t="s">
        <v>136</v>
      </c>
      <c r="CV64" t="s">
        <v>136</v>
      </c>
      <c r="CW64" t="s">
        <v>136</v>
      </c>
      <c r="CX64" t="s">
        <v>136</v>
      </c>
      <c r="CY64" t="s">
        <v>136</v>
      </c>
      <c r="CZ64" t="s">
        <v>136</v>
      </c>
      <c r="DA64" t="s">
        <v>136</v>
      </c>
      <c r="DB64" t="s">
        <v>136</v>
      </c>
      <c r="DC64" t="s">
        <v>136</v>
      </c>
      <c r="DD64" t="s">
        <v>136</v>
      </c>
      <c r="DE64" t="s">
        <v>136</v>
      </c>
      <c r="DF64" t="s">
        <v>136</v>
      </c>
      <c r="DG64" t="s">
        <v>136</v>
      </c>
      <c r="DH64" t="s">
        <v>136</v>
      </c>
      <c r="DI64" t="s">
        <v>136</v>
      </c>
      <c r="DJ64" t="s">
        <v>136</v>
      </c>
      <c r="DK64" t="s">
        <v>136</v>
      </c>
      <c r="DL64" t="s">
        <v>136</v>
      </c>
      <c r="DM64" t="s">
        <v>136</v>
      </c>
      <c r="DN64" t="s">
        <v>137</v>
      </c>
      <c r="DO64" t="s">
        <v>136</v>
      </c>
      <c r="DP64" t="s">
        <v>136</v>
      </c>
      <c r="DQ64" t="s">
        <v>136</v>
      </c>
      <c r="DR64" t="s">
        <v>136</v>
      </c>
      <c r="DS64" t="s">
        <v>136</v>
      </c>
      <c r="DT64" t="s">
        <v>136</v>
      </c>
      <c r="DW64" t="s">
        <v>136</v>
      </c>
      <c r="DX64" t="s">
        <v>136</v>
      </c>
      <c r="DY64" t="s">
        <v>136</v>
      </c>
      <c r="DZ64" t="s">
        <v>136</v>
      </c>
      <c r="EA64" t="s">
        <v>136</v>
      </c>
      <c r="EB64" t="s">
        <v>137</v>
      </c>
      <c r="EC64" t="s">
        <v>136</v>
      </c>
      <c r="ED64" t="s">
        <v>136</v>
      </c>
      <c r="EE64" t="s">
        <v>136</v>
      </c>
      <c r="EF64" t="s">
        <v>137</v>
      </c>
      <c r="EG64" t="s">
        <v>136</v>
      </c>
      <c r="EH64" t="s">
        <v>137</v>
      </c>
      <c r="EI64" t="s">
        <v>136</v>
      </c>
      <c r="EJ64" t="s">
        <v>136</v>
      </c>
      <c r="EK64" t="s">
        <v>136</v>
      </c>
      <c r="EL64" t="s">
        <v>136</v>
      </c>
      <c r="EM64" t="s">
        <v>136</v>
      </c>
      <c r="EN64" t="s">
        <v>136</v>
      </c>
      <c r="EO64" t="s">
        <v>136</v>
      </c>
      <c r="EP64" t="s">
        <v>136</v>
      </c>
      <c r="EQ64" t="s">
        <v>136</v>
      </c>
      <c r="ER64" t="s">
        <v>136</v>
      </c>
      <c r="ES64" t="s">
        <v>136</v>
      </c>
      <c r="ET64" t="s">
        <v>136</v>
      </c>
      <c r="EU64" t="s">
        <v>136</v>
      </c>
      <c r="EV64" t="s">
        <v>136</v>
      </c>
      <c r="EW64" t="s">
        <v>136</v>
      </c>
      <c r="EX64" t="s">
        <v>136</v>
      </c>
      <c r="EY64" t="s">
        <v>136</v>
      </c>
      <c r="EZ64" t="s">
        <v>136</v>
      </c>
      <c r="FA64" t="s">
        <v>136</v>
      </c>
      <c r="FB64" t="s">
        <v>136</v>
      </c>
      <c r="FC64" t="s">
        <v>136</v>
      </c>
      <c r="FD64" t="s">
        <v>136</v>
      </c>
      <c r="FE64" t="s">
        <v>136</v>
      </c>
      <c r="FF64" t="s">
        <v>136</v>
      </c>
    </row>
    <row r="65" spans="1:162" x14ac:dyDescent="0.2">
      <c r="A65" t="s">
        <v>199</v>
      </c>
      <c r="B65" t="s">
        <v>136</v>
      </c>
      <c r="C65" t="s">
        <v>136</v>
      </c>
      <c r="D65" t="s">
        <v>136</v>
      </c>
      <c r="E65" t="s">
        <v>136</v>
      </c>
      <c r="F65" t="s">
        <v>136</v>
      </c>
      <c r="G65" t="s">
        <v>136</v>
      </c>
      <c r="J65" t="s">
        <v>136</v>
      </c>
      <c r="K65" t="s">
        <v>132</v>
      </c>
      <c r="L65" t="s">
        <v>136</v>
      </c>
      <c r="M65" t="s">
        <v>132</v>
      </c>
      <c r="N65" t="s">
        <v>136</v>
      </c>
      <c r="O65" t="s">
        <v>136</v>
      </c>
      <c r="R65" t="s">
        <v>136</v>
      </c>
      <c r="S65" t="s">
        <v>136</v>
      </c>
      <c r="T65" t="s">
        <v>136</v>
      </c>
      <c r="U65" t="s">
        <v>133</v>
      </c>
      <c r="V65" t="s">
        <v>136</v>
      </c>
      <c r="W65" t="s">
        <v>133</v>
      </c>
      <c r="Z65" t="s">
        <v>136</v>
      </c>
      <c r="AA65" t="s">
        <v>136</v>
      </c>
      <c r="AB65" t="s">
        <v>136</v>
      </c>
      <c r="AC65" t="s">
        <v>136</v>
      </c>
      <c r="AD65" t="s">
        <v>136</v>
      </c>
      <c r="AE65" t="s">
        <v>136</v>
      </c>
      <c r="AH65" t="s">
        <v>136</v>
      </c>
      <c r="AI65" t="s">
        <v>132</v>
      </c>
      <c r="AJ65" t="s">
        <v>136</v>
      </c>
      <c r="AK65" t="s">
        <v>136</v>
      </c>
      <c r="AL65" t="s">
        <v>136</v>
      </c>
      <c r="AM65" t="s">
        <v>136</v>
      </c>
      <c r="AP65" t="s">
        <v>132</v>
      </c>
      <c r="AQ65" t="s">
        <v>136</v>
      </c>
      <c r="AR65" t="s">
        <v>133</v>
      </c>
      <c r="AS65" t="s">
        <v>133</v>
      </c>
      <c r="AT65" t="s">
        <v>136</v>
      </c>
      <c r="AU65" t="s">
        <v>136</v>
      </c>
      <c r="AX65" t="s">
        <v>132</v>
      </c>
      <c r="AY65" t="s">
        <v>136</v>
      </c>
      <c r="AZ65" t="s">
        <v>136</v>
      </c>
      <c r="BA65" t="s">
        <v>136</v>
      </c>
      <c r="BB65" t="s">
        <v>132</v>
      </c>
      <c r="BC65" t="s">
        <v>136</v>
      </c>
      <c r="BF65" t="s">
        <v>136</v>
      </c>
      <c r="BG65" t="s">
        <v>133</v>
      </c>
      <c r="BH65" t="s">
        <v>136</v>
      </c>
      <c r="BI65" t="s">
        <v>136</v>
      </c>
      <c r="BJ65" t="s">
        <v>136</v>
      </c>
      <c r="BK65" t="s">
        <v>136</v>
      </c>
      <c r="BN65" t="s">
        <v>132</v>
      </c>
      <c r="BO65" t="s">
        <v>133</v>
      </c>
      <c r="BP65" t="s">
        <v>133</v>
      </c>
      <c r="BQ65" t="s">
        <v>133</v>
      </c>
      <c r="BR65" t="s">
        <v>132</v>
      </c>
      <c r="BS65" t="s">
        <v>136</v>
      </c>
      <c r="CD65" t="s">
        <v>136</v>
      </c>
      <c r="CE65" t="s">
        <v>136</v>
      </c>
      <c r="CF65" t="s">
        <v>136</v>
      </c>
      <c r="CG65" t="s">
        <v>136</v>
      </c>
      <c r="CH65" t="s">
        <v>136</v>
      </c>
      <c r="CI65" t="s">
        <v>136</v>
      </c>
      <c r="CJ65" t="s">
        <v>136</v>
      </c>
      <c r="CM65" t="s">
        <v>136</v>
      </c>
      <c r="CN65" t="s">
        <v>136</v>
      </c>
      <c r="CO65" t="s">
        <v>136</v>
      </c>
      <c r="CP65" t="s">
        <v>136</v>
      </c>
      <c r="CQ65" t="s">
        <v>136</v>
      </c>
      <c r="CR65" t="s">
        <v>136</v>
      </c>
      <c r="CS65" t="s">
        <v>136</v>
      </c>
      <c r="CT65" t="s">
        <v>136</v>
      </c>
      <c r="CU65" t="s">
        <v>136</v>
      </c>
      <c r="CV65" t="s">
        <v>136</v>
      </c>
      <c r="CW65" t="s">
        <v>136</v>
      </c>
      <c r="CX65" t="s">
        <v>136</v>
      </c>
      <c r="CY65" t="s">
        <v>136</v>
      </c>
      <c r="CZ65" t="s">
        <v>136</v>
      </c>
      <c r="DA65" t="s">
        <v>136</v>
      </c>
      <c r="DB65" t="s">
        <v>136</v>
      </c>
      <c r="DC65" t="s">
        <v>136</v>
      </c>
      <c r="DD65" t="s">
        <v>136</v>
      </c>
      <c r="DE65" t="s">
        <v>136</v>
      </c>
      <c r="DF65" t="s">
        <v>136</v>
      </c>
      <c r="DG65" t="s">
        <v>136</v>
      </c>
      <c r="DH65" t="s">
        <v>136</v>
      </c>
      <c r="DI65" t="s">
        <v>136</v>
      </c>
      <c r="DJ65" t="s">
        <v>136</v>
      </c>
      <c r="DK65" t="s">
        <v>136</v>
      </c>
      <c r="DL65" t="s">
        <v>136</v>
      </c>
      <c r="DM65" t="s">
        <v>136</v>
      </c>
      <c r="DN65" t="s">
        <v>136</v>
      </c>
      <c r="DO65" t="s">
        <v>136</v>
      </c>
      <c r="DP65" t="s">
        <v>136</v>
      </c>
      <c r="DQ65" t="s">
        <v>136</v>
      </c>
      <c r="DR65" t="s">
        <v>136</v>
      </c>
      <c r="DS65" t="s">
        <v>136</v>
      </c>
      <c r="DT65" t="s">
        <v>136</v>
      </c>
      <c r="DW65" t="s">
        <v>136</v>
      </c>
      <c r="DX65" t="s">
        <v>136</v>
      </c>
      <c r="DY65" t="s">
        <v>136</v>
      </c>
      <c r="DZ65" t="s">
        <v>136</v>
      </c>
      <c r="EA65" t="s">
        <v>136</v>
      </c>
      <c r="EB65" t="s">
        <v>136</v>
      </c>
      <c r="EC65" t="s">
        <v>132</v>
      </c>
      <c r="ED65" t="s">
        <v>136</v>
      </c>
      <c r="EE65" t="s">
        <v>136</v>
      </c>
      <c r="EF65" t="s">
        <v>136</v>
      </c>
      <c r="EG65" t="s">
        <v>136</v>
      </c>
      <c r="EH65" t="s">
        <v>132</v>
      </c>
      <c r="EI65" t="s">
        <v>136</v>
      </c>
      <c r="EJ65" t="s">
        <v>136</v>
      </c>
      <c r="EK65" t="s">
        <v>136</v>
      </c>
      <c r="EL65" t="s">
        <v>136</v>
      </c>
      <c r="EM65" t="s">
        <v>136</v>
      </c>
      <c r="EN65" t="s">
        <v>136</v>
      </c>
      <c r="EO65" t="s">
        <v>136</v>
      </c>
      <c r="EP65" t="s">
        <v>136</v>
      </c>
      <c r="EQ65" t="s">
        <v>136</v>
      </c>
      <c r="ER65" t="s">
        <v>136</v>
      </c>
      <c r="ES65" t="s">
        <v>136</v>
      </c>
      <c r="ET65" t="s">
        <v>136</v>
      </c>
      <c r="EU65" t="s">
        <v>136</v>
      </c>
      <c r="EV65" t="s">
        <v>136</v>
      </c>
      <c r="EW65" t="s">
        <v>136</v>
      </c>
      <c r="EX65" t="s">
        <v>132</v>
      </c>
      <c r="EY65" t="s">
        <v>136</v>
      </c>
      <c r="EZ65" t="s">
        <v>136</v>
      </c>
      <c r="FA65" t="s">
        <v>136</v>
      </c>
      <c r="FB65" t="s">
        <v>136</v>
      </c>
      <c r="FC65" t="s">
        <v>136</v>
      </c>
      <c r="FD65" t="s">
        <v>136</v>
      </c>
      <c r="FE65" t="s">
        <v>136</v>
      </c>
      <c r="FF65" t="s">
        <v>136</v>
      </c>
    </row>
    <row r="66" spans="1:162" x14ac:dyDescent="0.2">
      <c r="A66" t="s">
        <v>200</v>
      </c>
      <c r="B66" t="s">
        <v>136</v>
      </c>
      <c r="C66" t="s">
        <v>136</v>
      </c>
      <c r="D66" t="s">
        <v>136</v>
      </c>
      <c r="E66" t="s">
        <v>136</v>
      </c>
      <c r="F66" t="s">
        <v>136</v>
      </c>
      <c r="G66" t="s">
        <v>136</v>
      </c>
      <c r="J66" t="s">
        <v>133</v>
      </c>
      <c r="K66" t="s">
        <v>132</v>
      </c>
      <c r="L66" t="s">
        <v>136</v>
      </c>
      <c r="M66" t="s">
        <v>132</v>
      </c>
      <c r="N66" t="s">
        <v>136</v>
      </c>
      <c r="O66" t="s">
        <v>136</v>
      </c>
      <c r="R66" t="s">
        <v>133</v>
      </c>
      <c r="S66" t="s">
        <v>137</v>
      </c>
      <c r="T66" t="s">
        <v>136</v>
      </c>
      <c r="U66" t="s">
        <v>133</v>
      </c>
      <c r="V66" t="s">
        <v>136</v>
      </c>
      <c r="W66" t="s">
        <v>133</v>
      </c>
      <c r="Z66" t="s">
        <v>137</v>
      </c>
      <c r="AA66" t="s">
        <v>136</v>
      </c>
      <c r="AB66" t="s">
        <v>136</v>
      </c>
      <c r="AC66" t="s">
        <v>137</v>
      </c>
      <c r="AD66" t="s">
        <v>136</v>
      </c>
      <c r="AE66" t="s">
        <v>136</v>
      </c>
      <c r="AH66" t="s">
        <v>136</v>
      </c>
      <c r="AI66" t="s">
        <v>132</v>
      </c>
      <c r="AJ66" t="s">
        <v>136</v>
      </c>
      <c r="AK66" t="s">
        <v>136</v>
      </c>
      <c r="AL66" t="s">
        <v>136</v>
      </c>
      <c r="AM66" t="s">
        <v>136</v>
      </c>
      <c r="AP66" t="s">
        <v>137</v>
      </c>
      <c r="AQ66" t="s">
        <v>136</v>
      </c>
      <c r="AR66" t="s">
        <v>133</v>
      </c>
      <c r="AS66" t="s">
        <v>133</v>
      </c>
      <c r="AT66" t="s">
        <v>136</v>
      </c>
      <c r="AU66" t="s">
        <v>136</v>
      </c>
      <c r="AX66" t="s">
        <v>132</v>
      </c>
      <c r="AY66" t="s">
        <v>136</v>
      </c>
      <c r="AZ66" t="s">
        <v>136</v>
      </c>
      <c r="BA66" t="s">
        <v>136</v>
      </c>
      <c r="BB66" t="s">
        <v>132</v>
      </c>
      <c r="BC66" t="s">
        <v>136</v>
      </c>
      <c r="BF66" t="s">
        <v>136</v>
      </c>
      <c r="BG66" t="s">
        <v>133</v>
      </c>
      <c r="BH66" t="s">
        <v>136</v>
      </c>
      <c r="BI66" t="s">
        <v>136</v>
      </c>
      <c r="BJ66" t="s">
        <v>136</v>
      </c>
      <c r="BK66" t="s">
        <v>136</v>
      </c>
      <c r="BN66" t="s">
        <v>132</v>
      </c>
      <c r="BO66" t="s">
        <v>133</v>
      </c>
      <c r="BP66" t="s">
        <v>133</v>
      </c>
      <c r="BQ66" t="s">
        <v>133</v>
      </c>
      <c r="BR66" t="s">
        <v>132</v>
      </c>
      <c r="BS66" t="s">
        <v>136</v>
      </c>
      <c r="CD66" t="s">
        <v>137</v>
      </c>
      <c r="CE66" t="s">
        <v>136</v>
      </c>
      <c r="CF66" t="s">
        <v>136</v>
      </c>
      <c r="CG66" t="s">
        <v>136</v>
      </c>
      <c r="CH66" t="s">
        <v>136</v>
      </c>
      <c r="CI66" t="s">
        <v>136</v>
      </c>
      <c r="CJ66" t="s">
        <v>136</v>
      </c>
      <c r="CM66" t="s">
        <v>136</v>
      </c>
      <c r="CN66" t="s">
        <v>136</v>
      </c>
      <c r="CO66" t="s">
        <v>136</v>
      </c>
      <c r="CP66" t="s">
        <v>136</v>
      </c>
      <c r="CQ66" t="s">
        <v>136</v>
      </c>
      <c r="CR66" t="s">
        <v>136</v>
      </c>
      <c r="CS66" t="s">
        <v>136</v>
      </c>
      <c r="CT66" t="s">
        <v>136</v>
      </c>
      <c r="CU66" t="s">
        <v>136</v>
      </c>
      <c r="CV66" t="s">
        <v>136</v>
      </c>
      <c r="CW66" t="s">
        <v>136</v>
      </c>
      <c r="CX66" t="s">
        <v>136</v>
      </c>
      <c r="CY66" t="s">
        <v>136</v>
      </c>
      <c r="CZ66" t="s">
        <v>136</v>
      </c>
      <c r="DA66" t="s">
        <v>136</v>
      </c>
      <c r="DB66" t="s">
        <v>136</v>
      </c>
      <c r="DC66" t="s">
        <v>136</v>
      </c>
      <c r="DD66" t="s">
        <v>136</v>
      </c>
      <c r="DE66" t="s">
        <v>136</v>
      </c>
      <c r="DF66" t="s">
        <v>136</v>
      </c>
      <c r="DG66" t="s">
        <v>136</v>
      </c>
      <c r="DH66" t="s">
        <v>136</v>
      </c>
      <c r="DI66" t="s">
        <v>137</v>
      </c>
      <c r="DJ66" t="s">
        <v>136</v>
      </c>
      <c r="DK66" t="s">
        <v>136</v>
      </c>
      <c r="DL66" t="s">
        <v>136</v>
      </c>
      <c r="DM66" t="s">
        <v>137</v>
      </c>
      <c r="DN66" t="s">
        <v>136</v>
      </c>
      <c r="DO66" t="s">
        <v>136</v>
      </c>
      <c r="DP66" t="s">
        <v>136</v>
      </c>
      <c r="DQ66" t="s">
        <v>136</v>
      </c>
      <c r="DR66" t="s">
        <v>136</v>
      </c>
      <c r="DS66" t="s">
        <v>136</v>
      </c>
      <c r="DT66" t="s">
        <v>136</v>
      </c>
      <c r="DW66" t="s">
        <v>136</v>
      </c>
      <c r="DX66" t="s">
        <v>136</v>
      </c>
      <c r="DY66" t="s">
        <v>136</v>
      </c>
      <c r="DZ66" t="s">
        <v>136</v>
      </c>
      <c r="EA66" t="s">
        <v>136</v>
      </c>
      <c r="EB66" t="s">
        <v>136</v>
      </c>
      <c r="EC66" t="s">
        <v>132</v>
      </c>
      <c r="ED66" t="s">
        <v>137</v>
      </c>
      <c r="EE66" t="s">
        <v>137</v>
      </c>
      <c r="EF66" t="s">
        <v>136</v>
      </c>
      <c r="EG66" t="s">
        <v>136</v>
      </c>
      <c r="EH66" t="s">
        <v>132</v>
      </c>
      <c r="EI66" t="s">
        <v>133</v>
      </c>
      <c r="EJ66" t="s">
        <v>136</v>
      </c>
      <c r="EK66" t="s">
        <v>136</v>
      </c>
      <c r="EL66" t="s">
        <v>136</v>
      </c>
      <c r="EM66" t="s">
        <v>136</v>
      </c>
      <c r="EN66" t="s">
        <v>136</v>
      </c>
      <c r="EO66" t="s">
        <v>136</v>
      </c>
      <c r="EP66" t="s">
        <v>136</v>
      </c>
      <c r="EQ66" t="s">
        <v>136</v>
      </c>
      <c r="ER66" t="s">
        <v>136</v>
      </c>
      <c r="ES66" t="s">
        <v>136</v>
      </c>
      <c r="ET66" t="s">
        <v>136</v>
      </c>
      <c r="EU66" t="s">
        <v>136</v>
      </c>
      <c r="EV66" t="s">
        <v>136</v>
      </c>
      <c r="EW66" t="s">
        <v>136</v>
      </c>
      <c r="EX66" t="s">
        <v>137</v>
      </c>
      <c r="EY66" t="s">
        <v>136</v>
      </c>
      <c r="EZ66" t="s">
        <v>136</v>
      </c>
      <c r="FA66" t="s">
        <v>137</v>
      </c>
      <c r="FB66" t="s">
        <v>136</v>
      </c>
      <c r="FC66" t="s">
        <v>136</v>
      </c>
      <c r="FD66" t="s">
        <v>137</v>
      </c>
      <c r="FE66" t="s">
        <v>137</v>
      </c>
      <c r="FF66" t="s">
        <v>136</v>
      </c>
    </row>
    <row r="67" spans="1:162" x14ac:dyDescent="0.2">
      <c r="A67" t="s">
        <v>201</v>
      </c>
      <c r="B67" t="s">
        <v>136</v>
      </c>
      <c r="C67" t="s">
        <v>138</v>
      </c>
      <c r="D67" t="s">
        <v>136</v>
      </c>
      <c r="E67" t="s">
        <v>136</v>
      </c>
      <c r="F67" t="s">
        <v>138</v>
      </c>
      <c r="G67" t="s">
        <v>136</v>
      </c>
      <c r="J67" t="s">
        <v>136</v>
      </c>
      <c r="K67" t="s">
        <v>136</v>
      </c>
      <c r="L67" t="s">
        <v>136</v>
      </c>
      <c r="M67" t="s">
        <v>136</v>
      </c>
      <c r="N67" t="s">
        <v>136</v>
      </c>
      <c r="O67" t="s">
        <v>136</v>
      </c>
      <c r="R67" t="s">
        <v>138</v>
      </c>
      <c r="S67" t="s">
        <v>136</v>
      </c>
      <c r="T67" t="s">
        <v>136</v>
      </c>
      <c r="U67" t="s">
        <v>136</v>
      </c>
      <c r="V67" t="s">
        <v>136</v>
      </c>
      <c r="W67" t="s">
        <v>136</v>
      </c>
      <c r="Z67" t="s">
        <v>136</v>
      </c>
      <c r="AA67" t="s">
        <v>137</v>
      </c>
      <c r="AB67" t="s">
        <v>132</v>
      </c>
      <c r="AC67" t="s">
        <v>136</v>
      </c>
      <c r="AD67" t="s">
        <v>136</v>
      </c>
      <c r="AE67" t="s">
        <v>136</v>
      </c>
      <c r="AH67" t="s">
        <v>136</v>
      </c>
      <c r="AI67" t="s">
        <v>136</v>
      </c>
      <c r="AJ67" t="s">
        <v>136</v>
      </c>
      <c r="AK67" t="s">
        <v>136</v>
      </c>
      <c r="AL67" t="s">
        <v>136</v>
      </c>
      <c r="AM67" t="s">
        <v>136</v>
      </c>
      <c r="AP67" t="s">
        <v>136</v>
      </c>
      <c r="AQ67" t="s">
        <v>136</v>
      </c>
      <c r="AR67" t="s">
        <v>136</v>
      </c>
      <c r="AS67" t="s">
        <v>136</v>
      </c>
      <c r="AT67" t="s">
        <v>136</v>
      </c>
      <c r="AU67" t="s">
        <v>136</v>
      </c>
      <c r="AX67" t="s">
        <v>136</v>
      </c>
      <c r="AY67" t="s">
        <v>136</v>
      </c>
      <c r="AZ67" t="s">
        <v>136</v>
      </c>
      <c r="BA67" t="s">
        <v>136</v>
      </c>
      <c r="BB67" t="s">
        <v>136</v>
      </c>
      <c r="BC67" t="s">
        <v>136</v>
      </c>
      <c r="BF67" t="s">
        <v>136</v>
      </c>
      <c r="BG67" t="s">
        <v>136</v>
      </c>
      <c r="BH67" t="s">
        <v>136</v>
      </c>
      <c r="BI67" t="s">
        <v>136</v>
      </c>
      <c r="BJ67" t="s">
        <v>136</v>
      </c>
      <c r="BK67" t="s">
        <v>136</v>
      </c>
      <c r="BN67" t="s">
        <v>136</v>
      </c>
      <c r="BO67" t="s">
        <v>136</v>
      </c>
      <c r="BP67" t="s">
        <v>136</v>
      </c>
      <c r="BQ67" t="s">
        <v>136</v>
      </c>
      <c r="BR67" t="s">
        <v>136</v>
      </c>
      <c r="BS67" t="s">
        <v>136</v>
      </c>
      <c r="CD67" t="s">
        <v>136</v>
      </c>
      <c r="CE67" t="s">
        <v>136</v>
      </c>
      <c r="CF67" t="s">
        <v>136</v>
      </c>
      <c r="CG67" t="s">
        <v>136</v>
      </c>
      <c r="CH67" t="s">
        <v>136</v>
      </c>
      <c r="CI67" t="s">
        <v>136</v>
      </c>
      <c r="CJ67" t="s">
        <v>136</v>
      </c>
      <c r="CM67" t="s">
        <v>136</v>
      </c>
      <c r="CN67" t="s">
        <v>136</v>
      </c>
      <c r="CO67" t="s">
        <v>136</v>
      </c>
      <c r="CP67" t="s">
        <v>136</v>
      </c>
      <c r="CQ67" t="s">
        <v>136</v>
      </c>
      <c r="CR67" t="s">
        <v>136</v>
      </c>
      <c r="CS67" t="s">
        <v>136</v>
      </c>
      <c r="CT67" t="s">
        <v>136</v>
      </c>
      <c r="CU67" t="s">
        <v>137</v>
      </c>
      <c r="CV67" t="s">
        <v>136</v>
      </c>
      <c r="CW67" t="s">
        <v>136</v>
      </c>
      <c r="CX67" t="s">
        <v>136</v>
      </c>
      <c r="CY67" t="s">
        <v>136</v>
      </c>
      <c r="CZ67" t="s">
        <v>136</v>
      </c>
      <c r="DA67" t="s">
        <v>136</v>
      </c>
      <c r="DB67" t="s">
        <v>136</v>
      </c>
      <c r="DC67" t="s">
        <v>136</v>
      </c>
      <c r="DD67" t="s">
        <v>136</v>
      </c>
      <c r="DE67" t="s">
        <v>138</v>
      </c>
      <c r="DF67" t="s">
        <v>136</v>
      </c>
      <c r="DG67" t="s">
        <v>136</v>
      </c>
      <c r="DH67" t="s">
        <v>136</v>
      </c>
      <c r="DI67" t="s">
        <v>136</v>
      </c>
      <c r="DJ67" t="s">
        <v>136</v>
      </c>
      <c r="DK67" t="s">
        <v>136</v>
      </c>
      <c r="DL67" t="s">
        <v>136</v>
      </c>
      <c r="DM67" t="s">
        <v>136</v>
      </c>
      <c r="DN67" t="s">
        <v>136</v>
      </c>
      <c r="DO67" t="s">
        <v>136</v>
      </c>
      <c r="DP67" t="s">
        <v>136</v>
      </c>
      <c r="DQ67" t="s">
        <v>136</v>
      </c>
      <c r="DR67" t="s">
        <v>136</v>
      </c>
      <c r="DS67" t="s">
        <v>136</v>
      </c>
      <c r="DT67" t="s">
        <v>136</v>
      </c>
      <c r="DW67" t="s">
        <v>136</v>
      </c>
      <c r="DX67" t="s">
        <v>136</v>
      </c>
      <c r="DY67" t="s">
        <v>136</v>
      </c>
      <c r="DZ67" t="s">
        <v>136</v>
      </c>
      <c r="EA67" t="s">
        <v>136</v>
      </c>
      <c r="EB67" t="s">
        <v>136</v>
      </c>
      <c r="EC67" t="s">
        <v>136</v>
      </c>
      <c r="ED67" t="s">
        <v>138</v>
      </c>
      <c r="EE67" t="s">
        <v>136</v>
      </c>
      <c r="EF67" t="s">
        <v>136</v>
      </c>
      <c r="EG67" t="s">
        <v>136</v>
      </c>
      <c r="EH67" t="s">
        <v>136</v>
      </c>
      <c r="EI67" t="s">
        <v>136</v>
      </c>
      <c r="EJ67" t="s">
        <v>136</v>
      </c>
      <c r="EK67" t="s">
        <v>136</v>
      </c>
      <c r="EL67" t="s">
        <v>136</v>
      </c>
      <c r="EM67" t="s">
        <v>136</v>
      </c>
      <c r="EN67" t="s">
        <v>136</v>
      </c>
      <c r="EO67" t="s">
        <v>136</v>
      </c>
      <c r="EP67" t="s">
        <v>136</v>
      </c>
      <c r="EQ67" t="s">
        <v>138</v>
      </c>
      <c r="ER67" t="s">
        <v>136</v>
      </c>
      <c r="ES67" t="s">
        <v>136</v>
      </c>
      <c r="ET67" t="s">
        <v>136</v>
      </c>
      <c r="EU67" t="s">
        <v>138</v>
      </c>
      <c r="EV67" t="s">
        <v>136</v>
      </c>
      <c r="EW67" t="s">
        <v>136</v>
      </c>
      <c r="EX67" t="s">
        <v>138</v>
      </c>
      <c r="EY67" t="s">
        <v>138</v>
      </c>
      <c r="EZ67" t="s">
        <v>138</v>
      </c>
      <c r="FA67" t="s">
        <v>136</v>
      </c>
      <c r="FB67" t="s">
        <v>136</v>
      </c>
      <c r="FC67" t="s">
        <v>136</v>
      </c>
      <c r="FD67" t="s">
        <v>136</v>
      </c>
      <c r="FE67" t="s">
        <v>136</v>
      </c>
      <c r="FF67" t="s">
        <v>136</v>
      </c>
    </row>
    <row r="68" spans="1:162" x14ac:dyDescent="0.2">
      <c r="A68" t="s">
        <v>202</v>
      </c>
      <c r="B68" t="s">
        <v>132</v>
      </c>
      <c r="C68" t="s">
        <v>132</v>
      </c>
      <c r="D68" t="s">
        <v>132</v>
      </c>
      <c r="E68" t="s">
        <v>132</v>
      </c>
      <c r="F68" t="s">
        <v>132</v>
      </c>
      <c r="G68" t="s">
        <v>132</v>
      </c>
      <c r="J68" t="s">
        <v>132</v>
      </c>
      <c r="K68" t="s">
        <v>132</v>
      </c>
      <c r="L68" t="s">
        <v>132</v>
      </c>
      <c r="M68" t="s">
        <v>132</v>
      </c>
      <c r="N68" t="s">
        <v>132</v>
      </c>
      <c r="O68" t="s">
        <v>132</v>
      </c>
      <c r="R68" t="s">
        <v>132</v>
      </c>
      <c r="S68" t="s">
        <v>132</v>
      </c>
      <c r="T68" t="s">
        <v>132</v>
      </c>
      <c r="U68" t="s">
        <v>132</v>
      </c>
      <c r="V68" t="s">
        <v>132</v>
      </c>
      <c r="W68" t="s">
        <v>132</v>
      </c>
      <c r="Z68" t="s">
        <v>132</v>
      </c>
      <c r="AA68" t="s">
        <v>132</v>
      </c>
      <c r="AB68" t="s">
        <v>132</v>
      </c>
      <c r="AC68" t="s">
        <v>132</v>
      </c>
      <c r="AD68" t="s">
        <v>132</v>
      </c>
      <c r="AE68" t="s">
        <v>132</v>
      </c>
      <c r="AH68" t="s">
        <v>132</v>
      </c>
      <c r="AI68" t="s">
        <v>132</v>
      </c>
      <c r="AJ68" t="s">
        <v>132</v>
      </c>
      <c r="AK68" t="s">
        <v>132</v>
      </c>
      <c r="AL68" t="s">
        <v>132</v>
      </c>
      <c r="AM68" t="s">
        <v>132</v>
      </c>
      <c r="AP68" t="s">
        <v>132</v>
      </c>
      <c r="AQ68" t="s">
        <v>132</v>
      </c>
      <c r="AR68" t="s">
        <v>132</v>
      </c>
      <c r="AS68" t="s">
        <v>132</v>
      </c>
      <c r="AT68" t="s">
        <v>132</v>
      </c>
      <c r="AU68" t="s">
        <v>132</v>
      </c>
      <c r="AX68" t="s">
        <v>133</v>
      </c>
      <c r="AY68" t="s">
        <v>133</v>
      </c>
      <c r="AZ68" t="s">
        <v>133</v>
      </c>
      <c r="BA68" t="s">
        <v>133</v>
      </c>
      <c r="BB68" t="s">
        <v>133</v>
      </c>
      <c r="BC68" t="s">
        <v>133</v>
      </c>
      <c r="BF68" t="s">
        <v>133</v>
      </c>
      <c r="BG68" t="s">
        <v>133</v>
      </c>
      <c r="BH68" t="s">
        <v>133</v>
      </c>
      <c r="BI68" t="s">
        <v>133</v>
      </c>
      <c r="BJ68" t="s">
        <v>133</v>
      </c>
      <c r="BK68" t="s">
        <v>133</v>
      </c>
      <c r="BN68" t="s">
        <v>132</v>
      </c>
      <c r="BO68" t="s">
        <v>132</v>
      </c>
      <c r="BP68" t="s">
        <v>132</v>
      </c>
      <c r="BQ68" t="s">
        <v>132</v>
      </c>
      <c r="BR68" t="s">
        <v>132</v>
      </c>
      <c r="BS68" t="s">
        <v>132</v>
      </c>
      <c r="CD68" t="s">
        <v>132</v>
      </c>
      <c r="CE68" t="s">
        <v>132</v>
      </c>
      <c r="CF68" t="s">
        <v>132</v>
      </c>
      <c r="CG68" t="s">
        <v>132</v>
      </c>
      <c r="CH68" t="s">
        <v>132</v>
      </c>
      <c r="CI68" t="s">
        <v>132</v>
      </c>
      <c r="CJ68" t="s">
        <v>132</v>
      </c>
      <c r="CM68" t="s">
        <v>132</v>
      </c>
      <c r="CN68" t="s">
        <v>132</v>
      </c>
      <c r="CO68" t="s">
        <v>132</v>
      </c>
      <c r="CP68" t="s">
        <v>132</v>
      </c>
      <c r="CQ68" t="s">
        <v>132</v>
      </c>
      <c r="CR68" t="s">
        <v>132</v>
      </c>
      <c r="CS68" t="s">
        <v>132</v>
      </c>
      <c r="CT68" t="s">
        <v>132</v>
      </c>
      <c r="CU68" t="s">
        <v>132</v>
      </c>
      <c r="CV68" t="s">
        <v>132</v>
      </c>
      <c r="CW68" t="s">
        <v>132</v>
      </c>
      <c r="CX68" t="s">
        <v>132</v>
      </c>
      <c r="CY68" t="s">
        <v>132</v>
      </c>
      <c r="CZ68" t="s">
        <v>132</v>
      </c>
      <c r="DA68" t="s">
        <v>132</v>
      </c>
      <c r="DB68" t="s">
        <v>132</v>
      </c>
      <c r="DC68" t="s">
        <v>132</v>
      </c>
      <c r="DD68" t="s">
        <v>132</v>
      </c>
      <c r="DE68" t="s">
        <v>132</v>
      </c>
      <c r="DF68" t="s">
        <v>132</v>
      </c>
      <c r="DG68" t="s">
        <v>132</v>
      </c>
      <c r="DH68" t="s">
        <v>132</v>
      </c>
      <c r="DI68" t="s">
        <v>132</v>
      </c>
      <c r="DJ68" t="s">
        <v>132</v>
      </c>
      <c r="DK68" t="s">
        <v>132</v>
      </c>
      <c r="DL68" t="s">
        <v>132</v>
      </c>
      <c r="DM68" t="s">
        <v>132</v>
      </c>
      <c r="DN68" t="s">
        <v>132</v>
      </c>
      <c r="DO68" t="s">
        <v>132</v>
      </c>
      <c r="DP68" t="s">
        <v>132</v>
      </c>
      <c r="DQ68" t="s">
        <v>132</v>
      </c>
      <c r="DR68" t="s">
        <v>132</v>
      </c>
      <c r="DS68" t="s">
        <v>132</v>
      </c>
      <c r="DT68" t="s">
        <v>132</v>
      </c>
      <c r="DW68" t="s">
        <v>132</v>
      </c>
      <c r="DX68" t="s">
        <v>132</v>
      </c>
      <c r="DY68" t="s">
        <v>132</v>
      </c>
      <c r="DZ68" t="s">
        <v>132</v>
      </c>
      <c r="EA68" t="s">
        <v>132</v>
      </c>
      <c r="EB68" t="s">
        <v>132</v>
      </c>
      <c r="EC68" t="s">
        <v>132</v>
      </c>
      <c r="ED68" t="s">
        <v>132</v>
      </c>
      <c r="EE68" t="s">
        <v>132</v>
      </c>
      <c r="EF68" t="s">
        <v>132</v>
      </c>
      <c r="EG68" t="s">
        <v>132</v>
      </c>
      <c r="EH68" t="s">
        <v>132</v>
      </c>
      <c r="EI68" t="s">
        <v>132</v>
      </c>
      <c r="EJ68" t="s">
        <v>132</v>
      </c>
      <c r="EK68" t="s">
        <v>132</v>
      </c>
      <c r="EL68" t="s">
        <v>132</v>
      </c>
      <c r="EM68" t="s">
        <v>132</v>
      </c>
      <c r="EN68" t="s">
        <v>132</v>
      </c>
      <c r="EO68" t="s">
        <v>132</v>
      </c>
      <c r="EP68" t="s">
        <v>132</v>
      </c>
      <c r="EQ68" t="s">
        <v>132</v>
      </c>
      <c r="ER68" t="s">
        <v>132</v>
      </c>
      <c r="ES68" t="s">
        <v>132</v>
      </c>
      <c r="ET68" t="s">
        <v>132</v>
      </c>
      <c r="EU68" t="s">
        <v>132</v>
      </c>
      <c r="EV68" t="s">
        <v>132</v>
      </c>
      <c r="EW68" t="s">
        <v>132</v>
      </c>
      <c r="EX68" t="s">
        <v>132</v>
      </c>
      <c r="EY68" t="s">
        <v>132</v>
      </c>
      <c r="EZ68" t="s">
        <v>132</v>
      </c>
      <c r="FA68" t="s">
        <v>132</v>
      </c>
      <c r="FB68" t="s">
        <v>132</v>
      </c>
      <c r="FC68" t="s">
        <v>132</v>
      </c>
      <c r="FD68" t="s">
        <v>132</v>
      </c>
      <c r="FE68" t="s">
        <v>132</v>
      </c>
      <c r="FF68" t="s">
        <v>132</v>
      </c>
    </row>
    <row r="69" spans="1:162" x14ac:dyDescent="0.2">
      <c r="A69" t="s">
        <v>203</v>
      </c>
      <c r="B69" t="s">
        <v>132</v>
      </c>
      <c r="C69" t="s">
        <v>132</v>
      </c>
      <c r="D69" t="s">
        <v>137</v>
      </c>
      <c r="E69" t="s">
        <v>132</v>
      </c>
      <c r="F69" t="s">
        <v>132</v>
      </c>
      <c r="G69" t="s">
        <v>132</v>
      </c>
      <c r="J69" t="s">
        <v>132</v>
      </c>
      <c r="K69" t="s">
        <v>132</v>
      </c>
      <c r="L69" t="s">
        <v>132</v>
      </c>
      <c r="M69" t="s">
        <v>132</v>
      </c>
      <c r="N69" t="s">
        <v>132</v>
      </c>
      <c r="O69" t="s">
        <v>132</v>
      </c>
      <c r="R69" t="s">
        <v>132</v>
      </c>
      <c r="S69" t="s">
        <v>132</v>
      </c>
      <c r="T69" t="s">
        <v>132</v>
      </c>
      <c r="U69" t="s">
        <v>132</v>
      </c>
      <c r="V69" t="s">
        <v>132</v>
      </c>
      <c r="W69" t="s">
        <v>132</v>
      </c>
      <c r="Z69" t="s">
        <v>132</v>
      </c>
      <c r="AA69" t="s">
        <v>132</v>
      </c>
      <c r="AB69" t="s">
        <v>132</v>
      </c>
      <c r="AC69" t="s">
        <v>132</v>
      </c>
      <c r="AD69" t="s">
        <v>132</v>
      </c>
      <c r="AE69" t="s">
        <v>132</v>
      </c>
      <c r="AH69" t="s">
        <v>132</v>
      </c>
      <c r="AI69" t="s">
        <v>132</v>
      </c>
      <c r="AJ69" t="s">
        <v>132</v>
      </c>
      <c r="AK69" t="s">
        <v>132</v>
      </c>
      <c r="AL69" t="s">
        <v>132</v>
      </c>
      <c r="AM69" t="s">
        <v>132</v>
      </c>
      <c r="AP69" t="s">
        <v>132</v>
      </c>
      <c r="AQ69" t="s">
        <v>132</v>
      </c>
      <c r="AR69" t="s">
        <v>132</v>
      </c>
      <c r="AS69" t="s">
        <v>132</v>
      </c>
      <c r="AT69" t="s">
        <v>132</v>
      </c>
      <c r="AU69" t="s">
        <v>132</v>
      </c>
      <c r="AX69" t="s">
        <v>133</v>
      </c>
      <c r="AY69" t="s">
        <v>133</v>
      </c>
      <c r="AZ69" t="s">
        <v>133</v>
      </c>
      <c r="BA69" t="s">
        <v>133</v>
      </c>
      <c r="BB69" t="s">
        <v>133</v>
      </c>
      <c r="BC69" t="s">
        <v>133</v>
      </c>
      <c r="BF69" t="s">
        <v>133</v>
      </c>
      <c r="BG69" t="s">
        <v>133</v>
      </c>
      <c r="BH69" t="s">
        <v>133</v>
      </c>
      <c r="BI69" t="s">
        <v>133</v>
      </c>
      <c r="BJ69" t="s">
        <v>133</v>
      </c>
      <c r="BK69" t="s">
        <v>133</v>
      </c>
      <c r="BN69" t="s">
        <v>132</v>
      </c>
      <c r="BO69" t="s">
        <v>132</v>
      </c>
      <c r="BP69" t="s">
        <v>132</v>
      </c>
      <c r="BQ69" t="s">
        <v>132</v>
      </c>
      <c r="BR69" t="s">
        <v>132</v>
      </c>
      <c r="BS69" t="s">
        <v>132</v>
      </c>
      <c r="CD69" t="s">
        <v>133</v>
      </c>
      <c r="CE69" t="s">
        <v>132</v>
      </c>
      <c r="CF69" t="s">
        <v>132</v>
      </c>
      <c r="CG69" t="s">
        <v>132</v>
      </c>
      <c r="CH69" t="s">
        <v>132</v>
      </c>
      <c r="CI69" t="s">
        <v>132</v>
      </c>
      <c r="CJ69" t="s">
        <v>132</v>
      </c>
      <c r="CM69" t="s">
        <v>132</v>
      </c>
      <c r="CN69" t="s">
        <v>132</v>
      </c>
      <c r="CO69" t="s">
        <v>132</v>
      </c>
      <c r="CP69" t="s">
        <v>132</v>
      </c>
      <c r="CQ69" t="s">
        <v>132</v>
      </c>
      <c r="CR69" t="s">
        <v>132</v>
      </c>
      <c r="CS69" t="s">
        <v>132</v>
      </c>
      <c r="CT69" t="s">
        <v>132</v>
      </c>
      <c r="CU69" t="s">
        <v>132</v>
      </c>
      <c r="CV69" t="s">
        <v>132</v>
      </c>
      <c r="CW69" t="s">
        <v>132</v>
      </c>
      <c r="CX69" t="s">
        <v>132</v>
      </c>
      <c r="CY69" t="s">
        <v>132</v>
      </c>
      <c r="CZ69" t="s">
        <v>132</v>
      </c>
      <c r="DA69" t="s">
        <v>132</v>
      </c>
      <c r="DB69" t="s">
        <v>132</v>
      </c>
      <c r="DC69" t="s">
        <v>132</v>
      </c>
      <c r="DD69" t="s">
        <v>132</v>
      </c>
      <c r="DE69" t="s">
        <v>132</v>
      </c>
      <c r="DF69" t="s">
        <v>132</v>
      </c>
      <c r="DG69" t="s">
        <v>132</v>
      </c>
      <c r="DH69" t="s">
        <v>132</v>
      </c>
      <c r="DI69" t="s">
        <v>132</v>
      </c>
      <c r="DJ69" t="s">
        <v>132</v>
      </c>
      <c r="DK69" t="s">
        <v>132</v>
      </c>
      <c r="DL69" t="s">
        <v>132</v>
      </c>
      <c r="DM69" t="s">
        <v>132</v>
      </c>
      <c r="DN69" t="s">
        <v>132</v>
      </c>
      <c r="DO69" t="s">
        <v>132</v>
      </c>
      <c r="DP69" t="s">
        <v>132</v>
      </c>
      <c r="DQ69" t="s">
        <v>132</v>
      </c>
      <c r="DR69" t="s">
        <v>132</v>
      </c>
      <c r="DS69" t="s">
        <v>132</v>
      </c>
      <c r="DT69" t="s">
        <v>132</v>
      </c>
      <c r="DW69" t="s">
        <v>132</v>
      </c>
      <c r="DX69" t="s">
        <v>132</v>
      </c>
      <c r="DY69" t="s">
        <v>132</v>
      </c>
      <c r="DZ69" t="s">
        <v>132</v>
      </c>
      <c r="EA69" t="s">
        <v>132</v>
      </c>
      <c r="EB69" t="s">
        <v>132</v>
      </c>
      <c r="EC69" t="s">
        <v>132</v>
      </c>
      <c r="ED69" t="s">
        <v>132</v>
      </c>
      <c r="EE69" t="s">
        <v>132</v>
      </c>
      <c r="EF69" t="s">
        <v>132</v>
      </c>
      <c r="EG69" t="s">
        <v>132</v>
      </c>
      <c r="EH69" t="s">
        <v>132</v>
      </c>
      <c r="EI69" t="s">
        <v>132</v>
      </c>
      <c r="EJ69" t="s">
        <v>132</v>
      </c>
      <c r="EK69" t="s">
        <v>132</v>
      </c>
      <c r="EL69" t="s">
        <v>132</v>
      </c>
      <c r="EM69" t="s">
        <v>132</v>
      </c>
      <c r="EN69" t="s">
        <v>132</v>
      </c>
      <c r="EO69" t="s">
        <v>132</v>
      </c>
      <c r="EP69" t="s">
        <v>132</v>
      </c>
      <c r="EQ69" t="s">
        <v>132</v>
      </c>
      <c r="ER69" t="s">
        <v>132</v>
      </c>
      <c r="ES69" t="s">
        <v>132</v>
      </c>
      <c r="ET69" t="s">
        <v>132</v>
      </c>
      <c r="EU69" t="s">
        <v>132</v>
      </c>
      <c r="EV69" t="s">
        <v>132</v>
      </c>
      <c r="EW69" t="s">
        <v>132</v>
      </c>
      <c r="EX69" t="s">
        <v>132</v>
      </c>
      <c r="EY69" t="s">
        <v>132</v>
      </c>
      <c r="EZ69" t="s">
        <v>132</v>
      </c>
      <c r="FA69" t="s">
        <v>132</v>
      </c>
      <c r="FB69" t="s">
        <v>132</v>
      </c>
      <c r="FC69" t="s">
        <v>132</v>
      </c>
      <c r="FD69" t="s">
        <v>132</v>
      </c>
      <c r="FE69" t="s">
        <v>132</v>
      </c>
      <c r="FF69" t="s">
        <v>132</v>
      </c>
    </row>
    <row r="70" spans="1:162" x14ac:dyDescent="0.2">
      <c r="A70" t="s">
        <v>204</v>
      </c>
      <c r="B70" t="s">
        <v>132</v>
      </c>
      <c r="C70" t="s">
        <v>132</v>
      </c>
      <c r="D70" t="s">
        <v>132</v>
      </c>
      <c r="E70" t="s">
        <v>132</v>
      </c>
      <c r="F70" t="s">
        <v>132</v>
      </c>
      <c r="G70" t="s">
        <v>132</v>
      </c>
      <c r="J70" t="s">
        <v>132</v>
      </c>
      <c r="K70" t="s">
        <v>132</v>
      </c>
      <c r="L70" t="s">
        <v>132</v>
      </c>
      <c r="M70" t="s">
        <v>132</v>
      </c>
      <c r="N70" t="s">
        <v>132</v>
      </c>
      <c r="O70" t="s">
        <v>132</v>
      </c>
      <c r="R70" t="s">
        <v>132</v>
      </c>
      <c r="S70" t="s">
        <v>132</v>
      </c>
      <c r="T70" t="s">
        <v>132</v>
      </c>
      <c r="U70" t="s">
        <v>132</v>
      </c>
      <c r="V70" t="s">
        <v>132</v>
      </c>
      <c r="W70" t="s">
        <v>132</v>
      </c>
      <c r="Z70" t="s">
        <v>132</v>
      </c>
      <c r="AA70" t="s">
        <v>132</v>
      </c>
      <c r="AB70" t="s">
        <v>132</v>
      </c>
      <c r="AC70" t="s">
        <v>132</v>
      </c>
      <c r="AD70" t="s">
        <v>132</v>
      </c>
      <c r="AE70" t="s">
        <v>132</v>
      </c>
      <c r="AH70" t="s">
        <v>132</v>
      </c>
      <c r="AI70" t="s">
        <v>132</v>
      </c>
      <c r="AJ70" t="s">
        <v>132</v>
      </c>
      <c r="AK70" t="s">
        <v>132</v>
      </c>
      <c r="AL70" t="s">
        <v>132</v>
      </c>
      <c r="AM70" t="s">
        <v>132</v>
      </c>
      <c r="AP70" t="s">
        <v>132</v>
      </c>
      <c r="AQ70" t="s">
        <v>132</v>
      </c>
      <c r="AR70" t="s">
        <v>132</v>
      </c>
      <c r="AS70" t="s">
        <v>132</v>
      </c>
      <c r="AT70" t="s">
        <v>132</v>
      </c>
      <c r="AU70" t="s">
        <v>132</v>
      </c>
      <c r="AX70" t="s">
        <v>132</v>
      </c>
      <c r="AY70" t="s">
        <v>132</v>
      </c>
      <c r="AZ70" t="s">
        <v>132</v>
      </c>
      <c r="BA70" t="s">
        <v>132</v>
      </c>
      <c r="BB70" t="s">
        <v>132</v>
      </c>
      <c r="BC70" t="s">
        <v>132</v>
      </c>
      <c r="BF70" t="s">
        <v>132</v>
      </c>
      <c r="BG70" t="s">
        <v>132</v>
      </c>
      <c r="BH70" t="s">
        <v>132</v>
      </c>
      <c r="BI70" t="s">
        <v>132</v>
      </c>
      <c r="BJ70" t="s">
        <v>132</v>
      </c>
      <c r="BK70" t="s">
        <v>132</v>
      </c>
      <c r="BN70" t="s">
        <v>132</v>
      </c>
      <c r="BO70" t="s">
        <v>132</v>
      </c>
      <c r="BP70" t="s">
        <v>132</v>
      </c>
      <c r="BQ70" t="s">
        <v>132</v>
      </c>
      <c r="BR70" t="s">
        <v>132</v>
      </c>
      <c r="BS70" t="s">
        <v>132</v>
      </c>
      <c r="CD70" t="s">
        <v>132</v>
      </c>
      <c r="CE70" t="s">
        <v>132</v>
      </c>
      <c r="CF70" t="s">
        <v>132</v>
      </c>
      <c r="CG70" t="s">
        <v>132</v>
      </c>
      <c r="CH70" t="s">
        <v>132</v>
      </c>
      <c r="CI70" t="s">
        <v>132</v>
      </c>
      <c r="CJ70" t="s">
        <v>132</v>
      </c>
      <c r="CM70" t="s">
        <v>132</v>
      </c>
      <c r="CN70" t="s">
        <v>132</v>
      </c>
      <c r="CO70" t="s">
        <v>132</v>
      </c>
      <c r="CP70" t="s">
        <v>132</v>
      </c>
      <c r="CQ70" t="s">
        <v>132</v>
      </c>
      <c r="CR70" t="s">
        <v>132</v>
      </c>
      <c r="CS70" t="s">
        <v>132</v>
      </c>
      <c r="CT70" t="s">
        <v>132</v>
      </c>
      <c r="CU70" t="s">
        <v>132</v>
      </c>
      <c r="CV70" t="s">
        <v>132</v>
      </c>
      <c r="CW70" t="s">
        <v>132</v>
      </c>
      <c r="CX70" t="s">
        <v>132</v>
      </c>
      <c r="CY70" t="s">
        <v>132</v>
      </c>
      <c r="CZ70" t="s">
        <v>132</v>
      </c>
      <c r="DA70" t="s">
        <v>132</v>
      </c>
      <c r="DB70" t="s">
        <v>132</v>
      </c>
      <c r="DC70" t="s">
        <v>132</v>
      </c>
      <c r="DD70" t="s">
        <v>132</v>
      </c>
      <c r="DE70" t="s">
        <v>132</v>
      </c>
      <c r="DF70" t="s">
        <v>132</v>
      </c>
      <c r="DG70" t="s">
        <v>132</v>
      </c>
      <c r="DH70" t="s">
        <v>132</v>
      </c>
      <c r="DI70" t="s">
        <v>132</v>
      </c>
      <c r="DJ70" t="s">
        <v>132</v>
      </c>
      <c r="DK70" t="s">
        <v>132</v>
      </c>
      <c r="DL70" t="s">
        <v>132</v>
      </c>
      <c r="DM70" t="s">
        <v>132</v>
      </c>
      <c r="DN70" t="s">
        <v>132</v>
      </c>
      <c r="DO70" t="s">
        <v>132</v>
      </c>
      <c r="DP70" t="s">
        <v>132</v>
      </c>
      <c r="DQ70" t="s">
        <v>132</v>
      </c>
      <c r="DR70" t="s">
        <v>132</v>
      </c>
      <c r="DS70" t="s">
        <v>132</v>
      </c>
      <c r="DT70" t="s">
        <v>132</v>
      </c>
      <c r="DW70" t="s">
        <v>132</v>
      </c>
      <c r="DX70" t="s">
        <v>132</v>
      </c>
      <c r="DY70" t="s">
        <v>132</v>
      </c>
      <c r="DZ70" t="s">
        <v>132</v>
      </c>
      <c r="EA70" t="s">
        <v>132</v>
      </c>
      <c r="EB70" t="s">
        <v>132</v>
      </c>
      <c r="EC70" t="s">
        <v>132</v>
      </c>
      <c r="ED70" t="s">
        <v>132</v>
      </c>
      <c r="EE70" t="s">
        <v>132</v>
      </c>
      <c r="EF70" t="s">
        <v>132</v>
      </c>
      <c r="EG70" t="s">
        <v>132</v>
      </c>
      <c r="EH70" t="s">
        <v>132</v>
      </c>
      <c r="EI70" t="s">
        <v>132</v>
      </c>
      <c r="EJ70" t="s">
        <v>132</v>
      </c>
      <c r="EK70" t="s">
        <v>132</v>
      </c>
      <c r="EL70" t="s">
        <v>132</v>
      </c>
      <c r="EM70" t="s">
        <v>132</v>
      </c>
      <c r="EN70" t="s">
        <v>132</v>
      </c>
      <c r="EO70" t="s">
        <v>132</v>
      </c>
      <c r="EP70" t="s">
        <v>132</v>
      </c>
      <c r="EQ70" t="s">
        <v>132</v>
      </c>
      <c r="ER70" t="s">
        <v>132</v>
      </c>
      <c r="ES70" t="s">
        <v>132</v>
      </c>
      <c r="ET70" t="s">
        <v>132</v>
      </c>
      <c r="EU70" t="s">
        <v>132</v>
      </c>
      <c r="EV70" t="s">
        <v>132</v>
      </c>
      <c r="EW70" t="s">
        <v>132</v>
      </c>
      <c r="EX70" t="s">
        <v>132</v>
      </c>
      <c r="EY70" t="s">
        <v>132</v>
      </c>
      <c r="EZ70" t="s">
        <v>132</v>
      </c>
      <c r="FA70" t="s">
        <v>132</v>
      </c>
      <c r="FB70" t="s">
        <v>132</v>
      </c>
      <c r="FC70" t="s">
        <v>132</v>
      </c>
      <c r="FD70" t="s">
        <v>132</v>
      </c>
      <c r="FE70" t="s">
        <v>132</v>
      </c>
      <c r="FF70" t="s">
        <v>132</v>
      </c>
    </row>
    <row r="71" spans="1:162" x14ac:dyDescent="0.2">
      <c r="A71" t="s">
        <v>205</v>
      </c>
      <c r="B71" t="s">
        <v>136</v>
      </c>
      <c r="C71" t="s">
        <v>136</v>
      </c>
      <c r="D71" t="s">
        <v>133</v>
      </c>
      <c r="E71" t="s">
        <v>136</v>
      </c>
      <c r="F71" t="s">
        <v>136</v>
      </c>
      <c r="G71" t="s">
        <v>133</v>
      </c>
      <c r="J71" t="s">
        <v>132</v>
      </c>
      <c r="K71" t="s">
        <v>136</v>
      </c>
      <c r="L71" t="s">
        <v>136</v>
      </c>
      <c r="M71" t="s">
        <v>136</v>
      </c>
      <c r="N71" t="s">
        <v>136</v>
      </c>
      <c r="O71" t="s">
        <v>136</v>
      </c>
      <c r="R71" t="s">
        <v>133</v>
      </c>
      <c r="S71" t="s">
        <v>137</v>
      </c>
      <c r="T71" t="s">
        <v>136</v>
      </c>
      <c r="U71" t="s">
        <v>136</v>
      </c>
      <c r="V71" t="s">
        <v>136</v>
      </c>
      <c r="W71" t="s">
        <v>136</v>
      </c>
      <c r="Z71" t="s">
        <v>136</v>
      </c>
      <c r="AA71" t="s">
        <v>138</v>
      </c>
      <c r="AB71" t="s">
        <v>138</v>
      </c>
      <c r="AC71" t="s">
        <v>136</v>
      </c>
      <c r="AD71" t="s">
        <v>136</v>
      </c>
      <c r="AE71" t="s">
        <v>136</v>
      </c>
      <c r="AH71" t="s">
        <v>132</v>
      </c>
      <c r="AI71" t="s">
        <v>136</v>
      </c>
      <c r="AJ71" t="s">
        <v>136</v>
      </c>
      <c r="AK71" t="s">
        <v>136</v>
      </c>
      <c r="AL71" t="s">
        <v>136</v>
      </c>
      <c r="AM71" t="s">
        <v>136</v>
      </c>
      <c r="AP71" t="s">
        <v>136</v>
      </c>
      <c r="AQ71" t="s">
        <v>136</v>
      </c>
      <c r="AR71" t="s">
        <v>136</v>
      </c>
      <c r="AS71" t="s">
        <v>136</v>
      </c>
      <c r="AT71" t="s">
        <v>136</v>
      </c>
      <c r="AU71" t="s">
        <v>136</v>
      </c>
      <c r="AX71" t="s">
        <v>136</v>
      </c>
      <c r="AY71" t="s">
        <v>136</v>
      </c>
      <c r="AZ71" t="s">
        <v>136</v>
      </c>
      <c r="BA71" t="s">
        <v>136</v>
      </c>
      <c r="BB71" t="s">
        <v>136</v>
      </c>
      <c r="BC71" t="s">
        <v>136</v>
      </c>
      <c r="BF71" t="s">
        <v>133</v>
      </c>
      <c r="BG71" t="s">
        <v>132</v>
      </c>
      <c r="BH71" t="s">
        <v>136</v>
      </c>
      <c r="BI71" t="s">
        <v>133</v>
      </c>
      <c r="BJ71" t="s">
        <v>136</v>
      </c>
      <c r="BK71" t="s">
        <v>136</v>
      </c>
      <c r="BN71" t="s">
        <v>133</v>
      </c>
      <c r="BO71" t="s">
        <v>138</v>
      </c>
      <c r="BP71" t="s">
        <v>137</v>
      </c>
      <c r="BQ71" t="s">
        <v>136</v>
      </c>
      <c r="BR71" t="s">
        <v>133</v>
      </c>
      <c r="BS71" t="s">
        <v>132</v>
      </c>
      <c r="CD71" t="s">
        <v>133</v>
      </c>
      <c r="CE71" t="s">
        <v>136</v>
      </c>
      <c r="CF71" t="s">
        <v>136</v>
      </c>
      <c r="CG71" t="s">
        <v>136</v>
      </c>
      <c r="CH71" t="s">
        <v>136</v>
      </c>
      <c r="CI71" t="s">
        <v>136</v>
      </c>
      <c r="CJ71" t="s">
        <v>136</v>
      </c>
      <c r="CM71" t="s">
        <v>136</v>
      </c>
      <c r="CN71" t="s">
        <v>136</v>
      </c>
      <c r="CO71" t="s">
        <v>136</v>
      </c>
      <c r="CP71" t="s">
        <v>136</v>
      </c>
      <c r="CQ71" t="s">
        <v>136</v>
      </c>
      <c r="CR71" t="s">
        <v>136</v>
      </c>
      <c r="CS71" t="s">
        <v>137</v>
      </c>
      <c r="CT71" t="s">
        <v>138</v>
      </c>
      <c r="CU71" t="s">
        <v>136</v>
      </c>
      <c r="CV71" t="s">
        <v>136</v>
      </c>
      <c r="CW71" t="s">
        <v>136</v>
      </c>
      <c r="CX71" t="s">
        <v>136</v>
      </c>
      <c r="CY71" t="s">
        <v>136</v>
      </c>
      <c r="CZ71" t="s">
        <v>136</v>
      </c>
      <c r="DA71" t="s">
        <v>136</v>
      </c>
      <c r="DB71" t="s">
        <v>136</v>
      </c>
      <c r="DC71" t="s">
        <v>136</v>
      </c>
      <c r="DD71" t="s">
        <v>136</v>
      </c>
      <c r="DE71" t="s">
        <v>136</v>
      </c>
      <c r="DF71" t="s">
        <v>136</v>
      </c>
      <c r="DG71" t="s">
        <v>136</v>
      </c>
      <c r="DH71" t="s">
        <v>136</v>
      </c>
      <c r="DI71" t="s">
        <v>136</v>
      </c>
      <c r="DJ71" t="s">
        <v>136</v>
      </c>
      <c r="DK71" t="s">
        <v>136</v>
      </c>
      <c r="DL71" t="s">
        <v>136</v>
      </c>
      <c r="DM71" t="s">
        <v>136</v>
      </c>
      <c r="DN71" t="s">
        <v>137</v>
      </c>
      <c r="DO71" t="s">
        <v>136</v>
      </c>
      <c r="DP71" t="s">
        <v>136</v>
      </c>
      <c r="DQ71" t="s">
        <v>136</v>
      </c>
      <c r="DR71" t="s">
        <v>136</v>
      </c>
      <c r="DS71" t="s">
        <v>136</v>
      </c>
      <c r="DT71" t="s">
        <v>136</v>
      </c>
      <c r="DW71" t="s">
        <v>136</v>
      </c>
      <c r="DX71" t="s">
        <v>136</v>
      </c>
      <c r="DY71" t="s">
        <v>136</v>
      </c>
      <c r="DZ71" t="s">
        <v>136</v>
      </c>
      <c r="EA71" t="s">
        <v>136</v>
      </c>
      <c r="EB71" t="s">
        <v>137</v>
      </c>
      <c r="EC71" t="s">
        <v>136</v>
      </c>
      <c r="ED71" t="s">
        <v>138</v>
      </c>
      <c r="EE71" t="s">
        <v>136</v>
      </c>
      <c r="EF71" t="s">
        <v>132</v>
      </c>
      <c r="EG71" t="s">
        <v>136</v>
      </c>
      <c r="EH71" t="s">
        <v>137</v>
      </c>
      <c r="EI71" t="s">
        <v>136</v>
      </c>
      <c r="EJ71" t="s">
        <v>136</v>
      </c>
      <c r="EK71" t="s">
        <v>136</v>
      </c>
      <c r="EL71" t="s">
        <v>136</v>
      </c>
      <c r="EM71" t="s">
        <v>136</v>
      </c>
      <c r="EN71" t="s">
        <v>136</v>
      </c>
      <c r="EO71" t="s">
        <v>136</v>
      </c>
      <c r="EP71" t="s">
        <v>136</v>
      </c>
      <c r="EQ71" t="s">
        <v>136</v>
      </c>
      <c r="ER71" t="s">
        <v>136</v>
      </c>
      <c r="ES71" t="s">
        <v>136</v>
      </c>
      <c r="ET71" t="s">
        <v>136</v>
      </c>
      <c r="EU71" t="s">
        <v>136</v>
      </c>
      <c r="EV71" t="s">
        <v>136</v>
      </c>
      <c r="EW71" t="s">
        <v>136</v>
      </c>
      <c r="EX71" t="s">
        <v>136</v>
      </c>
      <c r="EY71" t="s">
        <v>136</v>
      </c>
      <c r="EZ71" t="s">
        <v>136</v>
      </c>
      <c r="FA71" t="s">
        <v>137</v>
      </c>
      <c r="FB71" t="s">
        <v>136</v>
      </c>
      <c r="FC71" t="s">
        <v>136</v>
      </c>
      <c r="FD71" t="s">
        <v>136</v>
      </c>
      <c r="FE71" t="s">
        <v>136</v>
      </c>
      <c r="FF71" t="s">
        <v>136</v>
      </c>
    </row>
    <row r="72" spans="1:162" x14ac:dyDescent="0.2">
      <c r="A72" t="s">
        <v>206</v>
      </c>
      <c r="B72" t="s">
        <v>136</v>
      </c>
      <c r="C72" t="s">
        <v>136</v>
      </c>
      <c r="D72" t="s">
        <v>133</v>
      </c>
      <c r="E72" t="s">
        <v>136</v>
      </c>
      <c r="F72" t="s">
        <v>136</v>
      </c>
      <c r="G72" t="s">
        <v>133</v>
      </c>
      <c r="J72" t="s">
        <v>132</v>
      </c>
      <c r="K72" t="s">
        <v>136</v>
      </c>
      <c r="L72" t="s">
        <v>136</v>
      </c>
      <c r="M72" t="s">
        <v>136</v>
      </c>
      <c r="N72" t="s">
        <v>136</v>
      </c>
      <c r="O72" t="s">
        <v>136</v>
      </c>
      <c r="R72" t="s">
        <v>133</v>
      </c>
      <c r="S72" t="s">
        <v>137</v>
      </c>
      <c r="T72" t="s">
        <v>136</v>
      </c>
      <c r="U72" t="s">
        <v>132</v>
      </c>
      <c r="V72" t="s">
        <v>136</v>
      </c>
      <c r="W72" t="s">
        <v>136</v>
      </c>
      <c r="Z72" t="s">
        <v>136</v>
      </c>
      <c r="AA72" t="s">
        <v>138</v>
      </c>
      <c r="AB72" t="s">
        <v>138</v>
      </c>
      <c r="AC72" t="s">
        <v>136</v>
      </c>
      <c r="AD72" t="s">
        <v>136</v>
      </c>
      <c r="AE72" t="s">
        <v>136</v>
      </c>
      <c r="AH72" t="s">
        <v>132</v>
      </c>
      <c r="AI72" t="s">
        <v>136</v>
      </c>
      <c r="AJ72" t="s">
        <v>136</v>
      </c>
      <c r="AK72" t="s">
        <v>136</v>
      </c>
      <c r="AL72" t="s">
        <v>136</v>
      </c>
      <c r="AM72" t="s">
        <v>136</v>
      </c>
      <c r="AP72" t="s">
        <v>136</v>
      </c>
      <c r="AQ72" t="s">
        <v>136</v>
      </c>
      <c r="AR72" t="s">
        <v>136</v>
      </c>
      <c r="AS72" t="s">
        <v>136</v>
      </c>
      <c r="AT72" t="s">
        <v>136</v>
      </c>
      <c r="AU72" t="s">
        <v>136</v>
      </c>
      <c r="AX72" t="s">
        <v>136</v>
      </c>
      <c r="AY72" t="s">
        <v>136</v>
      </c>
      <c r="AZ72" t="s">
        <v>136</v>
      </c>
      <c r="BA72" t="s">
        <v>136</v>
      </c>
      <c r="BB72" t="s">
        <v>136</v>
      </c>
      <c r="BC72" t="s">
        <v>136</v>
      </c>
      <c r="BF72" t="s">
        <v>133</v>
      </c>
      <c r="BG72" t="s">
        <v>137</v>
      </c>
      <c r="BH72" t="s">
        <v>136</v>
      </c>
      <c r="BI72" t="s">
        <v>136</v>
      </c>
      <c r="BJ72" t="s">
        <v>136</v>
      </c>
      <c r="BK72" t="s">
        <v>136</v>
      </c>
      <c r="BN72" t="s">
        <v>133</v>
      </c>
      <c r="BO72" t="s">
        <v>138</v>
      </c>
      <c r="BP72" t="s">
        <v>136</v>
      </c>
      <c r="BQ72" t="s">
        <v>136</v>
      </c>
      <c r="BR72" t="s">
        <v>133</v>
      </c>
      <c r="BS72" t="s">
        <v>132</v>
      </c>
      <c r="CD72" t="s">
        <v>136</v>
      </c>
      <c r="CE72" t="s">
        <v>136</v>
      </c>
      <c r="CF72" t="s">
        <v>136</v>
      </c>
      <c r="CG72" t="s">
        <v>136</v>
      </c>
      <c r="CH72" t="s">
        <v>136</v>
      </c>
      <c r="CI72" t="s">
        <v>136</v>
      </c>
      <c r="CJ72" t="s">
        <v>136</v>
      </c>
      <c r="CM72" t="s">
        <v>136</v>
      </c>
      <c r="CN72" t="s">
        <v>136</v>
      </c>
      <c r="CO72" t="s">
        <v>136</v>
      </c>
      <c r="CP72" t="s">
        <v>136</v>
      </c>
      <c r="CQ72" t="s">
        <v>136</v>
      </c>
      <c r="CR72" t="s">
        <v>136</v>
      </c>
      <c r="CS72" t="s">
        <v>137</v>
      </c>
      <c r="CT72" t="s">
        <v>136</v>
      </c>
      <c r="CU72" t="s">
        <v>136</v>
      </c>
      <c r="CV72" t="s">
        <v>136</v>
      </c>
      <c r="CW72" t="s">
        <v>136</v>
      </c>
      <c r="CX72" t="s">
        <v>136</v>
      </c>
      <c r="CY72" t="s">
        <v>136</v>
      </c>
      <c r="CZ72" t="s">
        <v>136</v>
      </c>
      <c r="DA72" t="s">
        <v>136</v>
      </c>
      <c r="DB72" t="s">
        <v>136</v>
      </c>
      <c r="DC72" t="s">
        <v>136</v>
      </c>
      <c r="DD72" t="s">
        <v>136</v>
      </c>
      <c r="DE72" t="s">
        <v>136</v>
      </c>
      <c r="DF72" t="s">
        <v>136</v>
      </c>
      <c r="DG72" t="s">
        <v>136</v>
      </c>
      <c r="DH72" t="s">
        <v>136</v>
      </c>
      <c r="DI72" t="s">
        <v>136</v>
      </c>
      <c r="DJ72" t="s">
        <v>136</v>
      </c>
      <c r="DK72" t="s">
        <v>136</v>
      </c>
      <c r="DL72" t="s">
        <v>136</v>
      </c>
      <c r="DM72" t="s">
        <v>136</v>
      </c>
      <c r="DN72" t="s">
        <v>137</v>
      </c>
      <c r="DO72" t="s">
        <v>136</v>
      </c>
      <c r="DP72" t="s">
        <v>136</v>
      </c>
      <c r="DQ72" t="s">
        <v>136</v>
      </c>
      <c r="DR72" t="s">
        <v>136</v>
      </c>
      <c r="DS72" t="s">
        <v>136</v>
      </c>
      <c r="DT72" t="s">
        <v>136</v>
      </c>
      <c r="DW72" t="s">
        <v>136</v>
      </c>
      <c r="DX72" t="s">
        <v>136</v>
      </c>
      <c r="DY72" t="s">
        <v>136</v>
      </c>
      <c r="DZ72" t="s">
        <v>136</v>
      </c>
      <c r="EA72" t="s">
        <v>136</v>
      </c>
      <c r="EB72" t="s">
        <v>136</v>
      </c>
      <c r="EC72" t="s">
        <v>136</v>
      </c>
      <c r="ED72" t="s">
        <v>136</v>
      </c>
      <c r="EE72" t="s">
        <v>136</v>
      </c>
      <c r="EF72" t="s">
        <v>132</v>
      </c>
      <c r="EG72" t="s">
        <v>136</v>
      </c>
      <c r="EH72" t="s">
        <v>136</v>
      </c>
      <c r="EI72" t="s">
        <v>136</v>
      </c>
      <c r="EJ72" t="s">
        <v>136</v>
      </c>
      <c r="EK72" t="s">
        <v>136</v>
      </c>
      <c r="EL72" t="s">
        <v>136</v>
      </c>
      <c r="EM72" t="s">
        <v>136</v>
      </c>
      <c r="EN72" t="s">
        <v>136</v>
      </c>
      <c r="EO72" t="s">
        <v>136</v>
      </c>
      <c r="EP72" t="s">
        <v>136</v>
      </c>
      <c r="EQ72" t="s">
        <v>136</v>
      </c>
      <c r="ER72" t="s">
        <v>136</v>
      </c>
      <c r="ES72" t="s">
        <v>136</v>
      </c>
      <c r="ET72" t="s">
        <v>136</v>
      </c>
      <c r="EU72" t="s">
        <v>136</v>
      </c>
      <c r="EV72" t="s">
        <v>136</v>
      </c>
      <c r="EW72" t="s">
        <v>136</v>
      </c>
      <c r="EX72" t="s">
        <v>136</v>
      </c>
      <c r="EY72" t="s">
        <v>136</v>
      </c>
      <c r="EZ72" t="s">
        <v>136</v>
      </c>
      <c r="FA72" t="s">
        <v>137</v>
      </c>
      <c r="FB72" t="s">
        <v>136</v>
      </c>
      <c r="FC72" t="s">
        <v>136</v>
      </c>
      <c r="FD72" t="s">
        <v>136</v>
      </c>
      <c r="FE72" t="s">
        <v>136</v>
      </c>
      <c r="FF72" t="s">
        <v>136</v>
      </c>
    </row>
    <row r="73" spans="1:162" x14ac:dyDescent="0.2">
      <c r="A73" t="s">
        <v>207</v>
      </c>
      <c r="B73" t="s">
        <v>136</v>
      </c>
      <c r="C73" t="s">
        <v>136</v>
      </c>
      <c r="D73" t="s">
        <v>133</v>
      </c>
      <c r="E73" t="s">
        <v>136</v>
      </c>
      <c r="F73" t="s">
        <v>136</v>
      </c>
      <c r="G73" t="s">
        <v>136</v>
      </c>
      <c r="J73" t="s">
        <v>136</v>
      </c>
      <c r="K73" t="s">
        <v>136</v>
      </c>
      <c r="L73" t="s">
        <v>136</v>
      </c>
      <c r="M73" t="s">
        <v>136</v>
      </c>
      <c r="N73" t="s">
        <v>136</v>
      </c>
      <c r="O73" t="s">
        <v>136</v>
      </c>
      <c r="R73" t="s">
        <v>136</v>
      </c>
      <c r="S73" t="s">
        <v>136</v>
      </c>
      <c r="T73" t="s">
        <v>136</v>
      </c>
      <c r="U73" t="s">
        <v>136</v>
      </c>
      <c r="V73" t="s">
        <v>132</v>
      </c>
      <c r="W73" t="s">
        <v>136</v>
      </c>
      <c r="Z73" t="s">
        <v>136</v>
      </c>
      <c r="AA73" t="s">
        <v>136</v>
      </c>
      <c r="AB73" t="s">
        <v>136</v>
      </c>
      <c r="AC73" t="s">
        <v>136</v>
      </c>
      <c r="AD73" t="s">
        <v>136</v>
      </c>
      <c r="AE73" t="s">
        <v>136</v>
      </c>
      <c r="AH73" t="s">
        <v>136</v>
      </c>
      <c r="AI73" t="s">
        <v>136</v>
      </c>
      <c r="AJ73" t="s">
        <v>132</v>
      </c>
      <c r="AK73" t="s">
        <v>136</v>
      </c>
      <c r="AL73" t="s">
        <v>136</v>
      </c>
      <c r="AM73" t="s">
        <v>136</v>
      </c>
      <c r="AP73" t="s">
        <v>136</v>
      </c>
      <c r="AQ73" t="s">
        <v>136</v>
      </c>
      <c r="AR73" t="s">
        <v>136</v>
      </c>
      <c r="AS73" t="s">
        <v>136</v>
      </c>
      <c r="AT73" t="s">
        <v>136</v>
      </c>
      <c r="AU73" t="s">
        <v>136</v>
      </c>
      <c r="AX73" t="s">
        <v>136</v>
      </c>
      <c r="AY73" t="s">
        <v>136</v>
      </c>
      <c r="AZ73" t="s">
        <v>136</v>
      </c>
      <c r="BA73" t="s">
        <v>138</v>
      </c>
      <c r="BB73" t="s">
        <v>136</v>
      </c>
      <c r="BC73" t="s">
        <v>136</v>
      </c>
      <c r="BF73" t="s">
        <v>136</v>
      </c>
      <c r="BG73" t="s">
        <v>136</v>
      </c>
      <c r="BH73" t="s">
        <v>136</v>
      </c>
      <c r="BI73" t="s">
        <v>133</v>
      </c>
      <c r="BJ73" t="s">
        <v>136</v>
      </c>
      <c r="BK73" t="s">
        <v>136</v>
      </c>
      <c r="BN73" t="s">
        <v>136</v>
      </c>
      <c r="BO73" t="s">
        <v>136</v>
      </c>
      <c r="BP73" t="s">
        <v>132</v>
      </c>
      <c r="BQ73" t="s">
        <v>136</v>
      </c>
      <c r="BR73" t="s">
        <v>136</v>
      </c>
      <c r="BS73" t="s">
        <v>132</v>
      </c>
      <c r="CD73" t="s">
        <v>133</v>
      </c>
      <c r="CE73" t="s">
        <v>136</v>
      </c>
      <c r="CF73" t="s">
        <v>136</v>
      </c>
      <c r="CG73" t="s">
        <v>136</v>
      </c>
      <c r="CH73" t="s">
        <v>136</v>
      </c>
      <c r="CI73" t="s">
        <v>136</v>
      </c>
      <c r="CJ73" t="s">
        <v>136</v>
      </c>
      <c r="CM73" t="s">
        <v>136</v>
      </c>
      <c r="CN73" t="s">
        <v>136</v>
      </c>
      <c r="CO73" t="s">
        <v>136</v>
      </c>
      <c r="CP73" t="s">
        <v>136</v>
      </c>
      <c r="CQ73" t="s">
        <v>136</v>
      </c>
      <c r="CR73" t="s">
        <v>136</v>
      </c>
      <c r="CS73" t="s">
        <v>136</v>
      </c>
      <c r="CT73" t="s">
        <v>136</v>
      </c>
      <c r="CU73" t="s">
        <v>136</v>
      </c>
      <c r="CV73" t="s">
        <v>136</v>
      </c>
      <c r="CW73" t="s">
        <v>136</v>
      </c>
      <c r="CX73" t="s">
        <v>136</v>
      </c>
      <c r="CY73" t="s">
        <v>136</v>
      </c>
      <c r="CZ73" t="s">
        <v>136</v>
      </c>
      <c r="DA73" t="s">
        <v>136</v>
      </c>
      <c r="DB73" t="s">
        <v>136</v>
      </c>
      <c r="DC73" t="s">
        <v>136</v>
      </c>
      <c r="DD73" t="s">
        <v>136</v>
      </c>
      <c r="DE73" t="s">
        <v>136</v>
      </c>
      <c r="DF73" t="s">
        <v>136</v>
      </c>
      <c r="DG73" t="s">
        <v>136</v>
      </c>
      <c r="DH73" t="s">
        <v>136</v>
      </c>
      <c r="DI73" t="s">
        <v>136</v>
      </c>
      <c r="DJ73" t="s">
        <v>136</v>
      </c>
      <c r="DK73" t="s">
        <v>136</v>
      </c>
      <c r="DL73" t="s">
        <v>134</v>
      </c>
      <c r="DM73" t="s">
        <v>136</v>
      </c>
      <c r="DN73" t="s">
        <v>136</v>
      </c>
      <c r="DO73" t="s">
        <v>136</v>
      </c>
      <c r="DP73" t="s">
        <v>136</v>
      </c>
      <c r="DQ73" t="s">
        <v>136</v>
      </c>
      <c r="DR73" t="s">
        <v>136</v>
      </c>
      <c r="DS73" t="s">
        <v>134</v>
      </c>
      <c r="DT73" t="s">
        <v>136</v>
      </c>
      <c r="DW73" t="s">
        <v>136</v>
      </c>
      <c r="DX73" t="s">
        <v>136</v>
      </c>
      <c r="DY73" t="s">
        <v>136</v>
      </c>
      <c r="DZ73" t="s">
        <v>136</v>
      </c>
      <c r="EA73" t="s">
        <v>136</v>
      </c>
      <c r="EB73" t="s">
        <v>136</v>
      </c>
      <c r="EC73" t="s">
        <v>136</v>
      </c>
      <c r="ED73" t="s">
        <v>136</v>
      </c>
      <c r="EE73" t="s">
        <v>136</v>
      </c>
      <c r="EF73" t="s">
        <v>136</v>
      </c>
      <c r="EG73" t="s">
        <v>136</v>
      </c>
      <c r="EH73" t="s">
        <v>136</v>
      </c>
      <c r="EI73" t="s">
        <v>136</v>
      </c>
      <c r="EJ73" t="s">
        <v>136</v>
      </c>
      <c r="EK73" t="s">
        <v>136</v>
      </c>
      <c r="EL73" t="s">
        <v>136</v>
      </c>
      <c r="EM73" t="s">
        <v>136</v>
      </c>
      <c r="EN73" t="s">
        <v>136</v>
      </c>
      <c r="EO73" t="s">
        <v>136</v>
      </c>
      <c r="EP73" t="s">
        <v>136</v>
      </c>
      <c r="EQ73" t="s">
        <v>136</v>
      </c>
      <c r="ER73" t="s">
        <v>136</v>
      </c>
      <c r="ES73" t="s">
        <v>136</v>
      </c>
      <c r="ET73" t="s">
        <v>136</v>
      </c>
      <c r="EU73" t="s">
        <v>136</v>
      </c>
      <c r="EV73" t="s">
        <v>136</v>
      </c>
      <c r="EW73" t="s">
        <v>136</v>
      </c>
      <c r="EX73" t="s">
        <v>136</v>
      </c>
      <c r="EY73" t="s">
        <v>136</v>
      </c>
      <c r="EZ73" t="s">
        <v>136</v>
      </c>
      <c r="FA73" t="s">
        <v>136</v>
      </c>
      <c r="FB73" t="s">
        <v>136</v>
      </c>
      <c r="FC73" t="s">
        <v>136</v>
      </c>
      <c r="FD73" t="s">
        <v>136</v>
      </c>
      <c r="FE73" t="s">
        <v>136</v>
      </c>
      <c r="FF73" t="s">
        <v>136</v>
      </c>
    </row>
    <row r="74" spans="1:162" x14ac:dyDescent="0.2">
      <c r="A74" t="s">
        <v>208</v>
      </c>
      <c r="B74" t="s">
        <v>136</v>
      </c>
      <c r="C74" t="s">
        <v>136</v>
      </c>
      <c r="D74" t="s">
        <v>138</v>
      </c>
      <c r="E74" t="s">
        <v>136</v>
      </c>
      <c r="F74" t="s">
        <v>136</v>
      </c>
      <c r="G74" t="s">
        <v>136</v>
      </c>
      <c r="J74" t="s">
        <v>136</v>
      </c>
      <c r="K74" t="s">
        <v>136</v>
      </c>
      <c r="L74" t="s">
        <v>136</v>
      </c>
      <c r="M74" t="s">
        <v>136</v>
      </c>
      <c r="N74" t="s">
        <v>136</v>
      </c>
      <c r="O74" t="s">
        <v>136</v>
      </c>
      <c r="R74" t="s">
        <v>136</v>
      </c>
      <c r="S74" t="s">
        <v>136</v>
      </c>
      <c r="T74" t="s">
        <v>136</v>
      </c>
      <c r="U74" t="s">
        <v>136</v>
      </c>
      <c r="V74" t="s">
        <v>136</v>
      </c>
      <c r="W74" t="s">
        <v>136</v>
      </c>
      <c r="Z74" t="s">
        <v>136</v>
      </c>
      <c r="AA74" t="s">
        <v>136</v>
      </c>
      <c r="AB74" t="s">
        <v>136</v>
      </c>
      <c r="AC74" t="s">
        <v>136</v>
      </c>
      <c r="AD74" t="s">
        <v>136</v>
      </c>
      <c r="AE74" t="s">
        <v>136</v>
      </c>
      <c r="AH74" t="s">
        <v>136</v>
      </c>
      <c r="AI74" t="s">
        <v>136</v>
      </c>
      <c r="AJ74" t="s">
        <v>136</v>
      </c>
      <c r="AK74" t="s">
        <v>136</v>
      </c>
      <c r="AL74" t="s">
        <v>136</v>
      </c>
      <c r="AM74" t="s">
        <v>136</v>
      </c>
      <c r="AP74" t="s">
        <v>136</v>
      </c>
      <c r="AQ74" t="s">
        <v>136</v>
      </c>
      <c r="AR74" t="s">
        <v>136</v>
      </c>
      <c r="AS74" t="s">
        <v>136</v>
      </c>
      <c r="AT74" t="s">
        <v>136</v>
      </c>
      <c r="AU74" t="s">
        <v>136</v>
      </c>
      <c r="AX74" t="s">
        <v>136</v>
      </c>
      <c r="AY74" t="s">
        <v>136</v>
      </c>
      <c r="AZ74" t="s">
        <v>136</v>
      </c>
      <c r="BA74" t="s">
        <v>136</v>
      </c>
      <c r="BB74" t="s">
        <v>136</v>
      </c>
      <c r="BC74" t="s">
        <v>136</v>
      </c>
      <c r="BF74" t="s">
        <v>136</v>
      </c>
      <c r="BG74" t="s">
        <v>136</v>
      </c>
      <c r="BH74" t="s">
        <v>136</v>
      </c>
      <c r="BI74" t="s">
        <v>133</v>
      </c>
      <c r="BJ74" t="s">
        <v>136</v>
      </c>
      <c r="BK74" t="s">
        <v>136</v>
      </c>
      <c r="BN74" t="s">
        <v>136</v>
      </c>
      <c r="BO74" t="s">
        <v>136</v>
      </c>
      <c r="BP74" t="s">
        <v>136</v>
      </c>
      <c r="BQ74" t="s">
        <v>136</v>
      </c>
      <c r="BR74" t="s">
        <v>136</v>
      </c>
      <c r="BS74" t="s">
        <v>136</v>
      </c>
      <c r="CD74" t="s">
        <v>133</v>
      </c>
      <c r="CE74" t="s">
        <v>136</v>
      </c>
      <c r="CF74" t="s">
        <v>136</v>
      </c>
      <c r="CG74" t="s">
        <v>136</v>
      </c>
      <c r="CH74" t="s">
        <v>136</v>
      </c>
      <c r="CI74" t="s">
        <v>136</v>
      </c>
      <c r="CJ74" t="s">
        <v>136</v>
      </c>
      <c r="CM74" t="s">
        <v>136</v>
      </c>
      <c r="CN74" t="s">
        <v>136</v>
      </c>
      <c r="CO74" t="s">
        <v>136</v>
      </c>
      <c r="CP74" t="s">
        <v>136</v>
      </c>
      <c r="CQ74" t="s">
        <v>136</v>
      </c>
      <c r="CR74" t="s">
        <v>136</v>
      </c>
      <c r="CS74" t="s">
        <v>136</v>
      </c>
      <c r="CT74" t="s">
        <v>136</v>
      </c>
      <c r="CU74" t="s">
        <v>136</v>
      </c>
      <c r="CV74" t="s">
        <v>136</v>
      </c>
      <c r="CW74" t="s">
        <v>136</v>
      </c>
      <c r="CX74" t="s">
        <v>136</v>
      </c>
      <c r="CY74" t="s">
        <v>136</v>
      </c>
      <c r="CZ74" t="s">
        <v>136</v>
      </c>
      <c r="DA74" t="s">
        <v>136</v>
      </c>
      <c r="DB74" t="s">
        <v>136</v>
      </c>
      <c r="DC74" t="s">
        <v>136</v>
      </c>
      <c r="DD74" t="s">
        <v>136</v>
      </c>
      <c r="DE74" t="s">
        <v>136</v>
      </c>
      <c r="DF74" t="s">
        <v>136</v>
      </c>
      <c r="DG74" t="s">
        <v>136</v>
      </c>
      <c r="DH74" t="s">
        <v>136</v>
      </c>
      <c r="DI74" t="s">
        <v>136</v>
      </c>
      <c r="DJ74" t="s">
        <v>136</v>
      </c>
      <c r="DK74" t="s">
        <v>136</v>
      </c>
      <c r="DL74" t="s">
        <v>136</v>
      </c>
      <c r="DM74" t="s">
        <v>136</v>
      </c>
      <c r="DN74" t="s">
        <v>136</v>
      </c>
      <c r="DO74" t="s">
        <v>136</v>
      </c>
      <c r="DP74" t="s">
        <v>136</v>
      </c>
      <c r="DQ74" t="s">
        <v>136</v>
      </c>
      <c r="DR74" t="s">
        <v>136</v>
      </c>
      <c r="DS74" t="s">
        <v>136</v>
      </c>
      <c r="DT74" t="s">
        <v>136</v>
      </c>
      <c r="DW74" t="s">
        <v>136</v>
      </c>
      <c r="DX74" t="s">
        <v>136</v>
      </c>
      <c r="DY74" t="s">
        <v>136</v>
      </c>
      <c r="DZ74" t="s">
        <v>136</v>
      </c>
      <c r="EA74" t="s">
        <v>136</v>
      </c>
      <c r="EB74" t="s">
        <v>136</v>
      </c>
      <c r="EC74" t="s">
        <v>136</v>
      </c>
      <c r="ED74" t="s">
        <v>136</v>
      </c>
      <c r="EE74" t="s">
        <v>136</v>
      </c>
      <c r="EF74" t="s">
        <v>136</v>
      </c>
      <c r="EG74" t="s">
        <v>136</v>
      </c>
      <c r="EH74" t="s">
        <v>136</v>
      </c>
      <c r="EI74" t="s">
        <v>136</v>
      </c>
      <c r="EJ74" t="s">
        <v>136</v>
      </c>
      <c r="EK74" t="s">
        <v>136</v>
      </c>
      <c r="EL74" t="s">
        <v>136</v>
      </c>
      <c r="EM74" t="s">
        <v>136</v>
      </c>
      <c r="EN74" t="s">
        <v>136</v>
      </c>
      <c r="EO74" t="s">
        <v>136</v>
      </c>
      <c r="EP74" t="s">
        <v>136</v>
      </c>
      <c r="EQ74" t="s">
        <v>136</v>
      </c>
      <c r="ER74" t="s">
        <v>136</v>
      </c>
      <c r="ES74" t="s">
        <v>136</v>
      </c>
      <c r="ET74" t="s">
        <v>136</v>
      </c>
      <c r="EU74" t="s">
        <v>136</v>
      </c>
      <c r="EV74" t="s">
        <v>136</v>
      </c>
      <c r="EW74" t="s">
        <v>136</v>
      </c>
      <c r="EX74" t="s">
        <v>136</v>
      </c>
      <c r="EY74" t="s">
        <v>136</v>
      </c>
      <c r="EZ74" t="s">
        <v>136</v>
      </c>
      <c r="FA74" t="s">
        <v>136</v>
      </c>
      <c r="FB74" t="s">
        <v>136</v>
      </c>
      <c r="FC74" t="s">
        <v>136</v>
      </c>
      <c r="FD74" t="s">
        <v>136</v>
      </c>
      <c r="FE74" t="s">
        <v>136</v>
      </c>
      <c r="FF74" t="s">
        <v>136</v>
      </c>
    </row>
    <row r="75" spans="1:162" x14ac:dyDescent="0.2">
      <c r="A75" t="s">
        <v>209</v>
      </c>
      <c r="B75" t="s">
        <v>136</v>
      </c>
      <c r="C75" t="s">
        <v>136</v>
      </c>
      <c r="D75" t="s">
        <v>137</v>
      </c>
      <c r="E75" t="s">
        <v>136</v>
      </c>
      <c r="F75" t="s">
        <v>136</v>
      </c>
      <c r="G75" t="s">
        <v>136</v>
      </c>
      <c r="J75" t="s">
        <v>136</v>
      </c>
      <c r="K75" t="s">
        <v>136</v>
      </c>
      <c r="L75" t="s">
        <v>136</v>
      </c>
      <c r="M75" t="s">
        <v>136</v>
      </c>
      <c r="N75" t="s">
        <v>136</v>
      </c>
      <c r="O75" t="s">
        <v>136</v>
      </c>
      <c r="R75" t="s">
        <v>136</v>
      </c>
      <c r="S75" t="s">
        <v>136</v>
      </c>
      <c r="T75" t="s">
        <v>136</v>
      </c>
      <c r="U75" t="s">
        <v>138</v>
      </c>
      <c r="V75" t="s">
        <v>136</v>
      </c>
      <c r="W75" t="s">
        <v>136</v>
      </c>
      <c r="Z75" t="s">
        <v>136</v>
      </c>
      <c r="AA75" t="s">
        <v>136</v>
      </c>
      <c r="AB75" t="s">
        <v>136</v>
      </c>
      <c r="AC75" t="s">
        <v>136</v>
      </c>
      <c r="AD75" t="s">
        <v>136</v>
      </c>
      <c r="AE75" t="s">
        <v>136</v>
      </c>
      <c r="AH75" t="s">
        <v>136</v>
      </c>
      <c r="AI75" t="s">
        <v>136</v>
      </c>
      <c r="AJ75" t="s">
        <v>136</v>
      </c>
      <c r="AK75" t="s">
        <v>136</v>
      </c>
      <c r="AL75" t="s">
        <v>136</v>
      </c>
      <c r="AM75" t="s">
        <v>136</v>
      </c>
      <c r="AP75" t="s">
        <v>136</v>
      </c>
      <c r="AQ75" t="s">
        <v>136</v>
      </c>
      <c r="AR75" t="s">
        <v>136</v>
      </c>
      <c r="AS75" t="s">
        <v>138</v>
      </c>
      <c r="AT75" t="s">
        <v>136</v>
      </c>
      <c r="AU75" t="s">
        <v>136</v>
      </c>
      <c r="AX75" t="s">
        <v>136</v>
      </c>
      <c r="AY75" t="s">
        <v>136</v>
      </c>
      <c r="AZ75" t="s">
        <v>136</v>
      </c>
      <c r="BA75" t="s">
        <v>136</v>
      </c>
      <c r="BB75" t="s">
        <v>136</v>
      </c>
      <c r="BC75" t="s">
        <v>136</v>
      </c>
      <c r="BF75" t="s">
        <v>136</v>
      </c>
      <c r="BG75" t="s">
        <v>136</v>
      </c>
      <c r="BH75" t="s">
        <v>136</v>
      </c>
      <c r="BI75" t="s">
        <v>136</v>
      </c>
      <c r="BJ75" t="s">
        <v>136</v>
      </c>
      <c r="BK75" t="s">
        <v>136</v>
      </c>
      <c r="BN75" t="s">
        <v>136</v>
      </c>
      <c r="BO75" t="s">
        <v>136</v>
      </c>
      <c r="BP75" t="s">
        <v>136</v>
      </c>
      <c r="BQ75" t="s">
        <v>136</v>
      </c>
      <c r="BR75" t="s">
        <v>136</v>
      </c>
      <c r="BS75" t="s">
        <v>136</v>
      </c>
      <c r="CD75" t="s">
        <v>136</v>
      </c>
      <c r="CE75" t="s">
        <v>136</v>
      </c>
      <c r="CF75" t="s">
        <v>136</v>
      </c>
      <c r="CG75" t="s">
        <v>136</v>
      </c>
      <c r="CH75" t="s">
        <v>136</v>
      </c>
      <c r="CI75" t="s">
        <v>136</v>
      </c>
      <c r="CJ75" t="s">
        <v>136</v>
      </c>
      <c r="CM75" t="s">
        <v>136</v>
      </c>
      <c r="CN75" t="s">
        <v>136</v>
      </c>
      <c r="CO75" t="s">
        <v>136</v>
      </c>
      <c r="CP75" t="s">
        <v>136</v>
      </c>
      <c r="CQ75" t="s">
        <v>136</v>
      </c>
      <c r="CR75" t="s">
        <v>136</v>
      </c>
      <c r="CS75" t="s">
        <v>136</v>
      </c>
      <c r="CT75" t="s">
        <v>136</v>
      </c>
      <c r="CU75" t="s">
        <v>136</v>
      </c>
      <c r="CV75" t="s">
        <v>136</v>
      </c>
      <c r="CW75" t="s">
        <v>136</v>
      </c>
      <c r="CX75" t="s">
        <v>136</v>
      </c>
      <c r="CY75" t="s">
        <v>136</v>
      </c>
      <c r="CZ75" t="s">
        <v>136</v>
      </c>
      <c r="DA75" t="s">
        <v>136</v>
      </c>
      <c r="DB75" t="s">
        <v>136</v>
      </c>
      <c r="DC75" t="s">
        <v>136</v>
      </c>
      <c r="DD75" t="s">
        <v>136</v>
      </c>
      <c r="DE75" t="s">
        <v>136</v>
      </c>
      <c r="DF75" t="s">
        <v>136</v>
      </c>
      <c r="DG75" t="s">
        <v>136</v>
      </c>
      <c r="DH75" t="s">
        <v>136</v>
      </c>
      <c r="DI75" t="s">
        <v>136</v>
      </c>
      <c r="DJ75" t="s">
        <v>136</v>
      </c>
      <c r="DK75" t="s">
        <v>136</v>
      </c>
      <c r="DL75" t="s">
        <v>136</v>
      </c>
      <c r="DM75" t="s">
        <v>136</v>
      </c>
      <c r="DN75" t="s">
        <v>136</v>
      </c>
      <c r="DO75" t="s">
        <v>136</v>
      </c>
      <c r="DP75" t="s">
        <v>136</v>
      </c>
      <c r="DQ75" t="s">
        <v>136</v>
      </c>
      <c r="DR75" t="s">
        <v>136</v>
      </c>
      <c r="DS75" t="s">
        <v>136</v>
      </c>
      <c r="DT75" t="s">
        <v>136</v>
      </c>
      <c r="DW75" t="s">
        <v>136</v>
      </c>
      <c r="DX75" t="s">
        <v>136</v>
      </c>
      <c r="DY75" t="s">
        <v>136</v>
      </c>
      <c r="DZ75" t="s">
        <v>136</v>
      </c>
      <c r="EA75" t="s">
        <v>136</v>
      </c>
      <c r="EB75" t="s">
        <v>136</v>
      </c>
      <c r="EC75" t="s">
        <v>136</v>
      </c>
      <c r="ED75" t="s">
        <v>136</v>
      </c>
      <c r="EE75" t="s">
        <v>136</v>
      </c>
      <c r="EF75" t="s">
        <v>136</v>
      </c>
      <c r="EG75" t="s">
        <v>136</v>
      </c>
      <c r="EH75" t="s">
        <v>136</v>
      </c>
      <c r="EI75" t="s">
        <v>136</v>
      </c>
      <c r="EJ75" t="s">
        <v>136</v>
      </c>
      <c r="EK75" t="s">
        <v>136</v>
      </c>
      <c r="EL75" t="s">
        <v>136</v>
      </c>
      <c r="EM75" t="s">
        <v>136</v>
      </c>
      <c r="EN75" t="s">
        <v>136</v>
      </c>
      <c r="EO75" t="s">
        <v>136</v>
      </c>
      <c r="EP75" t="s">
        <v>136</v>
      </c>
      <c r="EQ75" t="s">
        <v>136</v>
      </c>
      <c r="ER75" t="s">
        <v>136</v>
      </c>
      <c r="ES75" t="s">
        <v>136</v>
      </c>
      <c r="ET75" t="s">
        <v>136</v>
      </c>
      <c r="EU75" t="s">
        <v>136</v>
      </c>
      <c r="EV75" t="s">
        <v>136</v>
      </c>
      <c r="EW75" t="s">
        <v>136</v>
      </c>
      <c r="EX75" t="s">
        <v>136</v>
      </c>
      <c r="EY75" t="s">
        <v>136</v>
      </c>
      <c r="EZ75" t="s">
        <v>136</v>
      </c>
      <c r="FA75" t="s">
        <v>136</v>
      </c>
      <c r="FB75" t="s">
        <v>136</v>
      </c>
      <c r="FC75" t="s">
        <v>136</v>
      </c>
      <c r="FD75" t="s">
        <v>136</v>
      </c>
      <c r="FE75" t="s">
        <v>136</v>
      </c>
      <c r="FF75" t="s">
        <v>136</v>
      </c>
    </row>
    <row r="76" spans="1:162" x14ac:dyDescent="0.2">
      <c r="A76" t="s">
        <v>210</v>
      </c>
      <c r="B76" t="s">
        <v>136</v>
      </c>
      <c r="C76" t="s">
        <v>136</v>
      </c>
      <c r="D76" t="s">
        <v>138</v>
      </c>
      <c r="E76" t="s">
        <v>136</v>
      </c>
      <c r="F76" t="s">
        <v>136</v>
      </c>
      <c r="G76" t="s">
        <v>136</v>
      </c>
      <c r="J76" t="s">
        <v>136</v>
      </c>
      <c r="K76" t="s">
        <v>136</v>
      </c>
      <c r="L76" t="s">
        <v>136</v>
      </c>
      <c r="M76" t="s">
        <v>136</v>
      </c>
      <c r="N76" t="s">
        <v>136</v>
      </c>
      <c r="O76" t="s">
        <v>136</v>
      </c>
      <c r="R76" t="s">
        <v>136</v>
      </c>
      <c r="S76" t="s">
        <v>136</v>
      </c>
      <c r="T76" t="s">
        <v>136</v>
      </c>
      <c r="U76" t="s">
        <v>136</v>
      </c>
      <c r="V76" t="s">
        <v>137</v>
      </c>
      <c r="W76" t="s">
        <v>136</v>
      </c>
      <c r="Z76" t="s">
        <v>136</v>
      </c>
      <c r="AA76" t="s">
        <v>136</v>
      </c>
      <c r="AB76" t="s">
        <v>136</v>
      </c>
      <c r="AC76" t="s">
        <v>136</v>
      </c>
      <c r="AD76" t="s">
        <v>136</v>
      </c>
      <c r="AE76" t="s">
        <v>136</v>
      </c>
      <c r="AH76" t="s">
        <v>136</v>
      </c>
      <c r="AI76" t="s">
        <v>136</v>
      </c>
      <c r="AJ76" t="s">
        <v>136</v>
      </c>
      <c r="AK76" t="s">
        <v>136</v>
      </c>
      <c r="AL76" t="s">
        <v>137</v>
      </c>
      <c r="AM76" t="s">
        <v>136</v>
      </c>
      <c r="AP76" t="s">
        <v>136</v>
      </c>
      <c r="AQ76" t="s">
        <v>136</v>
      </c>
      <c r="AR76" t="s">
        <v>136</v>
      </c>
      <c r="AS76" t="s">
        <v>136</v>
      </c>
      <c r="AT76" t="s">
        <v>136</v>
      </c>
      <c r="AU76" t="s">
        <v>136</v>
      </c>
      <c r="AX76" t="s">
        <v>136</v>
      </c>
      <c r="AY76" t="s">
        <v>136</v>
      </c>
      <c r="AZ76" t="s">
        <v>136</v>
      </c>
      <c r="BA76" t="s">
        <v>138</v>
      </c>
      <c r="BB76" t="s">
        <v>136</v>
      </c>
      <c r="BC76" t="s">
        <v>136</v>
      </c>
      <c r="BF76" t="s">
        <v>136</v>
      </c>
      <c r="BG76" t="s">
        <v>136</v>
      </c>
      <c r="BH76" t="s">
        <v>136</v>
      </c>
      <c r="BI76" t="s">
        <v>133</v>
      </c>
      <c r="BJ76" t="s">
        <v>136</v>
      </c>
      <c r="BK76" t="s">
        <v>136</v>
      </c>
      <c r="BN76" t="s">
        <v>136</v>
      </c>
      <c r="BO76" t="s">
        <v>136</v>
      </c>
      <c r="BP76" t="s">
        <v>137</v>
      </c>
      <c r="BQ76" t="s">
        <v>136</v>
      </c>
      <c r="BR76" t="s">
        <v>136</v>
      </c>
      <c r="BS76" t="s">
        <v>137</v>
      </c>
      <c r="CD76" t="s">
        <v>133</v>
      </c>
      <c r="CE76" t="s">
        <v>136</v>
      </c>
      <c r="CF76" t="s">
        <v>136</v>
      </c>
      <c r="CG76" t="s">
        <v>136</v>
      </c>
      <c r="CH76" t="s">
        <v>136</v>
      </c>
      <c r="CI76" t="s">
        <v>136</v>
      </c>
      <c r="CJ76" t="s">
        <v>136</v>
      </c>
      <c r="CM76" t="s">
        <v>136</v>
      </c>
      <c r="CN76" t="s">
        <v>136</v>
      </c>
      <c r="CO76" t="s">
        <v>136</v>
      </c>
      <c r="CP76" t="s">
        <v>136</v>
      </c>
      <c r="CQ76" t="s">
        <v>136</v>
      </c>
      <c r="CR76" t="s">
        <v>136</v>
      </c>
      <c r="CS76" t="s">
        <v>136</v>
      </c>
      <c r="CT76" t="s">
        <v>136</v>
      </c>
      <c r="CU76" t="s">
        <v>136</v>
      </c>
      <c r="CV76" t="s">
        <v>136</v>
      </c>
      <c r="CW76" t="s">
        <v>136</v>
      </c>
      <c r="CX76" t="s">
        <v>136</v>
      </c>
      <c r="CY76" t="s">
        <v>136</v>
      </c>
      <c r="CZ76" t="s">
        <v>136</v>
      </c>
      <c r="DA76" t="s">
        <v>136</v>
      </c>
      <c r="DB76" t="s">
        <v>136</v>
      </c>
      <c r="DC76" t="s">
        <v>136</v>
      </c>
      <c r="DD76" t="s">
        <v>136</v>
      </c>
      <c r="DE76" t="s">
        <v>136</v>
      </c>
      <c r="DF76" t="s">
        <v>136</v>
      </c>
      <c r="DG76" t="s">
        <v>136</v>
      </c>
      <c r="DH76" t="s">
        <v>136</v>
      </c>
      <c r="DI76" t="s">
        <v>136</v>
      </c>
      <c r="DJ76" t="s">
        <v>136</v>
      </c>
      <c r="DK76" t="s">
        <v>136</v>
      </c>
      <c r="DL76" t="s">
        <v>136</v>
      </c>
      <c r="DM76" t="s">
        <v>136</v>
      </c>
      <c r="DN76" t="s">
        <v>136</v>
      </c>
      <c r="DO76" t="s">
        <v>136</v>
      </c>
      <c r="DP76" t="s">
        <v>136</v>
      </c>
      <c r="DQ76" t="s">
        <v>136</v>
      </c>
      <c r="DR76" t="s">
        <v>136</v>
      </c>
      <c r="DS76" t="s">
        <v>136</v>
      </c>
      <c r="DT76" t="s">
        <v>136</v>
      </c>
      <c r="DW76" t="s">
        <v>136</v>
      </c>
      <c r="DX76" t="s">
        <v>136</v>
      </c>
      <c r="DY76" t="s">
        <v>136</v>
      </c>
      <c r="DZ76" t="s">
        <v>136</v>
      </c>
      <c r="EA76" t="s">
        <v>136</v>
      </c>
      <c r="EB76" t="s">
        <v>136</v>
      </c>
      <c r="EC76" t="s">
        <v>136</v>
      </c>
      <c r="ED76" t="s">
        <v>136</v>
      </c>
      <c r="EE76" t="s">
        <v>136</v>
      </c>
      <c r="EF76" t="s">
        <v>136</v>
      </c>
      <c r="EG76" t="s">
        <v>136</v>
      </c>
      <c r="EH76" t="s">
        <v>136</v>
      </c>
      <c r="EI76" t="s">
        <v>136</v>
      </c>
      <c r="EJ76" t="s">
        <v>136</v>
      </c>
      <c r="EK76" t="s">
        <v>136</v>
      </c>
      <c r="EL76" t="s">
        <v>136</v>
      </c>
      <c r="EM76" t="s">
        <v>136</v>
      </c>
      <c r="EN76" t="s">
        <v>136</v>
      </c>
      <c r="EO76" t="s">
        <v>136</v>
      </c>
      <c r="EP76" t="s">
        <v>136</v>
      </c>
      <c r="EQ76" t="s">
        <v>136</v>
      </c>
      <c r="ER76" t="s">
        <v>136</v>
      </c>
      <c r="ES76" t="s">
        <v>136</v>
      </c>
      <c r="ET76" t="s">
        <v>136</v>
      </c>
      <c r="EU76" t="s">
        <v>136</v>
      </c>
      <c r="EV76" t="s">
        <v>136</v>
      </c>
      <c r="EW76" t="s">
        <v>136</v>
      </c>
      <c r="EX76" t="s">
        <v>136</v>
      </c>
      <c r="EY76" t="s">
        <v>136</v>
      </c>
      <c r="EZ76" t="s">
        <v>136</v>
      </c>
      <c r="FA76" t="s">
        <v>136</v>
      </c>
      <c r="FB76" t="s">
        <v>136</v>
      </c>
      <c r="FC76" t="s">
        <v>136</v>
      </c>
      <c r="FD76" t="s">
        <v>136</v>
      </c>
      <c r="FE76" t="s">
        <v>136</v>
      </c>
      <c r="FF76" t="s">
        <v>136</v>
      </c>
    </row>
    <row r="77" spans="1:162" x14ac:dyDescent="0.2">
      <c r="A77" t="s">
        <v>211</v>
      </c>
      <c r="B77" t="s">
        <v>136</v>
      </c>
      <c r="C77" t="s">
        <v>138</v>
      </c>
      <c r="D77" t="s">
        <v>136</v>
      </c>
      <c r="E77" t="s">
        <v>136</v>
      </c>
      <c r="F77" t="s">
        <v>138</v>
      </c>
      <c r="G77" t="s">
        <v>136</v>
      </c>
      <c r="J77" t="s">
        <v>136</v>
      </c>
      <c r="K77" t="s">
        <v>136</v>
      </c>
      <c r="L77" t="s">
        <v>136</v>
      </c>
      <c r="M77" t="s">
        <v>136</v>
      </c>
      <c r="N77" t="s">
        <v>136</v>
      </c>
      <c r="O77" t="s">
        <v>136</v>
      </c>
      <c r="R77" t="s">
        <v>132</v>
      </c>
      <c r="S77" t="s">
        <v>136</v>
      </c>
      <c r="T77" t="s">
        <v>136</v>
      </c>
      <c r="U77" t="s">
        <v>136</v>
      </c>
      <c r="V77" t="s">
        <v>138</v>
      </c>
      <c r="W77" t="s">
        <v>136</v>
      </c>
      <c r="Z77" t="s">
        <v>136</v>
      </c>
      <c r="AA77" t="s">
        <v>132</v>
      </c>
      <c r="AB77" t="s">
        <v>137</v>
      </c>
      <c r="AC77" t="s">
        <v>136</v>
      </c>
      <c r="AD77" t="s">
        <v>136</v>
      </c>
      <c r="AE77" t="s">
        <v>136</v>
      </c>
      <c r="AH77" t="s">
        <v>136</v>
      </c>
      <c r="AI77" t="s">
        <v>136</v>
      </c>
      <c r="AJ77" t="s">
        <v>138</v>
      </c>
      <c r="AK77" t="s">
        <v>136</v>
      </c>
      <c r="AL77" t="s">
        <v>132</v>
      </c>
      <c r="AM77" t="s">
        <v>136</v>
      </c>
      <c r="AP77" t="s">
        <v>136</v>
      </c>
      <c r="AQ77" t="s">
        <v>136</v>
      </c>
      <c r="AR77" t="s">
        <v>136</v>
      </c>
      <c r="AS77" t="s">
        <v>136</v>
      </c>
      <c r="AT77" t="s">
        <v>136</v>
      </c>
      <c r="AU77" t="s">
        <v>134</v>
      </c>
      <c r="AX77" t="s">
        <v>136</v>
      </c>
      <c r="AY77" t="s">
        <v>136</v>
      </c>
      <c r="AZ77" t="s">
        <v>136</v>
      </c>
      <c r="BA77" t="s">
        <v>136</v>
      </c>
      <c r="BB77" t="s">
        <v>136</v>
      </c>
      <c r="BC77" t="s">
        <v>136</v>
      </c>
      <c r="BF77" t="s">
        <v>136</v>
      </c>
      <c r="BG77" t="s">
        <v>136</v>
      </c>
      <c r="BH77" t="s">
        <v>136</v>
      </c>
      <c r="BI77" t="s">
        <v>133</v>
      </c>
      <c r="BJ77" t="s">
        <v>136</v>
      </c>
      <c r="BK77" t="s">
        <v>136</v>
      </c>
      <c r="BN77" t="s">
        <v>136</v>
      </c>
      <c r="BO77" t="s">
        <v>132</v>
      </c>
      <c r="BP77" t="s">
        <v>136</v>
      </c>
      <c r="BQ77" t="s">
        <v>136</v>
      </c>
      <c r="BR77" t="s">
        <v>136</v>
      </c>
      <c r="BS77" t="s">
        <v>138</v>
      </c>
      <c r="CD77" t="s">
        <v>133</v>
      </c>
      <c r="CE77" t="s">
        <v>136</v>
      </c>
      <c r="CF77" t="s">
        <v>136</v>
      </c>
      <c r="CG77" t="s">
        <v>136</v>
      </c>
      <c r="CH77" t="s">
        <v>136</v>
      </c>
      <c r="CI77" t="s">
        <v>136</v>
      </c>
      <c r="CJ77" t="s">
        <v>136</v>
      </c>
      <c r="CM77" t="s">
        <v>136</v>
      </c>
      <c r="CN77" t="s">
        <v>136</v>
      </c>
      <c r="CO77" t="s">
        <v>136</v>
      </c>
      <c r="CP77" t="s">
        <v>136</v>
      </c>
      <c r="CQ77" t="s">
        <v>136</v>
      </c>
      <c r="CR77" t="s">
        <v>136</v>
      </c>
      <c r="CS77" t="s">
        <v>136</v>
      </c>
      <c r="CT77" t="s">
        <v>136</v>
      </c>
      <c r="CU77" t="s">
        <v>137</v>
      </c>
      <c r="CV77" t="s">
        <v>136</v>
      </c>
      <c r="CW77" t="s">
        <v>136</v>
      </c>
      <c r="CX77" t="s">
        <v>136</v>
      </c>
      <c r="CY77" t="s">
        <v>136</v>
      </c>
      <c r="CZ77" t="s">
        <v>136</v>
      </c>
      <c r="DA77" t="s">
        <v>136</v>
      </c>
      <c r="DB77" t="s">
        <v>136</v>
      </c>
      <c r="DC77" t="s">
        <v>136</v>
      </c>
      <c r="DD77" t="s">
        <v>136</v>
      </c>
      <c r="DE77" t="s">
        <v>138</v>
      </c>
      <c r="DF77" t="s">
        <v>136</v>
      </c>
      <c r="DG77" t="s">
        <v>136</v>
      </c>
      <c r="DH77" t="s">
        <v>136</v>
      </c>
      <c r="DI77" t="s">
        <v>136</v>
      </c>
      <c r="DJ77" t="s">
        <v>136</v>
      </c>
      <c r="DK77" t="s">
        <v>136</v>
      </c>
      <c r="DL77" t="s">
        <v>136</v>
      </c>
      <c r="DM77" t="s">
        <v>136</v>
      </c>
      <c r="DN77" t="s">
        <v>136</v>
      </c>
      <c r="DO77" t="s">
        <v>134</v>
      </c>
      <c r="DP77" t="s">
        <v>136</v>
      </c>
      <c r="DQ77" t="s">
        <v>136</v>
      </c>
      <c r="DR77" t="s">
        <v>136</v>
      </c>
      <c r="DS77" t="s">
        <v>136</v>
      </c>
      <c r="DT77" t="s">
        <v>136</v>
      </c>
      <c r="DW77" t="s">
        <v>136</v>
      </c>
      <c r="DX77" t="s">
        <v>136</v>
      </c>
      <c r="DY77" t="s">
        <v>136</v>
      </c>
      <c r="DZ77" t="s">
        <v>136</v>
      </c>
      <c r="EA77" t="s">
        <v>136</v>
      </c>
      <c r="EB77" t="s">
        <v>136</v>
      </c>
      <c r="EC77" t="s">
        <v>136</v>
      </c>
      <c r="ED77" t="s">
        <v>138</v>
      </c>
      <c r="EE77" t="s">
        <v>136</v>
      </c>
      <c r="EF77" t="s">
        <v>136</v>
      </c>
      <c r="EG77" t="s">
        <v>136</v>
      </c>
      <c r="EH77" t="s">
        <v>136</v>
      </c>
      <c r="EI77" t="s">
        <v>136</v>
      </c>
      <c r="EJ77" t="s">
        <v>136</v>
      </c>
      <c r="EK77" t="s">
        <v>136</v>
      </c>
      <c r="EL77" t="s">
        <v>134</v>
      </c>
      <c r="EM77" t="s">
        <v>136</v>
      </c>
      <c r="EN77" t="s">
        <v>136</v>
      </c>
      <c r="EO77" t="s">
        <v>136</v>
      </c>
      <c r="EP77" t="s">
        <v>136</v>
      </c>
      <c r="EQ77" t="s">
        <v>138</v>
      </c>
      <c r="ER77" t="s">
        <v>136</v>
      </c>
      <c r="ES77" t="s">
        <v>136</v>
      </c>
      <c r="ET77" t="s">
        <v>136</v>
      </c>
      <c r="EU77" t="s">
        <v>138</v>
      </c>
      <c r="EV77" t="s">
        <v>133</v>
      </c>
      <c r="EW77" t="s">
        <v>136</v>
      </c>
      <c r="EX77" t="s">
        <v>136</v>
      </c>
      <c r="EY77" t="s">
        <v>136</v>
      </c>
      <c r="EZ77" t="s">
        <v>138</v>
      </c>
      <c r="FA77" t="s">
        <v>136</v>
      </c>
      <c r="FB77" t="s">
        <v>136</v>
      </c>
      <c r="FC77" t="s">
        <v>136</v>
      </c>
      <c r="FD77" t="s">
        <v>136</v>
      </c>
      <c r="FE77" t="s">
        <v>136</v>
      </c>
      <c r="FF77" t="s">
        <v>136</v>
      </c>
    </row>
    <row r="78" spans="1:162" x14ac:dyDescent="0.2">
      <c r="A78" t="s">
        <v>212</v>
      </c>
      <c r="B78" t="s">
        <v>133</v>
      </c>
      <c r="C78" t="s">
        <v>133</v>
      </c>
      <c r="D78" t="s">
        <v>133</v>
      </c>
      <c r="E78" t="s">
        <v>133</v>
      </c>
      <c r="F78" t="s">
        <v>133</v>
      </c>
      <c r="G78" t="s">
        <v>133</v>
      </c>
      <c r="J78" t="s">
        <v>133</v>
      </c>
      <c r="K78" t="s">
        <v>133</v>
      </c>
      <c r="L78" t="s">
        <v>133</v>
      </c>
      <c r="M78" t="s">
        <v>133</v>
      </c>
      <c r="N78" t="s">
        <v>133</v>
      </c>
      <c r="O78" t="s">
        <v>133</v>
      </c>
      <c r="R78" t="s">
        <v>133</v>
      </c>
      <c r="S78" t="s">
        <v>134</v>
      </c>
      <c r="T78" t="s">
        <v>133</v>
      </c>
      <c r="U78" t="s">
        <v>133</v>
      </c>
      <c r="V78" t="s">
        <v>133</v>
      </c>
      <c r="W78" t="s">
        <v>133</v>
      </c>
      <c r="Z78" t="s">
        <v>133</v>
      </c>
      <c r="AA78" t="s">
        <v>133</v>
      </c>
      <c r="AB78" t="s">
        <v>137</v>
      </c>
      <c r="AC78" t="s">
        <v>133</v>
      </c>
      <c r="AD78" t="s">
        <v>133</v>
      </c>
      <c r="AE78" t="s">
        <v>133</v>
      </c>
      <c r="AH78" t="s">
        <v>133</v>
      </c>
      <c r="AI78" t="s">
        <v>133</v>
      </c>
      <c r="AJ78" t="s">
        <v>133</v>
      </c>
      <c r="AK78" t="s">
        <v>133</v>
      </c>
      <c r="AL78" t="s">
        <v>133</v>
      </c>
      <c r="AM78" t="s">
        <v>133</v>
      </c>
      <c r="AP78" t="s">
        <v>133</v>
      </c>
      <c r="AQ78" t="s">
        <v>133</v>
      </c>
      <c r="AR78" t="s">
        <v>133</v>
      </c>
      <c r="AS78" t="s">
        <v>133</v>
      </c>
      <c r="AT78" t="s">
        <v>133</v>
      </c>
      <c r="AU78" t="s">
        <v>133</v>
      </c>
      <c r="AX78" t="s">
        <v>133</v>
      </c>
      <c r="AY78" t="s">
        <v>133</v>
      </c>
      <c r="AZ78" t="s">
        <v>133</v>
      </c>
      <c r="BA78" t="s">
        <v>133</v>
      </c>
      <c r="BB78" t="s">
        <v>133</v>
      </c>
      <c r="BC78" t="s">
        <v>133</v>
      </c>
      <c r="BF78" t="s">
        <v>133</v>
      </c>
      <c r="BG78" t="s">
        <v>133</v>
      </c>
      <c r="BH78" t="s">
        <v>133</v>
      </c>
      <c r="BI78" t="s">
        <v>133</v>
      </c>
      <c r="BJ78" t="s">
        <v>133</v>
      </c>
      <c r="BK78" t="s">
        <v>133</v>
      </c>
      <c r="BN78" t="s">
        <v>133</v>
      </c>
      <c r="BO78" t="s">
        <v>133</v>
      </c>
      <c r="BP78" t="s">
        <v>133</v>
      </c>
      <c r="BQ78" t="s">
        <v>133</v>
      </c>
      <c r="BR78" t="s">
        <v>133</v>
      </c>
      <c r="BS78" t="s">
        <v>133</v>
      </c>
      <c r="CD78" t="s">
        <v>133</v>
      </c>
      <c r="CE78" t="s">
        <v>133</v>
      </c>
      <c r="CF78" t="s">
        <v>133</v>
      </c>
      <c r="CG78" t="s">
        <v>133</v>
      </c>
      <c r="CH78" t="s">
        <v>133</v>
      </c>
      <c r="CI78" t="s">
        <v>133</v>
      </c>
      <c r="CJ78" t="s">
        <v>133</v>
      </c>
      <c r="CM78" t="s">
        <v>133</v>
      </c>
      <c r="CN78" t="s">
        <v>133</v>
      </c>
      <c r="CO78" t="s">
        <v>133</v>
      </c>
      <c r="CP78" t="s">
        <v>133</v>
      </c>
      <c r="CQ78" t="s">
        <v>133</v>
      </c>
      <c r="CR78" t="s">
        <v>133</v>
      </c>
      <c r="CS78" t="s">
        <v>133</v>
      </c>
      <c r="CT78" t="s">
        <v>133</v>
      </c>
      <c r="CU78" t="s">
        <v>133</v>
      </c>
      <c r="CV78" t="s">
        <v>133</v>
      </c>
      <c r="CW78" t="s">
        <v>133</v>
      </c>
      <c r="CX78" t="s">
        <v>133</v>
      </c>
      <c r="CY78" t="s">
        <v>133</v>
      </c>
      <c r="CZ78" t="s">
        <v>133</v>
      </c>
      <c r="DA78" t="s">
        <v>133</v>
      </c>
      <c r="DB78" t="s">
        <v>133</v>
      </c>
      <c r="DC78" t="s">
        <v>133</v>
      </c>
      <c r="DD78" t="s">
        <v>133</v>
      </c>
      <c r="DE78" t="s">
        <v>133</v>
      </c>
      <c r="DF78" t="s">
        <v>133</v>
      </c>
      <c r="DG78" t="s">
        <v>133</v>
      </c>
      <c r="DH78" t="s">
        <v>133</v>
      </c>
      <c r="DI78" t="s">
        <v>133</v>
      </c>
      <c r="DJ78" t="s">
        <v>133</v>
      </c>
      <c r="DK78" t="s">
        <v>133</v>
      </c>
      <c r="DL78" t="s">
        <v>133</v>
      </c>
      <c r="DM78" t="s">
        <v>133</v>
      </c>
      <c r="DN78" t="s">
        <v>133</v>
      </c>
      <c r="DO78" t="s">
        <v>133</v>
      </c>
      <c r="DP78" t="s">
        <v>133</v>
      </c>
      <c r="DQ78" t="s">
        <v>133</v>
      </c>
      <c r="DR78" t="s">
        <v>133</v>
      </c>
      <c r="DS78" t="s">
        <v>133</v>
      </c>
      <c r="DT78" t="s">
        <v>133</v>
      </c>
      <c r="DW78" t="s">
        <v>133</v>
      </c>
      <c r="DX78" t="s">
        <v>133</v>
      </c>
      <c r="DY78" t="s">
        <v>133</v>
      </c>
      <c r="DZ78" t="s">
        <v>133</v>
      </c>
      <c r="EA78" t="s">
        <v>133</v>
      </c>
      <c r="EB78" t="s">
        <v>133</v>
      </c>
      <c r="EC78" t="s">
        <v>133</v>
      </c>
      <c r="ED78" t="s">
        <v>133</v>
      </c>
      <c r="EE78" t="s">
        <v>133</v>
      </c>
      <c r="EF78" t="s">
        <v>133</v>
      </c>
      <c r="EG78" t="s">
        <v>133</v>
      </c>
      <c r="EH78" t="s">
        <v>133</v>
      </c>
      <c r="EI78" t="s">
        <v>133</v>
      </c>
      <c r="EJ78" t="s">
        <v>133</v>
      </c>
      <c r="EK78" t="s">
        <v>133</v>
      </c>
      <c r="EL78" t="s">
        <v>133</v>
      </c>
      <c r="EM78" t="s">
        <v>133</v>
      </c>
      <c r="EN78" t="s">
        <v>133</v>
      </c>
      <c r="EO78" t="s">
        <v>133</v>
      </c>
      <c r="EP78" t="s">
        <v>133</v>
      </c>
      <c r="EQ78" t="s">
        <v>133</v>
      </c>
      <c r="ER78" t="s">
        <v>133</v>
      </c>
      <c r="ES78" t="s">
        <v>133</v>
      </c>
      <c r="ET78" t="s">
        <v>133</v>
      </c>
      <c r="EU78" t="s">
        <v>133</v>
      </c>
      <c r="EV78" t="s">
        <v>133</v>
      </c>
      <c r="EW78" t="s">
        <v>133</v>
      </c>
      <c r="EX78" t="s">
        <v>133</v>
      </c>
      <c r="EY78" t="s">
        <v>133</v>
      </c>
      <c r="EZ78" t="s">
        <v>133</v>
      </c>
      <c r="FA78" t="s">
        <v>133</v>
      </c>
      <c r="FB78" t="s">
        <v>133</v>
      </c>
      <c r="FC78" t="s">
        <v>133</v>
      </c>
      <c r="FD78" t="s">
        <v>133</v>
      </c>
      <c r="FE78" t="s">
        <v>133</v>
      </c>
      <c r="FF78" t="s">
        <v>133</v>
      </c>
    </row>
    <row r="79" spans="1:162" x14ac:dyDescent="0.2">
      <c r="A79" t="s">
        <v>213</v>
      </c>
      <c r="B79" t="s">
        <v>136</v>
      </c>
      <c r="C79" t="s">
        <v>136</v>
      </c>
      <c r="D79" t="s">
        <v>136</v>
      </c>
      <c r="E79" t="s">
        <v>136</v>
      </c>
      <c r="F79" t="s">
        <v>136</v>
      </c>
      <c r="G79" t="s">
        <v>136</v>
      </c>
      <c r="J79" t="s">
        <v>136</v>
      </c>
      <c r="K79" t="s">
        <v>136</v>
      </c>
      <c r="L79" t="s">
        <v>136</v>
      </c>
      <c r="M79" t="s">
        <v>136</v>
      </c>
      <c r="N79" t="s">
        <v>136</v>
      </c>
      <c r="O79" t="s">
        <v>136</v>
      </c>
      <c r="R79" t="s">
        <v>136</v>
      </c>
      <c r="S79" t="s">
        <v>136</v>
      </c>
      <c r="T79" t="s">
        <v>136</v>
      </c>
      <c r="U79" t="s">
        <v>136</v>
      </c>
      <c r="V79" t="s">
        <v>136</v>
      </c>
      <c r="W79" t="s">
        <v>136</v>
      </c>
      <c r="Z79" t="s">
        <v>136</v>
      </c>
      <c r="AA79" t="s">
        <v>137</v>
      </c>
      <c r="AB79" t="s">
        <v>132</v>
      </c>
      <c r="AC79" t="s">
        <v>136</v>
      </c>
      <c r="AD79" t="s">
        <v>136</v>
      </c>
      <c r="AE79" t="s">
        <v>136</v>
      </c>
      <c r="AH79" t="s">
        <v>136</v>
      </c>
      <c r="AI79" t="s">
        <v>136</v>
      </c>
      <c r="AJ79" t="s">
        <v>137</v>
      </c>
      <c r="AK79" t="s">
        <v>136</v>
      </c>
      <c r="AL79" t="s">
        <v>136</v>
      </c>
      <c r="AM79" t="s">
        <v>136</v>
      </c>
      <c r="AP79" t="s">
        <v>136</v>
      </c>
      <c r="AQ79" t="s">
        <v>136</v>
      </c>
      <c r="AR79" t="s">
        <v>136</v>
      </c>
      <c r="AS79" t="s">
        <v>136</v>
      </c>
      <c r="AT79" t="s">
        <v>136</v>
      </c>
      <c r="AU79" t="s">
        <v>136</v>
      </c>
      <c r="AX79" t="s">
        <v>136</v>
      </c>
      <c r="AY79" t="s">
        <v>136</v>
      </c>
      <c r="AZ79" t="s">
        <v>136</v>
      </c>
      <c r="BA79" t="s">
        <v>136</v>
      </c>
      <c r="BB79" t="s">
        <v>136</v>
      </c>
      <c r="BC79" t="s">
        <v>136</v>
      </c>
      <c r="BF79" t="s">
        <v>133</v>
      </c>
      <c r="BG79" t="s">
        <v>136</v>
      </c>
      <c r="BH79" t="s">
        <v>136</v>
      </c>
      <c r="BI79" t="s">
        <v>133</v>
      </c>
      <c r="BJ79" t="s">
        <v>136</v>
      </c>
      <c r="BK79" t="s">
        <v>136</v>
      </c>
      <c r="BN79" t="s">
        <v>136</v>
      </c>
      <c r="BO79" t="s">
        <v>136</v>
      </c>
      <c r="BP79" t="s">
        <v>136</v>
      </c>
      <c r="BQ79" t="s">
        <v>136</v>
      </c>
      <c r="BR79" t="s">
        <v>136</v>
      </c>
      <c r="BS79" t="s">
        <v>136</v>
      </c>
      <c r="CD79" t="s">
        <v>133</v>
      </c>
      <c r="CE79" t="s">
        <v>136</v>
      </c>
      <c r="CF79" t="s">
        <v>136</v>
      </c>
      <c r="CG79" t="s">
        <v>136</v>
      </c>
      <c r="CH79" t="s">
        <v>136</v>
      </c>
      <c r="CI79" t="s">
        <v>136</v>
      </c>
      <c r="CJ79" t="s">
        <v>136</v>
      </c>
      <c r="CM79" t="s">
        <v>136</v>
      </c>
      <c r="CN79" t="s">
        <v>136</v>
      </c>
      <c r="CO79" t="s">
        <v>136</v>
      </c>
      <c r="CP79" t="s">
        <v>136</v>
      </c>
      <c r="CQ79" t="s">
        <v>136</v>
      </c>
      <c r="CR79" t="s">
        <v>136</v>
      </c>
      <c r="CS79" t="s">
        <v>136</v>
      </c>
      <c r="CT79" t="s">
        <v>136</v>
      </c>
      <c r="CU79" t="s">
        <v>136</v>
      </c>
      <c r="CV79" t="s">
        <v>136</v>
      </c>
      <c r="CW79" t="s">
        <v>136</v>
      </c>
      <c r="CX79" t="s">
        <v>136</v>
      </c>
      <c r="CY79" t="s">
        <v>136</v>
      </c>
      <c r="CZ79" t="s">
        <v>136</v>
      </c>
      <c r="DA79" t="s">
        <v>136</v>
      </c>
      <c r="DB79" t="s">
        <v>136</v>
      </c>
      <c r="DC79" t="s">
        <v>136</v>
      </c>
      <c r="DD79" t="s">
        <v>136</v>
      </c>
      <c r="DE79" t="s">
        <v>136</v>
      </c>
      <c r="DF79" t="s">
        <v>136</v>
      </c>
      <c r="DG79" t="s">
        <v>136</v>
      </c>
      <c r="DH79" t="s">
        <v>136</v>
      </c>
      <c r="DI79" t="s">
        <v>136</v>
      </c>
      <c r="DJ79" t="s">
        <v>136</v>
      </c>
      <c r="DK79" t="s">
        <v>136</v>
      </c>
      <c r="DL79" t="s">
        <v>136</v>
      </c>
      <c r="DM79" t="s">
        <v>136</v>
      </c>
      <c r="DN79" t="s">
        <v>136</v>
      </c>
      <c r="DO79" t="s">
        <v>136</v>
      </c>
      <c r="DP79" t="s">
        <v>136</v>
      </c>
      <c r="DQ79" t="s">
        <v>136</v>
      </c>
      <c r="DR79" t="s">
        <v>136</v>
      </c>
      <c r="DS79" t="s">
        <v>136</v>
      </c>
      <c r="DT79" t="s">
        <v>136</v>
      </c>
      <c r="DW79" t="s">
        <v>136</v>
      </c>
      <c r="DX79" t="s">
        <v>136</v>
      </c>
      <c r="DY79" t="s">
        <v>136</v>
      </c>
      <c r="DZ79" t="s">
        <v>136</v>
      </c>
      <c r="EA79" t="s">
        <v>136</v>
      </c>
      <c r="EB79" t="s">
        <v>137</v>
      </c>
      <c r="EC79" t="s">
        <v>136</v>
      </c>
      <c r="ED79" t="s">
        <v>136</v>
      </c>
      <c r="EE79" t="s">
        <v>136</v>
      </c>
      <c r="EF79" t="s">
        <v>137</v>
      </c>
      <c r="EG79" t="s">
        <v>136</v>
      </c>
      <c r="EH79" t="s">
        <v>137</v>
      </c>
      <c r="EI79" t="s">
        <v>136</v>
      </c>
      <c r="EJ79" t="s">
        <v>136</v>
      </c>
      <c r="EK79" t="s">
        <v>136</v>
      </c>
      <c r="EL79" t="s">
        <v>136</v>
      </c>
      <c r="EM79" t="s">
        <v>136</v>
      </c>
      <c r="EN79" t="s">
        <v>136</v>
      </c>
      <c r="EO79" t="s">
        <v>136</v>
      </c>
      <c r="EP79" t="s">
        <v>136</v>
      </c>
      <c r="EQ79" t="s">
        <v>136</v>
      </c>
      <c r="ER79" t="s">
        <v>136</v>
      </c>
      <c r="ES79" t="s">
        <v>136</v>
      </c>
      <c r="ET79" t="s">
        <v>136</v>
      </c>
      <c r="EU79" t="s">
        <v>136</v>
      </c>
      <c r="EV79" t="s">
        <v>136</v>
      </c>
      <c r="EW79" t="s">
        <v>136</v>
      </c>
      <c r="EX79" t="s">
        <v>136</v>
      </c>
      <c r="EY79" t="s">
        <v>136</v>
      </c>
      <c r="EZ79" t="s">
        <v>136</v>
      </c>
      <c r="FA79" t="s">
        <v>136</v>
      </c>
      <c r="FB79" t="s">
        <v>136</v>
      </c>
      <c r="FC79" t="s">
        <v>136</v>
      </c>
      <c r="FD79" t="s">
        <v>136</v>
      </c>
      <c r="FE79" t="s">
        <v>136</v>
      </c>
      <c r="FF79" t="s">
        <v>136</v>
      </c>
    </row>
    <row r="80" spans="1:162" x14ac:dyDescent="0.2">
      <c r="A80" t="s">
        <v>214</v>
      </c>
      <c r="B80" t="s">
        <v>136</v>
      </c>
      <c r="C80" t="s">
        <v>138</v>
      </c>
      <c r="D80" t="s">
        <v>136</v>
      </c>
      <c r="E80" t="s">
        <v>136</v>
      </c>
      <c r="F80" t="s">
        <v>138</v>
      </c>
      <c r="G80" t="s">
        <v>136</v>
      </c>
      <c r="J80" t="s">
        <v>136</v>
      </c>
      <c r="K80" t="s">
        <v>136</v>
      </c>
      <c r="L80" t="s">
        <v>136</v>
      </c>
      <c r="M80" t="s">
        <v>136</v>
      </c>
      <c r="N80" t="s">
        <v>136</v>
      </c>
      <c r="O80" t="s">
        <v>136</v>
      </c>
      <c r="R80" t="s">
        <v>132</v>
      </c>
      <c r="S80" t="s">
        <v>136</v>
      </c>
      <c r="T80" t="s">
        <v>136</v>
      </c>
      <c r="U80" t="s">
        <v>136</v>
      </c>
      <c r="V80" t="s">
        <v>138</v>
      </c>
      <c r="W80" t="s">
        <v>136</v>
      </c>
      <c r="Z80" t="s">
        <v>136</v>
      </c>
      <c r="AA80" t="s">
        <v>132</v>
      </c>
      <c r="AB80" t="s">
        <v>132</v>
      </c>
      <c r="AC80" t="s">
        <v>136</v>
      </c>
      <c r="AD80" t="s">
        <v>136</v>
      </c>
      <c r="AE80" t="s">
        <v>136</v>
      </c>
      <c r="AH80" t="s">
        <v>136</v>
      </c>
      <c r="AI80" t="s">
        <v>136</v>
      </c>
      <c r="AJ80" t="s">
        <v>136</v>
      </c>
      <c r="AK80" t="s">
        <v>136</v>
      </c>
      <c r="AL80" t="s">
        <v>132</v>
      </c>
      <c r="AM80" t="s">
        <v>136</v>
      </c>
      <c r="AP80" t="s">
        <v>136</v>
      </c>
      <c r="AQ80" t="s">
        <v>136</v>
      </c>
      <c r="AR80" t="s">
        <v>136</v>
      </c>
      <c r="AS80" t="s">
        <v>136</v>
      </c>
      <c r="AT80" t="s">
        <v>136</v>
      </c>
      <c r="AU80" t="s">
        <v>136</v>
      </c>
      <c r="AX80" t="s">
        <v>136</v>
      </c>
      <c r="AY80" t="s">
        <v>136</v>
      </c>
      <c r="AZ80" t="s">
        <v>136</v>
      </c>
      <c r="BA80" t="s">
        <v>136</v>
      </c>
      <c r="BB80" t="s">
        <v>136</v>
      </c>
      <c r="BC80" t="s">
        <v>136</v>
      </c>
      <c r="BF80" t="s">
        <v>136</v>
      </c>
      <c r="BG80" t="s">
        <v>136</v>
      </c>
      <c r="BH80" t="s">
        <v>136</v>
      </c>
      <c r="BI80" t="s">
        <v>136</v>
      </c>
      <c r="BJ80" t="s">
        <v>136</v>
      </c>
      <c r="BK80" t="s">
        <v>136</v>
      </c>
      <c r="BN80" t="s">
        <v>136</v>
      </c>
      <c r="BO80" t="s">
        <v>132</v>
      </c>
      <c r="BP80" t="s">
        <v>136</v>
      </c>
      <c r="BQ80" t="s">
        <v>136</v>
      </c>
      <c r="BR80" t="s">
        <v>136</v>
      </c>
      <c r="BS80" t="s">
        <v>136</v>
      </c>
      <c r="CD80" t="s">
        <v>136</v>
      </c>
      <c r="CE80" t="s">
        <v>136</v>
      </c>
      <c r="CF80" t="s">
        <v>136</v>
      </c>
      <c r="CG80" t="s">
        <v>136</v>
      </c>
      <c r="CH80" t="s">
        <v>136</v>
      </c>
      <c r="CI80" t="s">
        <v>136</v>
      </c>
      <c r="CJ80" t="s">
        <v>136</v>
      </c>
      <c r="CM80" t="s">
        <v>136</v>
      </c>
      <c r="CN80" t="s">
        <v>136</v>
      </c>
      <c r="CO80" t="s">
        <v>136</v>
      </c>
      <c r="CP80" t="s">
        <v>136</v>
      </c>
      <c r="CQ80" t="s">
        <v>136</v>
      </c>
      <c r="CR80" t="s">
        <v>136</v>
      </c>
      <c r="CS80" t="s">
        <v>136</v>
      </c>
      <c r="CT80" t="s">
        <v>136</v>
      </c>
      <c r="CU80" t="s">
        <v>137</v>
      </c>
      <c r="CV80" t="s">
        <v>136</v>
      </c>
      <c r="CW80" t="s">
        <v>136</v>
      </c>
      <c r="CX80" t="s">
        <v>136</v>
      </c>
      <c r="CY80" t="s">
        <v>136</v>
      </c>
      <c r="CZ80" t="s">
        <v>136</v>
      </c>
      <c r="DA80" t="s">
        <v>136</v>
      </c>
      <c r="DB80" t="s">
        <v>136</v>
      </c>
      <c r="DC80" t="s">
        <v>136</v>
      </c>
      <c r="DD80" t="s">
        <v>136</v>
      </c>
      <c r="DE80" t="s">
        <v>136</v>
      </c>
      <c r="DF80" t="s">
        <v>136</v>
      </c>
      <c r="DG80" t="s">
        <v>136</v>
      </c>
      <c r="DH80" t="s">
        <v>136</v>
      </c>
      <c r="DI80" t="s">
        <v>136</v>
      </c>
      <c r="DJ80" t="s">
        <v>136</v>
      </c>
      <c r="DK80" t="s">
        <v>136</v>
      </c>
      <c r="DL80" t="s">
        <v>136</v>
      </c>
      <c r="DM80" t="s">
        <v>136</v>
      </c>
      <c r="DN80" t="s">
        <v>136</v>
      </c>
      <c r="DO80" t="s">
        <v>136</v>
      </c>
      <c r="DP80" t="s">
        <v>136</v>
      </c>
      <c r="DQ80" t="s">
        <v>136</v>
      </c>
      <c r="DR80" t="s">
        <v>136</v>
      </c>
      <c r="DS80" t="s">
        <v>136</v>
      </c>
      <c r="DT80" t="s">
        <v>136</v>
      </c>
      <c r="DW80" t="s">
        <v>136</v>
      </c>
      <c r="DX80" t="s">
        <v>136</v>
      </c>
      <c r="DY80" t="s">
        <v>136</v>
      </c>
      <c r="DZ80" t="s">
        <v>136</v>
      </c>
      <c r="EA80" t="s">
        <v>136</v>
      </c>
      <c r="EB80" t="s">
        <v>136</v>
      </c>
      <c r="EC80" t="s">
        <v>136</v>
      </c>
      <c r="ED80" t="s">
        <v>138</v>
      </c>
      <c r="EE80" t="s">
        <v>136</v>
      </c>
      <c r="EF80" t="s">
        <v>136</v>
      </c>
      <c r="EG80" t="s">
        <v>136</v>
      </c>
      <c r="EH80" t="s">
        <v>136</v>
      </c>
      <c r="EI80" t="s">
        <v>136</v>
      </c>
      <c r="EJ80" t="s">
        <v>136</v>
      </c>
      <c r="EK80" t="s">
        <v>136</v>
      </c>
      <c r="EL80" t="s">
        <v>136</v>
      </c>
      <c r="EM80" t="s">
        <v>136</v>
      </c>
      <c r="EN80" t="s">
        <v>136</v>
      </c>
      <c r="EO80" t="s">
        <v>136</v>
      </c>
      <c r="EP80" t="s">
        <v>136</v>
      </c>
      <c r="EQ80" t="s">
        <v>138</v>
      </c>
      <c r="ER80" t="s">
        <v>136</v>
      </c>
      <c r="ES80" t="s">
        <v>136</v>
      </c>
      <c r="ET80" t="s">
        <v>136</v>
      </c>
      <c r="EU80" t="s">
        <v>138</v>
      </c>
      <c r="EV80" t="s">
        <v>138</v>
      </c>
      <c r="EW80" t="s">
        <v>136</v>
      </c>
      <c r="EX80" t="s">
        <v>138</v>
      </c>
      <c r="EY80" t="s">
        <v>136</v>
      </c>
      <c r="EZ80" t="s">
        <v>138</v>
      </c>
      <c r="FA80" t="s">
        <v>136</v>
      </c>
      <c r="FB80" t="s">
        <v>136</v>
      </c>
      <c r="FC80" t="s">
        <v>136</v>
      </c>
      <c r="FD80" t="s">
        <v>136</v>
      </c>
      <c r="FE80" t="s">
        <v>136</v>
      </c>
      <c r="FF80" t="s">
        <v>136</v>
      </c>
    </row>
    <row r="81" spans="1:162" x14ac:dyDescent="0.2">
      <c r="A81" t="s">
        <v>215</v>
      </c>
      <c r="B81" t="s">
        <v>136</v>
      </c>
      <c r="C81" t="s">
        <v>138</v>
      </c>
      <c r="D81" t="s">
        <v>136</v>
      </c>
      <c r="E81" t="s">
        <v>136</v>
      </c>
      <c r="F81" t="s">
        <v>138</v>
      </c>
      <c r="G81" t="s">
        <v>136</v>
      </c>
      <c r="J81" t="s">
        <v>136</v>
      </c>
      <c r="K81" t="s">
        <v>136</v>
      </c>
      <c r="L81" t="s">
        <v>136</v>
      </c>
      <c r="M81" t="s">
        <v>136</v>
      </c>
      <c r="N81" t="s">
        <v>136</v>
      </c>
      <c r="O81" t="s">
        <v>136</v>
      </c>
      <c r="R81" t="s">
        <v>132</v>
      </c>
      <c r="S81" t="s">
        <v>136</v>
      </c>
      <c r="T81" t="s">
        <v>136</v>
      </c>
      <c r="U81" t="s">
        <v>134</v>
      </c>
      <c r="V81" t="s">
        <v>138</v>
      </c>
      <c r="W81" t="s">
        <v>136</v>
      </c>
      <c r="Z81" t="s">
        <v>136</v>
      </c>
      <c r="AA81" t="s">
        <v>132</v>
      </c>
      <c r="AB81" t="s">
        <v>132</v>
      </c>
      <c r="AC81" t="s">
        <v>136</v>
      </c>
      <c r="AD81" t="s">
        <v>136</v>
      </c>
      <c r="AE81" t="s">
        <v>136</v>
      </c>
      <c r="AH81" t="s">
        <v>136</v>
      </c>
      <c r="AI81" t="s">
        <v>136</v>
      </c>
      <c r="AJ81" t="s">
        <v>136</v>
      </c>
      <c r="AK81" t="s">
        <v>136</v>
      </c>
      <c r="AL81" t="s">
        <v>132</v>
      </c>
      <c r="AM81" t="s">
        <v>136</v>
      </c>
      <c r="AP81" t="s">
        <v>136</v>
      </c>
      <c r="AQ81" t="s">
        <v>136</v>
      </c>
      <c r="AR81" t="s">
        <v>136</v>
      </c>
      <c r="AS81" t="s">
        <v>136</v>
      </c>
      <c r="AT81" t="s">
        <v>136</v>
      </c>
      <c r="AU81" t="s">
        <v>136</v>
      </c>
      <c r="AX81" t="s">
        <v>136</v>
      </c>
      <c r="AY81" t="s">
        <v>136</v>
      </c>
      <c r="AZ81" t="s">
        <v>136</v>
      </c>
      <c r="BA81" t="s">
        <v>136</v>
      </c>
      <c r="BB81" t="s">
        <v>136</v>
      </c>
      <c r="BC81" t="s">
        <v>136</v>
      </c>
      <c r="BF81" t="s">
        <v>136</v>
      </c>
      <c r="BG81" t="s">
        <v>136</v>
      </c>
      <c r="BH81" t="s">
        <v>136</v>
      </c>
      <c r="BI81" t="s">
        <v>136</v>
      </c>
      <c r="BJ81" t="s">
        <v>136</v>
      </c>
      <c r="BK81" t="s">
        <v>136</v>
      </c>
      <c r="BN81" t="s">
        <v>136</v>
      </c>
      <c r="BO81" t="s">
        <v>132</v>
      </c>
      <c r="BP81" t="s">
        <v>136</v>
      </c>
      <c r="BQ81" t="s">
        <v>136</v>
      </c>
      <c r="BR81" t="s">
        <v>136</v>
      </c>
      <c r="BS81" t="s">
        <v>136</v>
      </c>
      <c r="CD81" t="s">
        <v>136</v>
      </c>
      <c r="CE81" t="s">
        <v>136</v>
      </c>
      <c r="CF81" t="s">
        <v>136</v>
      </c>
      <c r="CG81" t="s">
        <v>136</v>
      </c>
      <c r="CH81" t="s">
        <v>136</v>
      </c>
      <c r="CI81" t="s">
        <v>136</v>
      </c>
      <c r="CJ81" t="s">
        <v>136</v>
      </c>
      <c r="CM81" t="s">
        <v>136</v>
      </c>
      <c r="CN81" t="s">
        <v>136</v>
      </c>
      <c r="CO81" t="s">
        <v>136</v>
      </c>
      <c r="CP81" t="s">
        <v>136</v>
      </c>
      <c r="CQ81" t="s">
        <v>136</v>
      </c>
      <c r="CR81" t="s">
        <v>136</v>
      </c>
      <c r="CS81" t="s">
        <v>136</v>
      </c>
      <c r="CT81" t="s">
        <v>136</v>
      </c>
      <c r="CU81" t="s">
        <v>132</v>
      </c>
      <c r="CV81" t="s">
        <v>136</v>
      </c>
      <c r="CW81" t="s">
        <v>136</v>
      </c>
      <c r="CX81" t="s">
        <v>136</v>
      </c>
      <c r="CY81" t="s">
        <v>136</v>
      </c>
      <c r="CZ81" t="s">
        <v>136</v>
      </c>
      <c r="DA81" t="s">
        <v>136</v>
      </c>
      <c r="DB81" t="s">
        <v>136</v>
      </c>
      <c r="DC81" t="s">
        <v>136</v>
      </c>
      <c r="DD81" t="s">
        <v>136</v>
      </c>
      <c r="DE81" t="s">
        <v>138</v>
      </c>
      <c r="DF81" t="s">
        <v>136</v>
      </c>
      <c r="DG81" t="s">
        <v>136</v>
      </c>
      <c r="DH81" t="s">
        <v>136</v>
      </c>
      <c r="DI81" t="s">
        <v>136</v>
      </c>
      <c r="DJ81" t="s">
        <v>136</v>
      </c>
      <c r="DK81" t="s">
        <v>136</v>
      </c>
      <c r="DL81" t="s">
        <v>136</v>
      </c>
      <c r="DM81" t="s">
        <v>136</v>
      </c>
      <c r="DN81" t="s">
        <v>136</v>
      </c>
      <c r="DO81" t="s">
        <v>136</v>
      </c>
      <c r="DP81" t="s">
        <v>136</v>
      </c>
      <c r="DQ81" t="s">
        <v>136</v>
      </c>
      <c r="DR81" t="s">
        <v>136</v>
      </c>
      <c r="DS81" t="s">
        <v>136</v>
      </c>
      <c r="DT81" t="s">
        <v>136</v>
      </c>
      <c r="DW81" t="s">
        <v>136</v>
      </c>
      <c r="DX81" t="s">
        <v>136</v>
      </c>
      <c r="DY81" t="s">
        <v>136</v>
      </c>
      <c r="DZ81" t="s">
        <v>136</v>
      </c>
      <c r="EA81" t="s">
        <v>136</v>
      </c>
      <c r="EB81" t="s">
        <v>136</v>
      </c>
      <c r="EC81" t="s">
        <v>136</v>
      </c>
      <c r="ED81" t="s">
        <v>138</v>
      </c>
      <c r="EE81" t="s">
        <v>136</v>
      </c>
      <c r="EF81" t="s">
        <v>136</v>
      </c>
      <c r="EG81" t="s">
        <v>136</v>
      </c>
      <c r="EH81" t="s">
        <v>136</v>
      </c>
      <c r="EI81" t="s">
        <v>136</v>
      </c>
      <c r="EJ81" t="s">
        <v>136</v>
      </c>
      <c r="EK81" t="s">
        <v>136</v>
      </c>
      <c r="EL81" t="s">
        <v>136</v>
      </c>
      <c r="EM81" t="s">
        <v>136</v>
      </c>
      <c r="EN81" t="s">
        <v>136</v>
      </c>
      <c r="EO81" t="s">
        <v>136</v>
      </c>
      <c r="EP81" t="s">
        <v>136</v>
      </c>
      <c r="EQ81" t="s">
        <v>138</v>
      </c>
      <c r="ER81" t="s">
        <v>136</v>
      </c>
      <c r="ES81" t="s">
        <v>136</v>
      </c>
      <c r="ET81" t="s">
        <v>136</v>
      </c>
      <c r="EU81" t="s">
        <v>138</v>
      </c>
      <c r="EV81" t="s">
        <v>138</v>
      </c>
      <c r="EW81" t="s">
        <v>136</v>
      </c>
      <c r="EX81" t="s">
        <v>133</v>
      </c>
      <c r="EY81" t="s">
        <v>138</v>
      </c>
      <c r="EZ81" t="s">
        <v>138</v>
      </c>
      <c r="FA81" t="s">
        <v>136</v>
      </c>
      <c r="FB81" t="s">
        <v>136</v>
      </c>
      <c r="FC81" t="s">
        <v>136</v>
      </c>
      <c r="FD81" t="s">
        <v>136</v>
      </c>
      <c r="FE81" t="s">
        <v>136</v>
      </c>
      <c r="FF81" t="s">
        <v>136</v>
      </c>
    </row>
    <row r="82" spans="1:162" x14ac:dyDescent="0.2">
      <c r="A82" t="s">
        <v>216</v>
      </c>
      <c r="B82" t="s">
        <v>136</v>
      </c>
      <c r="C82" t="s">
        <v>138</v>
      </c>
      <c r="D82" t="s">
        <v>136</v>
      </c>
      <c r="E82" t="s">
        <v>136</v>
      </c>
      <c r="F82" t="s">
        <v>138</v>
      </c>
      <c r="G82" t="s">
        <v>136</v>
      </c>
      <c r="J82" t="s">
        <v>136</v>
      </c>
      <c r="K82" t="s">
        <v>136</v>
      </c>
      <c r="L82" t="s">
        <v>136</v>
      </c>
      <c r="M82" t="s">
        <v>136</v>
      </c>
      <c r="N82" t="s">
        <v>136</v>
      </c>
      <c r="O82" t="s">
        <v>136</v>
      </c>
      <c r="R82" t="s">
        <v>132</v>
      </c>
      <c r="S82" t="s">
        <v>136</v>
      </c>
      <c r="T82" t="s">
        <v>136</v>
      </c>
      <c r="U82" t="s">
        <v>136</v>
      </c>
      <c r="V82" t="s">
        <v>138</v>
      </c>
      <c r="W82" t="s">
        <v>136</v>
      </c>
      <c r="Z82" t="s">
        <v>136</v>
      </c>
      <c r="AA82" t="s">
        <v>132</v>
      </c>
      <c r="AB82" t="s">
        <v>132</v>
      </c>
      <c r="AC82" t="s">
        <v>136</v>
      </c>
      <c r="AD82" t="s">
        <v>136</v>
      </c>
      <c r="AE82" t="s">
        <v>136</v>
      </c>
      <c r="AH82" t="s">
        <v>136</v>
      </c>
      <c r="AI82" t="s">
        <v>136</v>
      </c>
      <c r="AJ82" t="s">
        <v>136</v>
      </c>
      <c r="AK82" t="s">
        <v>136</v>
      </c>
      <c r="AL82" t="s">
        <v>132</v>
      </c>
      <c r="AM82" t="s">
        <v>136</v>
      </c>
      <c r="AP82" t="s">
        <v>136</v>
      </c>
      <c r="AQ82" t="s">
        <v>136</v>
      </c>
      <c r="AR82" t="s">
        <v>136</v>
      </c>
      <c r="AS82" t="s">
        <v>136</v>
      </c>
      <c r="AT82" t="s">
        <v>136</v>
      </c>
      <c r="AU82" t="s">
        <v>136</v>
      </c>
      <c r="AX82" t="s">
        <v>136</v>
      </c>
      <c r="AY82" t="s">
        <v>136</v>
      </c>
      <c r="AZ82" t="s">
        <v>136</v>
      </c>
      <c r="BA82" t="s">
        <v>136</v>
      </c>
      <c r="BB82" t="s">
        <v>136</v>
      </c>
      <c r="BC82" t="s">
        <v>136</v>
      </c>
      <c r="BF82" t="s">
        <v>136</v>
      </c>
      <c r="BG82" t="s">
        <v>136</v>
      </c>
      <c r="BH82" t="s">
        <v>136</v>
      </c>
      <c r="BI82" t="s">
        <v>133</v>
      </c>
      <c r="BJ82" t="s">
        <v>136</v>
      </c>
      <c r="BK82" t="s">
        <v>136</v>
      </c>
      <c r="BN82" t="s">
        <v>136</v>
      </c>
      <c r="BO82" t="s">
        <v>132</v>
      </c>
      <c r="BP82" t="s">
        <v>136</v>
      </c>
      <c r="BQ82" t="s">
        <v>136</v>
      </c>
      <c r="BR82" t="s">
        <v>136</v>
      </c>
      <c r="BS82" t="s">
        <v>136</v>
      </c>
      <c r="CD82" t="s">
        <v>133</v>
      </c>
      <c r="CE82" t="s">
        <v>136</v>
      </c>
      <c r="CF82" t="s">
        <v>136</v>
      </c>
      <c r="CG82" t="s">
        <v>136</v>
      </c>
      <c r="CH82" t="s">
        <v>136</v>
      </c>
      <c r="CI82" t="s">
        <v>136</v>
      </c>
      <c r="CJ82" t="s">
        <v>136</v>
      </c>
      <c r="CM82" t="s">
        <v>136</v>
      </c>
      <c r="CN82" t="s">
        <v>136</v>
      </c>
      <c r="CO82" t="s">
        <v>136</v>
      </c>
      <c r="CP82" t="s">
        <v>136</v>
      </c>
      <c r="CQ82" t="s">
        <v>136</v>
      </c>
      <c r="CR82" t="s">
        <v>136</v>
      </c>
      <c r="CS82" t="s">
        <v>136</v>
      </c>
      <c r="CT82" t="s">
        <v>136</v>
      </c>
      <c r="CU82" t="s">
        <v>137</v>
      </c>
      <c r="CV82" t="s">
        <v>136</v>
      </c>
      <c r="CW82" t="s">
        <v>136</v>
      </c>
      <c r="CX82" t="s">
        <v>136</v>
      </c>
      <c r="CY82" t="s">
        <v>136</v>
      </c>
      <c r="CZ82" t="s">
        <v>136</v>
      </c>
      <c r="DA82" t="s">
        <v>136</v>
      </c>
      <c r="DB82" t="s">
        <v>136</v>
      </c>
      <c r="DC82" t="s">
        <v>136</v>
      </c>
      <c r="DD82" t="s">
        <v>136</v>
      </c>
      <c r="DE82" t="s">
        <v>138</v>
      </c>
      <c r="DF82" t="s">
        <v>136</v>
      </c>
      <c r="DG82" t="s">
        <v>136</v>
      </c>
      <c r="DH82" t="s">
        <v>136</v>
      </c>
      <c r="DI82" t="s">
        <v>136</v>
      </c>
      <c r="DJ82" t="s">
        <v>136</v>
      </c>
      <c r="DK82" t="s">
        <v>136</v>
      </c>
      <c r="DL82" t="s">
        <v>136</v>
      </c>
      <c r="DM82" t="s">
        <v>136</v>
      </c>
      <c r="DN82" t="s">
        <v>136</v>
      </c>
      <c r="DO82" t="s">
        <v>136</v>
      </c>
      <c r="DP82" t="s">
        <v>136</v>
      </c>
      <c r="DQ82" t="s">
        <v>136</v>
      </c>
      <c r="DR82" t="s">
        <v>136</v>
      </c>
      <c r="DS82" t="s">
        <v>136</v>
      </c>
      <c r="DT82" t="s">
        <v>136</v>
      </c>
      <c r="DW82" t="s">
        <v>136</v>
      </c>
      <c r="DX82" t="s">
        <v>136</v>
      </c>
      <c r="DY82" t="s">
        <v>136</v>
      </c>
      <c r="DZ82" t="s">
        <v>136</v>
      </c>
      <c r="EA82" t="s">
        <v>136</v>
      </c>
      <c r="EB82" t="s">
        <v>136</v>
      </c>
      <c r="EC82" t="s">
        <v>136</v>
      </c>
      <c r="ED82" t="s">
        <v>138</v>
      </c>
      <c r="EE82" t="s">
        <v>136</v>
      </c>
      <c r="EF82" t="s">
        <v>136</v>
      </c>
      <c r="EG82" t="s">
        <v>136</v>
      </c>
      <c r="EH82" t="s">
        <v>136</v>
      </c>
      <c r="EI82" t="s">
        <v>136</v>
      </c>
      <c r="EJ82" t="s">
        <v>136</v>
      </c>
      <c r="EK82" t="s">
        <v>136</v>
      </c>
      <c r="EL82" t="s">
        <v>136</v>
      </c>
      <c r="EM82" t="s">
        <v>136</v>
      </c>
      <c r="EN82" t="s">
        <v>136</v>
      </c>
      <c r="EO82" t="s">
        <v>136</v>
      </c>
      <c r="EP82" t="s">
        <v>136</v>
      </c>
      <c r="EQ82" t="s">
        <v>138</v>
      </c>
      <c r="ER82" t="s">
        <v>136</v>
      </c>
      <c r="ES82" t="s">
        <v>136</v>
      </c>
      <c r="ET82" t="s">
        <v>136</v>
      </c>
      <c r="EU82" t="s">
        <v>138</v>
      </c>
      <c r="EV82" t="s">
        <v>138</v>
      </c>
      <c r="EW82" t="s">
        <v>136</v>
      </c>
      <c r="EX82" t="s">
        <v>138</v>
      </c>
      <c r="EY82" t="s">
        <v>138</v>
      </c>
      <c r="EZ82" t="s">
        <v>138</v>
      </c>
      <c r="FA82" t="s">
        <v>136</v>
      </c>
      <c r="FB82" t="s">
        <v>136</v>
      </c>
      <c r="FC82" t="s">
        <v>136</v>
      </c>
      <c r="FD82" t="s">
        <v>136</v>
      </c>
      <c r="FE82" t="s">
        <v>136</v>
      </c>
      <c r="FF82" t="s">
        <v>136</v>
      </c>
    </row>
    <row r="83" spans="1:162" x14ac:dyDescent="0.2">
      <c r="A83" t="s">
        <v>217</v>
      </c>
      <c r="B83" t="s">
        <v>136</v>
      </c>
      <c r="C83" t="s">
        <v>138</v>
      </c>
      <c r="D83" t="s">
        <v>136</v>
      </c>
      <c r="E83" t="s">
        <v>136</v>
      </c>
      <c r="F83" t="s">
        <v>138</v>
      </c>
      <c r="G83" t="s">
        <v>136</v>
      </c>
      <c r="J83" t="s">
        <v>136</v>
      </c>
      <c r="K83" t="s">
        <v>136</v>
      </c>
      <c r="L83" t="s">
        <v>136</v>
      </c>
      <c r="M83" t="s">
        <v>136</v>
      </c>
      <c r="N83" t="s">
        <v>136</v>
      </c>
      <c r="O83" t="s">
        <v>136</v>
      </c>
      <c r="R83" t="s">
        <v>132</v>
      </c>
      <c r="S83" t="s">
        <v>136</v>
      </c>
      <c r="T83" t="s">
        <v>136</v>
      </c>
      <c r="U83" t="s">
        <v>136</v>
      </c>
      <c r="V83" t="s">
        <v>138</v>
      </c>
      <c r="W83" t="s">
        <v>136</v>
      </c>
      <c r="Z83" t="s">
        <v>136</v>
      </c>
      <c r="AA83" t="s">
        <v>132</v>
      </c>
      <c r="AB83" t="s">
        <v>132</v>
      </c>
      <c r="AC83" t="s">
        <v>136</v>
      </c>
      <c r="AD83" t="s">
        <v>136</v>
      </c>
      <c r="AE83" t="s">
        <v>136</v>
      </c>
      <c r="AH83" t="s">
        <v>136</v>
      </c>
      <c r="AI83" t="s">
        <v>136</v>
      </c>
      <c r="AJ83" t="s">
        <v>136</v>
      </c>
      <c r="AK83" t="s">
        <v>136</v>
      </c>
      <c r="AL83" t="s">
        <v>132</v>
      </c>
      <c r="AM83" t="s">
        <v>136</v>
      </c>
      <c r="AP83" t="s">
        <v>136</v>
      </c>
      <c r="AQ83" t="s">
        <v>136</v>
      </c>
      <c r="AR83" t="s">
        <v>136</v>
      </c>
      <c r="AS83" t="s">
        <v>136</v>
      </c>
      <c r="AT83" t="s">
        <v>136</v>
      </c>
      <c r="AU83" t="s">
        <v>136</v>
      </c>
      <c r="AX83" t="s">
        <v>136</v>
      </c>
      <c r="AY83" t="s">
        <v>136</v>
      </c>
      <c r="AZ83" t="s">
        <v>136</v>
      </c>
      <c r="BA83" t="s">
        <v>136</v>
      </c>
      <c r="BB83" t="s">
        <v>136</v>
      </c>
      <c r="BC83" t="s">
        <v>136</v>
      </c>
      <c r="BF83" t="s">
        <v>136</v>
      </c>
      <c r="BG83" t="s">
        <v>136</v>
      </c>
      <c r="BH83" t="s">
        <v>136</v>
      </c>
      <c r="BI83" t="s">
        <v>133</v>
      </c>
      <c r="BJ83" t="s">
        <v>136</v>
      </c>
      <c r="BK83" t="s">
        <v>136</v>
      </c>
      <c r="BN83" t="s">
        <v>136</v>
      </c>
      <c r="BO83" t="s">
        <v>132</v>
      </c>
      <c r="BP83" t="s">
        <v>136</v>
      </c>
      <c r="BQ83" t="s">
        <v>136</v>
      </c>
      <c r="BR83" t="s">
        <v>136</v>
      </c>
      <c r="BS83" t="s">
        <v>136</v>
      </c>
      <c r="CD83" t="s">
        <v>133</v>
      </c>
      <c r="CE83" t="s">
        <v>136</v>
      </c>
      <c r="CF83" t="s">
        <v>136</v>
      </c>
      <c r="CG83" t="s">
        <v>136</v>
      </c>
      <c r="CH83" t="s">
        <v>136</v>
      </c>
      <c r="CI83" t="s">
        <v>136</v>
      </c>
      <c r="CJ83" t="s">
        <v>136</v>
      </c>
      <c r="CM83" t="s">
        <v>136</v>
      </c>
      <c r="CN83" t="s">
        <v>136</v>
      </c>
      <c r="CO83" t="s">
        <v>136</v>
      </c>
      <c r="CP83" t="s">
        <v>136</v>
      </c>
      <c r="CQ83" t="s">
        <v>136</v>
      </c>
      <c r="CR83" t="s">
        <v>136</v>
      </c>
      <c r="CS83" t="s">
        <v>136</v>
      </c>
      <c r="CT83" t="s">
        <v>136</v>
      </c>
      <c r="CU83" t="s">
        <v>137</v>
      </c>
      <c r="CV83" t="s">
        <v>136</v>
      </c>
      <c r="CW83" t="s">
        <v>136</v>
      </c>
      <c r="CX83" t="s">
        <v>136</v>
      </c>
      <c r="CY83" t="s">
        <v>136</v>
      </c>
      <c r="CZ83" t="s">
        <v>136</v>
      </c>
      <c r="DA83" t="s">
        <v>136</v>
      </c>
      <c r="DB83" t="s">
        <v>136</v>
      </c>
      <c r="DC83" t="s">
        <v>136</v>
      </c>
      <c r="DD83" t="s">
        <v>136</v>
      </c>
      <c r="DE83" t="s">
        <v>136</v>
      </c>
      <c r="DF83" t="s">
        <v>136</v>
      </c>
      <c r="DG83" t="s">
        <v>136</v>
      </c>
      <c r="DH83" t="s">
        <v>136</v>
      </c>
      <c r="DI83" t="s">
        <v>136</v>
      </c>
      <c r="DJ83" t="s">
        <v>136</v>
      </c>
      <c r="DK83" t="s">
        <v>136</v>
      </c>
      <c r="DL83" t="s">
        <v>136</v>
      </c>
      <c r="DM83" t="s">
        <v>136</v>
      </c>
      <c r="DN83" t="s">
        <v>136</v>
      </c>
      <c r="DO83" t="s">
        <v>136</v>
      </c>
      <c r="DP83" t="s">
        <v>136</v>
      </c>
      <c r="DQ83" t="s">
        <v>136</v>
      </c>
      <c r="DR83" t="s">
        <v>136</v>
      </c>
      <c r="DS83" t="s">
        <v>136</v>
      </c>
      <c r="DT83" t="s">
        <v>136</v>
      </c>
      <c r="DW83" t="s">
        <v>136</v>
      </c>
      <c r="DX83" t="s">
        <v>136</v>
      </c>
      <c r="DY83" t="s">
        <v>136</v>
      </c>
      <c r="DZ83" t="s">
        <v>136</v>
      </c>
      <c r="EA83" t="s">
        <v>136</v>
      </c>
      <c r="EB83" t="s">
        <v>136</v>
      </c>
      <c r="EC83" t="s">
        <v>136</v>
      </c>
      <c r="ED83" t="s">
        <v>138</v>
      </c>
      <c r="EE83" t="s">
        <v>136</v>
      </c>
      <c r="EF83" t="s">
        <v>136</v>
      </c>
      <c r="EG83" t="s">
        <v>136</v>
      </c>
      <c r="EH83" t="s">
        <v>136</v>
      </c>
      <c r="EI83" t="s">
        <v>136</v>
      </c>
      <c r="EJ83" t="s">
        <v>136</v>
      </c>
      <c r="EK83" t="s">
        <v>136</v>
      </c>
      <c r="EL83" t="s">
        <v>136</v>
      </c>
      <c r="EM83" t="s">
        <v>136</v>
      </c>
      <c r="EN83" t="s">
        <v>136</v>
      </c>
      <c r="EO83" t="s">
        <v>136</v>
      </c>
      <c r="EP83" t="s">
        <v>136</v>
      </c>
      <c r="EQ83" t="s">
        <v>138</v>
      </c>
      <c r="ER83" t="s">
        <v>136</v>
      </c>
      <c r="ES83" t="s">
        <v>136</v>
      </c>
      <c r="ET83" t="s">
        <v>136</v>
      </c>
      <c r="EU83" t="s">
        <v>138</v>
      </c>
      <c r="EV83" t="s">
        <v>138</v>
      </c>
      <c r="EW83" t="s">
        <v>136</v>
      </c>
      <c r="EX83" t="s">
        <v>136</v>
      </c>
      <c r="EY83" t="s">
        <v>136</v>
      </c>
      <c r="EZ83" t="s">
        <v>136</v>
      </c>
      <c r="FA83" t="s">
        <v>136</v>
      </c>
      <c r="FB83" t="s">
        <v>136</v>
      </c>
      <c r="FC83" t="s">
        <v>136</v>
      </c>
      <c r="FD83" t="s">
        <v>136</v>
      </c>
      <c r="FE83" t="s">
        <v>136</v>
      </c>
      <c r="FF83" t="s">
        <v>136</v>
      </c>
    </row>
    <row r="84" spans="1:162" x14ac:dyDescent="0.2">
      <c r="A84" t="s">
        <v>218</v>
      </c>
      <c r="B84" t="s">
        <v>136</v>
      </c>
      <c r="C84" t="s">
        <v>136</v>
      </c>
      <c r="D84" t="s">
        <v>136</v>
      </c>
      <c r="E84" t="s">
        <v>136</v>
      </c>
      <c r="F84" t="s">
        <v>136</v>
      </c>
      <c r="G84" t="s">
        <v>136</v>
      </c>
      <c r="J84" t="s">
        <v>136</v>
      </c>
      <c r="K84" t="s">
        <v>136</v>
      </c>
      <c r="L84" t="s">
        <v>136</v>
      </c>
      <c r="M84" t="s">
        <v>136</v>
      </c>
      <c r="N84" t="s">
        <v>136</v>
      </c>
      <c r="O84" t="s">
        <v>136</v>
      </c>
      <c r="R84" t="s">
        <v>132</v>
      </c>
      <c r="S84" t="s">
        <v>136</v>
      </c>
      <c r="T84" t="s">
        <v>136</v>
      </c>
      <c r="U84" t="s">
        <v>136</v>
      </c>
      <c r="V84" t="s">
        <v>136</v>
      </c>
      <c r="W84" t="s">
        <v>136</v>
      </c>
      <c r="Z84" t="s">
        <v>136</v>
      </c>
      <c r="AA84" t="s">
        <v>132</v>
      </c>
      <c r="AB84" t="s">
        <v>137</v>
      </c>
      <c r="AC84" t="s">
        <v>136</v>
      </c>
      <c r="AD84" t="s">
        <v>136</v>
      </c>
      <c r="AE84" t="s">
        <v>136</v>
      </c>
      <c r="AH84" t="s">
        <v>136</v>
      </c>
      <c r="AI84" t="s">
        <v>136</v>
      </c>
      <c r="AJ84" t="s">
        <v>136</v>
      </c>
      <c r="AK84" t="s">
        <v>136</v>
      </c>
      <c r="AL84" t="s">
        <v>132</v>
      </c>
      <c r="AM84" t="s">
        <v>136</v>
      </c>
      <c r="AP84" t="s">
        <v>136</v>
      </c>
      <c r="AQ84" t="s">
        <v>136</v>
      </c>
      <c r="AR84" t="s">
        <v>136</v>
      </c>
      <c r="AS84" t="s">
        <v>136</v>
      </c>
      <c r="AT84" t="s">
        <v>136</v>
      </c>
      <c r="AU84" t="s">
        <v>136</v>
      </c>
      <c r="AX84" t="s">
        <v>136</v>
      </c>
      <c r="AY84" t="s">
        <v>136</v>
      </c>
      <c r="AZ84" t="s">
        <v>136</v>
      </c>
      <c r="BA84" t="s">
        <v>136</v>
      </c>
      <c r="BB84" t="s">
        <v>136</v>
      </c>
      <c r="BC84" t="s">
        <v>136</v>
      </c>
      <c r="BF84" t="s">
        <v>136</v>
      </c>
      <c r="BG84" t="s">
        <v>136</v>
      </c>
      <c r="BH84" t="s">
        <v>136</v>
      </c>
      <c r="BI84" t="s">
        <v>136</v>
      </c>
      <c r="BJ84" t="s">
        <v>136</v>
      </c>
      <c r="BK84" t="s">
        <v>137</v>
      </c>
      <c r="BN84" t="s">
        <v>136</v>
      </c>
      <c r="BO84" t="s">
        <v>132</v>
      </c>
      <c r="BP84" t="s">
        <v>136</v>
      </c>
      <c r="BQ84" t="s">
        <v>136</v>
      </c>
      <c r="BR84" t="s">
        <v>136</v>
      </c>
      <c r="BS84" t="s">
        <v>136</v>
      </c>
      <c r="CD84" t="s">
        <v>136</v>
      </c>
      <c r="CE84" t="s">
        <v>136</v>
      </c>
      <c r="CF84" t="s">
        <v>136</v>
      </c>
      <c r="CG84" t="s">
        <v>136</v>
      </c>
      <c r="CH84" t="s">
        <v>136</v>
      </c>
      <c r="CI84" t="s">
        <v>136</v>
      </c>
      <c r="CJ84" t="s">
        <v>136</v>
      </c>
      <c r="CM84" t="s">
        <v>136</v>
      </c>
      <c r="CN84" t="s">
        <v>136</v>
      </c>
      <c r="CO84" t="s">
        <v>136</v>
      </c>
      <c r="CP84" t="s">
        <v>136</v>
      </c>
      <c r="CQ84" t="s">
        <v>136</v>
      </c>
      <c r="CR84" t="s">
        <v>136</v>
      </c>
      <c r="CS84" t="s">
        <v>136</v>
      </c>
      <c r="CT84" t="s">
        <v>136</v>
      </c>
      <c r="CU84" t="s">
        <v>136</v>
      </c>
      <c r="CV84" t="s">
        <v>136</v>
      </c>
      <c r="CW84" t="s">
        <v>136</v>
      </c>
      <c r="CX84" t="s">
        <v>136</v>
      </c>
      <c r="CY84" t="s">
        <v>136</v>
      </c>
      <c r="CZ84" t="s">
        <v>136</v>
      </c>
      <c r="DA84" t="s">
        <v>136</v>
      </c>
      <c r="DB84" t="s">
        <v>136</v>
      </c>
      <c r="DC84" t="s">
        <v>136</v>
      </c>
      <c r="DD84" t="s">
        <v>136</v>
      </c>
      <c r="DE84" t="s">
        <v>136</v>
      </c>
      <c r="DF84" t="s">
        <v>136</v>
      </c>
      <c r="DG84" t="s">
        <v>136</v>
      </c>
      <c r="DH84" t="s">
        <v>136</v>
      </c>
      <c r="DI84" t="s">
        <v>136</v>
      </c>
      <c r="DJ84" t="s">
        <v>136</v>
      </c>
      <c r="DK84" t="s">
        <v>136</v>
      </c>
      <c r="DL84" t="s">
        <v>136</v>
      </c>
      <c r="DM84" t="s">
        <v>136</v>
      </c>
      <c r="DN84" t="s">
        <v>136</v>
      </c>
      <c r="DO84" t="s">
        <v>136</v>
      </c>
      <c r="DP84" t="s">
        <v>136</v>
      </c>
      <c r="DQ84" t="s">
        <v>136</v>
      </c>
      <c r="DR84" t="s">
        <v>136</v>
      </c>
      <c r="DS84" t="s">
        <v>136</v>
      </c>
      <c r="DT84" t="s">
        <v>136</v>
      </c>
      <c r="DW84" t="s">
        <v>136</v>
      </c>
      <c r="DX84" t="s">
        <v>136</v>
      </c>
      <c r="DY84" t="s">
        <v>136</v>
      </c>
      <c r="DZ84" t="s">
        <v>136</v>
      </c>
      <c r="EA84" t="s">
        <v>136</v>
      </c>
      <c r="EB84" t="s">
        <v>136</v>
      </c>
      <c r="EC84" t="s">
        <v>136</v>
      </c>
      <c r="ED84" t="s">
        <v>136</v>
      </c>
      <c r="EE84" t="s">
        <v>136</v>
      </c>
      <c r="EF84" t="s">
        <v>136</v>
      </c>
      <c r="EG84" t="s">
        <v>136</v>
      </c>
      <c r="EH84" t="s">
        <v>136</v>
      </c>
      <c r="EI84" t="s">
        <v>136</v>
      </c>
      <c r="EJ84" t="s">
        <v>136</v>
      </c>
      <c r="EK84" t="s">
        <v>136</v>
      </c>
      <c r="EL84" t="s">
        <v>136</v>
      </c>
      <c r="EM84" t="s">
        <v>136</v>
      </c>
      <c r="EN84" t="s">
        <v>136</v>
      </c>
      <c r="EO84" t="s">
        <v>136</v>
      </c>
      <c r="EP84" t="s">
        <v>136</v>
      </c>
      <c r="EQ84" t="s">
        <v>136</v>
      </c>
      <c r="ER84" t="s">
        <v>136</v>
      </c>
      <c r="ES84" t="s">
        <v>136</v>
      </c>
      <c r="ET84" t="s">
        <v>136</v>
      </c>
      <c r="EU84" t="s">
        <v>136</v>
      </c>
      <c r="EV84" t="s">
        <v>133</v>
      </c>
      <c r="EW84" t="s">
        <v>136</v>
      </c>
      <c r="EX84" t="s">
        <v>136</v>
      </c>
      <c r="EY84" t="s">
        <v>136</v>
      </c>
      <c r="EZ84" t="s">
        <v>136</v>
      </c>
      <c r="FA84" t="s">
        <v>136</v>
      </c>
      <c r="FB84" t="s">
        <v>136</v>
      </c>
      <c r="FC84" t="s">
        <v>136</v>
      </c>
      <c r="FD84" t="s">
        <v>136</v>
      </c>
      <c r="FE84" t="s">
        <v>136</v>
      </c>
      <c r="FF84" t="s">
        <v>136</v>
      </c>
    </row>
    <row r="85" spans="1:162" x14ac:dyDescent="0.2">
      <c r="A85" t="s">
        <v>219</v>
      </c>
      <c r="B85" t="s">
        <v>136</v>
      </c>
      <c r="C85" t="s">
        <v>136</v>
      </c>
      <c r="D85" t="s">
        <v>136</v>
      </c>
      <c r="E85" t="s">
        <v>136</v>
      </c>
      <c r="F85" t="s">
        <v>136</v>
      </c>
      <c r="G85" t="s">
        <v>138</v>
      </c>
      <c r="J85" t="s">
        <v>136</v>
      </c>
      <c r="K85" t="s">
        <v>136</v>
      </c>
      <c r="L85" t="s">
        <v>136</v>
      </c>
      <c r="M85" t="s">
        <v>136</v>
      </c>
      <c r="N85" t="s">
        <v>136</v>
      </c>
      <c r="O85" t="s">
        <v>136</v>
      </c>
      <c r="R85" t="s">
        <v>136</v>
      </c>
      <c r="S85" t="s">
        <v>136</v>
      </c>
      <c r="T85" t="s">
        <v>136</v>
      </c>
      <c r="U85" t="s">
        <v>136</v>
      </c>
      <c r="V85" t="s">
        <v>136</v>
      </c>
      <c r="W85" t="s">
        <v>136</v>
      </c>
      <c r="Z85" t="s">
        <v>136</v>
      </c>
      <c r="AA85" t="s">
        <v>137</v>
      </c>
      <c r="AB85" t="s">
        <v>132</v>
      </c>
      <c r="AC85" t="s">
        <v>138</v>
      </c>
      <c r="AD85" t="s">
        <v>136</v>
      </c>
      <c r="AE85" t="s">
        <v>136</v>
      </c>
      <c r="AH85" t="s">
        <v>136</v>
      </c>
      <c r="AI85" t="s">
        <v>136</v>
      </c>
      <c r="AJ85" t="s">
        <v>137</v>
      </c>
      <c r="AK85" t="s">
        <v>136</v>
      </c>
      <c r="AL85" t="s">
        <v>136</v>
      </c>
      <c r="AM85" t="s">
        <v>136</v>
      </c>
      <c r="AP85" t="s">
        <v>136</v>
      </c>
      <c r="AQ85" t="s">
        <v>136</v>
      </c>
      <c r="AR85" t="s">
        <v>136</v>
      </c>
      <c r="AS85" t="s">
        <v>136</v>
      </c>
      <c r="AT85" t="s">
        <v>136</v>
      </c>
      <c r="AU85" t="s">
        <v>136</v>
      </c>
      <c r="AX85" t="s">
        <v>136</v>
      </c>
      <c r="AY85" t="s">
        <v>136</v>
      </c>
      <c r="AZ85" t="s">
        <v>136</v>
      </c>
      <c r="BA85" t="s">
        <v>136</v>
      </c>
      <c r="BB85" t="s">
        <v>136</v>
      </c>
      <c r="BC85" t="s">
        <v>136</v>
      </c>
      <c r="BF85" t="s">
        <v>136</v>
      </c>
      <c r="BG85" t="s">
        <v>136</v>
      </c>
      <c r="BH85" t="s">
        <v>136</v>
      </c>
      <c r="BI85" t="s">
        <v>133</v>
      </c>
      <c r="BJ85" t="s">
        <v>136</v>
      </c>
      <c r="BK85" t="s">
        <v>136</v>
      </c>
      <c r="BN85" t="s">
        <v>136</v>
      </c>
      <c r="BO85" t="s">
        <v>137</v>
      </c>
      <c r="BP85" t="s">
        <v>137</v>
      </c>
      <c r="BQ85" t="s">
        <v>136</v>
      </c>
      <c r="BR85" t="s">
        <v>136</v>
      </c>
      <c r="BS85" t="s">
        <v>137</v>
      </c>
      <c r="CD85" t="s">
        <v>133</v>
      </c>
      <c r="CE85" t="s">
        <v>136</v>
      </c>
      <c r="CF85" t="s">
        <v>136</v>
      </c>
      <c r="CG85" t="s">
        <v>136</v>
      </c>
      <c r="CH85" t="s">
        <v>136</v>
      </c>
      <c r="CI85" t="s">
        <v>136</v>
      </c>
      <c r="CJ85" t="s">
        <v>136</v>
      </c>
      <c r="CM85" t="s">
        <v>136</v>
      </c>
      <c r="CN85" t="s">
        <v>136</v>
      </c>
      <c r="CO85" t="s">
        <v>136</v>
      </c>
      <c r="CP85" t="s">
        <v>136</v>
      </c>
      <c r="CQ85" t="s">
        <v>136</v>
      </c>
      <c r="CR85" t="s">
        <v>136</v>
      </c>
      <c r="CS85" t="s">
        <v>136</v>
      </c>
      <c r="CT85" t="s">
        <v>136</v>
      </c>
      <c r="CU85" t="s">
        <v>136</v>
      </c>
      <c r="CV85" t="s">
        <v>136</v>
      </c>
      <c r="CW85" t="s">
        <v>136</v>
      </c>
      <c r="CX85" t="s">
        <v>136</v>
      </c>
      <c r="CY85" t="s">
        <v>136</v>
      </c>
      <c r="CZ85" t="s">
        <v>136</v>
      </c>
      <c r="DA85" t="s">
        <v>136</v>
      </c>
      <c r="DB85" t="s">
        <v>136</v>
      </c>
      <c r="DC85" t="s">
        <v>136</v>
      </c>
      <c r="DD85" t="s">
        <v>136</v>
      </c>
      <c r="DE85" t="s">
        <v>136</v>
      </c>
      <c r="DF85" t="s">
        <v>136</v>
      </c>
      <c r="DG85" t="s">
        <v>136</v>
      </c>
      <c r="DH85" t="s">
        <v>136</v>
      </c>
      <c r="DI85" t="s">
        <v>136</v>
      </c>
      <c r="DJ85" t="s">
        <v>136</v>
      </c>
      <c r="DK85" t="s">
        <v>136</v>
      </c>
      <c r="DL85" t="s">
        <v>136</v>
      </c>
      <c r="DM85" t="s">
        <v>136</v>
      </c>
      <c r="DN85" t="s">
        <v>137</v>
      </c>
      <c r="DO85" t="s">
        <v>136</v>
      </c>
      <c r="DP85" t="s">
        <v>136</v>
      </c>
      <c r="DQ85" t="s">
        <v>136</v>
      </c>
      <c r="DR85" t="s">
        <v>136</v>
      </c>
      <c r="DS85" t="s">
        <v>136</v>
      </c>
      <c r="DT85" t="s">
        <v>136</v>
      </c>
      <c r="DW85" t="s">
        <v>136</v>
      </c>
      <c r="DX85" t="s">
        <v>136</v>
      </c>
      <c r="DY85" t="s">
        <v>136</v>
      </c>
      <c r="DZ85" t="s">
        <v>136</v>
      </c>
      <c r="EA85" t="s">
        <v>136</v>
      </c>
      <c r="EB85" t="s">
        <v>137</v>
      </c>
      <c r="EC85" t="s">
        <v>136</v>
      </c>
      <c r="ED85" t="s">
        <v>136</v>
      </c>
      <c r="EE85" t="s">
        <v>136</v>
      </c>
      <c r="EF85" t="s">
        <v>137</v>
      </c>
      <c r="EG85" t="s">
        <v>136</v>
      </c>
      <c r="EH85" t="s">
        <v>137</v>
      </c>
      <c r="EI85" t="s">
        <v>136</v>
      </c>
      <c r="EJ85" t="s">
        <v>136</v>
      </c>
      <c r="EK85" t="s">
        <v>136</v>
      </c>
      <c r="EL85" t="s">
        <v>136</v>
      </c>
      <c r="EM85" t="s">
        <v>136</v>
      </c>
      <c r="EN85" t="s">
        <v>136</v>
      </c>
      <c r="EO85" t="s">
        <v>136</v>
      </c>
      <c r="EP85" t="s">
        <v>136</v>
      </c>
      <c r="EQ85" t="s">
        <v>136</v>
      </c>
      <c r="ER85" t="s">
        <v>136</v>
      </c>
      <c r="ES85" t="s">
        <v>136</v>
      </c>
      <c r="ET85" t="s">
        <v>136</v>
      </c>
      <c r="EU85" t="s">
        <v>138</v>
      </c>
      <c r="EV85" t="s">
        <v>136</v>
      </c>
      <c r="EW85" t="s">
        <v>136</v>
      </c>
      <c r="EX85" t="s">
        <v>136</v>
      </c>
      <c r="EY85" t="s">
        <v>136</v>
      </c>
      <c r="EZ85" t="s">
        <v>136</v>
      </c>
      <c r="FA85" t="s">
        <v>136</v>
      </c>
      <c r="FB85" t="s">
        <v>136</v>
      </c>
      <c r="FC85" t="s">
        <v>136</v>
      </c>
      <c r="FD85" t="s">
        <v>136</v>
      </c>
      <c r="FE85" t="s">
        <v>136</v>
      </c>
      <c r="FF85" t="s">
        <v>136</v>
      </c>
    </row>
    <row r="86" spans="1:162" x14ac:dyDescent="0.2">
      <c r="A86" t="s">
        <v>220</v>
      </c>
      <c r="B86" t="s">
        <v>136</v>
      </c>
      <c r="C86" t="s">
        <v>136</v>
      </c>
      <c r="D86" t="s">
        <v>136</v>
      </c>
      <c r="E86" t="s">
        <v>136</v>
      </c>
      <c r="F86" t="s">
        <v>136</v>
      </c>
      <c r="G86" t="s">
        <v>136</v>
      </c>
      <c r="J86" t="s">
        <v>136</v>
      </c>
      <c r="K86" t="s">
        <v>136</v>
      </c>
      <c r="L86" t="s">
        <v>136</v>
      </c>
      <c r="M86" t="s">
        <v>136</v>
      </c>
      <c r="N86" t="s">
        <v>136</v>
      </c>
      <c r="O86" t="s">
        <v>136</v>
      </c>
      <c r="R86" t="s">
        <v>136</v>
      </c>
      <c r="S86" t="s">
        <v>138</v>
      </c>
      <c r="T86" t="s">
        <v>136</v>
      </c>
      <c r="U86" t="s">
        <v>136</v>
      </c>
      <c r="V86" t="s">
        <v>136</v>
      </c>
      <c r="W86" t="s">
        <v>136</v>
      </c>
      <c r="Z86" t="s">
        <v>136</v>
      </c>
      <c r="AA86" t="s">
        <v>136</v>
      </c>
      <c r="AB86" t="s">
        <v>136</v>
      </c>
      <c r="AC86" t="s">
        <v>136</v>
      </c>
      <c r="AD86" t="s">
        <v>136</v>
      </c>
      <c r="AE86" t="s">
        <v>136</v>
      </c>
      <c r="AH86" t="s">
        <v>136</v>
      </c>
      <c r="AI86" t="s">
        <v>136</v>
      </c>
      <c r="AJ86" t="s">
        <v>137</v>
      </c>
      <c r="AK86" t="s">
        <v>132</v>
      </c>
      <c r="AL86" t="s">
        <v>132</v>
      </c>
      <c r="AM86" t="s">
        <v>136</v>
      </c>
      <c r="AP86" t="s">
        <v>133</v>
      </c>
      <c r="AQ86" t="s">
        <v>136</v>
      </c>
      <c r="AR86" t="s">
        <v>136</v>
      </c>
      <c r="AS86" t="s">
        <v>136</v>
      </c>
      <c r="AT86" t="s">
        <v>136</v>
      </c>
      <c r="AU86" t="s">
        <v>136</v>
      </c>
      <c r="AX86" t="s">
        <v>136</v>
      </c>
      <c r="AY86" t="s">
        <v>136</v>
      </c>
      <c r="AZ86" t="s">
        <v>136</v>
      </c>
      <c r="BA86" t="s">
        <v>138</v>
      </c>
      <c r="BB86" t="s">
        <v>136</v>
      </c>
      <c r="BC86" t="s">
        <v>136</v>
      </c>
      <c r="BF86" t="s">
        <v>138</v>
      </c>
      <c r="BG86" t="s">
        <v>136</v>
      </c>
      <c r="BH86" t="s">
        <v>133</v>
      </c>
      <c r="BI86" t="s">
        <v>136</v>
      </c>
      <c r="BJ86" t="s">
        <v>133</v>
      </c>
      <c r="BK86" t="s">
        <v>133</v>
      </c>
      <c r="BN86" t="s">
        <v>136</v>
      </c>
      <c r="BO86" t="s">
        <v>136</v>
      </c>
      <c r="BP86" t="s">
        <v>137</v>
      </c>
      <c r="BQ86" t="s">
        <v>136</v>
      </c>
      <c r="BR86" t="s">
        <v>136</v>
      </c>
      <c r="BS86" t="s">
        <v>137</v>
      </c>
      <c r="CD86" t="s">
        <v>133</v>
      </c>
      <c r="CE86" t="s">
        <v>136</v>
      </c>
      <c r="CF86" t="s">
        <v>136</v>
      </c>
      <c r="CG86" t="s">
        <v>136</v>
      </c>
      <c r="CH86" t="s">
        <v>136</v>
      </c>
      <c r="CI86" t="s">
        <v>136</v>
      </c>
      <c r="CJ86" t="s">
        <v>136</v>
      </c>
      <c r="CM86" t="s">
        <v>136</v>
      </c>
      <c r="CN86" t="s">
        <v>136</v>
      </c>
      <c r="CO86" t="s">
        <v>136</v>
      </c>
      <c r="CP86" t="s">
        <v>136</v>
      </c>
      <c r="CQ86" t="s">
        <v>136</v>
      </c>
      <c r="CR86" t="s">
        <v>136</v>
      </c>
      <c r="CS86" t="s">
        <v>136</v>
      </c>
      <c r="CT86" t="s">
        <v>136</v>
      </c>
      <c r="CU86" t="s">
        <v>136</v>
      </c>
      <c r="CV86" t="s">
        <v>136</v>
      </c>
      <c r="CW86" t="s">
        <v>136</v>
      </c>
      <c r="CX86" t="s">
        <v>136</v>
      </c>
      <c r="CY86" t="s">
        <v>136</v>
      </c>
      <c r="CZ86" t="s">
        <v>136</v>
      </c>
      <c r="DA86" t="s">
        <v>136</v>
      </c>
      <c r="DB86" t="s">
        <v>136</v>
      </c>
      <c r="DC86" t="s">
        <v>136</v>
      </c>
      <c r="DD86" t="s">
        <v>136</v>
      </c>
      <c r="DE86" t="s">
        <v>136</v>
      </c>
      <c r="DF86" t="s">
        <v>136</v>
      </c>
      <c r="DG86" t="s">
        <v>136</v>
      </c>
      <c r="DH86" t="s">
        <v>136</v>
      </c>
      <c r="DI86" t="s">
        <v>136</v>
      </c>
      <c r="DJ86" t="s">
        <v>136</v>
      </c>
      <c r="DK86" t="s">
        <v>136</v>
      </c>
      <c r="DL86" t="s">
        <v>136</v>
      </c>
      <c r="DM86" t="s">
        <v>136</v>
      </c>
      <c r="DN86" t="s">
        <v>136</v>
      </c>
      <c r="DO86" t="s">
        <v>136</v>
      </c>
      <c r="DP86" t="s">
        <v>138</v>
      </c>
      <c r="DQ86" t="s">
        <v>136</v>
      </c>
      <c r="DR86" t="s">
        <v>136</v>
      </c>
      <c r="DS86" t="s">
        <v>136</v>
      </c>
      <c r="DT86" t="s">
        <v>136</v>
      </c>
      <c r="DW86" t="s">
        <v>136</v>
      </c>
      <c r="DX86" t="s">
        <v>136</v>
      </c>
      <c r="DY86" t="s">
        <v>136</v>
      </c>
      <c r="DZ86" t="s">
        <v>136</v>
      </c>
      <c r="EA86" t="s">
        <v>136</v>
      </c>
      <c r="EB86" t="s">
        <v>136</v>
      </c>
      <c r="EC86" t="s">
        <v>136</v>
      </c>
      <c r="ED86" t="s">
        <v>136</v>
      </c>
      <c r="EE86" t="s">
        <v>136</v>
      </c>
      <c r="EF86" t="s">
        <v>136</v>
      </c>
      <c r="EG86" t="s">
        <v>136</v>
      </c>
      <c r="EH86" t="s">
        <v>136</v>
      </c>
      <c r="EI86" t="s">
        <v>136</v>
      </c>
      <c r="EJ86" t="s">
        <v>136</v>
      </c>
      <c r="EK86" t="s">
        <v>136</v>
      </c>
      <c r="EL86" t="s">
        <v>136</v>
      </c>
      <c r="EM86" t="s">
        <v>136</v>
      </c>
      <c r="EN86" t="s">
        <v>136</v>
      </c>
      <c r="EO86" t="s">
        <v>136</v>
      </c>
      <c r="EP86" t="s">
        <v>136</v>
      </c>
      <c r="EQ86" t="s">
        <v>136</v>
      </c>
      <c r="ER86" t="s">
        <v>136</v>
      </c>
      <c r="ES86" t="s">
        <v>136</v>
      </c>
      <c r="ET86" t="s">
        <v>136</v>
      </c>
      <c r="EU86" t="s">
        <v>136</v>
      </c>
      <c r="EV86" t="s">
        <v>136</v>
      </c>
      <c r="EW86" t="s">
        <v>136</v>
      </c>
      <c r="EX86" t="s">
        <v>136</v>
      </c>
      <c r="EY86" t="s">
        <v>136</v>
      </c>
      <c r="EZ86" t="s">
        <v>136</v>
      </c>
      <c r="FA86" t="s">
        <v>136</v>
      </c>
      <c r="FB86" t="s">
        <v>136</v>
      </c>
      <c r="FC86" t="s">
        <v>136</v>
      </c>
      <c r="FD86" t="s">
        <v>136</v>
      </c>
      <c r="FE86" t="s">
        <v>136</v>
      </c>
      <c r="FF86" t="s">
        <v>136</v>
      </c>
    </row>
    <row r="87" spans="1:162" x14ac:dyDescent="0.2">
      <c r="A87" t="s">
        <v>221</v>
      </c>
      <c r="B87" t="s">
        <v>136</v>
      </c>
      <c r="C87" t="s">
        <v>136</v>
      </c>
      <c r="D87" t="s">
        <v>138</v>
      </c>
      <c r="E87" t="s">
        <v>136</v>
      </c>
      <c r="F87" t="s">
        <v>136</v>
      </c>
      <c r="G87" t="s">
        <v>138</v>
      </c>
      <c r="J87" t="s">
        <v>136</v>
      </c>
      <c r="K87" t="s">
        <v>136</v>
      </c>
      <c r="L87" t="s">
        <v>136</v>
      </c>
      <c r="M87" t="s">
        <v>136</v>
      </c>
      <c r="N87" t="s">
        <v>136</v>
      </c>
      <c r="O87" t="s">
        <v>136</v>
      </c>
      <c r="R87" t="s">
        <v>136</v>
      </c>
      <c r="S87" t="s">
        <v>136</v>
      </c>
      <c r="T87" t="s">
        <v>136</v>
      </c>
      <c r="U87" t="s">
        <v>136</v>
      </c>
      <c r="V87" t="s">
        <v>136</v>
      </c>
      <c r="W87" t="s">
        <v>136</v>
      </c>
      <c r="Z87" t="s">
        <v>136</v>
      </c>
      <c r="AA87" t="s">
        <v>132</v>
      </c>
      <c r="AB87" t="s">
        <v>132</v>
      </c>
      <c r="AC87" t="s">
        <v>138</v>
      </c>
      <c r="AD87" t="s">
        <v>136</v>
      </c>
      <c r="AE87" t="s">
        <v>136</v>
      </c>
      <c r="AH87" t="s">
        <v>136</v>
      </c>
      <c r="AI87" t="s">
        <v>136</v>
      </c>
      <c r="AJ87" t="s">
        <v>132</v>
      </c>
      <c r="AK87" t="s">
        <v>136</v>
      </c>
      <c r="AL87" t="s">
        <v>136</v>
      </c>
      <c r="AM87" t="s">
        <v>136</v>
      </c>
      <c r="AP87" t="s">
        <v>136</v>
      </c>
      <c r="AQ87" t="s">
        <v>136</v>
      </c>
      <c r="AR87" t="s">
        <v>136</v>
      </c>
      <c r="AS87" t="s">
        <v>136</v>
      </c>
      <c r="AT87" t="s">
        <v>136</v>
      </c>
      <c r="AU87" t="s">
        <v>136</v>
      </c>
      <c r="AX87" t="s">
        <v>136</v>
      </c>
      <c r="AY87" t="s">
        <v>136</v>
      </c>
      <c r="AZ87" t="s">
        <v>136</v>
      </c>
      <c r="BA87" t="s">
        <v>136</v>
      </c>
      <c r="BB87" t="s">
        <v>136</v>
      </c>
      <c r="BC87" t="s">
        <v>136</v>
      </c>
      <c r="BF87" t="s">
        <v>133</v>
      </c>
      <c r="BG87" t="s">
        <v>136</v>
      </c>
      <c r="BH87" t="s">
        <v>136</v>
      </c>
      <c r="BI87" t="s">
        <v>133</v>
      </c>
      <c r="BJ87" t="s">
        <v>136</v>
      </c>
      <c r="BK87" t="s">
        <v>136</v>
      </c>
      <c r="BN87" t="s">
        <v>136</v>
      </c>
      <c r="BO87" t="s">
        <v>132</v>
      </c>
      <c r="BP87" t="s">
        <v>136</v>
      </c>
      <c r="BQ87" t="s">
        <v>136</v>
      </c>
      <c r="BR87" t="s">
        <v>136</v>
      </c>
      <c r="BS87" t="s">
        <v>132</v>
      </c>
      <c r="CD87" t="s">
        <v>133</v>
      </c>
      <c r="CE87" t="s">
        <v>136</v>
      </c>
      <c r="CF87" t="s">
        <v>136</v>
      </c>
      <c r="CG87" t="s">
        <v>136</v>
      </c>
      <c r="CH87" t="s">
        <v>136</v>
      </c>
      <c r="CI87" t="s">
        <v>136</v>
      </c>
      <c r="CJ87" t="s">
        <v>136</v>
      </c>
      <c r="CM87" t="s">
        <v>136</v>
      </c>
      <c r="CN87" t="s">
        <v>136</v>
      </c>
      <c r="CO87" t="s">
        <v>136</v>
      </c>
      <c r="CP87" t="s">
        <v>136</v>
      </c>
      <c r="CQ87" t="s">
        <v>136</v>
      </c>
      <c r="CR87" t="s">
        <v>136</v>
      </c>
      <c r="CS87" t="s">
        <v>136</v>
      </c>
      <c r="CT87" t="s">
        <v>136</v>
      </c>
      <c r="CU87" t="s">
        <v>136</v>
      </c>
      <c r="CV87" t="s">
        <v>136</v>
      </c>
      <c r="CW87" t="s">
        <v>136</v>
      </c>
      <c r="CX87" t="s">
        <v>136</v>
      </c>
      <c r="CY87" t="s">
        <v>136</v>
      </c>
      <c r="CZ87" t="s">
        <v>136</v>
      </c>
      <c r="DA87" t="s">
        <v>136</v>
      </c>
      <c r="DB87" t="s">
        <v>136</v>
      </c>
      <c r="DC87" t="s">
        <v>136</v>
      </c>
      <c r="DD87" t="s">
        <v>136</v>
      </c>
      <c r="DE87" t="s">
        <v>136</v>
      </c>
      <c r="DF87" t="s">
        <v>136</v>
      </c>
      <c r="DG87" t="s">
        <v>136</v>
      </c>
      <c r="DH87" t="s">
        <v>136</v>
      </c>
      <c r="DI87" t="s">
        <v>136</v>
      </c>
      <c r="DJ87" t="s">
        <v>136</v>
      </c>
      <c r="DK87" t="s">
        <v>136</v>
      </c>
      <c r="DL87" t="s">
        <v>136</v>
      </c>
      <c r="DM87" t="s">
        <v>136</v>
      </c>
      <c r="DN87" t="s">
        <v>132</v>
      </c>
      <c r="DO87" t="s">
        <v>136</v>
      </c>
      <c r="DP87" t="s">
        <v>136</v>
      </c>
      <c r="DQ87" t="s">
        <v>136</v>
      </c>
      <c r="DR87" t="s">
        <v>136</v>
      </c>
      <c r="DS87" t="s">
        <v>136</v>
      </c>
      <c r="DT87" t="s">
        <v>136</v>
      </c>
      <c r="DW87" t="s">
        <v>136</v>
      </c>
      <c r="DX87" t="s">
        <v>136</v>
      </c>
      <c r="DY87" t="s">
        <v>136</v>
      </c>
      <c r="DZ87" t="s">
        <v>136</v>
      </c>
      <c r="EA87" t="s">
        <v>136</v>
      </c>
      <c r="EB87" t="s">
        <v>132</v>
      </c>
      <c r="EC87" t="s">
        <v>136</v>
      </c>
      <c r="ED87" t="s">
        <v>136</v>
      </c>
      <c r="EE87" t="s">
        <v>136</v>
      </c>
      <c r="EF87" t="s">
        <v>132</v>
      </c>
      <c r="EG87" t="s">
        <v>136</v>
      </c>
      <c r="EH87" t="s">
        <v>132</v>
      </c>
      <c r="EI87" t="s">
        <v>136</v>
      </c>
      <c r="EJ87" t="s">
        <v>136</v>
      </c>
      <c r="EK87" t="s">
        <v>136</v>
      </c>
      <c r="EL87" t="s">
        <v>136</v>
      </c>
      <c r="EM87" t="s">
        <v>136</v>
      </c>
      <c r="EN87" t="s">
        <v>136</v>
      </c>
      <c r="EO87" t="s">
        <v>136</v>
      </c>
      <c r="EP87" t="s">
        <v>136</v>
      </c>
      <c r="EQ87" t="s">
        <v>136</v>
      </c>
      <c r="ER87" t="s">
        <v>136</v>
      </c>
      <c r="ES87" t="s">
        <v>136</v>
      </c>
      <c r="ET87" t="s">
        <v>136</v>
      </c>
      <c r="EU87" t="s">
        <v>138</v>
      </c>
      <c r="EV87" t="s">
        <v>136</v>
      </c>
      <c r="EW87" t="s">
        <v>136</v>
      </c>
      <c r="EX87" t="s">
        <v>136</v>
      </c>
      <c r="EY87" t="s">
        <v>136</v>
      </c>
      <c r="EZ87" t="s">
        <v>136</v>
      </c>
      <c r="FA87" t="s">
        <v>136</v>
      </c>
      <c r="FB87" t="s">
        <v>136</v>
      </c>
      <c r="FC87" t="s">
        <v>136</v>
      </c>
      <c r="FD87" t="s">
        <v>136</v>
      </c>
      <c r="FE87" t="s">
        <v>136</v>
      </c>
      <c r="FF87" t="s">
        <v>136</v>
      </c>
    </row>
    <row r="88" spans="1:162" x14ac:dyDescent="0.2">
      <c r="A88" t="s">
        <v>222</v>
      </c>
      <c r="B88" t="s">
        <v>136</v>
      </c>
      <c r="C88" t="s">
        <v>136</v>
      </c>
      <c r="D88" t="s">
        <v>136</v>
      </c>
      <c r="E88" t="s">
        <v>136</v>
      </c>
      <c r="F88" t="s">
        <v>136</v>
      </c>
      <c r="G88" t="s">
        <v>136</v>
      </c>
      <c r="J88" t="s">
        <v>136</v>
      </c>
      <c r="K88" t="s">
        <v>136</v>
      </c>
      <c r="L88" t="s">
        <v>136</v>
      </c>
      <c r="M88" t="s">
        <v>136</v>
      </c>
      <c r="N88" t="s">
        <v>136</v>
      </c>
      <c r="O88" t="s">
        <v>136</v>
      </c>
      <c r="R88" t="s">
        <v>136</v>
      </c>
      <c r="S88" t="s">
        <v>136</v>
      </c>
      <c r="T88" t="s">
        <v>136</v>
      </c>
      <c r="U88" t="s">
        <v>136</v>
      </c>
      <c r="V88" t="s">
        <v>136</v>
      </c>
      <c r="W88" t="s">
        <v>136</v>
      </c>
      <c r="Z88" t="s">
        <v>136</v>
      </c>
      <c r="AA88" t="s">
        <v>136</v>
      </c>
      <c r="AB88" t="s">
        <v>137</v>
      </c>
      <c r="AC88" t="s">
        <v>136</v>
      </c>
      <c r="AD88" t="s">
        <v>136</v>
      </c>
      <c r="AE88" t="s">
        <v>136</v>
      </c>
      <c r="AH88" t="s">
        <v>136</v>
      </c>
      <c r="AI88" t="s">
        <v>136</v>
      </c>
      <c r="AJ88" t="s">
        <v>136</v>
      </c>
      <c r="AK88" t="s">
        <v>136</v>
      </c>
      <c r="AL88" t="s">
        <v>136</v>
      </c>
      <c r="AM88" t="s">
        <v>136</v>
      </c>
      <c r="AP88" t="s">
        <v>136</v>
      </c>
      <c r="AQ88" t="s">
        <v>136</v>
      </c>
      <c r="AR88" t="s">
        <v>136</v>
      </c>
      <c r="AS88" t="s">
        <v>136</v>
      </c>
      <c r="AT88" t="s">
        <v>136</v>
      </c>
      <c r="AU88" t="s">
        <v>136</v>
      </c>
      <c r="AX88" t="s">
        <v>136</v>
      </c>
      <c r="AY88" t="s">
        <v>136</v>
      </c>
      <c r="AZ88" t="s">
        <v>136</v>
      </c>
      <c r="BA88" t="s">
        <v>136</v>
      </c>
      <c r="BB88" t="s">
        <v>136</v>
      </c>
      <c r="BC88" t="s">
        <v>136</v>
      </c>
      <c r="BF88" t="s">
        <v>136</v>
      </c>
      <c r="BG88" t="s">
        <v>136</v>
      </c>
      <c r="BH88" t="s">
        <v>136</v>
      </c>
      <c r="BI88" t="s">
        <v>136</v>
      </c>
      <c r="BJ88" t="s">
        <v>136</v>
      </c>
      <c r="BK88" t="s">
        <v>136</v>
      </c>
      <c r="BN88" t="s">
        <v>136</v>
      </c>
      <c r="BO88" t="s">
        <v>136</v>
      </c>
      <c r="BP88" t="s">
        <v>136</v>
      </c>
      <c r="BQ88" t="s">
        <v>136</v>
      </c>
      <c r="BR88" t="s">
        <v>136</v>
      </c>
      <c r="BS88" t="s">
        <v>136</v>
      </c>
      <c r="CD88" t="s">
        <v>136</v>
      </c>
      <c r="CE88" t="s">
        <v>136</v>
      </c>
      <c r="CF88" t="s">
        <v>136</v>
      </c>
      <c r="CG88" t="s">
        <v>138</v>
      </c>
      <c r="CH88" t="s">
        <v>136</v>
      </c>
      <c r="CI88" t="s">
        <v>136</v>
      </c>
      <c r="CJ88" t="s">
        <v>136</v>
      </c>
      <c r="CM88" t="s">
        <v>136</v>
      </c>
      <c r="CN88" t="s">
        <v>136</v>
      </c>
      <c r="CO88" t="s">
        <v>137</v>
      </c>
      <c r="CP88" t="s">
        <v>136</v>
      </c>
      <c r="CQ88" t="s">
        <v>136</v>
      </c>
      <c r="CR88" t="s">
        <v>136</v>
      </c>
      <c r="CS88" t="s">
        <v>136</v>
      </c>
      <c r="CT88" t="s">
        <v>136</v>
      </c>
      <c r="CU88" t="s">
        <v>136</v>
      </c>
      <c r="CV88" t="s">
        <v>136</v>
      </c>
      <c r="CW88" t="s">
        <v>136</v>
      </c>
      <c r="CX88" t="s">
        <v>136</v>
      </c>
      <c r="CY88" t="s">
        <v>136</v>
      </c>
      <c r="CZ88" t="s">
        <v>136</v>
      </c>
      <c r="DA88" t="s">
        <v>136</v>
      </c>
      <c r="DB88" t="s">
        <v>136</v>
      </c>
      <c r="DC88" t="s">
        <v>136</v>
      </c>
      <c r="DD88" t="s">
        <v>136</v>
      </c>
      <c r="DE88" t="s">
        <v>136</v>
      </c>
      <c r="DF88" t="s">
        <v>136</v>
      </c>
      <c r="DG88" t="s">
        <v>136</v>
      </c>
      <c r="DH88" t="s">
        <v>136</v>
      </c>
      <c r="DI88" t="s">
        <v>136</v>
      </c>
      <c r="DJ88" t="s">
        <v>136</v>
      </c>
      <c r="DK88" t="s">
        <v>136</v>
      </c>
      <c r="DL88" t="s">
        <v>136</v>
      </c>
      <c r="DM88" t="s">
        <v>136</v>
      </c>
      <c r="DN88" t="s">
        <v>136</v>
      </c>
      <c r="DO88" t="s">
        <v>136</v>
      </c>
      <c r="DP88" t="s">
        <v>136</v>
      </c>
      <c r="DQ88" t="s">
        <v>136</v>
      </c>
      <c r="DR88" t="s">
        <v>136</v>
      </c>
      <c r="DS88" t="s">
        <v>136</v>
      </c>
      <c r="DT88" t="s">
        <v>136</v>
      </c>
      <c r="DW88" t="s">
        <v>136</v>
      </c>
      <c r="DX88" t="s">
        <v>137</v>
      </c>
      <c r="DY88" t="s">
        <v>137</v>
      </c>
      <c r="DZ88" t="s">
        <v>136</v>
      </c>
      <c r="EA88" t="s">
        <v>136</v>
      </c>
      <c r="EB88" t="s">
        <v>137</v>
      </c>
      <c r="EC88" t="s">
        <v>136</v>
      </c>
      <c r="ED88" t="s">
        <v>136</v>
      </c>
      <c r="EE88" t="s">
        <v>136</v>
      </c>
      <c r="EF88" t="s">
        <v>136</v>
      </c>
      <c r="EG88" t="s">
        <v>136</v>
      </c>
      <c r="EH88" t="s">
        <v>136</v>
      </c>
      <c r="EI88" t="s">
        <v>136</v>
      </c>
      <c r="EJ88" t="s">
        <v>136</v>
      </c>
      <c r="EK88" t="s">
        <v>136</v>
      </c>
      <c r="EL88" t="s">
        <v>136</v>
      </c>
      <c r="EM88" t="s">
        <v>136</v>
      </c>
      <c r="EN88" t="s">
        <v>136</v>
      </c>
      <c r="EO88" t="s">
        <v>136</v>
      </c>
      <c r="EP88" t="s">
        <v>136</v>
      </c>
      <c r="EQ88" t="s">
        <v>136</v>
      </c>
      <c r="ER88" t="s">
        <v>136</v>
      </c>
      <c r="ES88" t="s">
        <v>136</v>
      </c>
      <c r="ET88" t="s">
        <v>136</v>
      </c>
      <c r="EU88" t="s">
        <v>136</v>
      </c>
      <c r="EV88" t="s">
        <v>136</v>
      </c>
      <c r="EW88" t="s">
        <v>136</v>
      </c>
      <c r="EX88" t="s">
        <v>136</v>
      </c>
      <c r="EY88" t="s">
        <v>136</v>
      </c>
      <c r="EZ88" t="s">
        <v>136</v>
      </c>
      <c r="FA88" t="s">
        <v>137</v>
      </c>
      <c r="FB88" t="s">
        <v>136</v>
      </c>
      <c r="FC88" t="s">
        <v>136</v>
      </c>
      <c r="FD88" t="s">
        <v>136</v>
      </c>
      <c r="FE88" t="s">
        <v>136</v>
      </c>
      <c r="FF88" t="s">
        <v>136</v>
      </c>
    </row>
    <row r="89" spans="1:162" x14ac:dyDescent="0.2">
      <c r="A89" t="s">
        <v>223</v>
      </c>
      <c r="B89" t="s">
        <v>136</v>
      </c>
      <c r="C89" t="s">
        <v>136</v>
      </c>
      <c r="D89" t="s">
        <v>136</v>
      </c>
      <c r="E89" t="s">
        <v>136</v>
      </c>
      <c r="F89" t="s">
        <v>136</v>
      </c>
      <c r="G89" t="s">
        <v>136</v>
      </c>
      <c r="J89" t="s">
        <v>136</v>
      </c>
      <c r="K89" t="s">
        <v>136</v>
      </c>
      <c r="L89" t="s">
        <v>136</v>
      </c>
      <c r="M89" t="s">
        <v>136</v>
      </c>
      <c r="N89" t="s">
        <v>136</v>
      </c>
      <c r="O89" t="s">
        <v>136</v>
      </c>
      <c r="R89" t="s">
        <v>136</v>
      </c>
      <c r="S89" t="s">
        <v>136</v>
      </c>
      <c r="T89" t="s">
        <v>136</v>
      </c>
      <c r="U89" t="s">
        <v>136</v>
      </c>
      <c r="V89" t="s">
        <v>136</v>
      </c>
      <c r="W89" t="s">
        <v>136</v>
      </c>
      <c r="Z89" t="s">
        <v>136</v>
      </c>
      <c r="AA89" t="s">
        <v>136</v>
      </c>
      <c r="AB89" t="s">
        <v>137</v>
      </c>
      <c r="AC89" t="s">
        <v>136</v>
      </c>
      <c r="AD89" t="s">
        <v>136</v>
      </c>
      <c r="AE89" t="s">
        <v>136</v>
      </c>
      <c r="AH89" t="s">
        <v>136</v>
      </c>
      <c r="AI89" t="s">
        <v>136</v>
      </c>
      <c r="AJ89" t="s">
        <v>136</v>
      </c>
      <c r="AK89" t="s">
        <v>136</v>
      </c>
      <c r="AL89" t="s">
        <v>136</v>
      </c>
      <c r="AM89" t="s">
        <v>136</v>
      </c>
      <c r="AP89" t="s">
        <v>136</v>
      </c>
      <c r="AQ89" t="s">
        <v>136</v>
      </c>
      <c r="AR89" t="s">
        <v>136</v>
      </c>
      <c r="AS89" t="s">
        <v>136</v>
      </c>
      <c r="AT89" t="s">
        <v>136</v>
      </c>
      <c r="AU89" t="s">
        <v>136</v>
      </c>
      <c r="AX89" t="s">
        <v>136</v>
      </c>
      <c r="AY89" t="s">
        <v>136</v>
      </c>
      <c r="AZ89" t="s">
        <v>136</v>
      </c>
      <c r="BA89" t="s">
        <v>136</v>
      </c>
      <c r="BB89" t="s">
        <v>136</v>
      </c>
      <c r="BC89" t="s">
        <v>136</v>
      </c>
      <c r="BF89" t="s">
        <v>136</v>
      </c>
      <c r="BG89" t="s">
        <v>136</v>
      </c>
      <c r="BH89" t="s">
        <v>136</v>
      </c>
      <c r="BI89" t="s">
        <v>133</v>
      </c>
      <c r="BJ89" t="s">
        <v>136</v>
      </c>
      <c r="BK89" t="s">
        <v>136</v>
      </c>
      <c r="BN89" t="s">
        <v>136</v>
      </c>
      <c r="BO89" t="s">
        <v>136</v>
      </c>
      <c r="BP89" t="s">
        <v>136</v>
      </c>
      <c r="BQ89" t="s">
        <v>136</v>
      </c>
      <c r="BR89" t="s">
        <v>136</v>
      </c>
      <c r="BS89" t="s">
        <v>136</v>
      </c>
      <c r="CD89" t="s">
        <v>133</v>
      </c>
      <c r="CE89" t="s">
        <v>136</v>
      </c>
      <c r="CF89" t="s">
        <v>136</v>
      </c>
      <c r="CG89" t="s">
        <v>138</v>
      </c>
      <c r="CH89" t="s">
        <v>136</v>
      </c>
      <c r="CI89" t="s">
        <v>136</v>
      </c>
      <c r="CJ89" t="s">
        <v>136</v>
      </c>
      <c r="CM89" t="s">
        <v>136</v>
      </c>
      <c r="CN89" t="s">
        <v>136</v>
      </c>
      <c r="CO89" t="s">
        <v>136</v>
      </c>
      <c r="CP89" t="s">
        <v>136</v>
      </c>
      <c r="CQ89" t="s">
        <v>136</v>
      </c>
      <c r="CR89" t="s">
        <v>136</v>
      </c>
      <c r="CS89" t="s">
        <v>136</v>
      </c>
      <c r="CT89" t="s">
        <v>136</v>
      </c>
      <c r="CU89" t="s">
        <v>136</v>
      </c>
      <c r="CV89" t="s">
        <v>136</v>
      </c>
      <c r="CW89" t="s">
        <v>136</v>
      </c>
      <c r="CX89" t="s">
        <v>136</v>
      </c>
      <c r="CY89" t="s">
        <v>136</v>
      </c>
      <c r="CZ89" t="s">
        <v>136</v>
      </c>
      <c r="DA89" t="s">
        <v>136</v>
      </c>
      <c r="DB89" t="s">
        <v>136</v>
      </c>
      <c r="DC89" t="s">
        <v>136</v>
      </c>
      <c r="DD89" t="s">
        <v>136</v>
      </c>
      <c r="DE89" t="s">
        <v>136</v>
      </c>
      <c r="DF89" t="s">
        <v>136</v>
      </c>
      <c r="DG89" t="s">
        <v>137</v>
      </c>
      <c r="DH89" t="s">
        <v>136</v>
      </c>
      <c r="DI89" t="s">
        <v>136</v>
      </c>
      <c r="DJ89" t="s">
        <v>136</v>
      </c>
      <c r="DK89" t="s">
        <v>136</v>
      </c>
      <c r="DL89" t="s">
        <v>136</v>
      </c>
      <c r="DM89" t="s">
        <v>136</v>
      </c>
      <c r="DN89" t="s">
        <v>136</v>
      </c>
      <c r="DO89" t="s">
        <v>136</v>
      </c>
      <c r="DP89" t="s">
        <v>136</v>
      </c>
      <c r="DQ89" t="s">
        <v>136</v>
      </c>
      <c r="DR89" t="s">
        <v>136</v>
      </c>
      <c r="DS89" t="s">
        <v>136</v>
      </c>
      <c r="DT89" t="s">
        <v>136</v>
      </c>
      <c r="DW89" t="s">
        <v>136</v>
      </c>
      <c r="DX89" t="s">
        <v>137</v>
      </c>
      <c r="DY89" t="s">
        <v>137</v>
      </c>
      <c r="DZ89" t="s">
        <v>136</v>
      </c>
      <c r="EA89" t="s">
        <v>136</v>
      </c>
      <c r="EB89" t="s">
        <v>137</v>
      </c>
      <c r="EC89" t="s">
        <v>136</v>
      </c>
      <c r="ED89" t="s">
        <v>136</v>
      </c>
      <c r="EE89" t="s">
        <v>136</v>
      </c>
      <c r="EF89" t="s">
        <v>136</v>
      </c>
      <c r="EG89" t="s">
        <v>136</v>
      </c>
      <c r="EH89" t="s">
        <v>136</v>
      </c>
      <c r="EI89" t="s">
        <v>136</v>
      </c>
      <c r="EJ89" t="s">
        <v>136</v>
      </c>
      <c r="EK89" t="s">
        <v>136</v>
      </c>
      <c r="EL89" t="s">
        <v>136</v>
      </c>
      <c r="EM89" t="s">
        <v>136</v>
      </c>
      <c r="EN89" t="s">
        <v>136</v>
      </c>
      <c r="EO89" t="s">
        <v>136</v>
      </c>
      <c r="EP89" t="s">
        <v>136</v>
      </c>
      <c r="EQ89" t="s">
        <v>136</v>
      </c>
      <c r="ER89" t="s">
        <v>136</v>
      </c>
      <c r="ES89" t="s">
        <v>136</v>
      </c>
      <c r="ET89" t="s">
        <v>136</v>
      </c>
      <c r="EU89" t="s">
        <v>136</v>
      </c>
      <c r="EV89" t="s">
        <v>136</v>
      </c>
      <c r="EW89" t="s">
        <v>136</v>
      </c>
      <c r="EX89" t="s">
        <v>136</v>
      </c>
      <c r="EY89" t="s">
        <v>136</v>
      </c>
      <c r="EZ89" t="s">
        <v>136</v>
      </c>
      <c r="FA89" t="s">
        <v>137</v>
      </c>
      <c r="FB89" t="s">
        <v>136</v>
      </c>
      <c r="FC89" t="s">
        <v>136</v>
      </c>
      <c r="FD89" t="s">
        <v>136</v>
      </c>
      <c r="FE89" t="s">
        <v>136</v>
      </c>
      <c r="FF89" t="s">
        <v>136</v>
      </c>
    </row>
    <row r="90" spans="1:162" x14ac:dyDescent="0.2">
      <c r="A90" t="s">
        <v>224</v>
      </c>
      <c r="B90" t="s">
        <v>133</v>
      </c>
      <c r="C90" t="s">
        <v>133</v>
      </c>
      <c r="D90" t="s">
        <v>133</v>
      </c>
      <c r="E90" t="s">
        <v>133</v>
      </c>
      <c r="F90" t="s">
        <v>133</v>
      </c>
      <c r="G90" t="s">
        <v>133</v>
      </c>
      <c r="J90" t="s">
        <v>133</v>
      </c>
      <c r="K90" t="s">
        <v>133</v>
      </c>
      <c r="L90" t="s">
        <v>133</v>
      </c>
      <c r="M90" t="s">
        <v>133</v>
      </c>
      <c r="N90" t="s">
        <v>133</v>
      </c>
      <c r="O90" t="s">
        <v>133</v>
      </c>
      <c r="R90" t="s">
        <v>133</v>
      </c>
      <c r="S90" t="s">
        <v>133</v>
      </c>
      <c r="T90" t="s">
        <v>133</v>
      </c>
      <c r="U90" t="s">
        <v>133</v>
      </c>
      <c r="V90" t="s">
        <v>133</v>
      </c>
      <c r="W90" t="s">
        <v>133</v>
      </c>
      <c r="Z90" t="s">
        <v>133</v>
      </c>
      <c r="AA90" t="s">
        <v>133</v>
      </c>
      <c r="AB90" t="s">
        <v>133</v>
      </c>
      <c r="AC90" t="s">
        <v>133</v>
      </c>
      <c r="AD90" t="s">
        <v>133</v>
      </c>
      <c r="AE90" t="s">
        <v>133</v>
      </c>
      <c r="AH90" t="s">
        <v>133</v>
      </c>
      <c r="AI90" t="s">
        <v>133</v>
      </c>
      <c r="AJ90" t="s">
        <v>133</v>
      </c>
      <c r="AK90" t="s">
        <v>133</v>
      </c>
      <c r="AL90" t="s">
        <v>133</v>
      </c>
      <c r="AM90" t="s">
        <v>133</v>
      </c>
      <c r="AP90" t="s">
        <v>133</v>
      </c>
      <c r="AQ90" t="s">
        <v>133</v>
      </c>
      <c r="AR90" t="s">
        <v>133</v>
      </c>
      <c r="AS90" t="s">
        <v>133</v>
      </c>
      <c r="AT90" t="s">
        <v>133</v>
      </c>
      <c r="AU90" t="s">
        <v>133</v>
      </c>
      <c r="AX90" t="s">
        <v>133</v>
      </c>
      <c r="AY90" t="s">
        <v>133</v>
      </c>
      <c r="AZ90" t="s">
        <v>133</v>
      </c>
      <c r="BA90" t="s">
        <v>133</v>
      </c>
      <c r="BB90" t="s">
        <v>133</v>
      </c>
      <c r="BC90" t="s">
        <v>133</v>
      </c>
      <c r="BF90" t="s">
        <v>133</v>
      </c>
      <c r="BG90" t="s">
        <v>133</v>
      </c>
      <c r="BH90" t="s">
        <v>133</v>
      </c>
      <c r="BI90" t="s">
        <v>136</v>
      </c>
      <c r="BJ90" t="s">
        <v>133</v>
      </c>
      <c r="BK90" t="s">
        <v>133</v>
      </c>
      <c r="BN90" t="s">
        <v>133</v>
      </c>
      <c r="BO90" t="s">
        <v>133</v>
      </c>
      <c r="BP90" t="s">
        <v>133</v>
      </c>
      <c r="BQ90" t="s">
        <v>133</v>
      </c>
      <c r="BR90" t="s">
        <v>133</v>
      </c>
      <c r="BS90" t="s">
        <v>133</v>
      </c>
      <c r="CD90" t="s">
        <v>138</v>
      </c>
      <c r="CE90" t="s">
        <v>133</v>
      </c>
      <c r="CF90" t="s">
        <v>133</v>
      </c>
      <c r="CG90" t="s">
        <v>133</v>
      </c>
      <c r="CH90" t="s">
        <v>133</v>
      </c>
      <c r="CI90" t="s">
        <v>133</v>
      </c>
      <c r="CJ90" t="s">
        <v>133</v>
      </c>
      <c r="CM90" t="s">
        <v>133</v>
      </c>
      <c r="CN90" t="s">
        <v>133</v>
      </c>
      <c r="CO90" t="s">
        <v>133</v>
      </c>
      <c r="CP90" t="s">
        <v>133</v>
      </c>
      <c r="CQ90" t="s">
        <v>133</v>
      </c>
      <c r="CR90" t="s">
        <v>133</v>
      </c>
      <c r="CS90" t="s">
        <v>133</v>
      </c>
      <c r="CT90" t="s">
        <v>133</v>
      </c>
      <c r="CU90" t="s">
        <v>133</v>
      </c>
      <c r="CV90" t="s">
        <v>133</v>
      </c>
      <c r="CW90" t="s">
        <v>133</v>
      </c>
      <c r="CX90" t="s">
        <v>133</v>
      </c>
      <c r="CY90" t="s">
        <v>133</v>
      </c>
      <c r="CZ90" t="s">
        <v>133</v>
      </c>
      <c r="DA90" t="s">
        <v>133</v>
      </c>
      <c r="DB90" t="s">
        <v>133</v>
      </c>
      <c r="DC90" t="s">
        <v>133</v>
      </c>
      <c r="DD90" t="s">
        <v>133</v>
      </c>
      <c r="DE90" t="s">
        <v>133</v>
      </c>
      <c r="DF90" t="s">
        <v>133</v>
      </c>
      <c r="DG90" t="s">
        <v>133</v>
      </c>
      <c r="DH90" t="s">
        <v>133</v>
      </c>
      <c r="DI90" t="s">
        <v>133</v>
      </c>
      <c r="DJ90" t="s">
        <v>133</v>
      </c>
      <c r="DK90" t="s">
        <v>133</v>
      </c>
      <c r="DL90" t="s">
        <v>133</v>
      </c>
      <c r="DM90" t="s">
        <v>133</v>
      </c>
      <c r="DN90" t="s">
        <v>133</v>
      </c>
      <c r="DO90" t="s">
        <v>133</v>
      </c>
      <c r="DP90" t="s">
        <v>133</v>
      </c>
      <c r="DQ90" t="s">
        <v>133</v>
      </c>
      <c r="DR90" t="s">
        <v>133</v>
      </c>
      <c r="DS90" t="s">
        <v>133</v>
      </c>
      <c r="DT90" t="s">
        <v>133</v>
      </c>
      <c r="DW90" t="s">
        <v>133</v>
      </c>
      <c r="DX90" t="s">
        <v>133</v>
      </c>
      <c r="DY90" t="s">
        <v>133</v>
      </c>
      <c r="DZ90" t="s">
        <v>133</v>
      </c>
      <c r="EA90" t="s">
        <v>133</v>
      </c>
      <c r="EB90" t="s">
        <v>133</v>
      </c>
      <c r="EC90" t="s">
        <v>133</v>
      </c>
      <c r="ED90" t="s">
        <v>133</v>
      </c>
      <c r="EE90" t="s">
        <v>133</v>
      </c>
      <c r="EF90" t="s">
        <v>133</v>
      </c>
      <c r="EG90" t="s">
        <v>133</v>
      </c>
      <c r="EH90" t="s">
        <v>133</v>
      </c>
      <c r="EI90" t="s">
        <v>133</v>
      </c>
      <c r="EJ90" t="s">
        <v>133</v>
      </c>
      <c r="EK90" t="s">
        <v>133</v>
      </c>
      <c r="EL90" t="s">
        <v>133</v>
      </c>
      <c r="EM90" t="s">
        <v>133</v>
      </c>
      <c r="EN90" t="s">
        <v>133</v>
      </c>
      <c r="EO90" t="s">
        <v>133</v>
      </c>
      <c r="EP90" t="s">
        <v>133</v>
      </c>
      <c r="EQ90" t="s">
        <v>133</v>
      </c>
      <c r="ER90" t="s">
        <v>133</v>
      </c>
      <c r="ES90" t="s">
        <v>133</v>
      </c>
      <c r="ET90" t="s">
        <v>133</v>
      </c>
      <c r="EU90" t="s">
        <v>133</v>
      </c>
      <c r="EV90" t="s">
        <v>133</v>
      </c>
      <c r="EW90" t="s">
        <v>133</v>
      </c>
      <c r="EX90" t="s">
        <v>133</v>
      </c>
      <c r="EY90" t="s">
        <v>133</v>
      </c>
      <c r="EZ90" t="s">
        <v>133</v>
      </c>
      <c r="FA90" t="s">
        <v>133</v>
      </c>
      <c r="FB90" t="s">
        <v>133</v>
      </c>
      <c r="FC90" t="s">
        <v>133</v>
      </c>
      <c r="FD90" t="s">
        <v>133</v>
      </c>
      <c r="FE90" t="s">
        <v>133</v>
      </c>
      <c r="FF90" t="s">
        <v>133</v>
      </c>
    </row>
    <row r="91" spans="1:162" x14ac:dyDescent="0.2">
      <c r="A91" t="s">
        <v>225</v>
      </c>
      <c r="B91" t="s">
        <v>136</v>
      </c>
      <c r="C91" t="s">
        <v>136</v>
      </c>
      <c r="D91" t="s">
        <v>136</v>
      </c>
      <c r="E91" t="s">
        <v>136</v>
      </c>
      <c r="F91" t="s">
        <v>136</v>
      </c>
      <c r="G91" t="s">
        <v>136</v>
      </c>
      <c r="J91" t="s">
        <v>136</v>
      </c>
      <c r="K91" t="s">
        <v>136</v>
      </c>
      <c r="L91" t="s">
        <v>136</v>
      </c>
      <c r="M91" t="s">
        <v>136</v>
      </c>
      <c r="N91" t="s">
        <v>136</v>
      </c>
      <c r="O91" t="s">
        <v>136</v>
      </c>
      <c r="R91" t="s">
        <v>136</v>
      </c>
      <c r="S91" t="s">
        <v>136</v>
      </c>
      <c r="T91" t="s">
        <v>136</v>
      </c>
      <c r="U91" t="s">
        <v>136</v>
      </c>
      <c r="V91" t="s">
        <v>136</v>
      </c>
      <c r="W91" t="s">
        <v>136</v>
      </c>
      <c r="Z91" t="s">
        <v>136</v>
      </c>
      <c r="AA91" t="s">
        <v>136</v>
      </c>
      <c r="AB91" t="s">
        <v>137</v>
      </c>
      <c r="AC91" t="s">
        <v>136</v>
      </c>
      <c r="AD91" t="s">
        <v>136</v>
      </c>
      <c r="AE91" t="s">
        <v>136</v>
      </c>
      <c r="AH91" t="s">
        <v>136</v>
      </c>
      <c r="AI91" t="s">
        <v>136</v>
      </c>
      <c r="AJ91" t="s">
        <v>136</v>
      </c>
      <c r="AK91" t="s">
        <v>136</v>
      </c>
      <c r="AL91" t="s">
        <v>136</v>
      </c>
      <c r="AM91" t="s">
        <v>136</v>
      </c>
      <c r="AP91" t="s">
        <v>136</v>
      </c>
      <c r="AQ91" t="s">
        <v>136</v>
      </c>
      <c r="AR91" t="s">
        <v>136</v>
      </c>
      <c r="AS91" t="s">
        <v>136</v>
      </c>
      <c r="AT91" t="s">
        <v>136</v>
      </c>
      <c r="AU91" t="s">
        <v>136</v>
      </c>
      <c r="AX91" t="s">
        <v>136</v>
      </c>
      <c r="AY91" t="s">
        <v>136</v>
      </c>
      <c r="AZ91" t="s">
        <v>136</v>
      </c>
      <c r="BA91" t="s">
        <v>136</v>
      </c>
      <c r="BB91" t="s">
        <v>136</v>
      </c>
      <c r="BC91" t="s">
        <v>136</v>
      </c>
      <c r="BF91" t="s">
        <v>136</v>
      </c>
      <c r="BG91" t="s">
        <v>136</v>
      </c>
      <c r="BH91" t="s">
        <v>136</v>
      </c>
      <c r="BI91" t="s">
        <v>136</v>
      </c>
      <c r="BJ91" t="s">
        <v>136</v>
      </c>
      <c r="BK91" t="s">
        <v>136</v>
      </c>
      <c r="BN91" t="s">
        <v>136</v>
      </c>
      <c r="BO91" t="s">
        <v>136</v>
      </c>
      <c r="BP91" t="s">
        <v>136</v>
      </c>
      <c r="BQ91" t="s">
        <v>136</v>
      </c>
      <c r="BR91" t="s">
        <v>136</v>
      </c>
      <c r="BS91" t="s">
        <v>136</v>
      </c>
      <c r="CD91" t="s">
        <v>136</v>
      </c>
      <c r="CE91" t="s">
        <v>136</v>
      </c>
      <c r="CF91" t="s">
        <v>136</v>
      </c>
      <c r="CG91" t="s">
        <v>138</v>
      </c>
      <c r="CH91" t="s">
        <v>136</v>
      </c>
      <c r="CI91" t="s">
        <v>136</v>
      </c>
      <c r="CJ91" t="s">
        <v>136</v>
      </c>
      <c r="CM91" t="s">
        <v>136</v>
      </c>
      <c r="CN91" t="s">
        <v>136</v>
      </c>
      <c r="CO91" t="s">
        <v>136</v>
      </c>
      <c r="CP91" t="s">
        <v>136</v>
      </c>
      <c r="CQ91" t="s">
        <v>136</v>
      </c>
      <c r="CR91" t="s">
        <v>136</v>
      </c>
      <c r="CS91" t="s">
        <v>136</v>
      </c>
      <c r="CT91" t="s">
        <v>136</v>
      </c>
      <c r="CU91" t="s">
        <v>136</v>
      </c>
      <c r="CV91" t="s">
        <v>136</v>
      </c>
      <c r="CW91" t="s">
        <v>136</v>
      </c>
      <c r="CX91" t="s">
        <v>136</v>
      </c>
      <c r="CY91" t="s">
        <v>136</v>
      </c>
      <c r="CZ91" t="s">
        <v>136</v>
      </c>
      <c r="DA91" t="s">
        <v>136</v>
      </c>
      <c r="DB91" t="s">
        <v>136</v>
      </c>
      <c r="DC91" t="s">
        <v>136</v>
      </c>
      <c r="DD91" t="s">
        <v>136</v>
      </c>
      <c r="DE91" t="s">
        <v>136</v>
      </c>
      <c r="DF91" t="s">
        <v>136</v>
      </c>
      <c r="DG91" t="s">
        <v>137</v>
      </c>
      <c r="DH91" t="s">
        <v>136</v>
      </c>
      <c r="DI91" t="s">
        <v>136</v>
      </c>
      <c r="DJ91" t="s">
        <v>136</v>
      </c>
      <c r="DK91" t="s">
        <v>136</v>
      </c>
      <c r="DL91" t="s">
        <v>136</v>
      </c>
      <c r="DM91" t="s">
        <v>136</v>
      </c>
      <c r="DN91" t="s">
        <v>136</v>
      </c>
      <c r="DO91" t="s">
        <v>136</v>
      </c>
      <c r="DP91" t="s">
        <v>136</v>
      </c>
      <c r="DQ91" t="s">
        <v>136</v>
      </c>
      <c r="DR91" t="s">
        <v>136</v>
      </c>
      <c r="DS91" t="s">
        <v>136</v>
      </c>
      <c r="DT91" t="s">
        <v>136</v>
      </c>
      <c r="DW91" t="s">
        <v>136</v>
      </c>
      <c r="DX91" t="s">
        <v>137</v>
      </c>
      <c r="DY91" t="s">
        <v>137</v>
      </c>
      <c r="DZ91" t="s">
        <v>136</v>
      </c>
      <c r="EA91" t="s">
        <v>136</v>
      </c>
      <c r="EB91" t="s">
        <v>136</v>
      </c>
      <c r="EC91" t="s">
        <v>136</v>
      </c>
      <c r="ED91" t="s">
        <v>136</v>
      </c>
      <c r="EE91" t="s">
        <v>136</v>
      </c>
      <c r="EF91" t="s">
        <v>136</v>
      </c>
      <c r="EG91" t="s">
        <v>136</v>
      </c>
      <c r="EH91" t="s">
        <v>136</v>
      </c>
      <c r="EI91" t="s">
        <v>136</v>
      </c>
      <c r="EJ91" t="s">
        <v>136</v>
      </c>
      <c r="EK91" t="s">
        <v>136</v>
      </c>
      <c r="EL91" t="s">
        <v>136</v>
      </c>
      <c r="EM91" t="s">
        <v>136</v>
      </c>
      <c r="EN91" t="s">
        <v>136</v>
      </c>
      <c r="EO91" t="s">
        <v>136</v>
      </c>
      <c r="EP91" t="s">
        <v>136</v>
      </c>
      <c r="EQ91" t="s">
        <v>136</v>
      </c>
      <c r="ER91" t="s">
        <v>136</v>
      </c>
      <c r="ES91" t="s">
        <v>136</v>
      </c>
      <c r="ET91" t="s">
        <v>136</v>
      </c>
      <c r="EU91" t="s">
        <v>136</v>
      </c>
      <c r="EV91" t="s">
        <v>136</v>
      </c>
      <c r="EW91" t="s">
        <v>136</v>
      </c>
      <c r="EX91" t="s">
        <v>136</v>
      </c>
      <c r="EY91" t="s">
        <v>136</v>
      </c>
      <c r="EZ91" t="s">
        <v>136</v>
      </c>
      <c r="FA91" t="s">
        <v>137</v>
      </c>
      <c r="FB91" t="s">
        <v>136</v>
      </c>
      <c r="FC91" t="s">
        <v>136</v>
      </c>
      <c r="FD91" t="s">
        <v>136</v>
      </c>
      <c r="FE91" t="s">
        <v>136</v>
      </c>
      <c r="FF91" t="s">
        <v>136</v>
      </c>
    </row>
    <row r="92" spans="1:162" x14ac:dyDescent="0.2">
      <c r="A92" t="s">
        <v>226</v>
      </c>
      <c r="B92" t="s">
        <v>136</v>
      </c>
      <c r="C92" t="s">
        <v>136</v>
      </c>
      <c r="D92" t="s">
        <v>136</v>
      </c>
      <c r="E92" t="s">
        <v>136</v>
      </c>
      <c r="F92" t="s">
        <v>136</v>
      </c>
      <c r="G92" t="s">
        <v>136</v>
      </c>
      <c r="J92" t="s">
        <v>136</v>
      </c>
      <c r="K92" t="s">
        <v>136</v>
      </c>
      <c r="L92" t="s">
        <v>136</v>
      </c>
      <c r="M92" t="s">
        <v>136</v>
      </c>
      <c r="N92" t="s">
        <v>136</v>
      </c>
      <c r="O92" t="s">
        <v>136</v>
      </c>
      <c r="R92" t="s">
        <v>136</v>
      </c>
      <c r="S92" t="s">
        <v>136</v>
      </c>
      <c r="T92" t="s">
        <v>136</v>
      </c>
      <c r="U92" t="s">
        <v>136</v>
      </c>
      <c r="V92" t="s">
        <v>136</v>
      </c>
      <c r="W92" t="s">
        <v>136</v>
      </c>
      <c r="Z92" t="s">
        <v>136</v>
      </c>
      <c r="AA92" t="s">
        <v>136</v>
      </c>
      <c r="AB92" t="s">
        <v>137</v>
      </c>
      <c r="AC92" t="s">
        <v>136</v>
      </c>
      <c r="AD92" t="s">
        <v>136</v>
      </c>
      <c r="AE92" t="s">
        <v>136</v>
      </c>
      <c r="AH92" t="s">
        <v>136</v>
      </c>
      <c r="AI92" t="s">
        <v>136</v>
      </c>
      <c r="AJ92" t="s">
        <v>136</v>
      </c>
      <c r="AK92" t="s">
        <v>136</v>
      </c>
      <c r="AL92" t="s">
        <v>136</v>
      </c>
      <c r="AM92" t="s">
        <v>136</v>
      </c>
      <c r="AP92" t="s">
        <v>136</v>
      </c>
      <c r="AQ92" t="s">
        <v>136</v>
      </c>
      <c r="AR92" t="s">
        <v>136</v>
      </c>
      <c r="AS92" t="s">
        <v>136</v>
      </c>
      <c r="AT92" t="s">
        <v>136</v>
      </c>
      <c r="AU92" t="s">
        <v>136</v>
      </c>
      <c r="AX92" t="s">
        <v>136</v>
      </c>
      <c r="AY92" t="s">
        <v>136</v>
      </c>
      <c r="AZ92" t="s">
        <v>136</v>
      </c>
      <c r="BA92" t="s">
        <v>136</v>
      </c>
      <c r="BB92" t="s">
        <v>136</v>
      </c>
      <c r="BC92" t="s">
        <v>136</v>
      </c>
      <c r="BF92" t="s">
        <v>136</v>
      </c>
      <c r="BG92" t="s">
        <v>136</v>
      </c>
      <c r="BH92" t="s">
        <v>136</v>
      </c>
      <c r="BI92" t="s">
        <v>136</v>
      </c>
      <c r="BJ92" t="s">
        <v>136</v>
      </c>
      <c r="BK92" t="s">
        <v>136</v>
      </c>
      <c r="BN92" t="s">
        <v>136</v>
      </c>
      <c r="BO92" t="s">
        <v>136</v>
      </c>
      <c r="BP92" t="s">
        <v>136</v>
      </c>
      <c r="BQ92" t="s">
        <v>136</v>
      </c>
      <c r="BR92" t="s">
        <v>136</v>
      </c>
      <c r="BS92" t="s">
        <v>136</v>
      </c>
      <c r="CD92" t="s">
        <v>136</v>
      </c>
      <c r="CE92" t="s">
        <v>136</v>
      </c>
      <c r="CF92" t="s">
        <v>136</v>
      </c>
      <c r="CG92" t="s">
        <v>138</v>
      </c>
      <c r="CH92" t="s">
        <v>136</v>
      </c>
      <c r="CI92" t="s">
        <v>136</v>
      </c>
      <c r="CJ92" t="s">
        <v>136</v>
      </c>
      <c r="CM92" t="s">
        <v>136</v>
      </c>
      <c r="CN92" t="s">
        <v>136</v>
      </c>
      <c r="CO92" t="s">
        <v>136</v>
      </c>
      <c r="CP92" t="s">
        <v>136</v>
      </c>
      <c r="CQ92" t="s">
        <v>136</v>
      </c>
      <c r="CR92" t="s">
        <v>136</v>
      </c>
      <c r="CS92" t="s">
        <v>136</v>
      </c>
      <c r="CT92" t="s">
        <v>136</v>
      </c>
      <c r="CU92" t="s">
        <v>136</v>
      </c>
      <c r="CV92" t="s">
        <v>136</v>
      </c>
      <c r="CW92" t="s">
        <v>136</v>
      </c>
      <c r="CX92" t="s">
        <v>136</v>
      </c>
      <c r="CY92" t="s">
        <v>136</v>
      </c>
      <c r="CZ92" t="s">
        <v>136</v>
      </c>
      <c r="DA92" t="s">
        <v>136</v>
      </c>
      <c r="DB92" t="s">
        <v>136</v>
      </c>
      <c r="DC92" t="s">
        <v>136</v>
      </c>
      <c r="DD92" t="s">
        <v>136</v>
      </c>
      <c r="DE92" t="s">
        <v>136</v>
      </c>
      <c r="DF92" t="s">
        <v>136</v>
      </c>
      <c r="DG92" t="s">
        <v>137</v>
      </c>
      <c r="DH92" t="s">
        <v>136</v>
      </c>
      <c r="DI92" t="s">
        <v>136</v>
      </c>
      <c r="DJ92" t="s">
        <v>136</v>
      </c>
      <c r="DK92" t="s">
        <v>136</v>
      </c>
      <c r="DL92" t="s">
        <v>136</v>
      </c>
      <c r="DM92" t="s">
        <v>136</v>
      </c>
      <c r="DN92" t="s">
        <v>136</v>
      </c>
      <c r="DO92" t="s">
        <v>136</v>
      </c>
      <c r="DP92" t="s">
        <v>136</v>
      </c>
      <c r="DQ92" t="s">
        <v>136</v>
      </c>
      <c r="DR92" t="s">
        <v>136</v>
      </c>
      <c r="DS92" t="s">
        <v>136</v>
      </c>
      <c r="DT92" t="s">
        <v>136</v>
      </c>
      <c r="DW92" t="s">
        <v>136</v>
      </c>
      <c r="DX92" t="s">
        <v>137</v>
      </c>
      <c r="DY92" t="s">
        <v>137</v>
      </c>
      <c r="DZ92" t="s">
        <v>136</v>
      </c>
      <c r="EA92" t="s">
        <v>136</v>
      </c>
      <c r="EB92" t="s">
        <v>137</v>
      </c>
      <c r="EC92" t="s">
        <v>136</v>
      </c>
      <c r="ED92" t="s">
        <v>136</v>
      </c>
      <c r="EE92" t="s">
        <v>136</v>
      </c>
      <c r="EF92" t="s">
        <v>136</v>
      </c>
      <c r="EG92" t="s">
        <v>136</v>
      </c>
      <c r="EH92" t="s">
        <v>136</v>
      </c>
      <c r="EI92" t="s">
        <v>136</v>
      </c>
      <c r="EJ92" t="s">
        <v>136</v>
      </c>
      <c r="EK92" t="s">
        <v>136</v>
      </c>
      <c r="EL92" t="s">
        <v>136</v>
      </c>
      <c r="EM92" t="s">
        <v>136</v>
      </c>
      <c r="EN92" t="s">
        <v>136</v>
      </c>
      <c r="EO92" t="s">
        <v>136</v>
      </c>
      <c r="EP92" t="s">
        <v>136</v>
      </c>
      <c r="EQ92" t="s">
        <v>136</v>
      </c>
      <c r="ER92" t="s">
        <v>136</v>
      </c>
      <c r="ES92" t="s">
        <v>136</v>
      </c>
      <c r="ET92" t="s">
        <v>136</v>
      </c>
      <c r="EU92" t="s">
        <v>136</v>
      </c>
      <c r="EV92" t="s">
        <v>136</v>
      </c>
      <c r="EW92" t="s">
        <v>136</v>
      </c>
      <c r="EX92" t="s">
        <v>136</v>
      </c>
      <c r="EY92" t="s">
        <v>136</v>
      </c>
      <c r="EZ92" t="s">
        <v>136</v>
      </c>
      <c r="FA92" t="s">
        <v>137</v>
      </c>
      <c r="FB92" t="s">
        <v>136</v>
      </c>
      <c r="FC92" t="s">
        <v>136</v>
      </c>
      <c r="FD92" t="s">
        <v>136</v>
      </c>
      <c r="FE92" t="s">
        <v>136</v>
      </c>
      <c r="FF92" t="s">
        <v>136</v>
      </c>
    </row>
    <row r="93" spans="1:162" x14ac:dyDescent="0.2">
      <c r="A93" t="s">
        <v>227</v>
      </c>
      <c r="B93" t="s">
        <v>133</v>
      </c>
      <c r="C93" t="s">
        <v>133</v>
      </c>
      <c r="D93" t="s">
        <v>133</v>
      </c>
      <c r="E93" t="s">
        <v>133</v>
      </c>
      <c r="F93" t="s">
        <v>133</v>
      </c>
      <c r="G93" t="s">
        <v>133</v>
      </c>
      <c r="J93" t="s">
        <v>133</v>
      </c>
      <c r="K93" t="s">
        <v>133</v>
      </c>
      <c r="L93" t="s">
        <v>133</v>
      </c>
      <c r="M93" t="s">
        <v>133</v>
      </c>
      <c r="N93" t="s">
        <v>133</v>
      </c>
      <c r="O93" t="s">
        <v>133</v>
      </c>
      <c r="R93" t="s">
        <v>133</v>
      </c>
      <c r="S93" t="s">
        <v>133</v>
      </c>
      <c r="T93" t="s">
        <v>133</v>
      </c>
      <c r="U93" t="s">
        <v>133</v>
      </c>
      <c r="V93" t="s">
        <v>133</v>
      </c>
      <c r="W93" t="s">
        <v>133</v>
      </c>
      <c r="Z93" t="s">
        <v>133</v>
      </c>
      <c r="AA93" t="s">
        <v>133</v>
      </c>
      <c r="AB93" t="s">
        <v>133</v>
      </c>
      <c r="AC93" t="s">
        <v>133</v>
      </c>
      <c r="AD93" t="s">
        <v>133</v>
      </c>
      <c r="AE93" t="s">
        <v>133</v>
      </c>
      <c r="AH93" t="s">
        <v>133</v>
      </c>
      <c r="AI93" t="s">
        <v>133</v>
      </c>
      <c r="AJ93" t="s">
        <v>133</v>
      </c>
      <c r="AK93" t="s">
        <v>133</v>
      </c>
      <c r="AL93" t="s">
        <v>133</v>
      </c>
      <c r="AM93" t="s">
        <v>133</v>
      </c>
      <c r="AP93" t="s">
        <v>133</v>
      </c>
      <c r="AQ93" t="s">
        <v>133</v>
      </c>
      <c r="AR93" t="s">
        <v>133</v>
      </c>
      <c r="AS93" t="s">
        <v>133</v>
      </c>
      <c r="AT93" t="s">
        <v>133</v>
      </c>
      <c r="AU93" t="s">
        <v>133</v>
      </c>
      <c r="AX93" t="s">
        <v>133</v>
      </c>
      <c r="AY93" t="s">
        <v>133</v>
      </c>
      <c r="AZ93" t="s">
        <v>133</v>
      </c>
      <c r="BA93" t="s">
        <v>133</v>
      </c>
      <c r="BB93" t="s">
        <v>133</v>
      </c>
      <c r="BC93" t="s">
        <v>133</v>
      </c>
      <c r="BF93" t="s">
        <v>133</v>
      </c>
      <c r="BG93" t="s">
        <v>133</v>
      </c>
      <c r="BH93" t="s">
        <v>133</v>
      </c>
      <c r="BI93" t="s">
        <v>133</v>
      </c>
      <c r="BJ93" t="s">
        <v>133</v>
      </c>
      <c r="BK93" t="s">
        <v>133</v>
      </c>
      <c r="BN93" t="s">
        <v>133</v>
      </c>
      <c r="BO93" t="s">
        <v>133</v>
      </c>
      <c r="BP93" t="s">
        <v>133</v>
      </c>
      <c r="BQ93" t="s">
        <v>133</v>
      </c>
      <c r="BR93" t="s">
        <v>133</v>
      </c>
      <c r="BS93" t="s">
        <v>133</v>
      </c>
      <c r="CD93" t="s">
        <v>133</v>
      </c>
      <c r="CE93" t="s">
        <v>133</v>
      </c>
      <c r="CF93" t="s">
        <v>133</v>
      </c>
      <c r="CG93" t="s">
        <v>133</v>
      </c>
      <c r="CH93" t="s">
        <v>133</v>
      </c>
      <c r="CI93" t="s">
        <v>133</v>
      </c>
      <c r="CJ93" t="s">
        <v>133</v>
      </c>
      <c r="CM93" t="s">
        <v>133</v>
      </c>
      <c r="CN93" t="s">
        <v>133</v>
      </c>
      <c r="CO93" t="s">
        <v>133</v>
      </c>
      <c r="CP93" t="s">
        <v>133</v>
      </c>
      <c r="CQ93" t="s">
        <v>133</v>
      </c>
      <c r="CR93" t="s">
        <v>133</v>
      </c>
      <c r="CS93" t="s">
        <v>133</v>
      </c>
      <c r="CT93" t="s">
        <v>133</v>
      </c>
      <c r="CU93" t="s">
        <v>133</v>
      </c>
      <c r="CV93" t="s">
        <v>133</v>
      </c>
      <c r="CW93" t="s">
        <v>133</v>
      </c>
      <c r="CX93" t="s">
        <v>133</v>
      </c>
      <c r="CY93" t="s">
        <v>133</v>
      </c>
      <c r="CZ93" t="s">
        <v>133</v>
      </c>
      <c r="DA93" t="s">
        <v>133</v>
      </c>
      <c r="DB93" t="s">
        <v>133</v>
      </c>
      <c r="DC93" t="s">
        <v>133</v>
      </c>
      <c r="DD93" t="s">
        <v>133</v>
      </c>
      <c r="DE93" t="s">
        <v>133</v>
      </c>
      <c r="DF93" t="s">
        <v>133</v>
      </c>
      <c r="DG93" t="s">
        <v>133</v>
      </c>
      <c r="DH93" t="s">
        <v>133</v>
      </c>
      <c r="DI93" t="s">
        <v>133</v>
      </c>
      <c r="DJ93" t="s">
        <v>133</v>
      </c>
      <c r="DK93" t="s">
        <v>133</v>
      </c>
      <c r="DL93" t="s">
        <v>133</v>
      </c>
      <c r="DM93" t="s">
        <v>133</v>
      </c>
      <c r="DN93" t="s">
        <v>133</v>
      </c>
      <c r="DO93" t="s">
        <v>133</v>
      </c>
      <c r="DP93" t="s">
        <v>133</v>
      </c>
      <c r="DQ93" t="s">
        <v>133</v>
      </c>
      <c r="DR93" t="s">
        <v>133</v>
      </c>
      <c r="DS93" t="s">
        <v>133</v>
      </c>
      <c r="DT93" t="s">
        <v>133</v>
      </c>
      <c r="DW93" t="s">
        <v>133</v>
      </c>
      <c r="DX93" t="s">
        <v>133</v>
      </c>
      <c r="DY93" t="s">
        <v>133</v>
      </c>
      <c r="DZ93" t="s">
        <v>133</v>
      </c>
      <c r="EA93" t="s">
        <v>133</v>
      </c>
      <c r="EB93" t="s">
        <v>133</v>
      </c>
      <c r="EC93" t="s">
        <v>133</v>
      </c>
      <c r="ED93" t="s">
        <v>133</v>
      </c>
      <c r="EE93" t="s">
        <v>133</v>
      </c>
      <c r="EF93" t="s">
        <v>133</v>
      </c>
      <c r="EG93" t="s">
        <v>133</v>
      </c>
      <c r="EH93" t="s">
        <v>133</v>
      </c>
      <c r="EI93" t="s">
        <v>133</v>
      </c>
      <c r="EJ93" t="s">
        <v>133</v>
      </c>
      <c r="EK93" t="s">
        <v>133</v>
      </c>
      <c r="EL93" t="s">
        <v>133</v>
      </c>
      <c r="EM93" t="s">
        <v>133</v>
      </c>
      <c r="EN93" t="s">
        <v>133</v>
      </c>
      <c r="EO93" t="s">
        <v>133</v>
      </c>
      <c r="EP93" t="s">
        <v>133</v>
      </c>
      <c r="EQ93" t="s">
        <v>133</v>
      </c>
      <c r="ER93" t="s">
        <v>133</v>
      </c>
      <c r="ES93" t="s">
        <v>133</v>
      </c>
      <c r="ET93" t="s">
        <v>133</v>
      </c>
      <c r="EU93" t="s">
        <v>133</v>
      </c>
      <c r="EV93" t="s">
        <v>133</v>
      </c>
      <c r="EW93" t="s">
        <v>133</v>
      </c>
      <c r="EX93" t="s">
        <v>133</v>
      </c>
      <c r="EY93" t="s">
        <v>133</v>
      </c>
      <c r="EZ93" t="s">
        <v>133</v>
      </c>
      <c r="FA93" t="s">
        <v>133</v>
      </c>
      <c r="FB93" t="s">
        <v>133</v>
      </c>
      <c r="FC93" t="s">
        <v>133</v>
      </c>
      <c r="FD93" t="s">
        <v>133</v>
      </c>
      <c r="FE93" t="s">
        <v>133</v>
      </c>
      <c r="FF93" t="s">
        <v>133</v>
      </c>
    </row>
    <row r="94" spans="1:162" x14ac:dyDescent="0.2">
      <c r="A94" t="s">
        <v>228</v>
      </c>
      <c r="B94" t="s">
        <v>136</v>
      </c>
      <c r="C94" t="s">
        <v>136</v>
      </c>
      <c r="D94" t="s">
        <v>136</v>
      </c>
      <c r="E94" t="s">
        <v>136</v>
      </c>
      <c r="F94" t="s">
        <v>136</v>
      </c>
      <c r="G94" t="s">
        <v>136</v>
      </c>
      <c r="J94" t="s">
        <v>136</v>
      </c>
      <c r="K94" t="s">
        <v>136</v>
      </c>
      <c r="L94" t="s">
        <v>136</v>
      </c>
      <c r="M94" t="s">
        <v>136</v>
      </c>
      <c r="N94" t="s">
        <v>136</v>
      </c>
      <c r="O94" t="s">
        <v>136</v>
      </c>
      <c r="R94" t="s">
        <v>136</v>
      </c>
      <c r="S94" t="s">
        <v>136</v>
      </c>
      <c r="T94" t="s">
        <v>136</v>
      </c>
      <c r="U94" t="s">
        <v>137</v>
      </c>
      <c r="V94" t="s">
        <v>136</v>
      </c>
      <c r="W94" t="s">
        <v>136</v>
      </c>
      <c r="Z94" t="s">
        <v>136</v>
      </c>
      <c r="AA94" t="s">
        <v>136</v>
      </c>
      <c r="AB94" t="s">
        <v>137</v>
      </c>
      <c r="AC94" t="s">
        <v>136</v>
      </c>
      <c r="AD94" t="s">
        <v>136</v>
      </c>
      <c r="AE94" t="s">
        <v>136</v>
      </c>
      <c r="AH94" t="s">
        <v>136</v>
      </c>
      <c r="AI94" t="s">
        <v>136</v>
      </c>
      <c r="AJ94" t="s">
        <v>136</v>
      </c>
      <c r="AK94" t="s">
        <v>136</v>
      </c>
      <c r="AL94" t="s">
        <v>136</v>
      </c>
      <c r="AM94" t="s">
        <v>136</v>
      </c>
      <c r="AP94" t="s">
        <v>136</v>
      </c>
      <c r="AQ94" t="s">
        <v>136</v>
      </c>
      <c r="AR94" t="s">
        <v>136</v>
      </c>
      <c r="AS94" t="s">
        <v>136</v>
      </c>
      <c r="AT94" t="s">
        <v>136</v>
      </c>
      <c r="AU94" t="s">
        <v>136</v>
      </c>
      <c r="AX94" t="s">
        <v>136</v>
      </c>
      <c r="AY94" t="s">
        <v>136</v>
      </c>
      <c r="AZ94" t="s">
        <v>136</v>
      </c>
      <c r="BA94" t="s">
        <v>136</v>
      </c>
      <c r="BB94" t="s">
        <v>136</v>
      </c>
      <c r="BC94" t="s">
        <v>136</v>
      </c>
      <c r="BF94" t="s">
        <v>136</v>
      </c>
      <c r="BG94" t="s">
        <v>136</v>
      </c>
      <c r="BH94" t="s">
        <v>136</v>
      </c>
      <c r="BI94" t="s">
        <v>133</v>
      </c>
      <c r="BJ94" t="s">
        <v>136</v>
      </c>
      <c r="BK94" t="s">
        <v>136</v>
      </c>
      <c r="BN94" t="s">
        <v>136</v>
      </c>
      <c r="BO94" t="s">
        <v>136</v>
      </c>
      <c r="BP94" t="s">
        <v>136</v>
      </c>
      <c r="BQ94" t="s">
        <v>136</v>
      </c>
      <c r="BR94" t="s">
        <v>136</v>
      </c>
      <c r="BS94" t="s">
        <v>136</v>
      </c>
      <c r="CD94" t="s">
        <v>133</v>
      </c>
      <c r="CE94" t="s">
        <v>136</v>
      </c>
      <c r="CF94" t="s">
        <v>136</v>
      </c>
      <c r="CG94" t="s">
        <v>136</v>
      </c>
      <c r="CH94" t="s">
        <v>136</v>
      </c>
      <c r="CI94" t="s">
        <v>136</v>
      </c>
      <c r="CJ94" t="s">
        <v>136</v>
      </c>
      <c r="CM94" t="s">
        <v>136</v>
      </c>
      <c r="CN94" t="s">
        <v>136</v>
      </c>
      <c r="CO94" t="s">
        <v>137</v>
      </c>
      <c r="CP94" t="s">
        <v>136</v>
      </c>
      <c r="CQ94" t="s">
        <v>136</v>
      </c>
      <c r="CR94" t="s">
        <v>136</v>
      </c>
      <c r="CS94" t="s">
        <v>136</v>
      </c>
      <c r="CT94" t="s">
        <v>136</v>
      </c>
      <c r="CU94" t="s">
        <v>136</v>
      </c>
      <c r="CV94" t="s">
        <v>136</v>
      </c>
      <c r="CW94" t="s">
        <v>136</v>
      </c>
      <c r="CX94" t="s">
        <v>136</v>
      </c>
      <c r="CY94" t="s">
        <v>136</v>
      </c>
      <c r="CZ94" t="s">
        <v>136</v>
      </c>
      <c r="DA94" t="s">
        <v>136</v>
      </c>
      <c r="DB94" t="s">
        <v>136</v>
      </c>
      <c r="DC94" t="s">
        <v>136</v>
      </c>
      <c r="DD94" t="s">
        <v>136</v>
      </c>
      <c r="DE94" t="s">
        <v>136</v>
      </c>
      <c r="DF94" t="s">
        <v>136</v>
      </c>
      <c r="DG94" t="s">
        <v>137</v>
      </c>
      <c r="DH94" t="s">
        <v>136</v>
      </c>
      <c r="DI94" t="s">
        <v>136</v>
      </c>
      <c r="DJ94" t="s">
        <v>136</v>
      </c>
      <c r="DK94" t="s">
        <v>136</v>
      </c>
      <c r="DL94" t="s">
        <v>136</v>
      </c>
      <c r="DM94" t="s">
        <v>136</v>
      </c>
      <c r="DN94" t="s">
        <v>136</v>
      </c>
      <c r="DO94" t="s">
        <v>136</v>
      </c>
      <c r="DP94" t="s">
        <v>136</v>
      </c>
      <c r="DQ94" t="s">
        <v>136</v>
      </c>
      <c r="DR94" t="s">
        <v>136</v>
      </c>
      <c r="DS94" t="s">
        <v>136</v>
      </c>
      <c r="DT94" t="s">
        <v>136</v>
      </c>
      <c r="DW94" t="s">
        <v>136</v>
      </c>
      <c r="DX94" t="s">
        <v>137</v>
      </c>
      <c r="DY94" t="s">
        <v>136</v>
      </c>
      <c r="DZ94" t="s">
        <v>136</v>
      </c>
      <c r="EA94" t="s">
        <v>136</v>
      </c>
      <c r="EB94" t="s">
        <v>136</v>
      </c>
      <c r="EC94" t="s">
        <v>136</v>
      </c>
      <c r="ED94" t="s">
        <v>136</v>
      </c>
      <c r="EE94" t="s">
        <v>136</v>
      </c>
      <c r="EF94" t="s">
        <v>136</v>
      </c>
      <c r="EG94" t="s">
        <v>136</v>
      </c>
      <c r="EH94" t="s">
        <v>136</v>
      </c>
      <c r="EI94" t="s">
        <v>136</v>
      </c>
      <c r="EJ94" t="s">
        <v>136</v>
      </c>
      <c r="EK94" t="s">
        <v>136</v>
      </c>
      <c r="EL94" t="s">
        <v>136</v>
      </c>
      <c r="EM94" t="s">
        <v>136</v>
      </c>
      <c r="EN94" t="s">
        <v>136</v>
      </c>
      <c r="EO94" t="s">
        <v>136</v>
      </c>
      <c r="EP94" t="s">
        <v>136</v>
      </c>
      <c r="EQ94" t="s">
        <v>136</v>
      </c>
      <c r="ER94" t="s">
        <v>136</v>
      </c>
      <c r="ES94" t="s">
        <v>136</v>
      </c>
      <c r="ET94" t="s">
        <v>136</v>
      </c>
      <c r="EU94" t="s">
        <v>136</v>
      </c>
      <c r="EV94" t="s">
        <v>136</v>
      </c>
      <c r="EW94" t="s">
        <v>136</v>
      </c>
      <c r="EX94" t="s">
        <v>136</v>
      </c>
      <c r="EY94" t="s">
        <v>136</v>
      </c>
      <c r="EZ94" t="s">
        <v>136</v>
      </c>
      <c r="FA94" t="s">
        <v>137</v>
      </c>
      <c r="FB94" t="s">
        <v>136</v>
      </c>
      <c r="FC94" t="s">
        <v>136</v>
      </c>
      <c r="FD94" t="s">
        <v>136</v>
      </c>
      <c r="FE94" t="s">
        <v>136</v>
      </c>
      <c r="FF94" t="s">
        <v>136</v>
      </c>
    </row>
    <row r="95" spans="1:162" x14ac:dyDescent="0.2">
      <c r="A95" t="s">
        <v>229</v>
      </c>
      <c r="B95" t="s">
        <v>136</v>
      </c>
      <c r="C95" t="s">
        <v>136</v>
      </c>
      <c r="D95" t="s">
        <v>133</v>
      </c>
      <c r="E95" t="s">
        <v>136</v>
      </c>
      <c r="F95" t="s">
        <v>136</v>
      </c>
      <c r="G95" t="s">
        <v>138</v>
      </c>
      <c r="J95" t="s">
        <v>136</v>
      </c>
      <c r="K95" t="s">
        <v>136</v>
      </c>
      <c r="L95" t="s">
        <v>136</v>
      </c>
      <c r="M95" t="s">
        <v>136</v>
      </c>
      <c r="N95" t="s">
        <v>136</v>
      </c>
      <c r="O95" t="s">
        <v>136</v>
      </c>
      <c r="R95" t="s">
        <v>136</v>
      </c>
      <c r="S95" t="s">
        <v>136</v>
      </c>
      <c r="T95" t="s">
        <v>138</v>
      </c>
      <c r="U95" t="s">
        <v>136</v>
      </c>
      <c r="V95" t="s">
        <v>136</v>
      </c>
      <c r="W95" t="s">
        <v>136</v>
      </c>
      <c r="Z95" t="s">
        <v>136</v>
      </c>
      <c r="AA95" t="s">
        <v>136</v>
      </c>
      <c r="AB95" t="s">
        <v>138</v>
      </c>
      <c r="AC95" t="s">
        <v>136</v>
      </c>
      <c r="AD95" t="s">
        <v>132</v>
      </c>
      <c r="AE95" t="s">
        <v>136</v>
      </c>
      <c r="AH95" t="s">
        <v>136</v>
      </c>
      <c r="AI95" t="s">
        <v>136</v>
      </c>
      <c r="AJ95" t="s">
        <v>136</v>
      </c>
      <c r="AK95" t="s">
        <v>136</v>
      </c>
      <c r="AL95" t="s">
        <v>138</v>
      </c>
      <c r="AM95" t="s">
        <v>136</v>
      </c>
      <c r="AP95" t="s">
        <v>136</v>
      </c>
      <c r="AQ95" t="s">
        <v>136</v>
      </c>
      <c r="AR95" t="s">
        <v>136</v>
      </c>
      <c r="AS95" t="s">
        <v>133</v>
      </c>
      <c r="AT95" t="s">
        <v>136</v>
      </c>
      <c r="AU95" t="s">
        <v>136</v>
      </c>
      <c r="AX95" t="s">
        <v>136</v>
      </c>
      <c r="AY95" t="s">
        <v>136</v>
      </c>
      <c r="AZ95" t="s">
        <v>136</v>
      </c>
      <c r="BA95" t="s">
        <v>136</v>
      </c>
      <c r="BB95" t="s">
        <v>136</v>
      </c>
      <c r="BC95" t="s">
        <v>136</v>
      </c>
      <c r="BF95" t="s">
        <v>136</v>
      </c>
      <c r="BG95" t="s">
        <v>136</v>
      </c>
      <c r="BH95" t="s">
        <v>136</v>
      </c>
      <c r="BI95" t="s">
        <v>133</v>
      </c>
      <c r="BJ95" t="s">
        <v>136</v>
      </c>
      <c r="BK95" t="s">
        <v>136</v>
      </c>
      <c r="BN95" t="s">
        <v>136</v>
      </c>
      <c r="BO95" t="s">
        <v>132</v>
      </c>
      <c r="BP95" t="s">
        <v>132</v>
      </c>
      <c r="BQ95" t="s">
        <v>136</v>
      </c>
      <c r="BR95" t="s">
        <v>136</v>
      </c>
      <c r="BS95" t="s">
        <v>136</v>
      </c>
      <c r="CD95" t="s">
        <v>133</v>
      </c>
      <c r="CE95" t="s">
        <v>136</v>
      </c>
      <c r="CF95" t="s">
        <v>136</v>
      </c>
      <c r="CG95" t="s">
        <v>136</v>
      </c>
      <c r="CH95" t="s">
        <v>136</v>
      </c>
      <c r="CI95" t="s">
        <v>136</v>
      </c>
      <c r="CJ95" t="s">
        <v>136</v>
      </c>
      <c r="CM95" t="s">
        <v>136</v>
      </c>
      <c r="CN95" t="s">
        <v>136</v>
      </c>
      <c r="CO95" t="s">
        <v>136</v>
      </c>
      <c r="CP95" t="s">
        <v>138</v>
      </c>
      <c r="CQ95" t="s">
        <v>136</v>
      </c>
      <c r="CR95" t="s">
        <v>136</v>
      </c>
      <c r="CS95" t="s">
        <v>136</v>
      </c>
      <c r="CT95" t="s">
        <v>136</v>
      </c>
      <c r="CU95" t="s">
        <v>136</v>
      </c>
      <c r="CV95" t="s">
        <v>136</v>
      </c>
      <c r="CW95" t="s">
        <v>136</v>
      </c>
      <c r="CX95" t="s">
        <v>136</v>
      </c>
      <c r="CY95" t="s">
        <v>136</v>
      </c>
      <c r="CZ95" t="s">
        <v>136</v>
      </c>
      <c r="DA95" t="s">
        <v>136</v>
      </c>
      <c r="DB95" t="s">
        <v>136</v>
      </c>
      <c r="DC95" t="s">
        <v>136</v>
      </c>
      <c r="DD95" t="s">
        <v>136</v>
      </c>
      <c r="DE95" t="s">
        <v>136</v>
      </c>
      <c r="DF95" t="s">
        <v>136</v>
      </c>
      <c r="DG95" t="s">
        <v>136</v>
      </c>
      <c r="DH95" t="s">
        <v>136</v>
      </c>
      <c r="DI95" t="s">
        <v>136</v>
      </c>
      <c r="DJ95" t="s">
        <v>136</v>
      </c>
      <c r="DK95" t="s">
        <v>136</v>
      </c>
      <c r="DL95" t="s">
        <v>136</v>
      </c>
      <c r="DM95" t="s">
        <v>138</v>
      </c>
      <c r="DN95" t="s">
        <v>136</v>
      </c>
      <c r="DO95" t="s">
        <v>136</v>
      </c>
      <c r="DP95" t="s">
        <v>136</v>
      </c>
      <c r="DQ95" t="s">
        <v>136</v>
      </c>
      <c r="DR95" t="s">
        <v>136</v>
      </c>
      <c r="DS95" t="s">
        <v>136</v>
      </c>
      <c r="DT95" t="s">
        <v>136</v>
      </c>
      <c r="DW95" t="s">
        <v>136</v>
      </c>
      <c r="DX95" t="s">
        <v>136</v>
      </c>
      <c r="DY95" t="s">
        <v>138</v>
      </c>
      <c r="DZ95" t="s">
        <v>138</v>
      </c>
      <c r="EA95" t="s">
        <v>138</v>
      </c>
      <c r="EB95" t="s">
        <v>133</v>
      </c>
      <c r="EC95" t="s">
        <v>136</v>
      </c>
      <c r="ED95" t="s">
        <v>136</v>
      </c>
      <c r="EE95" t="s">
        <v>136</v>
      </c>
      <c r="EF95" t="s">
        <v>136</v>
      </c>
      <c r="EG95" t="s">
        <v>136</v>
      </c>
      <c r="EH95" t="s">
        <v>138</v>
      </c>
      <c r="EI95" t="s">
        <v>136</v>
      </c>
      <c r="EJ95" t="s">
        <v>138</v>
      </c>
      <c r="EK95" t="s">
        <v>138</v>
      </c>
      <c r="EL95" t="s">
        <v>136</v>
      </c>
      <c r="EM95" t="s">
        <v>136</v>
      </c>
      <c r="EN95" t="s">
        <v>136</v>
      </c>
      <c r="EO95" t="s">
        <v>136</v>
      </c>
      <c r="EP95" t="s">
        <v>136</v>
      </c>
      <c r="EQ95" t="s">
        <v>136</v>
      </c>
      <c r="ER95" t="s">
        <v>136</v>
      </c>
      <c r="ES95" t="s">
        <v>136</v>
      </c>
      <c r="ET95" t="s">
        <v>136</v>
      </c>
      <c r="EU95" t="s">
        <v>136</v>
      </c>
      <c r="EV95" t="s">
        <v>136</v>
      </c>
      <c r="EW95" t="s">
        <v>136</v>
      </c>
      <c r="EX95" t="s">
        <v>136</v>
      </c>
      <c r="EY95" t="s">
        <v>136</v>
      </c>
      <c r="EZ95" t="s">
        <v>136</v>
      </c>
      <c r="FA95" t="s">
        <v>136</v>
      </c>
      <c r="FB95" t="s">
        <v>136</v>
      </c>
      <c r="FC95" t="s">
        <v>136</v>
      </c>
      <c r="FD95" t="s">
        <v>136</v>
      </c>
      <c r="FE95" t="s">
        <v>136</v>
      </c>
      <c r="FF95" t="s">
        <v>136</v>
      </c>
    </row>
    <row r="96" spans="1:162" x14ac:dyDescent="0.2">
      <c r="A96" t="s">
        <v>230</v>
      </c>
      <c r="B96" t="s">
        <v>136</v>
      </c>
      <c r="C96" t="s">
        <v>133</v>
      </c>
      <c r="D96" t="s">
        <v>132</v>
      </c>
      <c r="E96" t="s">
        <v>137</v>
      </c>
      <c r="F96" t="s">
        <v>133</v>
      </c>
      <c r="G96" t="s">
        <v>132</v>
      </c>
      <c r="J96" t="s">
        <v>138</v>
      </c>
      <c r="K96" t="s">
        <v>133</v>
      </c>
      <c r="L96" t="s">
        <v>137</v>
      </c>
      <c r="M96" t="s">
        <v>136</v>
      </c>
      <c r="N96" t="s">
        <v>138</v>
      </c>
      <c r="O96" t="s">
        <v>132</v>
      </c>
      <c r="R96" t="s">
        <v>132</v>
      </c>
      <c r="S96" t="s">
        <v>137</v>
      </c>
      <c r="T96" t="s">
        <v>136</v>
      </c>
      <c r="U96" t="s">
        <v>136</v>
      </c>
      <c r="V96" t="s">
        <v>138</v>
      </c>
      <c r="W96" t="s">
        <v>138</v>
      </c>
      <c r="Z96" t="s">
        <v>132</v>
      </c>
      <c r="AA96" t="s">
        <v>132</v>
      </c>
      <c r="AB96" t="s">
        <v>132</v>
      </c>
      <c r="AC96" t="s">
        <v>132</v>
      </c>
      <c r="AD96" t="s">
        <v>132</v>
      </c>
      <c r="AE96" t="s">
        <v>132</v>
      </c>
      <c r="AH96" t="s">
        <v>132</v>
      </c>
      <c r="AI96" t="s">
        <v>136</v>
      </c>
      <c r="AJ96" t="s">
        <v>136</v>
      </c>
      <c r="AK96" t="s">
        <v>137</v>
      </c>
      <c r="AL96" t="s">
        <v>132</v>
      </c>
      <c r="AM96" t="s">
        <v>136</v>
      </c>
      <c r="AP96" t="s">
        <v>132</v>
      </c>
      <c r="AQ96" t="s">
        <v>133</v>
      </c>
      <c r="AR96" t="s">
        <v>136</v>
      </c>
      <c r="AS96" t="s">
        <v>133</v>
      </c>
      <c r="AT96" t="s">
        <v>133</v>
      </c>
      <c r="AU96" t="s">
        <v>136</v>
      </c>
      <c r="AX96" t="s">
        <v>133</v>
      </c>
      <c r="AY96" t="s">
        <v>137</v>
      </c>
      <c r="AZ96" t="s">
        <v>136</v>
      </c>
      <c r="BA96" t="s">
        <v>136</v>
      </c>
      <c r="BB96" t="s">
        <v>137</v>
      </c>
      <c r="BC96" t="s">
        <v>133</v>
      </c>
      <c r="BF96" t="s">
        <v>136</v>
      </c>
      <c r="BG96" t="s">
        <v>137</v>
      </c>
      <c r="BH96" t="s">
        <v>136</v>
      </c>
      <c r="BI96" t="s">
        <v>136</v>
      </c>
      <c r="BJ96" t="s">
        <v>136</v>
      </c>
      <c r="BK96" t="s">
        <v>136</v>
      </c>
      <c r="BN96" t="s">
        <v>132</v>
      </c>
      <c r="BO96" t="s">
        <v>132</v>
      </c>
      <c r="BP96" t="s">
        <v>132</v>
      </c>
      <c r="BQ96" t="s">
        <v>132</v>
      </c>
      <c r="BR96" t="s">
        <v>132</v>
      </c>
      <c r="BS96" t="s">
        <v>132</v>
      </c>
      <c r="CD96" t="s">
        <v>136</v>
      </c>
      <c r="CE96" t="s">
        <v>136</v>
      </c>
      <c r="CF96" t="s">
        <v>136</v>
      </c>
      <c r="CG96" t="s">
        <v>136</v>
      </c>
      <c r="CH96" t="s">
        <v>138</v>
      </c>
      <c r="CI96" t="s">
        <v>136</v>
      </c>
      <c r="CJ96" t="s">
        <v>136</v>
      </c>
      <c r="CM96" t="s">
        <v>136</v>
      </c>
      <c r="CN96" t="s">
        <v>136</v>
      </c>
      <c r="CO96" t="s">
        <v>136</v>
      </c>
      <c r="CP96" t="s">
        <v>136</v>
      </c>
      <c r="CQ96" t="s">
        <v>136</v>
      </c>
      <c r="CR96" t="s">
        <v>136</v>
      </c>
      <c r="CS96" t="s">
        <v>136</v>
      </c>
      <c r="CT96" t="s">
        <v>138</v>
      </c>
      <c r="CU96" t="s">
        <v>136</v>
      </c>
      <c r="CV96" t="s">
        <v>136</v>
      </c>
      <c r="CW96" t="s">
        <v>136</v>
      </c>
      <c r="CX96" t="s">
        <v>138</v>
      </c>
      <c r="CY96" t="s">
        <v>136</v>
      </c>
      <c r="CZ96" t="s">
        <v>136</v>
      </c>
      <c r="DA96" t="s">
        <v>136</v>
      </c>
      <c r="DB96" t="s">
        <v>136</v>
      </c>
      <c r="DC96" t="s">
        <v>138</v>
      </c>
      <c r="DD96" t="s">
        <v>136</v>
      </c>
      <c r="DE96" t="s">
        <v>136</v>
      </c>
      <c r="DF96" t="s">
        <v>138</v>
      </c>
      <c r="DG96" t="s">
        <v>133</v>
      </c>
      <c r="DH96" t="s">
        <v>133</v>
      </c>
      <c r="DI96" t="s">
        <v>136</v>
      </c>
      <c r="DJ96" t="s">
        <v>136</v>
      </c>
      <c r="DK96" t="s">
        <v>138</v>
      </c>
      <c r="DL96" t="s">
        <v>134</v>
      </c>
      <c r="DM96" t="s">
        <v>138</v>
      </c>
      <c r="DN96" t="s">
        <v>138</v>
      </c>
      <c r="DO96" t="s">
        <v>136</v>
      </c>
      <c r="DP96" t="s">
        <v>137</v>
      </c>
      <c r="DQ96" t="s">
        <v>138</v>
      </c>
      <c r="DR96" t="s">
        <v>136</v>
      </c>
      <c r="DS96" t="s">
        <v>134</v>
      </c>
      <c r="DT96" t="s">
        <v>136</v>
      </c>
      <c r="DW96" t="s">
        <v>136</v>
      </c>
      <c r="DX96" t="s">
        <v>138</v>
      </c>
      <c r="DY96" t="s">
        <v>138</v>
      </c>
      <c r="DZ96" t="s">
        <v>136</v>
      </c>
      <c r="EA96" t="s">
        <v>138</v>
      </c>
      <c r="EB96" t="s">
        <v>138</v>
      </c>
      <c r="EC96" t="s">
        <v>136</v>
      </c>
      <c r="ED96" t="s">
        <v>136</v>
      </c>
      <c r="EE96" t="s">
        <v>136</v>
      </c>
      <c r="EF96" t="s">
        <v>136</v>
      </c>
      <c r="EG96" t="s">
        <v>137</v>
      </c>
      <c r="EH96" t="s">
        <v>138</v>
      </c>
      <c r="EI96" t="s">
        <v>136</v>
      </c>
      <c r="EJ96" t="s">
        <v>136</v>
      </c>
      <c r="EK96" t="s">
        <v>136</v>
      </c>
      <c r="EL96" t="s">
        <v>136</v>
      </c>
      <c r="EM96" t="s">
        <v>136</v>
      </c>
      <c r="EN96" t="s">
        <v>136</v>
      </c>
      <c r="EO96" t="s">
        <v>138</v>
      </c>
      <c r="EP96" t="s">
        <v>133</v>
      </c>
      <c r="EQ96" t="s">
        <v>136</v>
      </c>
      <c r="ER96" t="s">
        <v>138</v>
      </c>
      <c r="ES96" t="s">
        <v>138</v>
      </c>
      <c r="ET96" t="s">
        <v>138</v>
      </c>
      <c r="EU96" t="s">
        <v>137</v>
      </c>
      <c r="EV96" t="s">
        <v>137</v>
      </c>
      <c r="EW96" t="s">
        <v>132</v>
      </c>
      <c r="EX96" t="s">
        <v>136</v>
      </c>
      <c r="EY96" t="s">
        <v>138</v>
      </c>
      <c r="EZ96" t="s">
        <v>136</v>
      </c>
      <c r="FA96" t="s">
        <v>136</v>
      </c>
      <c r="FB96" t="s">
        <v>138</v>
      </c>
      <c r="FC96" t="s">
        <v>138</v>
      </c>
      <c r="FD96" t="s">
        <v>136</v>
      </c>
      <c r="FE96" t="s">
        <v>136</v>
      </c>
      <c r="FF96" t="s">
        <v>136</v>
      </c>
    </row>
    <row r="97" spans="1:162" x14ac:dyDescent="0.2">
      <c r="A97" t="s">
        <v>231</v>
      </c>
      <c r="B97" t="s">
        <v>134</v>
      </c>
      <c r="C97" t="s">
        <v>134</v>
      </c>
      <c r="D97" t="s">
        <v>134</v>
      </c>
      <c r="E97" t="s">
        <v>138</v>
      </c>
      <c r="F97" t="s">
        <v>134</v>
      </c>
      <c r="G97" t="s">
        <v>134</v>
      </c>
      <c r="J97" t="s">
        <v>134</v>
      </c>
      <c r="K97" t="s">
        <v>136</v>
      </c>
      <c r="L97" t="s">
        <v>136</v>
      </c>
      <c r="M97" t="s">
        <v>134</v>
      </c>
      <c r="N97" t="s">
        <v>134</v>
      </c>
      <c r="O97" t="s">
        <v>134</v>
      </c>
      <c r="R97" t="s">
        <v>134</v>
      </c>
      <c r="S97" t="s">
        <v>134</v>
      </c>
      <c r="T97" t="s">
        <v>134</v>
      </c>
      <c r="U97" t="s">
        <v>134</v>
      </c>
      <c r="V97" t="s">
        <v>134</v>
      </c>
      <c r="W97" t="s">
        <v>134</v>
      </c>
      <c r="Z97" t="s">
        <v>134</v>
      </c>
      <c r="AA97" t="s">
        <v>136</v>
      </c>
      <c r="AB97" t="s">
        <v>134</v>
      </c>
      <c r="AC97" t="s">
        <v>133</v>
      </c>
      <c r="AD97" t="s">
        <v>134</v>
      </c>
      <c r="AE97" t="s">
        <v>134</v>
      </c>
      <c r="AH97" t="s">
        <v>134</v>
      </c>
      <c r="AI97" t="s">
        <v>134</v>
      </c>
      <c r="AJ97" t="s">
        <v>134</v>
      </c>
      <c r="AK97" t="s">
        <v>134</v>
      </c>
      <c r="AL97" t="s">
        <v>134</v>
      </c>
      <c r="AM97" t="s">
        <v>134</v>
      </c>
      <c r="AP97" t="s">
        <v>134</v>
      </c>
      <c r="AQ97" t="s">
        <v>136</v>
      </c>
      <c r="AR97" t="s">
        <v>134</v>
      </c>
      <c r="AS97" t="s">
        <v>133</v>
      </c>
      <c r="AT97" t="s">
        <v>138</v>
      </c>
      <c r="AU97" t="s">
        <v>134</v>
      </c>
      <c r="AX97" t="s">
        <v>134</v>
      </c>
      <c r="AY97" t="s">
        <v>134</v>
      </c>
      <c r="AZ97" t="s">
        <v>134</v>
      </c>
      <c r="BA97" t="s">
        <v>134</v>
      </c>
      <c r="BB97" t="s">
        <v>134</v>
      </c>
      <c r="BC97" t="s">
        <v>136</v>
      </c>
      <c r="BF97" t="s">
        <v>134</v>
      </c>
      <c r="BG97" t="s">
        <v>134</v>
      </c>
      <c r="BH97" t="s">
        <v>134</v>
      </c>
      <c r="BI97" t="s">
        <v>133</v>
      </c>
      <c r="BJ97" t="s">
        <v>136</v>
      </c>
      <c r="BK97" t="s">
        <v>134</v>
      </c>
      <c r="BN97" t="s">
        <v>134</v>
      </c>
      <c r="BO97" t="s">
        <v>134</v>
      </c>
      <c r="BP97" t="s">
        <v>134</v>
      </c>
      <c r="BQ97" t="s">
        <v>134</v>
      </c>
      <c r="BR97" t="s">
        <v>134</v>
      </c>
      <c r="BS97" t="s">
        <v>134</v>
      </c>
      <c r="CD97" t="s">
        <v>134</v>
      </c>
      <c r="CE97" t="s">
        <v>134</v>
      </c>
      <c r="CF97" t="s">
        <v>134</v>
      </c>
      <c r="CG97" t="s">
        <v>134</v>
      </c>
      <c r="CH97" t="s">
        <v>134</v>
      </c>
      <c r="CI97" t="s">
        <v>134</v>
      </c>
      <c r="CJ97" t="s">
        <v>134</v>
      </c>
      <c r="CM97" t="s">
        <v>133</v>
      </c>
      <c r="CN97" t="s">
        <v>134</v>
      </c>
      <c r="CO97" t="s">
        <v>134</v>
      </c>
      <c r="CP97" t="s">
        <v>134</v>
      </c>
      <c r="CQ97" t="s">
        <v>134</v>
      </c>
      <c r="CR97" t="s">
        <v>134</v>
      </c>
      <c r="CS97" t="s">
        <v>134</v>
      </c>
      <c r="CT97" t="s">
        <v>134</v>
      </c>
      <c r="CU97" t="s">
        <v>134</v>
      </c>
      <c r="CV97" t="s">
        <v>134</v>
      </c>
      <c r="CW97" t="s">
        <v>134</v>
      </c>
      <c r="CX97" t="s">
        <v>134</v>
      </c>
      <c r="CY97" t="s">
        <v>133</v>
      </c>
      <c r="CZ97" t="s">
        <v>133</v>
      </c>
      <c r="DA97" t="s">
        <v>133</v>
      </c>
      <c r="DB97" t="s">
        <v>134</v>
      </c>
      <c r="DC97" t="s">
        <v>134</v>
      </c>
      <c r="DD97" t="s">
        <v>134</v>
      </c>
      <c r="DE97" t="s">
        <v>134</v>
      </c>
      <c r="DF97" t="s">
        <v>134</v>
      </c>
      <c r="DG97" t="s">
        <v>134</v>
      </c>
      <c r="DH97" t="s">
        <v>134</v>
      </c>
      <c r="DI97" t="s">
        <v>136</v>
      </c>
      <c r="DJ97" t="s">
        <v>136</v>
      </c>
      <c r="DK97" t="s">
        <v>134</v>
      </c>
      <c r="DL97" t="s">
        <v>134</v>
      </c>
      <c r="DM97" t="s">
        <v>134</v>
      </c>
      <c r="DN97" t="s">
        <v>134</v>
      </c>
      <c r="DO97" t="s">
        <v>136</v>
      </c>
      <c r="DP97" t="s">
        <v>134</v>
      </c>
      <c r="DQ97" t="s">
        <v>134</v>
      </c>
      <c r="DR97" t="s">
        <v>134</v>
      </c>
      <c r="DS97" t="s">
        <v>136</v>
      </c>
      <c r="DT97" t="s">
        <v>138</v>
      </c>
      <c r="DW97" t="s">
        <v>134</v>
      </c>
      <c r="DX97" t="s">
        <v>134</v>
      </c>
      <c r="DY97" t="s">
        <v>134</v>
      </c>
      <c r="DZ97" t="s">
        <v>134</v>
      </c>
      <c r="EA97" t="s">
        <v>138</v>
      </c>
      <c r="EB97" t="s">
        <v>134</v>
      </c>
      <c r="EC97" t="s">
        <v>133</v>
      </c>
      <c r="ED97" t="s">
        <v>134</v>
      </c>
      <c r="EE97" t="s">
        <v>133</v>
      </c>
      <c r="EF97" t="s">
        <v>134</v>
      </c>
      <c r="EG97" t="s">
        <v>134</v>
      </c>
      <c r="EH97" t="s">
        <v>134</v>
      </c>
      <c r="EI97" t="s">
        <v>134</v>
      </c>
      <c r="EJ97" t="s">
        <v>134</v>
      </c>
      <c r="EK97" t="s">
        <v>134</v>
      </c>
      <c r="EL97" t="s">
        <v>134</v>
      </c>
      <c r="EM97" t="s">
        <v>134</v>
      </c>
      <c r="EN97" t="s">
        <v>134</v>
      </c>
      <c r="EO97" t="s">
        <v>134</v>
      </c>
      <c r="EP97" t="s">
        <v>136</v>
      </c>
      <c r="EQ97" t="s">
        <v>134</v>
      </c>
      <c r="ER97" t="s">
        <v>134</v>
      </c>
      <c r="ES97" t="s">
        <v>136</v>
      </c>
      <c r="ET97" t="s">
        <v>134</v>
      </c>
      <c r="EU97" t="s">
        <v>134</v>
      </c>
      <c r="EV97" t="s">
        <v>134</v>
      </c>
      <c r="EW97" t="s">
        <v>134</v>
      </c>
      <c r="EX97" t="s">
        <v>134</v>
      </c>
      <c r="EY97" t="s">
        <v>134</v>
      </c>
      <c r="EZ97" t="s">
        <v>134</v>
      </c>
      <c r="FA97" t="s">
        <v>138</v>
      </c>
      <c r="FB97" t="s">
        <v>136</v>
      </c>
      <c r="FC97" t="s">
        <v>134</v>
      </c>
      <c r="FD97" t="s">
        <v>134</v>
      </c>
      <c r="FE97" t="s">
        <v>134</v>
      </c>
      <c r="FF97" t="s">
        <v>134</v>
      </c>
    </row>
    <row r="98" spans="1:162" x14ac:dyDescent="0.2">
      <c r="A98" t="s">
        <v>232</v>
      </c>
      <c r="B98" t="s">
        <v>136</v>
      </c>
      <c r="C98" t="s">
        <v>134</v>
      </c>
      <c r="D98" t="s">
        <v>136</v>
      </c>
      <c r="E98" t="s">
        <v>136</v>
      </c>
      <c r="F98" t="s">
        <v>136</v>
      </c>
      <c r="G98" t="s">
        <v>136</v>
      </c>
      <c r="J98" t="s">
        <v>134</v>
      </c>
      <c r="K98" t="s">
        <v>134</v>
      </c>
      <c r="L98" t="s">
        <v>136</v>
      </c>
      <c r="M98" t="s">
        <v>136</v>
      </c>
      <c r="N98" t="s">
        <v>136</v>
      </c>
      <c r="O98" t="s">
        <v>134</v>
      </c>
      <c r="R98" t="s">
        <v>134</v>
      </c>
      <c r="S98" t="s">
        <v>133</v>
      </c>
      <c r="T98" t="s">
        <v>134</v>
      </c>
      <c r="U98" t="s">
        <v>136</v>
      </c>
      <c r="V98" t="s">
        <v>133</v>
      </c>
      <c r="W98" t="s">
        <v>136</v>
      </c>
      <c r="Z98" t="s">
        <v>134</v>
      </c>
      <c r="AA98" t="s">
        <v>136</v>
      </c>
      <c r="AB98" t="s">
        <v>136</v>
      </c>
      <c r="AC98" t="s">
        <v>134</v>
      </c>
      <c r="AD98" t="s">
        <v>134</v>
      </c>
      <c r="AE98" t="s">
        <v>136</v>
      </c>
      <c r="AH98" t="s">
        <v>136</v>
      </c>
      <c r="AI98" t="s">
        <v>133</v>
      </c>
      <c r="AJ98" t="s">
        <v>133</v>
      </c>
      <c r="AK98" t="s">
        <v>134</v>
      </c>
      <c r="AL98" t="s">
        <v>134</v>
      </c>
      <c r="AM98" t="s">
        <v>134</v>
      </c>
      <c r="AP98" t="s">
        <v>134</v>
      </c>
      <c r="AQ98" t="s">
        <v>137</v>
      </c>
      <c r="AR98" t="s">
        <v>134</v>
      </c>
      <c r="AS98" t="s">
        <v>136</v>
      </c>
      <c r="AT98" t="s">
        <v>136</v>
      </c>
      <c r="AU98" t="s">
        <v>136</v>
      </c>
      <c r="AX98" t="s">
        <v>134</v>
      </c>
      <c r="AY98" t="s">
        <v>134</v>
      </c>
      <c r="AZ98" t="s">
        <v>136</v>
      </c>
      <c r="BA98" t="s">
        <v>136</v>
      </c>
      <c r="BB98" t="s">
        <v>134</v>
      </c>
      <c r="BC98" t="s">
        <v>134</v>
      </c>
      <c r="BF98" t="s">
        <v>136</v>
      </c>
      <c r="BG98" t="s">
        <v>136</v>
      </c>
      <c r="BH98" t="s">
        <v>136</v>
      </c>
      <c r="BI98" t="s">
        <v>136</v>
      </c>
      <c r="BJ98" t="s">
        <v>136</v>
      </c>
      <c r="BK98" t="s">
        <v>136</v>
      </c>
      <c r="BN98" t="s">
        <v>136</v>
      </c>
      <c r="BO98" t="s">
        <v>134</v>
      </c>
      <c r="BP98" t="s">
        <v>136</v>
      </c>
      <c r="BQ98" t="s">
        <v>134</v>
      </c>
      <c r="BR98" t="s">
        <v>136</v>
      </c>
      <c r="BS98" t="s">
        <v>136</v>
      </c>
      <c r="CD98" t="s">
        <v>134</v>
      </c>
      <c r="CE98" t="s">
        <v>136</v>
      </c>
      <c r="CF98" t="s">
        <v>136</v>
      </c>
      <c r="CG98" t="s">
        <v>136</v>
      </c>
      <c r="CH98" t="s">
        <v>134</v>
      </c>
      <c r="CI98" t="s">
        <v>136</v>
      </c>
      <c r="CJ98" t="s">
        <v>133</v>
      </c>
      <c r="CM98" t="s">
        <v>134</v>
      </c>
      <c r="CN98" t="s">
        <v>134</v>
      </c>
      <c r="CO98" t="s">
        <v>136</v>
      </c>
      <c r="CP98" t="s">
        <v>133</v>
      </c>
      <c r="CQ98" t="s">
        <v>134</v>
      </c>
      <c r="CR98" t="s">
        <v>136</v>
      </c>
      <c r="CS98" t="s">
        <v>136</v>
      </c>
      <c r="CT98" t="s">
        <v>136</v>
      </c>
      <c r="CU98" t="s">
        <v>136</v>
      </c>
      <c r="CV98" t="s">
        <v>136</v>
      </c>
      <c r="CW98" t="s">
        <v>136</v>
      </c>
      <c r="CX98" t="s">
        <v>136</v>
      </c>
      <c r="CY98" t="s">
        <v>136</v>
      </c>
      <c r="CZ98" t="s">
        <v>133</v>
      </c>
      <c r="DA98" t="s">
        <v>136</v>
      </c>
      <c r="DB98" t="s">
        <v>134</v>
      </c>
      <c r="DC98" t="s">
        <v>136</v>
      </c>
      <c r="DD98" t="s">
        <v>134</v>
      </c>
      <c r="DE98" t="s">
        <v>134</v>
      </c>
      <c r="DF98" t="s">
        <v>136</v>
      </c>
      <c r="DG98" t="s">
        <v>136</v>
      </c>
      <c r="DH98" t="s">
        <v>136</v>
      </c>
      <c r="DI98" t="s">
        <v>136</v>
      </c>
      <c r="DJ98" t="s">
        <v>134</v>
      </c>
      <c r="DK98" t="s">
        <v>134</v>
      </c>
      <c r="DL98" t="s">
        <v>134</v>
      </c>
      <c r="DM98" t="s">
        <v>136</v>
      </c>
      <c r="DN98" t="s">
        <v>133</v>
      </c>
      <c r="DO98" t="s">
        <v>134</v>
      </c>
      <c r="DP98" t="s">
        <v>134</v>
      </c>
      <c r="DQ98" t="s">
        <v>136</v>
      </c>
      <c r="DR98" t="s">
        <v>134</v>
      </c>
      <c r="DS98" t="s">
        <v>134</v>
      </c>
      <c r="DT98" t="s">
        <v>134</v>
      </c>
      <c r="DW98" t="s">
        <v>134</v>
      </c>
      <c r="DX98" t="s">
        <v>136</v>
      </c>
      <c r="DY98" t="s">
        <v>136</v>
      </c>
      <c r="DZ98" t="s">
        <v>134</v>
      </c>
      <c r="EA98" t="s">
        <v>136</v>
      </c>
      <c r="EB98" t="s">
        <v>136</v>
      </c>
      <c r="EC98" t="s">
        <v>136</v>
      </c>
      <c r="ED98" t="s">
        <v>134</v>
      </c>
      <c r="EE98" t="s">
        <v>136</v>
      </c>
      <c r="EF98" t="s">
        <v>136</v>
      </c>
      <c r="EG98" t="s">
        <v>136</v>
      </c>
      <c r="EH98" t="s">
        <v>136</v>
      </c>
      <c r="EI98" t="s">
        <v>136</v>
      </c>
      <c r="EJ98" t="s">
        <v>134</v>
      </c>
      <c r="EK98" t="s">
        <v>134</v>
      </c>
      <c r="EL98" t="s">
        <v>136</v>
      </c>
      <c r="EM98" t="s">
        <v>134</v>
      </c>
      <c r="EN98" t="s">
        <v>136</v>
      </c>
      <c r="EO98" t="s">
        <v>136</v>
      </c>
      <c r="EP98" t="s">
        <v>134</v>
      </c>
      <c r="EQ98" t="s">
        <v>134</v>
      </c>
      <c r="ER98" t="s">
        <v>136</v>
      </c>
      <c r="ES98" t="s">
        <v>134</v>
      </c>
      <c r="ET98" t="s">
        <v>134</v>
      </c>
      <c r="EU98" t="s">
        <v>134</v>
      </c>
      <c r="EV98" t="s">
        <v>133</v>
      </c>
      <c r="EW98" t="s">
        <v>136</v>
      </c>
      <c r="EX98" t="s">
        <v>136</v>
      </c>
      <c r="EY98" t="s">
        <v>136</v>
      </c>
      <c r="EZ98" t="s">
        <v>134</v>
      </c>
      <c r="FA98" t="s">
        <v>136</v>
      </c>
      <c r="FB98" t="s">
        <v>136</v>
      </c>
      <c r="FC98" t="s">
        <v>134</v>
      </c>
      <c r="FD98" t="s">
        <v>136</v>
      </c>
      <c r="FE98" t="s">
        <v>136</v>
      </c>
      <c r="FF98" t="s">
        <v>134</v>
      </c>
    </row>
    <row r="99" spans="1:162" x14ac:dyDescent="0.2">
      <c r="A99" t="s">
        <v>233</v>
      </c>
      <c r="B99" t="s">
        <v>136</v>
      </c>
      <c r="C99" t="s">
        <v>136</v>
      </c>
      <c r="D99" t="s">
        <v>136</v>
      </c>
      <c r="E99" t="s">
        <v>136</v>
      </c>
      <c r="F99" t="s">
        <v>136</v>
      </c>
      <c r="G99" t="s">
        <v>136</v>
      </c>
      <c r="J99" t="s">
        <v>132</v>
      </c>
      <c r="K99" t="s">
        <v>136</v>
      </c>
      <c r="L99" t="s">
        <v>136</v>
      </c>
      <c r="M99" t="s">
        <v>136</v>
      </c>
      <c r="N99" t="s">
        <v>138</v>
      </c>
      <c r="O99" t="s">
        <v>132</v>
      </c>
      <c r="R99" t="s">
        <v>133</v>
      </c>
      <c r="S99" t="s">
        <v>133</v>
      </c>
      <c r="T99" t="s">
        <v>132</v>
      </c>
      <c r="U99" t="s">
        <v>136</v>
      </c>
      <c r="V99" t="s">
        <v>136</v>
      </c>
      <c r="W99" t="s">
        <v>132</v>
      </c>
      <c r="Z99" t="s">
        <v>136</v>
      </c>
      <c r="AA99" t="s">
        <v>136</v>
      </c>
      <c r="AB99" t="s">
        <v>136</v>
      </c>
      <c r="AC99" t="s">
        <v>138</v>
      </c>
      <c r="AD99" t="s">
        <v>136</v>
      </c>
      <c r="AE99" t="s">
        <v>136</v>
      </c>
      <c r="AH99" t="s">
        <v>132</v>
      </c>
      <c r="AI99" t="s">
        <v>133</v>
      </c>
      <c r="AJ99" t="s">
        <v>136</v>
      </c>
      <c r="AK99" t="s">
        <v>136</v>
      </c>
      <c r="AL99" t="s">
        <v>136</v>
      </c>
      <c r="AM99" t="s">
        <v>132</v>
      </c>
      <c r="AP99" t="s">
        <v>138</v>
      </c>
      <c r="AQ99" t="s">
        <v>136</v>
      </c>
      <c r="AR99" t="s">
        <v>132</v>
      </c>
      <c r="AS99" t="s">
        <v>132</v>
      </c>
      <c r="AT99" t="s">
        <v>136</v>
      </c>
      <c r="AU99" t="s">
        <v>136</v>
      </c>
      <c r="AX99" t="s">
        <v>136</v>
      </c>
      <c r="AY99" t="s">
        <v>136</v>
      </c>
      <c r="AZ99" t="s">
        <v>136</v>
      </c>
      <c r="BA99" t="s">
        <v>136</v>
      </c>
      <c r="BB99" t="s">
        <v>136</v>
      </c>
      <c r="BC99" t="s">
        <v>132</v>
      </c>
      <c r="BF99" t="s">
        <v>136</v>
      </c>
      <c r="BG99" t="s">
        <v>136</v>
      </c>
      <c r="BH99" t="s">
        <v>136</v>
      </c>
      <c r="BI99" t="s">
        <v>136</v>
      </c>
      <c r="BJ99" t="s">
        <v>133</v>
      </c>
      <c r="BK99" t="s">
        <v>136</v>
      </c>
      <c r="BN99" t="s">
        <v>136</v>
      </c>
      <c r="BO99" t="s">
        <v>136</v>
      </c>
      <c r="BP99" t="s">
        <v>136</v>
      </c>
      <c r="BQ99" t="s">
        <v>136</v>
      </c>
      <c r="BR99" t="s">
        <v>136</v>
      </c>
      <c r="BS99" t="s">
        <v>136</v>
      </c>
      <c r="CD99" t="s">
        <v>136</v>
      </c>
      <c r="CE99" t="s">
        <v>136</v>
      </c>
      <c r="CF99" t="s">
        <v>136</v>
      </c>
      <c r="CG99" t="s">
        <v>136</v>
      </c>
      <c r="CH99" t="s">
        <v>138</v>
      </c>
      <c r="CI99" t="s">
        <v>136</v>
      </c>
      <c r="CJ99" t="s">
        <v>136</v>
      </c>
      <c r="CM99" t="s">
        <v>136</v>
      </c>
      <c r="CN99" t="s">
        <v>136</v>
      </c>
      <c r="CO99" t="s">
        <v>136</v>
      </c>
      <c r="CP99" t="s">
        <v>138</v>
      </c>
      <c r="CQ99" t="s">
        <v>136</v>
      </c>
      <c r="CR99" t="s">
        <v>136</v>
      </c>
      <c r="CS99" t="s">
        <v>136</v>
      </c>
      <c r="CT99" t="s">
        <v>136</v>
      </c>
      <c r="CU99" t="s">
        <v>132</v>
      </c>
      <c r="CV99" t="s">
        <v>136</v>
      </c>
      <c r="CW99" t="s">
        <v>136</v>
      </c>
      <c r="CX99" t="s">
        <v>136</v>
      </c>
      <c r="CY99" t="s">
        <v>136</v>
      </c>
      <c r="CZ99" t="s">
        <v>136</v>
      </c>
      <c r="DA99" t="s">
        <v>136</v>
      </c>
      <c r="DB99" t="s">
        <v>136</v>
      </c>
      <c r="DC99" t="s">
        <v>136</v>
      </c>
      <c r="DD99" t="s">
        <v>136</v>
      </c>
      <c r="DE99" t="s">
        <v>136</v>
      </c>
      <c r="DF99" t="s">
        <v>136</v>
      </c>
      <c r="DG99" t="s">
        <v>136</v>
      </c>
      <c r="DH99" t="s">
        <v>136</v>
      </c>
      <c r="DI99" t="s">
        <v>136</v>
      </c>
      <c r="DJ99" t="s">
        <v>136</v>
      </c>
      <c r="DK99" t="s">
        <v>136</v>
      </c>
      <c r="DL99" t="s">
        <v>136</v>
      </c>
      <c r="DM99" t="s">
        <v>136</v>
      </c>
      <c r="DN99" t="s">
        <v>136</v>
      </c>
      <c r="DO99" t="s">
        <v>132</v>
      </c>
      <c r="DP99" t="s">
        <v>136</v>
      </c>
      <c r="DQ99" t="s">
        <v>136</v>
      </c>
      <c r="DR99" t="s">
        <v>136</v>
      </c>
      <c r="DS99" t="s">
        <v>138</v>
      </c>
      <c r="DT99" t="s">
        <v>136</v>
      </c>
      <c r="DW99" t="s">
        <v>136</v>
      </c>
      <c r="DX99" t="s">
        <v>136</v>
      </c>
      <c r="DY99" t="s">
        <v>136</v>
      </c>
      <c r="DZ99" t="s">
        <v>136</v>
      </c>
      <c r="EA99" t="s">
        <v>136</v>
      </c>
      <c r="EB99" t="s">
        <v>136</v>
      </c>
      <c r="EC99" t="s">
        <v>136</v>
      </c>
      <c r="ED99" t="s">
        <v>136</v>
      </c>
      <c r="EE99" t="s">
        <v>136</v>
      </c>
      <c r="EF99" t="s">
        <v>136</v>
      </c>
      <c r="EG99" t="s">
        <v>136</v>
      </c>
      <c r="EH99" t="s">
        <v>136</v>
      </c>
      <c r="EI99" t="s">
        <v>136</v>
      </c>
      <c r="EJ99" t="s">
        <v>136</v>
      </c>
      <c r="EK99" t="s">
        <v>136</v>
      </c>
      <c r="EL99" t="s">
        <v>136</v>
      </c>
      <c r="EM99" t="s">
        <v>136</v>
      </c>
      <c r="EN99" t="s">
        <v>136</v>
      </c>
      <c r="EO99" t="s">
        <v>136</v>
      </c>
      <c r="EP99" t="s">
        <v>136</v>
      </c>
      <c r="EQ99" t="s">
        <v>136</v>
      </c>
      <c r="ER99" t="s">
        <v>136</v>
      </c>
      <c r="ES99" t="s">
        <v>136</v>
      </c>
      <c r="ET99" t="s">
        <v>136</v>
      </c>
      <c r="EU99" t="s">
        <v>132</v>
      </c>
      <c r="EV99" t="s">
        <v>136</v>
      </c>
      <c r="EW99" t="s">
        <v>136</v>
      </c>
      <c r="EX99" t="s">
        <v>136</v>
      </c>
      <c r="EY99" t="s">
        <v>136</v>
      </c>
      <c r="EZ99" t="s">
        <v>136</v>
      </c>
      <c r="FA99" t="s">
        <v>136</v>
      </c>
      <c r="FB99" t="s">
        <v>136</v>
      </c>
      <c r="FC99" t="s">
        <v>136</v>
      </c>
      <c r="FD99" t="s">
        <v>136</v>
      </c>
      <c r="FE99" t="s">
        <v>136</v>
      </c>
      <c r="FF99" t="s">
        <v>136</v>
      </c>
    </row>
    <row r="100" spans="1:162" x14ac:dyDescent="0.2">
      <c r="A100" t="s">
        <v>234</v>
      </c>
      <c r="B100" t="s">
        <v>136</v>
      </c>
      <c r="C100" t="s">
        <v>136</v>
      </c>
      <c r="D100" t="s">
        <v>136</v>
      </c>
      <c r="E100" t="s">
        <v>136</v>
      </c>
      <c r="F100" t="s">
        <v>136</v>
      </c>
      <c r="G100" t="s">
        <v>136</v>
      </c>
      <c r="J100" t="s">
        <v>137</v>
      </c>
      <c r="K100" t="s">
        <v>136</v>
      </c>
      <c r="L100" t="s">
        <v>136</v>
      </c>
      <c r="M100" t="s">
        <v>136</v>
      </c>
      <c r="N100" t="s">
        <v>138</v>
      </c>
      <c r="O100" t="s">
        <v>132</v>
      </c>
      <c r="R100" t="s">
        <v>133</v>
      </c>
      <c r="S100" t="s">
        <v>133</v>
      </c>
      <c r="T100" t="s">
        <v>132</v>
      </c>
      <c r="U100" t="s">
        <v>136</v>
      </c>
      <c r="V100" t="s">
        <v>136</v>
      </c>
      <c r="W100" t="s">
        <v>132</v>
      </c>
      <c r="Z100" t="s">
        <v>136</v>
      </c>
      <c r="AA100" t="s">
        <v>136</v>
      </c>
      <c r="AB100" t="s">
        <v>136</v>
      </c>
      <c r="AC100" t="s">
        <v>138</v>
      </c>
      <c r="AD100" t="s">
        <v>136</v>
      </c>
      <c r="AE100" t="s">
        <v>136</v>
      </c>
      <c r="AH100" t="s">
        <v>137</v>
      </c>
      <c r="AI100" t="s">
        <v>133</v>
      </c>
      <c r="AJ100" t="s">
        <v>136</v>
      </c>
      <c r="AK100" t="s">
        <v>136</v>
      </c>
      <c r="AL100" t="s">
        <v>136</v>
      </c>
      <c r="AM100" t="s">
        <v>132</v>
      </c>
      <c r="AP100" t="s">
        <v>138</v>
      </c>
      <c r="AQ100" t="s">
        <v>136</v>
      </c>
      <c r="AR100" t="s">
        <v>132</v>
      </c>
      <c r="AS100" t="s">
        <v>132</v>
      </c>
      <c r="AT100" t="s">
        <v>136</v>
      </c>
      <c r="AU100" t="s">
        <v>136</v>
      </c>
      <c r="AX100" t="s">
        <v>136</v>
      </c>
      <c r="AY100" t="s">
        <v>136</v>
      </c>
      <c r="AZ100" t="s">
        <v>136</v>
      </c>
      <c r="BA100" t="s">
        <v>136</v>
      </c>
      <c r="BB100" t="s">
        <v>136</v>
      </c>
      <c r="BC100" t="s">
        <v>137</v>
      </c>
      <c r="BF100" t="s">
        <v>136</v>
      </c>
      <c r="BG100" t="s">
        <v>136</v>
      </c>
      <c r="BH100" t="s">
        <v>136</v>
      </c>
      <c r="BI100" t="s">
        <v>136</v>
      </c>
      <c r="BJ100" t="s">
        <v>133</v>
      </c>
      <c r="BK100" t="s">
        <v>136</v>
      </c>
      <c r="BN100" t="s">
        <v>136</v>
      </c>
      <c r="BO100" t="s">
        <v>136</v>
      </c>
      <c r="BP100" t="s">
        <v>136</v>
      </c>
      <c r="BQ100" t="s">
        <v>136</v>
      </c>
      <c r="BR100" t="s">
        <v>136</v>
      </c>
      <c r="BS100" t="s">
        <v>136</v>
      </c>
      <c r="CD100" t="s">
        <v>136</v>
      </c>
      <c r="CE100" t="s">
        <v>136</v>
      </c>
      <c r="CF100" t="s">
        <v>136</v>
      </c>
      <c r="CG100" t="s">
        <v>136</v>
      </c>
      <c r="CH100" t="s">
        <v>138</v>
      </c>
      <c r="CI100" t="s">
        <v>136</v>
      </c>
      <c r="CJ100" t="s">
        <v>136</v>
      </c>
      <c r="CM100" t="s">
        <v>136</v>
      </c>
      <c r="CN100" t="s">
        <v>136</v>
      </c>
      <c r="CO100" t="s">
        <v>136</v>
      </c>
      <c r="CP100" t="s">
        <v>138</v>
      </c>
      <c r="CQ100" t="s">
        <v>136</v>
      </c>
      <c r="CR100" t="s">
        <v>136</v>
      </c>
      <c r="CS100" t="s">
        <v>136</v>
      </c>
      <c r="CT100" t="s">
        <v>136</v>
      </c>
      <c r="CU100" t="s">
        <v>137</v>
      </c>
      <c r="CV100" t="s">
        <v>136</v>
      </c>
      <c r="CW100" t="s">
        <v>136</v>
      </c>
      <c r="CX100" t="s">
        <v>136</v>
      </c>
      <c r="CY100" t="s">
        <v>136</v>
      </c>
      <c r="CZ100" t="s">
        <v>136</v>
      </c>
      <c r="DA100" t="s">
        <v>136</v>
      </c>
      <c r="DB100" t="s">
        <v>136</v>
      </c>
      <c r="DC100" t="s">
        <v>136</v>
      </c>
      <c r="DD100" t="s">
        <v>136</v>
      </c>
      <c r="DE100" t="s">
        <v>136</v>
      </c>
      <c r="DF100" t="s">
        <v>136</v>
      </c>
      <c r="DG100" t="s">
        <v>136</v>
      </c>
      <c r="DH100" t="s">
        <v>136</v>
      </c>
      <c r="DI100" t="s">
        <v>136</v>
      </c>
      <c r="DJ100" t="s">
        <v>136</v>
      </c>
      <c r="DK100" t="s">
        <v>136</v>
      </c>
      <c r="DL100" t="s">
        <v>136</v>
      </c>
      <c r="DM100" t="s">
        <v>136</v>
      </c>
      <c r="DN100" t="s">
        <v>136</v>
      </c>
      <c r="DO100" t="s">
        <v>137</v>
      </c>
      <c r="DP100" t="s">
        <v>136</v>
      </c>
      <c r="DQ100" t="s">
        <v>136</v>
      </c>
      <c r="DR100" t="s">
        <v>136</v>
      </c>
      <c r="DS100" t="s">
        <v>138</v>
      </c>
      <c r="DT100" t="s">
        <v>136</v>
      </c>
      <c r="DW100" t="s">
        <v>136</v>
      </c>
      <c r="DX100" t="s">
        <v>136</v>
      </c>
      <c r="DY100" t="s">
        <v>136</v>
      </c>
      <c r="DZ100" t="s">
        <v>136</v>
      </c>
      <c r="EA100" t="s">
        <v>136</v>
      </c>
      <c r="EB100" t="s">
        <v>136</v>
      </c>
      <c r="EC100" t="s">
        <v>136</v>
      </c>
      <c r="ED100" t="s">
        <v>136</v>
      </c>
      <c r="EE100" t="s">
        <v>136</v>
      </c>
      <c r="EF100" t="s">
        <v>136</v>
      </c>
      <c r="EG100" t="s">
        <v>137</v>
      </c>
      <c r="EH100" t="s">
        <v>136</v>
      </c>
      <c r="EI100" t="s">
        <v>136</v>
      </c>
      <c r="EJ100" t="s">
        <v>136</v>
      </c>
      <c r="EK100" t="s">
        <v>136</v>
      </c>
      <c r="EL100" t="s">
        <v>136</v>
      </c>
      <c r="EM100" t="s">
        <v>136</v>
      </c>
      <c r="EN100" t="s">
        <v>136</v>
      </c>
      <c r="EO100" t="s">
        <v>136</v>
      </c>
      <c r="EP100" t="s">
        <v>136</v>
      </c>
      <c r="EQ100" t="s">
        <v>136</v>
      </c>
      <c r="ER100" t="s">
        <v>136</v>
      </c>
      <c r="ES100" t="s">
        <v>136</v>
      </c>
      <c r="ET100" t="s">
        <v>136</v>
      </c>
      <c r="EU100" t="s">
        <v>137</v>
      </c>
      <c r="EV100" t="s">
        <v>136</v>
      </c>
      <c r="EW100" t="s">
        <v>136</v>
      </c>
      <c r="EX100" t="s">
        <v>136</v>
      </c>
      <c r="EY100" t="s">
        <v>136</v>
      </c>
      <c r="EZ100" t="s">
        <v>136</v>
      </c>
      <c r="FA100" t="s">
        <v>136</v>
      </c>
      <c r="FB100" t="s">
        <v>136</v>
      </c>
      <c r="FC100" t="s">
        <v>136</v>
      </c>
      <c r="FD100" t="s">
        <v>136</v>
      </c>
      <c r="FE100" t="s">
        <v>136</v>
      </c>
      <c r="FF100" t="s">
        <v>136</v>
      </c>
    </row>
    <row r="101" spans="1:162" x14ac:dyDescent="0.2">
      <c r="A101" t="s">
        <v>235</v>
      </c>
      <c r="B101" t="s">
        <v>136</v>
      </c>
      <c r="C101" t="s">
        <v>138</v>
      </c>
      <c r="D101" t="s">
        <v>136</v>
      </c>
      <c r="E101" t="s">
        <v>136</v>
      </c>
      <c r="F101" t="s">
        <v>133</v>
      </c>
      <c r="G101" t="s">
        <v>136</v>
      </c>
      <c r="J101" t="s">
        <v>137</v>
      </c>
      <c r="K101" t="s">
        <v>136</v>
      </c>
      <c r="L101" t="s">
        <v>136</v>
      </c>
      <c r="M101" t="s">
        <v>136</v>
      </c>
      <c r="N101" t="s">
        <v>136</v>
      </c>
      <c r="O101" t="s">
        <v>132</v>
      </c>
      <c r="R101" t="s">
        <v>136</v>
      </c>
      <c r="S101" t="s">
        <v>137</v>
      </c>
      <c r="T101" t="s">
        <v>136</v>
      </c>
      <c r="U101" t="s">
        <v>136</v>
      </c>
      <c r="V101" t="s">
        <v>138</v>
      </c>
      <c r="W101" t="s">
        <v>136</v>
      </c>
      <c r="Z101" t="s">
        <v>136</v>
      </c>
      <c r="AA101" t="s">
        <v>133</v>
      </c>
      <c r="AB101" t="s">
        <v>132</v>
      </c>
      <c r="AC101" t="s">
        <v>136</v>
      </c>
      <c r="AD101" t="s">
        <v>136</v>
      </c>
      <c r="AE101" t="s">
        <v>138</v>
      </c>
      <c r="AH101" t="s">
        <v>132</v>
      </c>
      <c r="AI101" t="s">
        <v>136</v>
      </c>
      <c r="AJ101" t="s">
        <v>136</v>
      </c>
      <c r="AK101" t="s">
        <v>136</v>
      </c>
      <c r="AL101" t="s">
        <v>136</v>
      </c>
      <c r="AM101" t="s">
        <v>136</v>
      </c>
      <c r="AP101" t="s">
        <v>136</v>
      </c>
      <c r="AQ101" t="s">
        <v>136</v>
      </c>
      <c r="AR101" t="s">
        <v>136</v>
      </c>
      <c r="AS101" t="s">
        <v>137</v>
      </c>
      <c r="AT101" t="s">
        <v>136</v>
      </c>
      <c r="AU101" t="s">
        <v>136</v>
      </c>
      <c r="AX101" t="s">
        <v>133</v>
      </c>
      <c r="AY101" t="s">
        <v>136</v>
      </c>
      <c r="AZ101" t="s">
        <v>136</v>
      </c>
      <c r="BA101" t="s">
        <v>132</v>
      </c>
      <c r="BB101" t="s">
        <v>132</v>
      </c>
      <c r="BC101" t="s">
        <v>136</v>
      </c>
      <c r="BF101" t="s">
        <v>136</v>
      </c>
      <c r="BG101" t="s">
        <v>133</v>
      </c>
      <c r="BH101" t="s">
        <v>136</v>
      </c>
      <c r="BI101" t="s">
        <v>133</v>
      </c>
      <c r="BJ101" t="s">
        <v>136</v>
      </c>
      <c r="BK101" t="s">
        <v>136</v>
      </c>
      <c r="BN101" t="s">
        <v>132</v>
      </c>
      <c r="BO101" t="s">
        <v>132</v>
      </c>
      <c r="BP101" t="s">
        <v>132</v>
      </c>
      <c r="BQ101" t="s">
        <v>132</v>
      </c>
      <c r="BR101" t="s">
        <v>132</v>
      </c>
      <c r="BS101" t="s">
        <v>132</v>
      </c>
      <c r="CD101" t="s">
        <v>133</v>
      </c>
      <c r="CE101" t="s">
        <v>136</v>
      </c>
      <c r="CF101" t="s">
        <v>136</v>
      </c>
      <c r="CG101" t="s">
        <v>136</v>
      </c>
      <c r="CH101" t="s">
        <v>136</v>
      </c>
      <c r="CI101" t="s">
        <v>136</v>
      </c>
      <c r="CJ101" t="s">
        <v>136</v>
      </c>
      <c r="CM101" t="s">
        <v>136</v>
      </c>
      <c r="CN101" t="s">
        <v>136</v>
      </c>
      <c r="CO101" t="s">
        <v>136</v>
      </c>
      <c r="CP101" t="s">
        <v>136</v>
      </c>
      <c r="CQ101" t="s">
        <v>136</v>
      </c>
      <c r="CR101" t="s">
        <v>136</v>
      </c>
      <c r="CS101" t="s">
        <v>136</v>
      </c>
      <c r="CT101" t="s">
        <v>136</v>
      </c>
      <c r="CU101" t="s">
        <v>137</v>
      </c>
      <c r="CV101" t="s">
        <v>136</v>
      </c>
      <c r="CW101" t="s">
        <v>136</v>
      </c>
      <c r="CX101" t="s">
        <v>136</v>
      </c>
      <c r="CY101" t="s">
        <v>136</v>
      </c>
      <c r="CZ101" t="s">
        <v>136</v>
      </c>
      <c r="DA101" t="s">
        <v>136</v>
      </c>
      <c r="DB101" t="s">
        <v>136</v>
      </c>
      <c r="DC101" t="s">
        <v>136</v>
      </c>
      <c r="DD101" t="s">
        <v>136</v>
      </c>
      <c r="DE101" t="s">
        <v>138</v>
      </c>
      <c r="DF101" t="s">
        <v>138</v>
      </c>
      <c r="DG101" t="s">
        <v>136</v>
      </c>
      <c r="DH101" t="s">
        <v>136</v>
      </c>
      <c r="DI101" t="s">
        <v>136</v>
      </c>
      <c r="DJ101" t="s">
        <v>137</v>
      </c>
      <c r="DK101" t="s">
        <v>136</v>
      </c>
      <c r="DL101" t="s">
        <v>134</v>
      </c>
      <c r="DM101" t="s">
        <v>136</v>
      </c>
      <c r="DN101" t="s">
        <v>136</v>
      </c>
      <c r="DO101" t="s">
        <v>136</v>
      </c>
      <c r="DP101" t="s">
        <v>136</v>
      </c>
      <c r="DQ101" t="s">
        <v>136</v>
      </c>
      <c r="DR101" t="s">
        <v>136</v>
      </c>
      <c r="DS101" t="s">
        <v>134</v>
      </c>
      <c r="DT101" t="s">
        <v>136</v>
      </c>
      <c r="DW101" t="s">
        <v>136</v>
      </c>
      <c r="DX101" t="s">
        <v>136</v>
      </c>
      <c r="DY101" t="s">
        <v>136</v>
      </c>
      <c r="DZ101" t="s">
        <v>136</v>
      </c>
      <c r="EA101" t="s">
        <v>136</v>
      </c>
      <c r="EB101" t="s">
        <v>138</v>
      </c>
      <c r="EC101" t="s">
        <v>136</v>
      </c>
      <c r="ED101" t="s">
        <v>138</v>
      </c>
      <c r="EE101" t="s">
        <v>136</v>
      </c>
      <c r="EF101" t="s">
        <v>136</v>
      </c>
      <c r="EG101" t="s">
        <v>136</v>
      </c>
      <c r="EH101" t="s">
        <v>136</v>
      </c>
      <c r="EI101" t="s">
        <v>136</v>
      </c>
      <c r="EJ101" t="s">
        <v>136</v>
      </c>
      <c r="EK101" t="s">
        <v>136</v>
      </c>
      <c r="EL101" t="s">
        <v>136</v>
      </c>
      <c r="EM101" t="s">
        <v>136</v>
      </c>
      <c r="EN101" t="s">
        <v>136</v>
      </c>
      <c r="EO101" t="s">
        <v>136</v>
      </c>
      <c r="EP101" t="s">
        <v>136</v>
      </c>
      <c r="EQ101" t="s">
        <v>138</v>
      </c>
      <c r="ER101" t="s">
        <v>136</v>
      </c>
      <c r="ES101" t="s">
        <v>136</v>
      </c>
      <c r="ET101" t="s">
        <v>136</v>
      </c>
      <c r="EU101" t="s">
        <v>133</v>
      </c>
      <c r="EV101" t="s">
        <v>136</v>
      </c>
      <c r="EW101" t="s">
        <v>136</v>
      </c>
      <c r="EX101" t="s">
        <v>138</v>
      </c>
      <c r="EY101" t="s">
        <v>133</v>
      </c>
      <c r="EZ101" t="s">
        <v>138</v>
      </c>
      <c r="FA101" t="s">
        <v>136</v>
      </c>
      <c r="FB101" t="s">
        <v>138</v>
      </c>
      <c r="FC101" t="s">
        <v>136</v>
      </c>
      <c r="FD101" t="s">
        <v>136</v>
      </c>
      <c r="FE101" t="s">
        <v>136</v>
      </c>
      <c r="FF101" t="s">
        <v>136</v>
      </c>
    </row>
    <row r="102" spans="1:162" x14ac:dyDescent="0.2">
      <c r="A102" t="s">
        <v>236</v>
      </c>
      <c r="B102" t="s">
        <v>136</v>
      </c>
      <c r="C102" t="s">
        <v>136</v>
      </c>
      <c r="D102" t="s">
        <v>136</v>
      </c>
      <c r="E102" t="s">
        <v>136</v>
      </c>
      <c r="F102" t="s">
        <v>136</v>
      </c>
      <c r="G102" t="s">
        <v>136</v>
      </c>
      <c r="J102" t="s">
        <v>137</v>
      </c>
      <c r="K102" t="s">
        <v>136</v>
      </c>
      <c r="L102" t="s">
        <v>136</v>
      </c>
      <c r="M102" t="s">
        <v>136</v>
      </c>
      <c r="N102" t="s">
        <v>136</v>
      </c>
      <c r="O102" t="s">
        <v>136</v>
      </c>
      <c r="R102" t="s">
        <v>133</v>
      </c>
      <c r="S102" t="s">
        <v>136</v>
      </c>
      <c r="T102" t="s">
        <v>136</v>
      </c>
      <c r="U102" t="s">
        <v>137</v>
      </c>
      <c r="V102" t="s">
        <v>136</v>
      </c>
      <c r="W102" t="s">
        <v>137</v>
      </c>
      <c r="Z102" t="s">
        <v>136</v>
      </c>
      <c r="AA102" t="s">
        <v>136</v>
      </c>
      <c r="AB102" t="s">
        <v>136</v>
      </c>
      <c r="AC102" t="s">
        <v>133</v>
      </c>
      <c r="AD102" t="s">
        <v>136</v>
      </c>
      <c r="AE102" t="s">
        <v>136</v>
      </c>
      <c r="AH102" t="s">
        <v>137</v>
      </c>
      <c r="AI102" t="s">
        <v>136</v>
      </c>
      <c r="AJ102" t="s">
        <v>136</v>
      </c>
      <c r="AK102" t="s">
        <v>136</v>
      </c>
      <c r="AL102" t="s">
        <v>136</v>
      </c>
      <c r="AM102" t="s">
        <v>132</v>
      </c>
      <c r="AP102" t="s">
        <v>136</v>
      </c>
      <c r="AQ102" t="s">
        <v>138</v>
      </c>
      <c r="AR102" t="s">
        <v>136</v>
      </c>
      <c r="AS102" t="s">
        <v>136</v>
      </c>
      <c r="AT102" t="s">
        <v>136</v>
      </c>
      <c r="AU102" t="s">
        <v>136</v>
      </c>
      <c r="AX102" t="s">
        <v>136</v>
      </c>
      <c r="AY102" t="s">
        <v>136</v>
      </c>
      <c r="AZ102" t="s">
        <v>136</v>
      </c>
      <c r="BA102" t="s">
        <v>136</v>
      </c>
      <c r="BB102" t="s">
        <v>136</v>
      </c>
      <c r="BC102" t="s">
        <v>136</v>
      </c>
      <c r="BF102" t="s">
        <v>136</v>
      </c>
      <c r="BG102" t="s">
        <v>136</v>
      </c>
      <c r="BH102" t="s">
        <v>136</v>
      </c>
      <c r="BI102" t="s">
        <v>136</v>
      </c>
      <c r="BJ102" t="s">
        <v>132</v>
      </c>
      <c r="BK102" t="s">
        <v>132</v>
      </c>
      <c r="BN102" t="s">
        <v>136</v>
      </c>
      <c r="BO102" t="s">
        <v>136</v>
      </c>
      <c r="BP102" t="s">
        <v>136</v>
      </c>
      <c r="BQ102" t="s">
        <v>136</v>
      </c>
      <c r="BR102" t="s">
        <v>136</v>
      </c>
      <c r="BS102" t="s">
        <v>136</v>
      </c>
      <c r="CD102" t="s">
        <v>136</v>
      </c>
      <c r="CE102" t="s">
        <v>136</v>
      </c>
      <c r="CF102" t="s">
        <v>136</v>
      </c>
      <c r="CG102" t="s">
        <v>136</v>
      </c>
      <c r="CH102" t="s">
        <v>138</v>
      </c>
      <c r="CI102" t="s">
        <v>136</v>
      </c>
      <c r="CJ102" t="s">
        <v>136</v>
      </c>
      <c r="CM102" t="s">
        <v>136</v>
      </c>
      <c r="CN102" t="s">
        <v>136</v>
      </c>
      <c r="CO102" t="s">
        <v>136</v>
      </c>
      <c r="CP102" t="s">
        <v>138</v>
      </c>
      <c r="CQ102" t="s">
        <v>136</v>
      </c>
      <c r="CR102" t="s">
        <v>136</v>
      </c>
      <c r="CS102" t="s">
        <v>136</v>
      </c>
      <c r="CT102" t="s">
        <v>136</v>
      </c>
      <c r="CU102" t="s">
        <v>137</v>
      </c>
      <c r="CV102" t="s">
        <v>136</v>
      </c>
      <c r="CW102" t="s">
        <v>136</v>
      </c>
      <c r="CX102" t="s">
        <v>136</v>
      </c>
      <c r="CY102" t="s">
        <v>136</v>
      </c>
      <c r="CZ102" t="s">
        <v>136</v>
      </c>
      <c r="DA102" t="s">
        <v>136</v>
      </c>
      <c r="DB102" t="s">
        <v>136</v>
      </c>
      <c r="DC102" t="s">
        <v>136</v>
      </c>
      <c r="DD102" t="s">
        <v>136</v>
      </c>
      <c r="DE102" t="s">
        <v>136</v>
      </c>
      <c r="DF102" t="s">
        <v>136</v>
      </c>
      <c r="DG102" t="s">
        <v>136</v>
      </c>
      <c r="DH102" t="s">
        <v>136</v>
      </c>
      <c r="DI102" t="s">
        <v>136</v>
      </c>
      <c r="DJ102" t="s">
        <v>136</v>
      </c>
      <c r="DK102" t="s">
        <v>136</v>
      </c>
      <c r="DL102" t="s">
        <v>136</v>
      </c>
      <c r="DM102" t="s">
        <v>136</v>
      </c>
      <c r="DN102" t="s">
        <v>136</v>
      </c>
      <c r="DO102" t="s">
        <v>137</v>
      </c>
      <c r="DP102" t="s">
        <v>136</v>
      </c>
      <c r="DQ102" t="s">
        <v>136</v>
      </c>
      <c r="DR102" t="s">
        <v>136</v>
      </c>
      <c r="DS102" t="s">
        <v>138</v>
      </c>
      <c r="DT102" t="s">
        <v>136</v>
      </c>
      <c r="DW102" t="s">
        <v>136</v>
      </c>
      <c r="DX102" t="s">
        <v>136</v>
      </c>
      <c r="DY102" t="s">
        <v>136</v>
      </c>
      <c r="DZ102" t="s">
        <v>136</v>
      </c>
      <c r="EA102" t="s">
        <v>136</v>
      </c>
      <c r="EB102" t="s">
        <v>136</v>
      </c>
      <c r="EC102" t="s">
        <v>136</v>
      </c>
      <c r="ED102" t="s">
        <v>136</v>
      </c>
      <c r="EE102" t="s">
        <v>136</v>
      </c>
      <c r="EF102" t="s">
        <v>136</v>
      </c>
      <c r="EG102" t="s">
        <v>137</v>
      </c>
      <c r="EH102" t="s">
        <v>136</v>
      </c>
      <c r="EI102" t="s">
        <v>136</v>
      </c>
      <c r="EJ102" t="s">
        <v>136</v>
      </c>
      <c r="EK102" t="s">
        <v>137</v>
      </c>
      <c r="EL102" t="s">
        <v>136</v>
      </c>
      <c r="EM102" t="s">
        <v>136</v>
      </c>
      <c r="EN102" t="s">
        <v>136</v>
      </c>
      <c r="EO102" t="s">
        <v>136</v>
      </c>
      <c r="EP102" t="s">
        <v>136</v>
      </c>
      <c r="EQ102" t="s">
        <v>136</v>
      </c>
      <c r="ER102" t="s">
        <v>136</v>
      </c>
      <c r="ES102" t="s">
        <v>136</v>
      </c>
      <c r="ET102" t="s">
        <v>136</v>
      </c>
      <c r="EU102" t="s">
        <v>136</v>
      </c>
      <c r="EV102" t="s">
        <v>136</v>
      </c>
      <c r="EW102" t="s">
        <v>136</v>
      </c>
      <c r="EX102" t="s">
        <v>136</v>
      </c>
      <c r="EY102" t="s">
        <v>136</v>
      </c>
      <c r="EZ102" t="s">
        <v>136</v>
      </c>
      <c r="FA102" t="s">
        <v>136</v>
      </c>
      <c r="FB102" t="s">
        <v>136</v>
      </c>
      <c r="FC102" t="s">
        <v>136</v>
      </c>
      <c r="FD102" t="s">
        <v>136</v>
      </c>
      <c r="FE102" t="s">
        <v>136</v>
      </c>
      <c r="FF102" t="s">
        <v>136</v>
      </c>
    </row>
    <row r="103" spans="1:162" x14ac:dyDescent="0.2">
      <c r="A103" t="s">
        <v>237</v>
      </c>
      <c r="B103" t="s">
        <v>136</v>
      </c>
      <c r="C103" t="s">
        <v>136</v>
      </c>
      <c r="D103" t="s">
        <v>136</v>
      </c>
      <c r="E103" t="s">
        <v>136</v>
      </c>
      <c r="F103" t="s">
        <v>136</v>
      </c>
      <c r="G103" t="s">
        <v>136</v>
      </c>
      <c r="J103" t="s">
        <v>136</v>
      </c>
      <c r="K103" t="s">
        <v>136</v>
      </c>
      <c r="L103" t="s">
        <v>136</v>
      </c>
      <c r="M103" t="s">
        <v>136</v>
      </c>
      <c r="N103" t="s">
        <v>136</v>
      </c>
      <c r="O103" t="s">
        <v>136</v>
      </c>
      <c r="R103" t="s">
        <v>136</v>
      </c>
      <c r="S103" t="s">
        <v>136</v>
      </c>
      <c r="T103" t="s">
        <v>136</v>
      </c>
      <c r="U103" t="s">
        <v>136</v>
      </c>
      <c r="V103" t="s">
        <v>136</v>
      </c>
      <c r="W103" t="s">
        <v>136</v>
      </c>
      <c r="Z103" t="s">
        <v>136</v>
      </c>
      <c r="AA103" t="s">
        <v>136</v>
      </c>
      <c r="AB103" t="s">
        <v>136</v>
      </c>
      <c r="AC103" t="s">
        <v>136</v>
      </c>
      <c r="AD103" t="s">
        <v>136</v>
      </c>
      <c r="AE103" t="s">
        <v>136</v>
      </c>
      <c r="AH103" t="s">
        <v>136</v>
      </c>
      <c r="AI103" t="s">
        <v>136</v>
      </c>
      <c r="AJ103" t="s">
        <v>136</v>
      </c>
      <c r="AK103" t="s">
        <v>136</v>
      </c>
      <c r="AL103" t="s">
        <v>136</v>
      </c>
      <c r="AM103" t="s">
        <v>133</v>
      </c>
      <c r="AP103" t="s">
        <v>137</v>
      </c>
      <c r="AQ103" t="s">
        <v>136</v>
      </c>
      <c r="AR103" t="s">
        <v>136</v>
      </c>
      <c r="AS103" t="s">
        <v>136</v>
      </c>
      <c r="AT103" t="s">
        <v>136</v>
      </c>
      <c r="AU103" t="s">
        <v>136</v>
      </c>
      <c r="AX103" t="s">
        <v>136</v>
      </c>
      <c r="AY103" t="s">
        <v>136</v>
      </c>
      <c r="AZ103" t="s">
        <v>136</v>
      </c>
      <c r="BA103" t="s">
        <v>136</v>
      </c>
      <c r="BB103" t="s">
        <v>136</v>
      </c>
      <c r="BC103" t="s">
        <v>136</v>
      </c>
      <c r="BF103" t="s">
        <v>136</v>
      </c>
      <c r="BG103" t="s">
        <v>136</v>
      </c>
      <c r="BH103" t="s">
        <v>136</v>
      </c>
      <c r="BI103" t="s">
        <v>133</v>
      </c>
      <c r="BJ103" t="s">
        <v>136</v>
      </c>
      <c r="BK103" t="s">
        <v>136</v>
      </c>
      <c r="BN103" t="s">
        <v>136</v>
      </c>
      <c r="BO103" t="s">
        <v>136</v>
      </c>
      <c r="BP103" t="s">
        <v>136</v>
      </c>
      <c r="BQ103" t="s">
        <v>136</v>
      </c>
      <c r="BR103" t="s">
        <v>136</v>
      </c>
      <c r="BS103" t="s">
        <v>136</v>
      </c>
      <c r="CD103" t="s">
        <v>133</v>
      </c>
      <c r="CE103" t="s">
        <v>136</v>
      </c>
      <c r="CF103" t="s">
        <v>136</v>
      </c>
      <c r="CG103" t="s">
        <v>136</v>
      </c>
      <c r="CH103" t="s">
        <v>136</v>
      </c>
      <c r="CI103" t="s">
        <v>136</v>
      </c>
      <c r="CJ103" t="s">
        <v>136</v>
      </c>
      <c r="CM103" t="s">
        <v>136</v>
      </c>
      <c r="CN103" t="s">
        <v>136</v>
      </c>
      <c r="CO103" t="s">
        <v>136</v>
      </c>
      <c r="CP103" t="s">
        <v>138</v>
      </c>
      <c r="CQ103" t="s">
        <v>136</v>
      </c>
      <c r="CR103" t="s">
        <v>136</v>
      </c>
      <c r="CS103" t="s">
        <v>136</v>
      </c>
      <c r="CT103" t="s">
        <v>136</v>
      </c>
      <c r="CU103" t="s">
        <v>136</v>
      </c>
      <c r="CV103" t="s">
        <v>136</v>
      </c>
      <c r="CW103" t="s">
        <v>136</v>
      </c>
      <c r="CX103" t="s">
        <v>136</v>
      </c>
      <c r="CY103" t="s">
        <v>136</v>
      </c>
      <c r="CZ103" t="s">
        <v>136</v>
      </c>
      <c r="DA103" t="s">
        <v>136</v>
      </c>
      <c r="DB103" t="s">
        <v>136</v>
      </c>
      <c r="DC103" t="s">
        <v>136</v>
      </c>
      <c r="DD103" t="s">
        <v>136</v>
      </c>
      <c r="DE103" t="s">
        <v>136</v>
      </c>
      <c r="DF103" t="s">
        <v>136</v>
      </c>
      <c r="DG103" t="s">
        <v>136</v>
      </c>
      <c r="DH103" t="s">
        <v>136</v>
      </c>
      <c r="DI103" t="s">
        <v>136</v>
      </c>
      <c r="DJ103" t="s">
        <v>136</v>
      </c>
      <c r="DK103" t="s">
        <v>136</v>
      </c>
      <c r="DL103" t="s">
        <v>137</v>
      </c>
      <c r="DM103" t="s">
        <v>136</v>
      </c>
      <c r="DN103" t="s">
        <v>136</v>
      </c>
      <c r="DO103" t="s">
        <v>136</v>
      </c>
      <c r="DP103" t="s">
        <v>136</v>
      </c>
      <c r="DQ103" t="s">
        <v>136</v>
      </c>
      <c r="DR103" t="s">
        <v>136</v>
      </c>
      <c r="DS103" t="s">
        <v>136</v>
      </c>
      <c r="DT103" t="s">
        <v>136</v>
      </c>
      <c r="DW103" t="s">
        <v>136</v>
      </c>
      <c r="DX103" t="s">
        <v>136</v>
      </c>
      <c r="DY103" t="s">
        <v>136</v>
      </c>
      <c r="DZ103" t="s">
        <v>136</v>
      </c>
      <c r="EA103" t="s">
        <v>136</v>
      </c>
      <c r="EB103" t="s">
        <v>136</v>
      </c>
      <c r="EC103" t="s">
        <v>136</v>
      </c>
      <c r="ED103" t="s">
        <v>136</v>
      </c>
      <c r="EE103" t="s">
        <v>136</v>
      </c>
      <c r="EF103" t="s">
        <v>136</v>
      </c>
      <c r="EG103" t="s">
        <v>136</v>
      </c>
      <c r="EH103" t="s">
        <v>136</v>
      </c>
      <c r="EI103" t="s">
        <v>136</v>
      </c>
      <c r="EJ103" t="s">
        <v>136</v>
      </c>
      <c r="EK103" t="s">
        <v>136</v>
      </c>
      <c r="EL103" t="s">
        <v>136</v>
      </c>
      <c r="EM103" t="s">
        <v>136</v>
      </c>
      <c r="EN103" t="s">
        <v>136</v>
      </c>
      <c r="EO103" t="s">
        <v>136</v>
      </c>
      <c r="EP103" t="s">
        <v>136</v>
      </c>
      <c r="EQ103" t="s">
        <v>136</v>
      </c>
      <c r="ER103" t="s">
        <v>136</v>
      </c>
      <c r="ES103" t="s">
        <v>136</v>
      </c>
      <c r="ET103" t="s">
        <v>136</v>
      </c>
      <c r="EU103" t="s">
        <v>136</v>
      </c>
      <c r="EV103" t="s">
        <v>136</v>
      </c>
      <c r="EW103" t="s">
        <v>136</v>
      </c>
      <c r="EX103" t="s">
        <v>136</v>
      </c>
      <c r="EY103" t="s">
        <v>136</v>
      </c>
      <c r="EZ103" t="s">
        <v>136</v>
      </c>
      <c r="FA103" t="s">
        <v>136</v>
      </c>
      <c r="FB103" t="s">
        <v>136</v>
      </c>
      <c r="FC103" t="s">
        <v>138</v>
      </c>
      <c r="FD103" t="s">
        <v>136</v>
      </c>
      <c r="FE103" t="s">
        <v>136</v>
      </c>
      <c r="FF103" t="s">
        <v>136</v>
      </c>
    </row>
    <row r="104" spans="1:162" x14ac:dyDescent="0.2">
      <c r="A104" t="s">
        <v>238</v>
      </c>
      <c r="B104" t="s">
        <v>133</v>
      </c>
      <c r="C104" t="s">
        <v>133</v>
      </c>
      <c r="D104" t="s">
        <v>133</v>
      </c>
      <c r="E104" t="s">
        <v>133</v>
      </c>
      <c r="F104" t="s">
        <v>133</v>
      </c>
      <c r="G104" t="s">
        <v>133</v>
      </c>
      <c r="J104" t="s">
        <v>133</v>
      </c>
      <c r="K104" t="s">
        <v>133</v>
      </c>
      <c r="L104" t="s">
        <v>133</v>
      </c>
      <c r="M104" t="s">
        <v>133</v>
      </c>
      <c r="N104" t="s">
        <v>133</v>
      </c>
      <c r="O104" t="s">
        <v>133</v>
      </c>
      <c r="R104" t="s">
        <v>132</v>
      </c>
      <c r="S104" t="s">
        <v>136</v>
      </c>
      <c r="T104" t="s">
        <v>133</v>
      </c>
      <c r="U104" t="s">
        <v>133</v>
      </c>
      <c r="V104" t="s">
        <v>136</v>
      </c>
      <c r="W104" t="s">
        <v>133</v>
      </c>
      <c r="Z104" t="s">
        <v>133</v>
      </c>
      <c r="AA104" t="s">
        <v>133</v>
      </c>
      <c r="AB104" t="s">
        <v>133</v>
      </c>
      <c r="AC104" t="s">
        <v>133</v>
      </c>
      <c r="AD104" t="s">
        <v>133</v>
      </c>
      <c r="AE104" t="s">
        <v>133</v>
      </c>
      <c r="AH104" t="s">
        <v>136</v>
      </c>
      <c r="AI104" t="s">
        <v>136</v>
      </c>
      <c r="AJ104" t="s">
        <v>136</v>
      </c>
      <c r="AK104" t="s">
        <v>136</v>
      </c>
      <c r="AL104" t="s">
        <v>136</v>
      </c>
      <c r="AM104" t="s">
        <v>133</v>
      </c>
      <c r="AP104" t="s">
        <v>136</v>
      </c>
      <c r="AQ104" t="s">
        <v>136</v>
      </c>
      <c r="AR104" t="s">
        <v>133</v>
      </c>
      <c r="AS104" t="s">
        <v>133</v>
      </c>
      <c r="AT104" t="s">
        <v>138</v>
      </c>
      <c r="AU104" t="s">
        <v>136</v>
      </c>
      <c r="AX104" t="s">
        <v>133</v>
      </c>
      <c r="AY104" t="s">
        <v>133</v>
      </c>
      <c r="AZ104" t="s">
        <v>133</v>
      </c>
      <c r="BA104" t="s">
        <v>133</v>
      </c>
      <c r="BB104" t="s">
        <v>133</v>
      </c>
      <c r="BC104" t="s">
        <v>133</v>
      </c>
      <c r="BF104" t="s">
        <v>137</v>
      </c>
      <c r="BG104" t="s">
        <v>136</v>
      </c>
      <c r="BH104" t="s">
        <v>133</v>
      </c>
      <c r="BI104" t="s">
        <v>137</v>
      </c>
      <c r="BJ104" t="s">
        <v>133</v>
      </c>
      <c r="BK104" t="s">
        <v>133</v>
      </c>
      <c r="BN104" t="s">
        <v>133</v>
      </c>
      <c r="BO104" t="s">
        <v>133</v>
      </c>
      <c r="BP104" t="s">
        <v>133</v>
      </c>
      <c r="BQ104" t="s">
        <v>133</v>
      </c>
      <c r="BR104" t="s">
        <v>133</v>
      </c>
      <c r="BS104" t="s">
        <v>133</v>
      </c>
      <c r="CD104" t="s">
        <v>136</v>
      </c>
      <c r="CE104" t="s">
        <v>136</v>
      </c>
      <c r="CF104" t="s">
        <v>136</v>
      </c>
      <c r="CG104" t="s">
        <v>136</v>
      </c>
      <c r="CH104" t="s">
        <v>136</v>
      </c>
      <c r="CI104" t="s">
        <v>136</v>
      </c>
      <c r="CJ104" t="s">
        <v>136</v>
      </c>
      <c r="CM104" t="s">
        <v>136</v>
      </c>
      <c r="CN104" t="s">
        <v>136</v>
      </c>
      <c r="CO104" t="s">
        <v>136</v>
      </c>
      <c r="CP104" t="s">
        <v>138</v>
      </c>
      <c r="CQ104" t="s">
        <v>136</v>
      </c>
      <c r="CR104" t="s">
        <v>136</v>
      </c>
      <c r="CS104" t="s">
        <v>136</v>
      </c>
      <c r="CT104" t="s">
        <v>136</v>
      </c>
      <c r="CU104" t="s">
        <v>136</v>
      </c>
      <c r="CV104" t="s">
        <v>137</v>
      </c>
      <c r="CW104" t="s">
        <v>138</v>
      </c>
      <c r="CX104" t="s">
        <v>136</v>
      </c>
      <c r="CY104" t="s">
        <v>136</v>
      </c>
      <c r="CZ104" t="s">
        <v>136</v>
      </c>
      <c r="DA104" t="s">
        <v>136</v>
      </c>
      <c r="DB104" t="s">
        <v>136</v>
      </c>
      <c r="DC104" t="s">
        <v>137</v>
      </c>
      <c r="DD104" t="s">
        <v>137</v>
      </c>
      <c r="DE104" t="s">
        <v>138</v>
      </c>
      <c r="DF104" t="s">
        <v>138</v>
      </c>
      <c r="DG104" t="s">
        <v>136</v>
      </c>
      <c r="DH104" t="s">
        <v>137</v>
      </c>
      <c r="DI104" t="s">
        <v>136</v>
      </c>
      <c r="DJ104" t="s">
        <v>136</v>
      </c>
      <c r="DK104" t="s">
        <v>136</v>
      </c>
      <c r="DL104" t="s">
        <v>137</v>
      </c>
      <c r="DM104" t="s">
        <v>136</v>
      </c>
      <c r="DN104" t="s">
        <v>136</v>
      </c>
      <c r="DO104" t="s">
        <v>136</v>
      </c>
      <c r="DP104" t="s">
        <v>136</v>
      </c>
      <c r="DQ104" t="s">
        <v>136</v>
      </c>
      <c r="DR104" t="s">
        <v>133</v>
      </c>
      <c r="DS104" t="s">
        <v>136</v>
      </c>
      <c r="DT104" t="s">
        <v>133</v>
      </c>
      <c r="DW104" t="s">
        <v>136</v>
      </c>
      <c r="DX104" t="s">
        <v>136</v>
      </c>
      <c r="DY104" t="s">
        <v>136</v>
      </c>
      <c r="DZ104" t="s">
        <v>137</v>
      </c>
      <c r="EA104" t="s">
        <v>136</v>
      </c>
      <c r="EB104" t="s">
        <v>136</v>
      </c>
      <c r="EC104" t="s">
        <v>136</v>
      </c>
      <c r="ED104" t="s">
        <v>136</v>
      </c>
      <c r="EE104" t="s">
        <v>136</v>
      </c>
      <c r="EF104" t="s">
        <v>136</v>
      </c>
      <c r="EG104" t="s">
        <v>136</v>
      </c>
      <c r="EH104" t="s">
        <v>136</v>
      </c>
      <c r="EI104" t="s">
        <v>136</v>
      </c>
      <c r="EJ104" t="s">
        <v>137</v>
      </c>
      <c r="EK104" t="s">
        <v>136</v>
      </c>
      <c r="EL104" t="s">
        <v>138</v>
      </c>
      <c r="EM104" t="s">
        <v>136</v>
      </c>
      <c r="EN104" t="s">
        <v>136</v>
      </c>
      <c r="EO104" t="s">
        <v>136</v>
      </c>
      <c r="EP104" t="s">
        <v>136</v>
      </c>
      <c r="EQ104" t="s">
        <v>136</v>
      </c>
      <c r="ER104" t="s">
        <v>136</v>
      </c>
      <c r="ES104" t="s">
        <v>136</v>
      </c>
      <c r="ET104" t="s">
        <v>136</v>
      </c>
      <c r="EU104" t="s">
        <v>137</v>
      </c>
      <c r="EV104" t="s">
        <v>137</v>
      </c>
      <c r="EW104" t="s">
        <v>132</v>
      </c>
      <c r="EX104" t="s">
        <v>136</v>
      </c>
      <c r="EY104" t="s">
        <v>134</v>
      </c>
      <c r="EZ104" t="s">
        <v>136</v>
      </c>
      <c r="FA104" t="s">
        <v>137</v>
      </c>
      <c r="FB104" t="s">
        <v>136</v>
      </c>
      <c r="FC104" t="s">
        <v>138</v>
      </c>
      <c r="FD104" t="s">
        <v>132</v>
      </c>
      <c r="FE104" t="s">
        <v>137</v>
      </c>
      <c r="FF104" t="s">
        <v>136</v>
      </c>
    </row>
    <row r="105" spans="1:162" x14ac:dyDescent="0.2">
      <c r="A105" t="s">
        <v>239</v>
      </c>
      <c r="B105" t="s">
        <v>133</v>
      </c>
      <c r="C105" t="s">
        <v>133</v>
      </c>
      <c r="D105" t="s">
        <v>133</v>
      </c>
      <c r="E105" t="s">
        <v>133</v>
      </c>
      <c r="F105" t="s">
        <v>133</v>
      </c>
      <c r="G105" t="s">
        <v>133</v>
      </c>
      <c r="J105" t="s">
        <v>136</v>
      </c>
      <c r="K105" t="s">
        <v>138</v>
      </c>
      <c r="L105" t="s">
        <v>138</v>
      </c>
      <c r="M105" t="s">
        <v>138</v>
      </c>
      <c r="N105" t="s">
        <v>138</v>
      </c>
      <c r="O105" t="s">
        <v>138</v>
      </c>
      <c r="R105" t="s">
        <v>132</v>
      </c>
      <c r="S105" t="s">
        <v>136</v>
      </c>
      <c r="T105" t="s">
        <v>138</v>
      </c>
      <c r="U105" t="s">
        <v>133</v>
      </c>
      <c r="V105" t="s">
        <v>136</v>
      </c>
      <c r="W105" t="s">
        <v>138</v>
      </c>
      <c r="Z105" t="s">
        <v>136</v>
      </c>
      <c r="AA105" t="s">
        <v>136</v>
      </c>
      <c r="AB105" t="s">
        <v>136</v>
      </c>
      <c r="AC105" t="s">
        <v>136</v>
      </c>
      <c r="AD105" t="s">
        <v>136</v>
      </c>
      <c r="AE105" t="s">
        <v>136</v>
      </c>
      <c r="AH105" t="s">
        <v>136</v>
      </c>
      <c r="AI105" t="s">
        <v>136</v>
      </c>
      <c r="AJ105" t="s">
        <v>136</v>
      </c>
      <c r="AK105" t="s">
        <v>136</v>
      </c>
      <c r="AL105" t="s">
        <v>136</v>
      </c>
      <c r="AM105" t="s">
        <v>133</v>
      </c>
      <c r="AP105" t="s">
        <v>136</v>
      </c>
      <c r="AQ105" t="s">
        <v>136</v>
      </c>
      <c r="AR105" t="s">
        <v>138</v>
      </c>
      <c r="AS105" t="s">
        <v>138</v>
      </c>
      <c r="AT105" t="s">
        <v>136</v>
      </c>
      <c r="AU105" t="s">
        <v>136</v>
      </c>
      <c r="AX105" t="s">
        <v>138</v>
      </c>
      <c r="AY105" t="s">
        <v>133</v>
      </c>
      <c r="AZ105" t="s">
        <v>133</v>
      </c>
      <c r="BA105" t="s">
        <v>138</v>
      </c>
      <c r="BB105" t="s">
        <v>138</v>
      </c>
      <c r="BC105" t="s">
        <v>133</v>
      </c>
      <c r="BF105" t="s">
        <v>137</v>
      </c>
      <c r="BG105" t="s">
        <v>136</v>
      </c>
      <c r="BH105" t="s">
        <v>138</v>
      </c>
      <c r="BI105" t="s">
        <v>137</v>
      </c>
      <c r="BJ105" t="s">
        <v>138</v>
      </c>
      <c r="BK105" t="s">
        <v>138</v>
      </c>
      <c r="BN105" t="s">
        <v>138</v>
      </c>
      <c r="BO105" t="s">
        <v>138</v>
      </c>
      <c r="BP105" t="s">
        <v>138</v>
      </c>
      <c r="BQ105" t="s">
        <v>138</v>
      </c>
      <c r="BR105" t="s">
        <v>138</v>
      </c>
      <c r="BS105" t="s">
        <v>136</v>
      </c>
      <c r="CD105" t="s">
        <v>136</v>
      </c>
      <c r="CE105" t="s">
        <v>136</v>
      </c>
      <c r="CF105" t="s">
        <v>136</v>
      </c>
      <c r="CG105" t="s">
        <v>136</v>
      </c>
      <c r="CH105" t="s">
        <v>136</v>
      </c>
      <c r="CI105" t="s">
        <v>136</v>
      </c>
      <c r="CJ105" t="s">
        <v>136</v>
      </c>
      <c r="CM105" t="s">
        <v>136</v>
      </c>
      <c r="CN105" t="s">
        <v>136</v>
      </c>
      <c r="CO105" t="s">
        <v>136</v>
      </c>
      <c r="CP105" t="s">
        <v>138</v>
      </c>
      <c r="CQ105" t="s">
        <v>136</v>
      </c>
      <c r="CR105" t="s">
        <v>136</v>
      </c>
      <c r="CS105" t="s">
        <v>136</v>
      </c>
      <c r="CT105" t="s">
        <v>136</v>
      </c>
      <c r="CU105" t="s">
        <v>136</v>
      </c>
      <c r="CV105" t="s">
        <v>137</v>
      </c>
      <c r="CW105" t="s">
        <v>136</v>
      </c>
      <c r="CX105" t="s">
        <v>136</v>
      </c>
      <c r="CY105" t="s">
        <v>136</v>
      </c>
      <c r="CZ105" t="s">
        <v>136</v>
      </c>
      <c r="DA105" t="s">
        <v>136</v>
      </c>
      <c r="DB105" t="s">
        <v>136</v>
      </c>
      <c r="DC105" t="s">
        <v>137</v>
      </c>
      <c r="DD105" t="s">
        <v>137</v>
      </c>
      <c r="DE105" t="s">
        <v>138</v>
      </c>
      <c r="DF105" t="s">
        <v>138</v>
      </c>
      <c r="DG105" t="s">
        <v>136</v>
      </c>
      <c r="DH105" t="s">
        <v>137</v>
      </c>
      <c r="DI105" t="s">
        <v>136</v>
      </c>
      <c r="DJ105" t="s">
        <v>136</v>
      </c>
      <c r="DK105" t="s">
        <v>136</v>
      </c>
      <c r="DL105" t="s">
        <v>137</v>
      </c>
      <c r="DM105" t="s">
        <v>136</v>
      </c>
      <c r="DN105" t="s">
        <v>136</v>
      </c>
      <c r="DO105" t="s">
        <v>136</v>
      </c>
      <c r="DP105" t="s">
        <v>136</v>
      </c>
      <c r="DQ105" t="s">
        <v>136</v>
      </c>
      <c r="DR105" t="s">
        <v>138</v>
      </c>
      <c r="DS105" t="s">
        <v>136</v>
      </c>
      <c r="DT105" t="s">
        <v>138</v>
      </c>
      <c r="DW105" t="s">
        <v>136</v>
      </c>
      <c r="DX105" t="s">
        <v>136</v>
      </c>
      <c r="DY105" t="s">
        <v>136</v>
      </c>
      <c r="DZ105" t="s">
        <v>137</v>
      </c>
      <c r="EA105" t="s">
        <v>136</v>
      </c>
      <c r="EB105" t="s">
        <v>136</v>
      </c>
      <c r="EC105" t="s">
        <v>137</v>
      </c>
      <c r="ED105" t="s">
        <v>136</v>
      </c>
      <c r="EE105" t="s">
        <v>136</v>
      </c>
      <c r="EF105" t="s">
        <v>136</v>
      </c>
      <c r="EG105" t="s">
        <v>136</v>
      </c>
      <c r="EH105" t="s">
        <v>136</v>
      </c>
      <c r="EI105" t="s">
        <v>136</v>
      </c>
      <c r="EJ105" t="s">
        <v>137</v>
      </c>
      <c r="EK105" t="s">
        <v>136</v>
      </c>
      <c r="EL105" t="s">
        <v>138</v>
      </c>
      <c r="EM105" t="s">
        <v>136</v>
      </c>
      <c r="EN105" t="s">
        <v>136</v>
      </c>
      <c r="EO105" t="s">
        <v>136</v>
      </c>
      <c r="EP105" t="s">
        <v>136</v>
      </c>
      <c r="EQ105" t="s">
        <v>136</v>
      </c>
      <c r="ER105" t="s">
        <v>136</v>
      </c>
      <c r="ES105" t="s">
        <v>136</v>
      </c>
      <c r="ET105" t="s">
        <v>136</v>
      </c>
      <c r="EU105" t="s">
        <v>137</v>
      </c>
      <c r="EV105" t="s">
        <v>137</v>
      </c>
      <c r="EW105" t="s">
        <v>132</v>
      </c>
      <c r="EX105" t="s">
        <v>136</v>
      </c>
      <c r="EY105" t="s">
        <v>132</v>
      </c>
      <c r="EZ105" t="s">
        <v>136</v>
      </c>
      <c r="FA105" t="s">
        <v>137</v>
      </c>
      <c r="FB105" t="s">
        <v>136</v>
      </c>
      <c r="FC105" t="s">
        <v>138</v>
      </c>
      <c r="FD105" t="s">
        <v>132</v>
      </c>
      <c r="FE105" t="s">
        <v>137</v>
      </c>
      <c r="FF105" t="s">
        <v>136</v>
      </c>
    </row>
    <row r="106" spans="1:162" x14ac:dyDescent="0.2">
      <c r="A106" t="s">
        <v>240</v>
      </c>
      <c r="B106" t="s">
        <v>136</v>
      </c>
      <c r="C106" t="s">
        <v>136</v>
      </c>
      <c r="D106" t="s">
        <v>133</v>
      </c>
      <c r="E106" t="s">
        <v>136</v>
      </c>
      <c r="F106" t="s">
        <v>136</v>
      </c>
      <c r="G106" t="s">
        <v>133</v>
      </c>
      <c r="J106" t="s">
        <v>132</v>
      </c>
      <c r="K106" t="s">
        <v>136</v>
      </c>
      <c r="L106" t="s">
        <v>136</v>
      </c>
      <c r="M106" t="s">
        <v>136</v>
      </c>
      <c r="N106" t="s">
        <v>136</v>
      </c>
      <c r="O106" t="s">
        <v>133</v>
      </c>
      <c r="R106" t="s">
        <v>133</v>
      </c>
      <c r="S106" t="s">
        <v>137</v>
      </c>
      <c r="T106" t="s">
        <v>136</v>
      </c>
      <c r="U106" t="s">
        <v>136</v>
      </c>
      <c r="V106" t="s">
        <v>136</v>
      </c>
      <c r="W106" t="s">
        <v>136</v>
      </c>
      <c r="Z106" t="s">
        <v>136</v>
      </c>
      <c r="AA106" t="s">
        <v>136</v>
      </c>
      <c r="AB106" t="s">
        <v>136</v>
      </c>
      <c r="AC106" t="s">
        <v>136</v>
      </c>
      <c r="AD106" t="s">
        <v>136</v>
      </c>
      <c r="AE106" t="s">
        <v>136</v>
      </c>
      <c r="AH106" t="s">
        <v>132</v>
      </c>
      <c r="AI106" t="s">
        <v>136</v>
      </c>
      <c r="AJ106" t="s">
        <v>136</v>
      </c>
      <c r="AK106" t="s">
        <v>136</v>
      </c>
      <c r="AL106" t="s">
        <v>136</v>
      </c>
      <c r="AM106" t="s">
        <v>136</v>
      </c>
      <c r="AP106" t="s">
        <v>133</v>
      </c>
      <c r="AQ106" t="s">
        <v>136</v>
      </c>
      <c r="AR106" t="s">
        <v>136</v>
      </c>
      <c r="AS106" t="s">
        <v>136</v>
      </c>
      <c r="AT106" t="s">
        <v>136</v>
      </c>
      <c r="AU106" t="s">
        <v>133</v>
      </c>
      <c r="AX106" t="s">
        <v>136</v>
      </c>
      <c r="AY106" t="s">
        <v>136</v>
      </c>
      <c r="AZ106" t="s">
        <v>137</v>
      </c>
      <c r="BA106" t="s">
        <v>136</v>
      </c>
      <c r="BB106" t="s">
        <v>136</v>
      </c>
      <c r="BC106" t="s">
        <v>136</v>
      </c>
      <c r="BF106" t="s">
        <v>133</v>
      </c>
      <c r="BG106" t="s">
        <v>132</v>
      </c>
      <c r="BH106" t="s">
        <v>136</v>
      </c>
      <c r="BI106" t="s">
        <v>133</v>
      </c>
      <c r="BJ106" t="s">
        <v>136</v>
      </c>
      <c r="BK106" t="s">
        <v>136</v>
      </c>
      <c r="BN106" t="s">
        <v>133</v>
      </c>
      <c r="BO106" t="s">
        <v>136</v>
      </c>
      <c r="BP106" t="s">
        <v>137</v>
      </c>
      <c r="BQ106" t="s">
        <v>136</v>
      </c>
      <c r="BR106" t="s">
        <v>133</v>
      </c>
      <c r="BS106" t="s">
        <v>132</v>
      </c>
      <c r="CD106" t="s">
        <v>133</v>
      </c>
      <c r="CE106" t="s">
        <v>136</v>
      </c>
      <c r="CF106" t="s">
        <v>136</v>
      </c>
      <c r="CG106" t="s">
        <v>136</v>
      </c>
      <c r="CH106" t="s">
        <v>136</v>
      </c>
      <c r="CI106" t="s">
        <v>136</v>
      </c>
      <c r="CJ106" t="s">
        <v>136</v>
      </c>
      <c r="CM106" t="s">
        <v>136</v>
      </c>
      <c r="CN106" t="s">
        <v>136</v>
      </c>
      <c r="CO106" t="s">
        <v>136</v>
      </c>
      <c r="CP106" t="s">
        <v>136</v>
      </c>
      <c r="CQ106" t="s">
        <v>136</v>
      </c>
      <c r="CR106" t="s">
        <v>136</v>
      </c>
      <c r="CS106" t="s">
        <v>137</v>
      </c>
      <c r="CT106" t="s">
        <v>138</v>
      </c>
      <c r="CU106" t="s">
        <v>136</v>
      </c>
      <c r="CV106" t="s">
        <v>136</v>
      </c>
      <c r="CW106" t="s">
        <v>136</v>
      </c>
      <c r="CX106" t="s">
        <v>136</v>
      </c>
      <c r="CY106" t="s">
        <v>136</v>
      </c>
      <c r="CZ106" t="s">
        <v>136</v>
      </c>
      <c r="DA106" t="s">
        <v>136</v>
      </c>
      <c r="DB106" t="s">
        <v>136</v>
      </c>
      <c r="DC106" t="s">
        <v>136</v>
      </c>
      <c r="DD106" t="s">
        <v>136</v>
      </c>
      <c r="DE106" t="s">
        <v>136</v>
      </c>
      <c r="DF106" t="s">
        <v>136</v>
      </c>
      <c r="DG106" t="s">
        <v>136</v>
      </c>
      <c r="DH106" t="s">
        <v>136</v>
      </c>
      <c r="DI106" t="s">
        <v>136</v>
      </c>
      <c r="DJ106" t="s">
        <v>136</v>
      </c>
      <c r="DK106" t="s">
        <v>136</v>
      </c>
      <c r="DL106" t="s">
        <v>136</v>
      </c>
      <c r="DM106" t="s">
        <v>136</v>
      </c>
      <c r="DN106" t="s">
        <v>137</v>
      </c>
      <c r="DO106" t="s">
        <v>136</v>
      </c>
      <c r="DP106" t="s">
        <v>136</v>
      </c>
      <c r="DQ106" t="s">
        <v>136</v>
      </c>
      <c r="DR106" t="s">
        <v>136</v>
      </c>
      <c r="DS106" t="s">
        <v>136</v>
      </c>
      <c r="DT106" t="s">
        <v>136</v>
      </c>
      <c r="DW106" t="s">
        <v>136</v>
      </c>
      <c r="DX106" t="s">
        <v>136</v>
      </c>
      <c r="DY106" t="s">
        <v>136</v>
      </c>
      <c r="DZ106" t="s">
        <v>136</v>
      </c>
      <c r="EA106" t="s">
        <v>136</v>
      </c>
      <c r="EB106" t="s">
        <v>136</v>
      </c>
      <c r="EC106" t="s">
        <v>136</v>
      </c>
      <c r="ED106" t="s">
        <v>138</v>
      </c>
      <c r="EE106" t="s">
        <v>136</v>
      </c>
      <c r="EF106" t="s">
        <v>132</v>
      </c>
      <c r="EG106" t="s">
        <v>136</v>
      </c>
      <c r="EH106" t="s">
        <v>136</v>
      </c>
      <c r="EI106" t="s">
        <v>136</v>
      </c>
      <c r="EJ106" t="s">
        <v>136</v>
      </c>
      <c r="EK106" t="s">
        <v>136</v>
      </c>
      <c r="EL106" t="s">
        <v>136</v>
      </c>
      <c r="EM106" t="s">
        <v>136</v>
      </c>
      <c r="EN106" t="s">
        <v>136</v>
      </c>
      <c r="EO106" t="s">
        <v>136</v>
      </c>
      <c r="EP106" t="s">
        <v>136</v>
      </c>
      <c r="EQ106" t="s">
        <v>136</v>
      </c>
      <c r="ER106" t="s">
        <v>136</v>
      </c>
      <c r="ES106" t="s">
        <v>136</v>
      </c>
      <c r="ET106" t="s">
        <v>136</v>
      </c>
      <c r="EU106" t="s">
        <v>136</v>
      </c>
      <c r="EV106" t="s">
        <v>136</v>
      </c>
      <c r="EW106" t="s">
        <v>136</v>
      </c>
      <c r="EX106" t="s">
        <v>136</v>
      </c>
      <c r="EY106" t="s">
        <v>136</v>
      </c>
      <c r="EZ106" t="s">
        <v>136</v>
      </c>
      <c r="FA106" t="s">
        <v>137</v>
      </c>
      <c r="FB106" t="s">
        <v>136</v>
      </c>
      <c r="FC106" t="s">
        <v>136</v>
      </c>
      <c r="FD106" t="s">
        <v>136</v>
      </c>
      <c r="FE106" t="s">
        <v>136</v>
      </c>
      <c r="FF106" t="s">
        <v>136</v>
      </c>
    </row>
    <row r="107" spans="1:162" x14ac:dyDescent="0.2">
      <c r="A107" t="s">
        <v>241</v>
      </c>
      <c r="B107" t="s">
        <v>136</v>
      </c>
      <c r="C107" t="s">
        <v>136</v>
      </c>
      <c r="D107" t="s">
        <v>136</v>
      </c>
      <c r="E107" t="s">
        <v>136</v>
      </c>
      <c r="F107" t="s">
        <v>136</v>
      </c>
      <c r="G107" t="s">
        <v>136</v>
      </c>
      <c r="J107" t="s">
        <v>136</v>
      </c>
      <c r="K107" t="s">
        <v>136</v>
      </c>
      <c r="L107" t="s">
        <v>136</v>
      </c>
      <c r="M107" t="s">
        <v>136</v>
      </c>
      <c r="N107" t="s">
        <v>132</v>
      </c>
      <c r="O107" t="s">
        <v>136</v>
      </c>
      <c r="R107" t="s">
        <v>136</v>
      </c>
      <c r="S107" t="s">
        <v>137</v>
      </c>
      <c r="T107" t="s">
        <v>136</v>
      </c>
      <c r="U107" t="s">
        <v>136</v>
      </c>
      <c r="V107" t="s">
        <v>136</v>
      </c>
      <c r="W107" t="s">
        <v>133</v>
      </c>
      <c r="Z107" t="s">
        <v>133</v>
      </c>
      <c r="AA107" t="s">
        <v>136</v>
      </c>
      <c r="AB107" t="s">
        <v>136</v>
      </c>
      <c r="AC107" t="s">
        <v>137</v>
      </c>
      <c r="AD107" t="s">
        <v>136</v>
      </c>
      <c r="AE107" t="s">
        <v>132</v>
      </c>
      <c r="AH107" t="s">
        <v>137</v>
      </c>
      <c r="AI107" t="s">
        <v>136</v>
      </c>
      <c r="AJ107" t="s">
        <v>136</v>
      </c>
      <c r="AK107" t="s">
        <v>136</v>
      </c>
      <c r="AL107" t="s">
        <v>136</v>
      </c>
      <c r="AM107" t="s">
        <v>136</v>
      </c>
      <c r="AP107" t="s">
        <v>136</v>
      </c>
      <c r="AQ107" t="s">
        <v>136</v>
      </c>
      <c r="AR107" t="s">
        <v>136</v>
      </c>
      <c r="AS107" t="s">
        <v>136</v>
      </c>
      <c r="AT107" t="s">
        <v>136</v>
      </c>
      <c r="AU107" t="s">
        <v>136</v>
      </c>
      <c r="AX107" t="s">
        <v>132</v>
      </c>
      <c r="AY107" t="s">
        <v>132</v>
      </c>
      <c r="AZ107" t="s">
        <v>137</v>
      </c>
      <c r="BA107" t="s">
        <v>132</v>
      </c>
      <c r="BB107" t="s">
        <v>132</v>
      </c>
      <c r="BC107" t="s">
        <v>136</v>
      </c>
      <c r="BF107" t="s">
        <v>136</v>
      </c>
      <c r="BG107" t="s">
        <v>136</v>
      </c>
      <c r="BH107" t="s">
        <v>136</v>
      </c>
      <c r="BI107" t="s">
        <v>136</v>
      </c>
      <c r="BJ107" t="s">
        <v>136</v>
      </c>
      <c r="BK107" t="s">
        <v>136</v>
      </c>
      <c r="BN107" t="s">
        <v>136</v>
      </c>
      <c r="BO107" t="s">
        <v>132</v>
      </c>
      <c r="BP107" t="s">
        <v>132</v>
      </c>
      <c r="BQ107" t="s">
        <v>136</v>
      </c>
      <c r="BR107" t="s">
        <v>136</v>
      </c>
      <c r="BS107" t="s">
        <v>136</v>
      </c>
      <c r="CD107" t="s">
        <v>136</v>
      </c>
      <c r="CE107" t="s">
        <v>136</v>
      </c>
      <c r="CF107" t="s">
        <v>136</v>
      </c>
      <c r="CG107" t="s">
        <v>137</v>
      </c>
      <c r="CH107" t="s">
        <v>133</v>
      </c>
      <c r="CI107" t="s">
        <v>136</v>
      </c>
      <c r="CJ107" t="s">
        <v>136</v>
      </c>
      <c r="CM107" t="s">
        <v>136</v>
      </c>
      <c r="CN107" t="s">
        <v>136</v>
      </c>
      <c r="CO107" t="s">
        <v>136</v>
      </c>
      <c r="CP107" t="s">
        <v>136</v>
      </c>
      <c r="CQ107" t="s">
        <v>136</v>
      </c>
      <c r="CR107" t="s">
        <v>136</v>
      </c>
      <c r="CS107" t="s">
        <v>136</v>
      </c>
      <c r="CT107" t="s">
        <v>136</v>
      </c>
      <c r="CU107" t="s">
        <v>136</v>
      </c>
      <c r="CV107" t="s">
        <v>136</v>
      </c>
      <c r="CW107" t="s">
        <v>136</v>
      </c>
      <c r="CX107" t="s">
        <v>136</v>
      </c>
      <c r="CY107" t="s">
        <v>136</v>
      </c>
      <c r="CZ107" t="s">
        <v>136</v>
      </c>
      <c r="DA107" t="s">
        <v>136</v>
      </c>
      <c r="DB107" t="s">
        <v>136</v>
      </c>
      <c r="DC107" t="s">
        <v>136</v>
      </c>
      <c r="DD107" t="s">
        <v>136</v>
      </c>
      <c r="DE107" t="s">
        <v>136</v>
      </c>
      <c r="DF107" t="s">
        <v>136</v>
      </c>
      <c r="DG107" t="s">
        <v>136</v>
      </c>
      <c r="DH107" t="s">
        <v>136</v>
      </c>
      <c r="DI107" t="s">
        <v>136</v>
      </c>
      <c r="DJ107" t="s">
        <v>136</v>
      </c>
      <c r="DK107" t="s">
        <v>136</v>
      </c>
      <c r="DL107" t="s">
        <v>136</v>
      </c>
      <c r="DM107" t="s">
        <v>136</v>
      </c>
      <c r="DN107" t="s">
        <v>136</v>
      </c>
      <c r="DO107" t="s">
        <v>136</v>
      </c>
      <c r="DP107" t="s">
        <v>136</v>
      </c>
      <c r="DQ107" t="s">
        <v>136</v>
      </c>
      <c r="DR107" t="s">
        <v>136</v>
      </c>
      <c r="DS107" t="s">
        <v>136</v>
      </c>
      <c r="DT107" t="s">
        <v>136</v>
      </c>
      <c r="DW107" t="s">
        <v>136</v>
      </c>
      <c r="DX107" t="s">
        <v>136</v>
      </c>
      <c r="DY107" t="s">
        <v>136</v>
      </c>
      <c r="DZ107" t="s">
        <v>136</v>
      </c>
      <c r="EA107" t="s">
        <v>136</v>
      </c>
      <c r="EB107" t="s">
        <v>136</v>
      </c>
      <c r="EC107" t="s">
        <v>136</v>
      </c>
      <c r="ED107" t="s">
        <v>136</v>
      </c>
      <c r="EE107" t="s">
        <v>133</v>
      </c>
      <c r="EF107" t="s">
        <v>136</v>
      </c>
      <c r="EG107" t="s">
        <v>136</v>
      </c>
      <c r="EH107" t="s">
        <v>136</v>
      </c>
      <c r="EI107" t="s">
        <v>136</v>
      </c>
      <c r="EJ107" t="s">
        <v>136</v>
      </c>
      <c r="EK107" t="s">
        <v>136</v>
      </c>
      <c r="EL107" t="s">
        <v>136</v>
      </c>
      <c r="EM107" t="s">
        <v>136</v>
      </c>
      <c r="EN107" t="s">
        <v>136</v>
      </c>
      <c r="EO107" t="s">
        <v>136</v>
      </c>
      <c r="EP107" t="s">
        <v>136</v>
      </c>
      <c r="EQ107" t="s">
        <v>136</v>
      </c>
      <c r="ER107" t="s">
        <v>133</v>
      </c>
      <c r="ES107" t="s">
        <v>136</v>
      </c>
      <c r="ET107" t="s">
        <v>136</v>
      </c>
      <c r="EU107" t="s">
        <v>136</v>
      </c>
      <c r="EV107" t="s">
        <v>133</v>
      </c>
      <c r="EW107" t="s">
        <v>136</v>
      </c>
      <c r="EX107" t="s">
        <v>136</v>
      </c>
      <c r="EY107" t="s">
        <v>136</v>
      </c>
      <c r="EZ107" t="s">
        <v>136</v>
      </c>
      <c r="FA107" t="s">
        <v>136</v>
      </c>
      <c r="FB107" t="s">
        <v>136</v>
      </c>
      <c r="FC107" t="s">
        <v>136</v>
      </c>
      <c r="FD107" t="s">
        <v>136</v>
      </c>
      <c r="FE107" t="s">
        <v>136</v>
      </c>
      <c r="FF107" t="s">
        <v>136</v>
      </c>
    </row>
    <row r="108" spans="1:162" x14ac:dyDescent="0.2">
      <c r="A108" t="s">
        <v>242</v>
      </c>
      <c r="B108" t="s">
        <v>136</v>
      </c>
      <c r="C108" t="s">
        <v>136</v>
      </c>
      <c r="D108" t="s">
        <v>133</v>
      </c>
      <c r="E108" t="s">
        <v>136</v>
      </c>
      <c r="F108" t="s">
        <v>136</v>
      </c>
      <c r="G108" t="s">
        <v>133</v>
      </c>
      <c r="J108" t="s">
        <v>136</v>
      </c>
      <c r="K108" t="s">
        <v>136</v>
      </c>
      <c r="L108" t="s">
        <v>136</v>
      </c>
      <c r="M108" t="s">
        <v>136</v>
      </c>
      <c r="N108" t="s">
        <v>132</v>
      </c>
      <c r="O108" t="s">
        <v>136</v>
      </c>
      <c r="R108" t="s">
        <v>136</v>
      </c>
      <c r="S108" t="s">
        <v>136</v>
      </c>
      <c r="T108" t="s">
        <v>136</v>
      </c>
      <c r="U108" t="s">
        <v>136</v>
      </c>
      <c r="V108" t="s">
        <v>136</v>
      </c>
      <c r="W108" t="s">
        <v>133</v>
      </c>
      <c r="Z108" t="s">
        <v>133</v>
      </c>
      <c r="AA108" t="s">
        <v>136</v>
      </c>
      <c r="AB108" t="s">
        <v>136</v>
      </c>
      <c r="AC108" t="s">
        <v>136</v>
      </c>
      <c r="AD108" t="s">
        <v>136</v>
      </c>
      <c r="AE108" t="s">
        <v>132</v>
      </c>
      <c r="AH108" t="s">
        <v>136</v>
      </c>
      <c r="AI108" t="s">
        <v>133</v>
      </c>
      <c r="AJ108" t="s">
        <v>136</v>
      </c>
      <c r="AK108" t="s">
        <v>136</v>
      </c>
      <c r="AL108" t="s">
        <v>136</v>
      </c>
      <c r="AM108" t="s">
        <v>136</v>
      </c>
      <c r="AP108" t="s">
        <v>133</v>
      </c>
      <c r="AQ108" t="s">
        <v>136</v>
      </c>
      <c r="AR108" t="s">
        <v>136</v>
      </c>
      <c r="AS108" t="s">
        <v>136</v>
      </c>
      <c r="AT108" t="s">
        <v>136</v>
      </c>
      <c r="AU108" t="s">
        <v>136</v>
      </c>
      <c r="AX108" t="s">
        <v>132</v>
      </c>
      <c r="AY108" t="s">
        <v>132</v>
      </c>
      <c r="AZ108" t="s">
        <v>136</v>
      </c>
      <c r="BA108" t="s">
        <v>132</v>
      </c>
      <c r="BB108" t="s">
        <v>132</v>
      </c>
      <c r="BC108" t="s">
        <v>136</v>
      </c>
      <c r="BF108" t="s">
        <v>133</v>
      </c>
      <c r="BG108" t="s">
        <v>133</v>
      </c>
      <c r="BH108" t="s">
        <v>136</v>
      </c>
      <c r="BI108" t="s">
        <v>136</v>
      </c>
      <c r="BJ108" t="s">
        <v>136</v>
      </c>
      <c r="BK108" t="s">
        <v>136</v>
      </c>
      <c r="BN108" t="s">
        <v>136</v>
      </c>
      <c r="BO108" t="s">
        <v>132</v>
      </c>
      <c r="BP108" t="s">
        <v>132</v>
      </c>
      <c r="BQ108" t="s">
        <v>136</v>
      </c>
      <c r="BR108" t="s">
        <v>136</v>
      </c>
      <c r="BS108" t="s">
        <v>136</v>
      </c>
      <c r="CD108" t="s">
        <v>136</v>
      </c>
      <c r="CE108" t="s">
        <v>136</v>
      </c>
      <c r="CF108" t="s">
        <v>136</v>
      </c>
      <c r="CG108" t="s">
        <v>136</v>
      </c>
      <c r="CH108" t="s">
        <v>133</v>
      </c>
      <c r="CI108" t="s">
        <v>133</v>
      </c>
      <c r="CJ108" t="s">
        <v>133</v>
      </c>
      <c r="CM108" t="s">
        <v>136</v>
      </c>
      <c r="CN108" t="s">
        <v>136</v>
      </c>
      <c r="CO108" t="s">
        <v>136</v>
      </c>
      <c r="CP108" t="s">
        <v>136</v>
      </c>
      <c r="CQ108" t="s">
        <v>136</v>
      </c>
      <c r="CR108" t="s">
        <v>133</v>
      </c>
      <c r="CS108" t="s">
        <v>136</v>
      </c>
      <c r="CT108" t="s">
        <v>136</v>
      </c>
      <c r="CU108" t="s">
        <v>136</v>
      </c>
      <c r="CV108" t="s">
        <v>136</v>
      </c>
      <c r="CW108" t="s">
        <v>133</v>
      </c>
      <c r="CX108" t="s">
        <v>136</v>
      </c>
      <c r="CY108" t="s">
        <v>133</v>
      </c>
      <c r="CZ108" t="s">
        <v>136</v>
      </c>
      <c r="DA108" t="s">
        <v>136</v>
      </c>
      <c r="DB108" t="s">
        <v>133</v>
      </c>
      <c r="DC108" t="s">
        <v>136</v>
      </c>
      <c r="DD108" t="s">
        <v>136</v>
      </c>
      <c r="DE108" t="s">
        <v>136</v>
      </c>
      <c r="DF108" t="s">
        <v>136</v>
      </c>
      <c r="DG108" t="s">
        <v>136</v>
      </c>
      <c r="DH108" t="s">
        <v>133</v>
      </c>
      <c r="DI108" t="s">
        <v>136</v>
      </c>
      <c r="DJ108" t="s">
        <v>136</v>
      </c>
      <c r="DK108" t="s">
        <v>136</v>
      </c>
      <c r="DL108" t="s">
        <v>136</v>
      </c>
      <c r="DM108" t="s">
        <v>136</v>
      </c>
      <c r="DN108" t="s">
        <v>136</v>
      </c>
      <c r="DO108" t="s">
        <v>136</v>
      </c>
      <c r="DP108" t="s">
        <v>133</v>
      </c>
      <c r="DQ108" t="s">
        <v>133</v>
      </c>
      <c r="DR108" t="s">
        <v>136</v>
      </c>
      <c r="DS108" t="s">
        <v>136</v>
      </c>
      <c r="DT108" t="s">
        <v>136</v>
      </c>
      <c r="DW108" t="s">
        <v>136</v>
      </c>
      <c r="DX108" t="s">
        <v>136</v>
      </c>
      <c r="DY108" t="s">
        <v>136</v>
      </c>
      <c r="DZ108" t="s">
        <v>136</v>
      </c>
      <c r="EA108" t="s">
        <v>136</v>
      </c>
      <c r="EB108" t="s">
        <v>136</v>
      </c>
      <c r="EC108" t="s">
        <v>136</v>
      </c>
      <c r="ED108" t="s">
        <v>136</v>
      </c>
      <c r="EE108" t="s">
        <v>133</v>
      </c>
      <c r="EF108" t="s">
        <v>136</v>
      </c>
      <c r="EG108" t="s">
        <v>133</v>
      </c>
      <c r="EH108" t="s">
        <v>136</v>
      </c>
      <c r="EI108" t="s">
        <v>136</v>
      </c>
      <c r="EJ108" t="s">
        <v>136</v>
      </c>
      <c r="EK108" t="s">
        <v>136</v>
      </c>
      <c r="EL108" t="s">
        <v>133</v>
      </c>
      <c r="EM108" t="s">
        <v>136</v>
      </c>
      <c r="EN108" t="s">
        <v>136</v>
      </c>
      <c r="EO108" t="s">
        <v>136</v>
      </c>
      <c r="EP108" t="s">
        <v>136</v>
      </c>
      <c r="EQ108" t="s">
        <v>136</v>
      </c>
      <c r="ER108" t="s">
        <v>133</v>
      </c>
      <c r="ES108" t="s">
        <v>136</v>
      </c>
      <c r="ET108" t="s">
        <v>133</v>
      </c>
      <c r="EU108" t="s">
        <v>136</v>
      </c>
      <c r="EV108" t="s">
        <v>133</v>
      </c>
      <c r="EW108" t="s">
        <v>136</v>
      </c>
      <c r="EX108" t="s">
        <v>136</v>
      </c>
      <c r="EY108" t="s">
        <v>136</v>
      </c>
      <c r="EZ108" t="s">
        <v>136</v>
      </c>
      <c r="FA108" t="s">
        <v>136</v>
      </c>
      <c r="FB108" t="s">
        <v>136</v>
      </c>
      <c r="FC108" t="s">
        <v>136</v>
      </c>
      <c r="FD108" t="s">
        <v>136</v>
      </c>
      <c r="FE108" t="s">
        <v>136</v>
      </c>
      <c r="FF108" t="s">
        <v>133</v>
      </c>
    </row>
    <row r="109" spans="1:162" x14ac:dyDescent="0.2">
      <c r="A109" t="s">
        <v>243</v>
      </c>
      <c r="B109" t="s">
        <v>136</v>
      </c>
      <c r="C109" t="s">
        <v>136</v>
      </c>
      <c r="D109" t="s">
        <v>138</v>
      </c>
      <c r="E109" t="s">
        <v>136</v>
      </c>
      <c r="F109" t="s">
        <v>136</v>
      </c>
      <c r="G109" t="s">
        <v>136</v>
      </c>
      <c r="J109" t="s">
        <v>136</v>
      </c>
      <c r="K109" t="s">
        <v>136</v>
      </c>
      <c r="L109" t="s">
        <v>136</v>
      </c>
      <c r="M109" t="s">
        <v>136</v>
      </c>
      <c r="N109" t="s">
        <v>136</v>
      </c>
      <c r="O109" t="s">
        <v>136</v>
      </c>
      <c r="R109" t="s">
        <v>136</v>
      </c>
      <c r="S109" t="s">
        <v>136</v>
      </c>
      <c r="T109" t="s">
        <v>136</v>
      </c>
      <c r="U109" t="s">
        <v>136</v>
      </c>
      <c r="V109" t="s">
        <v>136</v>
      </c>
      <c r="W109" t="s">
        <v>136</v>
      </c>
      <c r="Z109" t="s">
        <v>136</v>
      </c>
      <c r="AA109" t="s">
        <v>136</v>
      </c>
      <c r="AB109" t="s">
        <v>136</v>
      </c>
      <c r="AC109" t="s">
        <v>136</v>
      </c>
      <c r="AD109" t="s">
        <v>136</v>
      </c>
      <c r="AE109" t="s">
        <v>136</v>
      </c>
      <c r="AH109" t="s">
        <v>136</v>
      </c>
      <c r="AI109" t="s">
        <v>136</v>
      </c>
      <c r="AJ109" t="s">
        <v>136</v>
      </c>
      <c r="AK109" t="s">
        <v>136</v>
      </c>
      <c r="AL109" t="s">
        <v>136</v>
      </c>
      <c r="AM109" t="s">
        <v>136</v>
      </c>
      <c r="AP109" t="s">
        <v>136</v>
      </c>
      <c r="AQ109" t="s">
        <v>136</v>
      </c>
      <c r="AR109" t="s">
        <v>136</v>
      </c>
      <c r="AS109" t="s">
        <v>136</v>
      </c>
      <c r="AT109" t="s">
        <v>136</v>
      </c>
      <c r="AU109" t="s">
        <v>136</v>
      </c>
      <c r="AX109" t="s">
        <v>136</v>
      </c>
      <c r="AY109" t="s">
        <v>136</v>
      </c>
      <c r="AZ109" t="s">
        <v>136</v>
      </c>
      <c r="BA109" t="s">
        <v>136</v>
      </c>
      <c r="BB109" t="s">
        <v>136</v>
      </c>
      <c r="BC109" t="s">
        <v>136</v>
      </c>
      <c r="BF109" t="s">
        <v>136</v>
      </c>
      <c r="BG109" t="s">
        <v>136</v>
      </c>
      <c r="BH109" t="s">
        <v>136</v>
      </c>
      <c r="BI109" t="s">
        <v>133</v>
      </c>
      <c r="BJ109" t="s">
        <v>136</v>
      </c>
      <c r="BK109" t="s">
        <v>136</v>
      </c>
      <c r="BN109" t="s">
        <v>136</v>
      </c>
      <c r="BO109" t="s">
        <v>136</v>
      </c>
      <c r="BP109" t="s">
        <v>136</v>
      </c>
      <c r="BQ109" t="s">
        <v>136</v>
      </c>
      <c r="BR109" t="s">
        <v>136</v>
      </c>
      <c r="BS109" t="s">
        <v>136</v>
      </c>
      <c r="CD109" t="s">
        <v>133</v>
      </c>
      <c r="CE109" t="s">
        <v>136</v>
      </c>
      <c r="CF109" t="s">
        <v>136</v>
      </c>
      <c r="CG109" t="s">
        <v>136</v>
      </c>
      <c r="CH109" t="s">
        <v>136</v>
      </c>
      <c r="CI109" t="s">
        <v>136</v>
      </c>
      <c r="CJ109" t="s">
        <v>136</v>
      </c>
      <c r="CM109" t="s">
        <v>136</v>
      </c>
      <c r="CN109" t="s">
        <v>136</v>
      </c>
      <c r="CO109" t="s">
        <v>136</v>
      </c>
      <c r="CP109" t="s">
        <v>136</v>
      </c>
      <c r="CQ109" t="s">
        <v>136</v>
      </c>
      <c r="CR109" t="s">
        <v>136</v>
      </c>
      <c r="CS109" t="s">
        <v>136</v>
      </c>
      <c r="CT109" t="s">
        <v>136</v>
      </c>
      <c r="CU109" t="s">
        <v>136</v>
      </c>
      <c r="CV109" t="s">
        <v>136</v>
      </c>
      <c r="CW109" t="s">
        <v>136</v>
      </c>
      <c r="CX109" t="s">
        <v>136</v>
      </c>
      <c r="CY109" t="s">
        <v>136</v>
      </c>
      <c r="CZ109" t="s">
        <v>136</v>
      </c>
      <c r="DA109" t="s">
        <v>136</v>
      </c>
      <c r="DB109" t="s">
        <v>136</v>
      </c>
      <c r="DC109" t="s">
        <v>136</v>
      </c>
      <c r="DD109" t="s">
        <v>136</v>
      </c>
      <c r="DE109" t="s">
        <v>136</v>
      </c>
      <c r="DF109" t="s">
        <v>136</v>
      </c>
      <c r="DG109" t="s">
        <v>136</v>
      </c>
      <c r="DH109" t="s">
        <v>136</v>
      </c>
      <c r="DI109" t="s">
        <v>136</v>
      </c>
      <c r="DJ109" t="s">
        <v>136</v>
      </c>
      <c r="DK109" t="s">
        <v>136</v>
      </c>
      <c r="DL109" t="s">
        <v>136</v>
      </c>
      <c r="DM109" t="s">
        <v>136</v>
      </c>
      <c r="DN109" t="s">
        <v>136</v>
      </c>
      <c r="DO109" t="s">
        <v>136</v>
      </c>
      <c r="DP109" t="s">
        <v>136</v>
      </c>
      <c r="DQ109" t="s">
        <v>136</v>
      </c>
      <c r="DR109" t="s">
        <v>136</v>
      </c>
      <c r="DS109" t="s">
        <v>136</v>
      </c>
      <c r="DT109" t="s">
        <v>136</v>
      </c>
      <c r="DW109" t="s">
        <v>136</v>
      </c>
      <c r="DX109" t="s">
        <v>136</v>
      </c>
      <c r="DY109" t="s">
        <v>136</v>
      </c>
      <c r="DZ109" t="s">
        <v>136</v>
      </c>
      <c r="EA109" t="s">
        <v>136</v>
      </c>
      <c r="EB109" t="s">
        <v>136</v>
      </c>
      <c r="EC109" t="s">
        <v>136</v>
      </c>
      <c r="ED109" t="s">
        <v>136</v>
      </c>
      <c r="EE109" t="s">
        <v>136</v>
      </c>
      <c r="EF109" t="s">
        <v>136</v>
      </c>
      <c r="EG109" t="s">
        <v>136</v>
      </c>
      <c r="EH109" t="s">
        <v>136</v>
      </c>
      <c r="EI109" t="s">
        <v>136</v>
      </c>
      <c r="EJ109" t="s">
        <v>136</v>
      </c>
      <c r="EK109" t="s">
        <v>136</v>
      </c>
      <c r="EL109" t="s">
        <v>136</v>
      </c>
      <c r="EM109" t="s">
        <v>136</v>
      </c>
      <c r="EN109" t="s">
        <v>136</v>
      </c>
      <c r="EO109" t="s">
        <v>136</v>
      </c>
      <c r="EP109" t="s">
        <v>136</v>
      </c>
      <c r="EQ109" t="s">
        <v>136</v>
      </c>
      <c r="ER109" t="s">
        <v>136</v>
      </c>
      <c r="ES109" t="s">
        <v>136</v>
      </c>
      <c r="ET109" t="s">
        <v>136</v>
      </c>
      <c r="EU109" t="s">
        <v>136</v>
      </c>
      <c r="EV109" t="s">
        <v>136</v>
      </c>
      <c r="EW109" t="s">
        <v>136</v>
      </c>
      <c r="EX109" t="s">
        <v>136</v>
      </c>
      <c r="EY109" t="s">
        <v>136</v>
      </c>
      <c r="EZ109" t="s">
        <v>136</v>
      </c>
      <c r="FA109" t="s">
        <v>136</v>
      </c>
      <c r="FB109" t="s">
        <v>136</v>
      </c>
      <c r="FC109" t="s">
        <v>136</v>
      </c>
      <c r="FD109" t="s">
        <v>136</v>
      </c>
      <c r="FE109" t="s">
        <v>136</v>
      </c>
      <c r="FF109" t="s">
        <v>136</v>
      </c>
    </row>
    <row r="110" spans="1:162" x14ac:dyDescent="0.2">
      <c r="A110" t="s">
        <v>244</v>
      </c>
      <c r="B110" t="s">
        <v>138</v>
      </c>
      <c r="C110" t="s">
        <v>138</v>
      </c>
      <c r="D110" t="s">
        <v>138</v>
      </c>
      <c r="E110" t="s">
        <v>138</v>
      </c>
      <c r="F110" t="s">
        <v>138</v>
      </c>
      <c r="G110" t="s">
        <v>138</v>
      </c>
      <c r="J110" t="s">
        <v>138</v>
      </c>
      <c r="K110" t="s">
        <v>138</v>
      </c>
      <c r="L110" t="s">
        <v>138</v>
      </c>
      <c r="M110" t="s">
        <v>138</v>
      </c>
      <c r="N110" t="s">
        <v>138</v>
      </c>
      <c r="O110" t="s">
        <v>138</v>
      </c>
      <c r="R110" t="s">
        <v>138</v>
      </c>
      <c r="S110" t="s">
        <v>138</v>
      </c>
      <c r="T110" t="s">
        <v>138</v>
      </c>
      <c r="U110" t="s">
        <v>138</v>
      </c>
      <c r="V110" t="s">
        <v>138</v>
      </c>
      <c r="W110" t="s">
        <v>138</v>
      </c>
      <c r="Z110" t="s">
        <v>138</v>
      </c>
      <c r="AA110" t="s">
        <v>138</v>
      </c>
      <c r="AB110" t="s">
        <v>136</v>
      </c>
      <c r="AC110" t="s">
        <v>138</v>
      </c>
      <c r="AD110" t="s">
        <v>138</v>
      </c>
      <c r="AE110" t="s">
        <v>138</v>
      </c>
      <c r="AH110" t="s">
        <v>138</v>
      </c>
      <c r="AI110" t="s">
        <v>138</v>
      </c>
      <c r="AJ110" t="s">
        <v>138</v>
      </c>
      <c r="AK110" t="s">
        <v>138</v>
      </c>
      <c r="AL110" t="s">
        <v>138</v>
      </c>
      <c r="AM110" t="s">
        <v>138</v>
      </c>
      <c r="AP110" t="s">
        <v>138</v>
      </c>
      <c r="AQ110" t="s">
        <v>138</v>
      </c>
      <c r="AR110" t="s">
        <v>138</v>
      </c>
      <c r="AS110" t="s">
        <v>138</v>
      </c>
      <c r="AT110" t="s">
        <v>138</v>
      </c>
      <c r="AU110" t="s">
        <v>138</v>
      </c>
      <c r="AX110" t="s">
        <v>138</v>
      </c>
      <c r="AY110" t="s">
        <v>138</v>
      </c>
      <c r="AZ110" t="s">
        <v>138</v>
      </c>
      <c r="BA110" t="s">
        <v>138</v>
      </c>
      <c r="BB110" t="s">
        <v>138</v>
      </c>
      <c r="BC110" t="s">
        <v>138</v>
      </c>
      <c r="BF110" t="s">
        <v>138</v>
      </c>
      <c r="BG110" t="s">
        <v>138</v>
      </c>
      <c r="BH110" t="s">
        <v>138</v>
      </c>
      <c r="BI110" t="s">
        <v>138</v>
      </c>
      <c r="BJ110" t="s">
        <v>138</v>
      </c>
      <c r="BK110" t="s">
        <v>138</v>
      </c>
      <c r="BN110" t="s">
        <v>138</v>
      </c>
      <c r="BO110" t="s">
        <v>138</v>
      </c>
      <c r="BP110" t="s">
        <v>138</v>
      </c>
      <c r="BQ110" t="s">
        <v>138</v>
      </c>
      <c r="BR110" t="s">
        <v>138</v>
      </c>
      <c r="BS110" t="s">
        <v>138</v>
      </c>
      <c r="CD110" t="s">
        <v>136</v>
      </c>
      <c r="CE110" t="s">
        <v>138</v>
      </c>
      <c r="CF110" t="s">
        <v>138</v>
      </c>
      <c r="CG110" t="s">
        <v>138</v>
      </c>
      <c r="CH110" t="s">
        <v>138</v>
      </c>
      <c r="CI110" t="s">
        <v>138</v>
      </c>
      <c r="CJ110" t="s">
        <v>138</v>
      </c>
      <c r="CM110" t="s">
        <v>138</v>
      </c>
      <c r="CN110" t="s">
        <v>138</v>
      </c>
      <c r="CO110" t="s">
        <v>136</v>
      </c>
      <c r="CP110" t="s">
        <v>138</v>
      </c>
      <c r="CQ110" t="s">
        <v>138</v>
      </c>
      <c r="CR110" t="s">
        <v>138</v>
      </c>
      <c r="CS110" t="s">
        <v>138</v>
      </c>
      <c r="CT110" t="s">
        <v>138</v>
      </c>
      <c r="CU110" t="s">
        <v>138</v>
      </c>
      <c r="CV110" t="s">
        <v>138</v>
      </c>
      <c r="CW110" t="s">
        <v>138</v>
      </c>
      <c r="CX110" t="s">
        <v>138</v>
      </c>
      <c r="CY110" t="s">
        <v>138</v>
      </c>
      <c r="CZ110" t="s">
        <v>138</v>
      </c>
      <c r="DA110" t="s">
        <v>138</v>
      </c>
      <c r="DB110" t="s">
        <v>138</v>
      </c>
      <c r="DC110" t="s">
        <v>138</v>
      </c>
      <c r="DD110" t="s">
        <v>138</v>
      </c>
      <c r="DE110" t="s">
        <v>138</v>
      </c>
      <c r="DF110" t="s">
        <v>138</v>
      </c>
      <c r="DG110" t="s">
        <v>137</v>
      </c>
      <c r="DH110" t="s">
        <v>138</v>
      </c>
      <c r="DI110" t="s">
        <v>138</v>
      </c>
      <c r="DJ110" t="s">
        <v>138</v>
      </c>
      <c r="DK110" t="s">
        <v>138</v>
      </c>
      <c r="DL110" t="s">
        <v>138</v>
      </c>
      <c r="DM110" t="s">
        <v>138</v>
      </c>
      <c r="DN110" t="s">
        <v>138</v>
      </c>
      <c r="DO110" t="s">
        <v>138</v>
      </c>
      <c r="DP110" t="s">
        <v>138</v>
      </c>
      <c r="DQ110" t="s">
        <v>138</v>
      </c>
      <c r="DR110" t="s">
        <v>138</v>
      </c>
      <c r="DS110" t="s">
        <v>138</v>
      </c>
      <c r="DT110" t="s">
        <v>138</v>
      </c>
      <c r="DW110" t="s">
        <v>138</v>
      </c>
      <c r="DX110" t="s">
        <v>138</v>
      </c>
      <c r="DY110" t="s">
        <v>136</v>
      </c>
      <c r="DZ110" t="s">
        <v>138</v>
      </c>
      <c r="EA110" t="s">
        <v>138</v>
      </c>
      <c r="EB110" t="s">
        <v>136</v>
      </c>
      <c r="EC110" t="s">
        <v>138</v>
      </c>
      <c r="ED110" t="s">
        <v>138</v>
      </c>
      <c r="EE110" t="s">
        <v>138</v>
      </c>
      <c r="EF110" t="s">
        <v>138</v>
      </c>
      <c r="EG110" t="s">
        <v>138</v>
      </c>
      <c r="EH110" t="s">
        <v>138</v>
      </c>
      <c r="EI110" t="s">
        <v>138</v>
      </c>
      <c r="EJ110" t="s">
        <v>138</v>
      </c>
      <c r="EK110" t="s">
        <v>138</v>
      </c>
      <c r="EL110" t="s">
        <v>138</v>
      </c>
      <c r="EM110" t="s">
        <v>138</v>
      </c>
      <c r="EN110" t="s">
        <v>138</v>
      </c>
      <c r="EO110" t="s">
        <v>138</v>
      </c>
      <c r="EP110" t="s">
        <v>138</v>
      </c>
      <c r="EQ110" t="s">
        <v>138</v>
      </c>
      <c r="ER110" t="s">
        <v>138</v>
      </c>
      <c r="ES110" t="s">
        <v>138</v>
      </c>
      <c r="ET110" t="s">
        <v>138</v>
      </c>
      <c r="EU110" t="s">
        <v>138</v>
      </c>
      <c r="EV110" t="s">
        <v>138</v>
      </c>
      <c r="EW110" t="s">
        <v>138</v>
      </c>
      <c r="EX110" t="s">
        <v>138</v>
      </c>
      <c r="EY110" t="s">
        <v>138</v>
      </c>
      <c r="EZ110" t="s">
        <v>138</v>
      </c>
      <c r="FA110" t="s">
        <v>137</v>
      </c>
      <c r="FB110" t="s">
        <v>138</v>
      </c>
      <c r="FC110" t="s">
        <v>138</v>
      </c>
      <c r="FD110" t="s">
        <v>138</v>
      </c>
      <c r="FE110" t="s">
        <v>138</v>
      </c>
      <c r="FF110" t="s">
        <v>138</v>
      </c>
    </row>
    <row r="111" spans="1:162" x14ac:dyDescent="0.2">
      <c r="A111" t="s">
        <v>245</v>
      </c>
      <c r="B111" t="s">
        <v>136</v>
      </c>
      <c r="C111" t="s">
        <v>136</v>
      </c>
      <c r="D111" t="s">
        <v>138</v>
      </c>
      <c r="E111" t="s">
        <v>136</v>
      </c>
      <c r="F111" t="s">
        <v>136</v>
      </c>
      <c r="G111" t="s">
        <v>136</v>
      </c>
      <c r="J111" t="s">
        <v>136</v>
      </c>
      <c r="K111" t="s">
        <v>136</v>
      </c>
      <c r="L111" t="s">
        <v>136</v>
      </c>
      <c r="M111" t="s">
        <v>136</v>
      </c>
      <c r="N111" t="s">
        <v>136</v>
      </c>
      <c r="O111" t="s">
        <v>136</v>
      </c>
      <c r="R111" t="s">
        <v>136</v>
      </c>
      <c r="S111" t="s">
        <v>136</v>
      </c>
      <c r="T111" t="s">
        <v>138</v>
      </c>
      <c r="U111" t="s">
        <v>136</v>
      </c>
      <c r="V111" t="s">
        <v>137</v>
      </c>
      <c r="W111" t="s">
        <v>136</v>
      </c>
      <c r="Z111" t="s">
        <v>136</v>
      </c>
      <c r="AA111" t="s">
        <v>136</v>
      </c>
      <c r="AB111" t="s">
        <v>138</v>
      </c>
      <c r="AC111" t="s">
        <v>136</v>
      </c>
      <c r="AD111" t="s">
        <v>136</v>
      </c>
      <c r="AE111" t="s">
        <v>136</v>
      </c>
      <c r="AH111" t="s">
        <v>136</v>
      </c>
      <c r="AI111" t="s">
        <v>136</v>
      </c>
      <c r="AJ111" t="s">
        <v>136</v>
      </c>
      <c r="AK111" t="s">
        <v>136</v>
      </c>
      <c r="AL111" t="s">
        <v>137</v>
      </c>
      <c r="AM111" t="s">
        <v>136</v>
      </c>
      <c r="AP111" t="s">
        <v>136</v>
      </c>
      <c r="AQ111" t="s">
        <v>136</v>
      </c>
      <c r="AR111" t="s">
        <v>136</v>
      </c>
      <c r="AS111" t="s">
        <v>136</v>
      </c>
      <c r="AT111" t="s">
        <v>136</v>
      </c>
      <c r="AU111" t="s">
        <v>136</v>
      </c>
      <c r="AX111" t="s">
        <v>136</v>
      </c>
      <c r="AY111" t="s">
        <v>136</v>
      </c>
      <c r="AZ111" t="s">
        <v>136</v>
      </c>
      <c r="BA111" t="s">
        <v>138</v>
      </c>
      <c r="BB111" t="s">
        <v>137</v>
      </c>
      <c r="BC111" t="s">
        <v>136</v>
      </c>
      <c r="BF111" t="s">
        <v>136</v>
      </c>
      <c r="BG111" t="s">
        <v>136</v>
      </c>
      <c r="BH111" t="s">
        <v>136</v>
      </c>
      <c r="BI111" t="s">
        <v>133</v>
      </c>
      <c r="BJ111" t="s">
        <v>136</v>
      </c>
      <c r="BK111" t="s">
        <v>136</v>
      </c>
      <c r="BN111" t="s">
        <v>136</v>
      </c>
      <c r="BO111" t="s">
        <v>136</v>
      </c>
      <c r="BP111" t="s">
        <v>137</v>
      </c>
      <c r="BQ111" t="s">
        <v>136</v>
      </c>
      <c r="BR111" t="s">
        <v>136</v>
      </c>
      <c r="BS111" t="s">
        <v>137</v>
      </c>
      <c r="CD111" t="s">
        <v>133</v>
      </c>
      <c r="CE111" t="s">
        <v>136</v>
      </c>
      <c r="CF111" t="s">
        <v>136</v>
      </c>
      <c r="CG111" t="s">
        <v>136</v>
      </c>
      <c r="CH111" t="s">
        <v>136</v>
      </c>
      <c r="CI111" t="s">
        <v>136</v>
      </c>
      <c r="CJ111" t="s">
        <v>136</v>
      </c>
      <c r="CM111" t="s">
        <v>136</v>
      </c>
      <c r="CN111" t="s">
        <v>136</v>
      </c>
      <c r="CO111" t="s">
        <v>136</v>
      </c>
      <c r="CP111" t="s">
        <v>136</v>
      </c>
      <c r="CQ111" t="s">
        <v>136</v>
      </c>
      <c r="CR111" t="s">
        <v>136</v>
      </c>
      <c r="CS111" t="s">
        <v>136</v>
      </c>
      <c r="CT111" t="s">
        <v>136</v>
      </c>
      <c r="CU111" t="s">
        <v>136</v>
      </c>
      <c r="CV111" t="s">
        <v>136</v>
      </c>
      <c r="CW111" t="s">
        <v>136</v>
      </c>
      <c r="CX111" t="s">
        <v>136</v>
      </c>
      <c r="CY111" t="s">
        <v>136</v>
      </c>
      <c r="CZ111" t="s">
        <v>136</v>
      </c>
      <c r="DA111" t="s">
        <v>136</v>
      </c>
      <c r="DB111" t="s">
        <v>136</v>
      </c>
      <c r="DC111" t="s">
        <v>136</v>
      </c>
      <c r="DD111" t="s">
        <v>136</v>
      </c>
      <c r="DE111" t="s">
        <v>136</v>
      </c>
      <c r="DF111" t="s">
        <v>136</v>
      </c>
      <c r="DG111" t="s">
        <v>136</v>
      </c>
      <c r="DH111" t="s">
        <v>136</v>
      </c>
      <c r="DI111" t="s">
        <v>136</v>
      </c>
      <c r="DJ111" t="s">
        <v>136</v>
      </c>
      <c r="DK111" t="s">
        <v>136</v>
      </c>
      <c r="DL111" t="s">
        <v>136</v>
      </c>
      <c r="DM111" t="s">
        <v>136</v>
      </c>
      <c r="DN111" t="s">
        <v>136</v>
      </c>
      <c r="DO111" t="s">
        <v>136</v>
      </c>
      <c r="DP111" t="s">
        <v>136</v>
      </c>
      <c r="DQ111" t="s">
        <v>136</v>
      </c>
      <c r="DR111" t="s">
        <v>136</v>
      </c>
      <c r="DS111" t="s">
        <v>136</v>
      </c>
      <c r="DT111" t="s">
        <v>136</v>
      </c>
      <c r="DW111" t="s">
        <v>136</v>
      </c>
      <c r="DX111" t="s">
        <v>136</v>
      </c>
      <c r="DY111" t="s">
        <v>136</v>
      </c>
      <c r="DZ111" t="s">
        <v>136</v>
      </c>
      <c r="EA111" t="s">
        <v>136</v>
      </c>
      <c r="EB111" t="s">
        <v>136</v>
      </c>
      <c r="EC111" t="s">
        <v>136</v>
      </c>
      <c r="ED111" t="s">
        <v>136</v>
      </c>
      <c r="EE111" t="s">
        <v>136</v>
      </c>
      <c r="EF111" t="s">
        <v>136</v>
      </c>
      <c r="EG111" t="s">
        <v>136</v>
      </c>
      <c r="EH111" t="s">
        <v>136</v>
      </c>
      <c r="EI111" t="s">
        <v>136</v>
      </c>
      <c r="EJ111" t="s">
        <v>136</v>
      </c>
      <c r="EK111" t="s">
        <v>136</v>
      </c>
      <c r="EL111" t="s">
        <v>136</v>
      </c>
      <c r="EM111" t="s">
        <v>136</v>
      </c>
      <c r="EN111" t="s">
        <v>136</v>
      </c>
      <c r="EO111" t="s">
        <v>136</v>
      </c>
      <c r="EP111" t="s">
        <v>136</v>
      </c>
      <c r="EQ111" t="s">
        <v>136</v>
      </c>
      <c r="ER111" t="s">
        <v>136</v>
      </c>
      <c r="ES111" t="s">
        <v>136</v>
      </c>
      <c r="ET111" t="s">
        <v>136</v>
      </c>
      <c r="EU111" t="s">
        <v>136</v>
      </c>
      <c r="EV111" t="s">
        <v>136</v>
      </c>
      <c r="EW111" t="s">
        <v>136</v>
      </c>
      <c r="EX111" t="s">
        <v>136</v>
      </c>
      <c r="EY111" t="s">
        <v>136</v>
      </c>
      <c r="EZ111" t="s">
        <v>136</v>
      </c>
      <c r="FA111" t="s">
        <v>136</v>
      </c>
      <c r="FB111" t="s">
        <v>136</v>
      </c>
      <c r="FC111" t="s">
        <v>136</v>
      </c>
      <c r="FD111" t="s">
        <v>137</v>
      </c>
      <c r="FE111" t="s">
        <v>136</v>
      </c>
      <c r="FF111" t="s">
        <v>136</v>
      </c>
    </row>
    <row r="112" spans="1:162" x14ac:dyDescent="0.2">
      <c r="A112" t="s">
        <v>246</v>
      </c>
      <c r="B112" t="s">
        <v>134</v>
      </c>
      <c r="C112" t="s">
        <v>134</v>
      </c>
      <c r="D112" t="s">
        <v>133</v>
      </c>
      <c r="E112" t="s">
        <v>134</v>
      </c>
      <c r="F112" t="s">
        <v>134</v>
      </c>
      <c r="G112" t="s">
        <v>133</v>
      </c>
      <c r="J112" t="s">
        <v>134</v>
      </c>
      <c r="K112" t="s">
        <v>134</v>
      </c>
      <c r="L112" t="s">
        <v>134</v>
      </c>
      <c r="M112" t="s">
        <v>134</v>
      </c>
      <c r="N112" t="s">
        <v>134</v>
      </c>
      <c r="O112" t="s">
        <v>134</v>
      </c>
      <c r="R112" t="s">
        <v>134</v>
      </c>
      <c r="S112" t="s">
        <v>134</v>
      </c>
      <c r="T112" t="s">
        <v>134</v>
      </c>
      <c r="U112" t="s">
        <v>134</v>
      </c>
      <c r="V112" t="s">
        <v>134</v>
      </c>
      <c r="W112" t="s">
        <v>134</v>
      </c>
      <c r="Z112" t="s">
        <v>134</v>
      </c>
      <c r="AA112" t="s">
        <v>134</v>
      </c>
      <c r="AB112" t="s">
        <v>134</v>
      </c>
      <c r="AC112" t="s">
        <v>134</v>
      </c>
      <c r="AD112" t="s">
        <v>134</v>
      </c>
      <c r="AE112" t="s">
        <v>134</v>
      </c>
      <c r="AH112" t="s">
        <v>134</v>
      </c>
      <c r="AI112" t="s">
        <v>134</v>
      </c>
      <c r="AJ112" t="s">
        <v>134</v>
      </c>
      <c r="AK112" t="s">
        <v>134</v>
      </c>
      <c r="AL112" t="s">
        <v>134</v>
      </c>
      <c r="AM112" t="s">
        <v>134</v>
      </c>
      <c r="AP112" t="s">
        <v>134</v>
      </c>
      <c r="AQ112" t="s">
        <v>134</v>
      </c>
      <c r="AR112" t="s">
        <v>134</v>
      </c>
      <c r="AS112" t="s">
        <v>134</v>
      </c>
      <c r="AT112" t="s">
        <v>134</v>
      </c>
      <c r="AU112" t="s">
        <v>134</v>
      </c>
      <c r="AX112" t="s">
        <v>134</v>
      </c>
      <c r="AY112" t="s">
        <v>132</v>
      </c>
      <c r="AZ112" t="s">
        <v>136</v>
      </c>
      <c r="BA112" t="s">
        <v>134</v>
      </c>
      <c r="BB112" t="s">
        <v>132</v>
      </c>
      <c r="BC112" t="s">
        <v>132</v>
      </c>
      <c r="BF112" t="s">
        <v>132</v>
      </c>
      <c r="BG112" t="s">
        <v>136</v>
      </c>
      <c r="BH112" t="s">
        <v>134</v>
      </c>
      <c r="BI112" t="s">
        <v>134</v>
      </c>
      <c r="BJ112" t="s">
        <v>134</v>
      </c>
      <c r="BK112" t="s">
        <v>134</v>
      </c>
      <c r="BN112" t="s">
        <v>134</v>
      </c>
      <c r="BO112" t="s">
        <v>134</v>
      </c>
      <c r="BP112" t="s">
        <v>134</v>
      </c>
      <c r="BQ112" t="s">
        <v>134</v>
      </c>
      <c r="BR112" t="s">
        <v>134</v>
      </c>
      <c r="BS112" t="s">
        <v>134</v>
      </c>
      <c r="CD112" t="s">
        <v>134</v>
      </c>
      <c r="CE112" t="s">
        <v>134</v>
      </c>
      <c r="CF112" t="s">
        <v>134</v>
      </c>
      <c r="CG112" t="s">
        <v>134</v>
      </c>
      <c r="CH112" t="s">
        <v>134</v>
      </c>
      <c r="CI112" t="s">
        <v>134</v>
      </c>
      <c r="CJ112" t="s">
        <v>134</v>
      </c>
      <c r="CM112" t="s">
        <v>134</v>
      </c>
      <c r="CN112" t="s">
        <v>134</v>
      </c>
      <c r="CO112" t="s">
        <v>134</v>
      </c>
      <c r="CP112" t="s">
        <v>134</v>
      </c>
      <c r="CQ112" t="s">
        <v>134</v>
      </c>
      <c r="CR112" t="s">
        <v>134</v>
      </c>
      <c r="CS112" t="s">
        <v>134</v>
      </c>
      <c r="CT112" t="s">
        <v>134</v>
      </c>
      <c r="CU112" t="s">
        <v>134</v>
      </c>
      <c r="CV112" t="s">
        <v>134</v>
      </c>
      <c r="CW112" t="s">
        <v>134</v>
      </c>
      <c r="CX112" t="s">
        <v>134</v>
      </c>
      <c r="CY112" t="s">
        <v>134</v>
      </c>
      <c r="CZ112" t="s">
        <v>134</v>
      </c>
      <c r="DA112" t="s">
        <v>134</v>
      </c>
      <c r="DB112" t="s">
        <v>134</v>
      </c>
      <c r="DC112" t="s">
        <v>134</v>
      </c>
      <c r="DD112" t="s">
        <v>134</v>
      </c>
      <c r="DE112" t="s">
        <v>134</v>
      </c>
      <c r="DF112" t="s">
        <v>134</v>
      </c>
      <c r="DG112" t="s">
        <v>132</v>
      </c>
      <c r="DH112" t="s">
        <v>136</v>
      </c>
      <c r="DI112" t="s">
        <v>134</v>
      </c>
      <c r="DJ112" t="s">
        <v>134</v>
      </c>
      <c r="DK112" t="s">
        <v>134</v>
      </c>
      <c r="DL112" t="s">
        <v>134</v>
      </c>
      <c r="DM112" t="s">
        <v>134</v>
      </c>
      <c r="DN112" t="s">
        <v>134</v>
      </c>
      <c r="DO112" t="s">
        <v>134</v>
      </c>
      <c r="DP112" t="s">
        <v>134</v>
      </c>
      <c r="DQ112" t="s">
        <v>134</v>
      </c>
      <c r="DR112" t="s">
        <v>134</v>
      </c>
      <c r="DS112" t="s">
        <v>134</v>
      </c>
      <c r="DT112" t="s">
        <v>134</v>
      </c>
      <c r="DW112" t="s">
        <v>134</v>
      </c>
      <c r="DX112" t="s">
        <v>134</v>
      </c>
      <c r="DY112" t="s">
        <v>134</v>
      </c>
      <c r="DZ112" t="s">
        <v>134</v>
      </c>
      <c r="EA112" t="s">
        <v>134</v>
      </c>
      <c r="EB112" t="s">
        <v>134</v>
      </c>
      <c r="EC112" t="s">
        <v>134</v>
      </c>
      <c r="ED112" t="s">
        <v>134</v>
      </c>
      <c r="EE112" t="s">
        <v>134</v>
      </c>
      <c r="EF112" t="s">
        <v>134</v>
      </c>
      <c r="EG112" t="s">
        <v>134</v>
      </c>
      <c r="EH112" t="s">
        <v>134</v>
      </c>
      <c r="EI112" t="s">
        <v>134</v>
      </c>
      <c r="EJ112" t="s">
        <v>134</v>
      </c>
      <c r="EK112" t="s">
        <v>134</v>
      </c>
      <c r="EL112" t="s">
        <v>134</v>
      </c>
      <c r="EM112" t="s">
        <v>134</v>
      </c>
      <c r="EN112" t="s">
        <v>134</v>
      </c>
      <c r="EO112" t="s">
        <v>134</v>
      </c>
      <c r="EP112" t="s">
        <v>134</v>
      </c>
      <c r="EQ112" t="s">
        <v>134</v>
      </c>
      <c r="ER112" t="s">
        <v>134</v>
      </c>
      <c r="ES112" t="s">
        <v>134</v>
      </c>
      <c r="ET112" t="s">
        <v>134</v>
      </c>
      <c r="EU112" t="s">
        <v>134</v>
      </c>
      <c r="EV112" t="s">
        <v>134</v>
      </c>
      <c r="EW112" t="s">
        <v>134</v>
      </c>
      <c r="EX112" t="s">
        <v>134</v>
      </c>
      <c r="EY112" t="s">
        <v>134</v>
      </c>
      <c r="EZ112" t="s">
        <v>134</v>
      </c>
      <c r="FA112" t="s">
        <v>134</v>
      </c>
      <c r="FB112" t="s">
        <v>134</v>
      </c>
      <c r="FC112" t="s">
        <v>134</v>
      </c>
      <c r="FD112" t="s">
        <v>134</v>
      </c>
      <c r="FE112" t="s">
        <v>134</v>
      </c>
      <c r="FF112" t="s">
        <v>134</v>
      </c>
    </row>
    <row r="113" spans="1:162" x14ac:dyDescent="0.2">
      <c r="A113" t="s">
        <v>247</v>
      </c>
      <c r="B113" t="s">
        <v>136</v>
      </c>
      <c r="C113" t="s">
        <v>136</v>
      </c>
      <c r="D113" t="s">
        <v>136</v>
      </c>
      <c r="E113" t="s">
        <v>136</v>
      </c>
      <c r="F113" t="s">
        <v>136</v>
      </c>
      <c r="G113" t="s">
        <v>136</v>
      </c>
      <c r="J113" t="s">
        <v>136</v>
      </c>
      <c r="K113" t="s">
        <v>136</v>
      </c>
      <c r="L113" t="s">
        <v>136</v>
      </c>
      <c r="M113" t="s">
        <v>136</v>
      </c>
      <c r="N113" t="s">
        <v>136</v>
      </c>
      <c r="O113" t="s">
        <v>136</v>
      </c>
      <c r="R113" t="s">
        <v>136</v>
      </c>
      <c r="S113" t="s">
        <v>136</v>
      </c>
      <c r="T113" t="s">
        <v>136</v>
      </c>
      <c r="U113" t="s">
        <v>136</v>
      </c>
      <c r="V113" t="s">
        <v>136</v>
      </c>
      <c r="W113" t="s">
        <v>136</v>
      </c>
      <c r="Z113" t="s">
        <v>136</v>
      </c>
      <c r="AA113" t="s">
        <v>136</v>
      </c>
      <c r="AB113" t="s">
        <v>136</v>
      </c>
      <c r="AC113" t="s">
        <v>136</v>
      </c>
      <c r="AD113" t="s">
        <v>136</v>
      </c>
      <c r="AE113" t="s">
        <v>136</v>
      </c>
      <c r="AH113" t="s">
        <v>136</v>
      </c>
      <c r="AI113" t="s">
        <v>136</v>
      </c>
      <c r="AJ113" t="s">
        <v>136</v>
      </c>
      <c r="AK113" t="s">
        <v>136</v>
      </c>
      <c r="AL113" t="s">
        <v>136</v>
      </c>
      <c r="AM113" t="s">
        <v>136</v>
      </c>
      <c r="AP113" t="s">
        <v>136</v>
      </c>
      <c r="AQ113" t="s">
        <v>136</v>
      </c>
      <c r="AR113" t="s">
        <v>136</v>
      </c>
      <c r="AS113" t="s">
        <v>136</v>
      </c>
      <c r="AT113" t="s">
        <v>136</v>
      </c>
      <c r="AU113" t="s">
        <v>136</v>
      </c>
      <c r="AX113" t="s">
        <v>136</v>
      </c>
      <c r="AY113" t="s">
        <v>136</v>
      </c>
      <c r="AZ113" t="s">
        <v>136</v>
      </c>
      <c r="BA113" t="s">
        <v>136</v>
      </c>
      <c r="BB113" t="s">
        <v>136</v>
      </c>
      <c r="BC113" t="s">
        <v>136</v>
      </c>
      <c r="BF113" t="s">
        <v>136</v>
      </c>
      <c r="BG113" t="s">
        <v>136</v>
      </c>
      <c r="BH113" t="s">
        <v>136</v>
      </c>
      <c r="BI113" t="s">
        <v>133</v>
      </c>
      <c r="BJ113" t="s">
        <v>136</v>
      </c>
      <c r="BK113" t="s">
        <v>136</v>
      </c>
      <c r="BN113" t="s">
        <v>138</v>
      </c>
      <c r="BO113" t="s">
        <v>136</v>
      </c>
      <c r="BP113" t="s">
        <v>136</v>
      </c>
      <c r="BQ113" t="s">
        <v>136</v>
      </c>
      <c r="BR113" t="s">
        <v>133</v>
      </c>
      <c r="BS113" t="s">
        <v>136</v>
      </c>
      <c r="CD113" t="s">
        <v>133</v>
      </c>
      <c r="CE113" t="s">
        <v>136</v>
      </c>
      <c r="CF113" t="s">
        <v>136</v>
      </c>
      <c r="CG113" t="s">
        <v>138</v>
      </c>
      <c r="CH113" t="s">
        <v>136</v>
      </c>
      <c r="CI113" t="s">
        <v>136</v>
      </c>
      <c r="CJ113" t="s">
        <v>136</v>
      </c>
      <c r="CM113" t="s">
        <v>136</v>
      </c>
      <c r="CN113" t="s">
        <v>136</v>
      </c>
      <c r="CO113" t="s">
        <v>136</v>
      </c>
      <c r="CP113" t="s">
        <v>136</v>
      </c>
      <c r="CQ113" t="s">
        <v>136</v>
      </c>
      <c r="CR113" t="s">
        <v>136</v>
      </c>
      <c r="CS113" t="s">
        <v>136</v>
      </c>
      <c r="CT113" t="s">
        <v>136</v>
      </c>
      <c r="CU113" t="s">
        <v>136</v>
      </c>
      <c r="CV113" t="s">
        <v>136</v>
      </c>
      <c r="CW113" t="s">
        <v>136</v>
      </c>
      <c r="CX113" t="s">
        <v>136</v>
      </c>
      <c r="CY113" t="s">
        <v>136</v>
      </c>
      <c r="CZ113" t="s">
        <v>136</v>
      </c>
      <c r="DA113" t="s">
        <v>136</v>
      </c>
      <c r="DB113" t="s">
        <v>136</v>
      </c>
      <c r="DC113" t="s">
        <v>136</v>
      </c>
      <c r="DD113" t="s">
        <v>136</v>
      </c>
      <c r="DE113" t="s">
        <v>136</v>
      </c>
      <c r="DF113" t="s">
        <v>136</v>
      </c>
      <c r="DG113" t="s">
        <v>136</v>
      </c>
      <c r="DH113" t="s">
        <v>136</v>
      </c>
      <c r="DI113" t="s">
        <v>136</v>
      </c>
      <c r="DJ113" t="s">
        <v>136</v>
      </c>
      <c r="DK113" t="s">
        <v>136</v>
      </c>
      <c r="DL113" t="s">
        <v>136</v>
      </c>
      <c r="DM113" t="s">
        <v>136</v>
      </c>
      <c r="DN113" t="s">
        <v>136</v>
      </c>
      <c r="DO113" t="s">
        <v>136</v>
      </c>
      <c r="DP113" t="s">
        <v>136</v>
      </c>
      <c r="DQ113" t="s">
        <v>136</v>
      </c>
      <c r="DR113" t="s">
        <v>136</v>
      </c>
      <c r="DS113" t="s">
        <v>136</v>
      </c>
      <c r="DT113" t="s">
        <v>136</v>
      </c>
      <c r="DW113" t="s">
        <v>136</v>
      </c>
      <c r="DX113" t="s">
        <v>136</v>
      </c>
      <c r="DY113" t="s">
        <v>136</v>
      </c>
      <c r="DZ113" t="s">
        <v>136</v>
      </c>
      <c r="EA113" t="s">
        <v>136</v>
      </c>
      <c r="EB113" t="s">
        <v>136</v>
      </c>
      <c r="EC113" t="s">
        <v>136</v>
      </c>
      <c r="ED113" t="s">
        <v>136</v>
      </c>
      <c r="EE113" t="s">
        <v>136</v>
      </c>
      <c r="EF113" t="s">
        <v>136</v>
      </c>
      <c r="EG113" t="s">
        <v>136</v>
      </c>
      <c r="EH113" t="s">
        <v>136</v>
      </c>
      <c r="EI113" t="s">
        <v>136</v>
      </c>
      <c r="EJ113" t="s">
        <v>136</v>
      </c>
      <c r="EK113" t="s">
        <v>136</v>
      </c>
      <c r="EL113" t="s">
        <v>136</v>
      </c>
      <c r="EM113" t="s">
        <v>136</v>
      </c>
      <c r="EN113" t="s">
        <v>136</v>
      </c>
      <c r="EO113" t="s">
        <v>136</v>
      </c>
      <c r="EP113" t="s">
        <v>136</v>
      </c>
      <c r="EQ113" t="s">
        <v>136</v>
      </c>
      <c r="ER113" t="s">
        <v>136</v>
      </c>
      <c r="ES113" t="s">
        <v>136</v>
      </c>
      <c r="ET113" t="s">
        <v>136</v>
      </c>
      <c r="EU113" t="s">
        <v>136</v>
      </c>
      <c r="EV113" t="s">
        <v>136</v>
      </c>
      <c r="EW113" t="s">
        <v>136</v>
      </c>
      <c r="EX113" t="s">
        <v>136</v>
      </c>
      <c r="EY113" t="s">
        <v>136</v>
      </c>
      <c r="EZ113" t="s">
        <v>136</v>
      </c>
      <c r="FA113" t="s">
        <v>136</v>
      </c>
      <c r="FB113" t="s">
        <v>136</v>
      </c>
      <c r="FC113" t="s">
        <v>136</v>
      </c>
      <c r="FD113" t="s">
        <v>136</v>
      </c>
      <c r="FE113" t="s">
        <v>136</v>
      </c>
      <c r="FF113" t="s">
        <v>136</v>
      </c>
    </row>
    <row r="114" spans="1:162" x14ac:dyDescent="0.2">
      <c r="A114" t="s">
        <v>248</v>
      </c>
      <c r="B114" t="s">
        <v>136</v>
      </c>
      <c r="C114" t="s">
        <v>136</v>
      </c>
      <c r="D114" t="s">
        <v>136</v>
      </c>
      <c r="E114" t="s">
        <v>136</v>
      </c>
      <c r="F114" t="s">
        <v>136</v>
      </c>
      <c r="G114" t="s">
        <v>136</v>
      </c>
      <c r="J114" t="s">
        <v>136</v>
      </c>
      <c r="K114" t="s">
        <v>136</v>
      </c>
      <c r="L114" t="s">
        <v>136</v>
      </c>
      <c r="M114" t="s">
        <v>136</v>
      </c>
      <c r="N114" t="s">
        <v>136</v>
      </c>
      <c r="O114" t="s">
        <v>136</v>
      </c>
      <c r="R114" t="s">
        <v>136</v>
      </c>
      <c r="S114" t="s">
        <v>136</v>
      </c>
      <c r="T114" t="s">
        <v>136</v>
      </c>
      <c r="U114" t="s">
        <v>136</v>
      </c>
      <c r="V114" t="s">
        <v>136</v>
      </c>
      <c r="W114" t="s">
        <v>136</v>
      </c>
      <c r="Z114" t="s">
        <v>136</v>
      </c>
      <c r="AA114" t="s">
        <v>136</v>
      </c>
      <c r="AB114" t="s">
        <v>136</v>
      </c>
      <c r="AC114" t="s">
        <v>136</v>
      </c>
      <c r="AD114" t="s">
        <v>136</v>
      </c>
      <c r="AE114" t="s">
        <v>136</v>
      </c>
      <c r="AH114" t="s">
        <v>136</v>
      </c>
      <c r="AI114" t="s">
        <v>136</v>
      </c>
      <c r="AJ114" t="s">
        <v>136</v>
      </c>
      <c r="AK114" t="s">
        <v>136</v>
      </c>
      <c r="AL114" t="s">
        <v>136</v>
      </c>
      <c r="AM114" t="s">
        <v>136</v>
      </c>
      <c r="AP114" t="s">
        <v>136</v>
      </c>
      <c r="AQ114" t="s">
        <v>136</v>
      </c>
      <c r="AR114" t="s">
        <v>136</v>
      </c>
      <c r="AS114" t="s">
        <v>136</v>
      </c>
      <c r="AT114" t="s">
        <v>136</v>
      </c>
      <c r="AU114" t="s">
        <v>136</v>
      </c>
      <c r="AX114" t="s">
        <v>136</v>
      </c>
      <c r="AY114" t="s">
        <v>136</v>
      </c>
      <c r="AZ114" t="s">
        <v>136</v>
      </c>
      <c r="BA114" t="s">
        <v>136</v>
      </c>
      <c r="BB114" t="s">
        <v>136</v>
      </c>
      <c r="BC114" t="s">
        <v>136</v>
      </c>
      <c r="BF114" t="s">
        <v>136</v>
      </c>
      <c r="BG114" t="s">
        <v>136</v>
      </c>
      <c r="BH114" t="s">
        <v>136</v>
      </c>
      <c r="BI114" t="s">
        <v>133</v>
      </c>
      <c r="BJ114" t="s">
        <v>136</v>
      </c>
      <c r="BK114" t="s">
        <v>136</v>
      </c>
      <c r="BN114" t="s">
        <v>138</v>
      </c>
      <c r="BO114" t="s">
        <v>136</v>
      </c>
      <c r="BP114" t="s">
        <v>136</v>
      </c>
      <c r="BQ114" t="s">
        <v>136</v>
      </c>
      <c r="BR114" t="s">
        <v>133</v>
      </c>
      <c r="BS114" t="s">
        <v>136</v>
      </c>
      <c r="CD114" t="s">
        <v>133</v>
      </c>
      <c r="CE114" t="s">
        <v>136</v>
      </c>
      <c r="CF114" t="s">
        <v>136</v>
      </c>
      <c r="CG114" t="s">
        <v>138</v>
      </c>
      <c r="CH114" t="s">
        <v>136</v>
      </c>
      <c r="CI114" t="s">
        <v>136</v>
      </c>
      <c r="CJ114" t="s">
        <v>136</v>
      </c>
      <c r="CM114" t="s">
        <v>136</v>
      </c>
      <c r="CN114" t="s">
        <v>136</v>
      </c>
      <c r="CO114" t="s">
        <v>136</v>
      </c>
      <c r="CP114" t="s">
        <v>136</v>
      </c>
      <c r="CQ114" t="s">
        <v>136</v>
      </c>
      <c r="CR114" t="s">
        <v>136</v>
      </c>
      <c r="CS114" t="s">
        <v>136</v>
      </c>
      <c r="CT114" t="s">
        <v>136</v>
      </c>
      <c r="CU114" t="s">
        <v>136</v>
      </c>
      <c r="CV114" t="s">
        <v>136</v>
      </c>
      <c r="CW114" t="s">
        <v>136</v>
      </c>
      <c r="CX114" t="s">
        <v>136</v>
      </c>
      <c r="CY114" t="s">
        <v>136</v>
      </c>
      <c r="CZ114" t="s">
        <v>136</v>
      </c>
      <c r="DA114" t="s">
        <v>136</v>
      </c>
      <c r="DB114" t="s">
        <v>136</v>
      </c>
      <c r="DC114" t="s">
        <v>136</v>
      </c>
      <c r="DD114" t="s">
        <v>136</v>
      </c>
      <c r="DE114" t="s">
        <v>136</v>
      </c>
      <c r="DF114" t="s">
        <v>136</v>
      </c>
      <c r="DG114" t="s">
        <v>136</v>
      </c>
      <c r="DH114" t="s">
        <v>136</v>
      </c>
      <c r="DI114" t="s">
        <v>136</v>
      </c>
      <c r="DJ114" t="s">
        <v>136</v>
      </c>
      <c r="DK114" t="s">
        <v>136</v>
      </c>
      <c r="DL114" t="s">
        <v>136</v>
      </c>
      <c r="DM114" t="s">
        <v>136</v>
      </c>
      <c r="DN114" t="s">
        <v>136</v>
      </c>
      <c r="DO114" t="s">
        <v>136</v>
      </c>
      <c r="DP114" t="s">
        <v>136</v>
      </c>
      <c r="DQ114" t="s">
        <v>136</v>
      </c>
      <c r="DR114" t="s">
        <v>136</v>
      </c>
      <c r="DS114" t="s">
        <v>136</v>
      </c>
      <c r="DT114" t="s">
        <v>136</v>
      </c>
      <c r="DW114" t="s">
        <v>136</v>
      </c>
      <c r="DX114" t="s">
        <v>136</v>
      </c>
      <c r="DY114" t="s">
        <v>136</v>
      </c>
      <c r="DZ114" t="s">
        <v>136</v>
      </c>
      <c r="EA114" t="s">
        <v>136</v>
      </c>
      <c r="EB114" t="s">
        <v>136</v>
      </c>
      <c r="EC114" t="s">
        <v>136</v>
      </c>
      <c r="ED114" t="s">
        <v>136</v>
      </c>
      <c r="EE114" t="s">
        <v>136</v>
      </c>
      <c r="EF114" t="s">
        <v>136</v>
      </c>
      <c r="EG114" t="s">
        <v>136</v>
      </c>
      <c r="EH114" t="s">
        <v>136</v>
      </c>
      <c r="EI114" t="s">
        <v>136</v>
      </c>
      <c r="EJ114" t="s">
        <v>136</v>
      </c>
      <c r="EK114" t="s">
        <v>136</v>
      </c>
      <c r="EL114" t="s">
        <v>136</v>
      </c>
      <c r="EM114" t="s">
        <v>136</v>
      </c>
      <c r="EN114" t="s">
        <v>136</v>
      </c>
      <c r="EO114" t="s">
        <v>136</v>
      </c>
      <c r="EP114" t="s">
        <v>136</v>
      </c>
      <c r="EQ114" t="s">
        <v>136</v>
      </c>
      <c r="ER114" t="s">
        <v>136</v>
      </c>
      <c r="ES114" t="s">
        <v>136</v>
      </c>
      <c r="ET114" t="s">
        <v>136</v>
      </c>
      <c r="EU114" t="s">
        <v>136</v>
      </c>
      <c r="EV114" t="s">
        <v>136</v>
      </c>
      <c r="EW114" t="s">
        <v>136</v>
      </c>
      <c r="EX114" t="s">
        <v>136</v>
      </c>
      <c r="EY114" t="s">
        <v>136</v>
      </c>
      <c r="EZ114" t="s">
        <v>136</v>
      </c>
      <c r="FA114" t="s">
        <v>136</v>
      </c>
      <c r="FB114" t="s">
        <v>136</v>
      </c>
      <c r="FC114" t="s">
        <v>136</v>
      </c>
      <c r="FD114" t="s">
        <v>136</v>
      </c>
      <c r="FE114" t="s">
        <v>136</v>
      </c>
      <c r="FF114" t="s">
        <v>136</v>
      </c>
    </row>
    <row r="115" spans="1:162" x14ac:dyDescent="0.2">
      <c r="A115" t="s">
        <v>249</v>
      </c>
      <c r="B115" t="s">
        <v>136</v>
      </c>
      <c r="C115" t="s">
        <v>136</v>
      </c>
      <c r="D115" t="s">
        <v>136</v>
      </c>
      <c r="E115" t="s">
        <v>136</v>
      </c>
      <c r="F115" t="s">
        <v>136</v>
      </c>
      <c r="G115" t="s">
        <v>137</v>
      </c>
      <c r="J115" t="s">
        <v>136</v>
      </c>
      <c r="K115" t="s">
        <v>136</v>
      </c>
      <c r="L115" t="s">
        <v>136</v>
      </c>
      <c r="M115" t="s">
        <v>136</v>
      </c>
      <c r="N115" t="s">
        <v>136</v>
      </c>
      <c r="O115" t="s">
        <v>136</v>
      </c>
      <c r="R115" t="s">
        <v>136</v>
      </c>
      <c r="S115" t="s">
        <v>136</v>
      </c>
      <c r="T115" t="s">
        <v>136</v>
      </c>
      <c r="U115" t="s">
        <v>136</v>
      </c>
      <c r="V115" t="s">
        <v>136</v>
      </c>
      <c r="W115" t="s">
        <v>136</v>
      </c>
      <c r="Z115" t="s">
        <v>137</v>
      </c>
      <c r="AA115" t="s">
        <v>136</v>
      </c>
      <c r="AB115" t="s">
        <v>137</v>
      </c>
      <c r="AC115" t="s">
        <v>136</v>
      </c>
      <c r="AD115" t="s">
        <v>136</v>
      </c>
      <c r="AE115" t="s">
        <v>136</v>
      </c>
      <c r="AH115" t="s">
        <v>137</v>
      </c>
      <c r="AI115" t="s">
        <v>136</v>
      </c>
      <c r="AJ115" t="s">
        <v>136</v>
      </c>
      <c r="AK115" t="s">
        <v>136</v>
      </c>
      <c r="AL115" t="s">
        <v>136</v>
      </c>
      <c r="AM115" t="s">
        <v>136</v>
      </c>
      <c r="AP115" t="s">
        <v>136</v>
      </c>
      <c r="AQ115" t="s">
        <v>136</v>
      </c>
      <c r="AR115" t="s">
        <v>136</v>
      </c>
      <c r="AS115" t="s">
        <v>136</v>
      </c>
      <c r="AT115" t="s">
        <v>136</v>
      </c>
      <c r="AU115" t="s">
        <v>136</v>
      </c>
      <c r="AX115" t="s">
        <v>136</v>
      </c>
      <c r="AY115" t="s">
        <v>136</v>
      </c>
      <c r="AZ115" t="s">
        <v>136</v>
      </c>
      <c r="BA115" t="s">
        <v>136</v>
      </c>
      <c r="BB115" t="s">
        <v>136</v>
      </c>
      <c r="BC115" t="s">
        <v>136</v>
      </c>
      <c r="BF115" t="s">
        <v>136</v>
      </c>
      <c r="BG115" t="s">
        <v>136</v>
      </c>
      <c r="BH115" t="s">
        <v>136</v>
      </c>
      <c r="BI115" t="s">
        <v>133</v>
      </c>
      <c r="BJ115" t="s">
        <v>136</v>
      </c>
      <c r="BK115" t="s">
        <v>136</v>
      </c>
      <c r="BN115" t="s">
        <v>138</v>
      </c>
      <c r="BO115" t="s">
        <v>136</v>
      </c>
      <c r="BP115" t="s">
        <v>136</v>
      </c>
      <c r="BQ115" t="s">
        <v>136</v>
      </c>
      <c r="BR115" t="s">
        <v>133</v>
      </c>
      <c r="BS115" t="s">
        <v>136</v>
      </c>
      <c r="CD115" t="s">
        <v>133</v>
      </c>
      <c r="CE115" t="s">
        <v>136</v>
      </c>
      <c r="CF115" t="s">
        <v>136</v>
      </c>
      <c r="CG115" t="s">
        <v>138</v>
      </c>
      <c r="CH115" t="s">
        <v>136</v>
      </c>
      <c r="CI115" t="s">
        <v>136</v>
      </c>
      <c r="CJ115" t="s">
        <v>136</v>
      </c>
      <c r="CM115" t="s">
        <v>136</v>
      </c>
      <c r="CN115" t="s">
        <v>136</v>
      </c>
      <c r="CO115" t="s">
        <v>137</v>
      </c>
      <c r="CP115" t="s">
        <v>137</v>
      </c>
      <c r="CQ115" t="s">
        <v>136</v>
      </c>
      <c r="CR115" t="s">
        <v>136</v>
      </c>
      <c r="CS115" t="s">
        <v>136</v>
      </c>
      <c r="CT115" t="s">
        <v>136</v>
      </c>
      <c r="CU115" t="s">
        <v>136</v>
      </c>
      <c r="CV115" t="s">
        <v>136</v>
      </c>
      <c r="CW115" t="s">
        <v>136</v>
      </c>
      <c r="CX115" t="s">
        <v>136</v>
      </c>
      <c r="CY115" t="s">
        <v>136</v>
      </c>
      <c r="CZ115" t="s">
        <v>136</v>
      </c>
      <c r="DA115" t="s">
        <v>136</v>
      </c>
      <c r="DB115" t="s">
        <v>136</v>
      </c>
      <c r="DC115" t="s">
        <v>136</v>
      </c>
      <c r="DD115" t="s">
        <v>136</v>
      </c>
      <c r="DE115" t="s">
        <v>136</v>
      </c>
      <c r="DF115" t="s">
        <v>136</v>
      </c>
      <c r="DG115" t="s">
        <v>136</v>
      </c>
      <c r="DH115" t="s">
        <v>136</v>
      </c>
      <c r="DI115" t="s">
        <v>136</v>
      </c>
      <c r="DJ115" t="s">
        <v>136</v>
      </c>
      <c r="DK115" t="s">
        <v>136</v>
      </c>
      <c r="DL115" t="s">
        <v>136</v>
      </c>
      <c r="DM115" t="s">
        <v>136</v>
      </c>
      <c r="DN115" t="s">
        <v>136</v>
      </c>
      <c r="DO115" t="s">
        <v>136</v>
      </c>
      <c r="DP115" t="s">
        <v>136</v>
      </c>
      <c r="DQ115" t="s">
        <v>136</v>
      </c>
      <c r="DR115" t="s">
        <v>136</v>
      </c>
      <c r="DS115" t="s">
        <v>136</v>
      </c>
      <c r="DT115" t="s">
        <v>136</v>
      </c>
      <c r="DW115" t="s">
        <v>136</v>
      </c>
      <c r="DX115" t="s">
        <v>136</v>
      </c>
      <c r="DY115" t="s">
        <v>137</v>
      </c>
      <c r="DZ115" t="s">
        <v>136</v>
      </c>
      <c r="EA115" t="s">
        <v>136</v>
      </c>
      <c r="EB115" t="s">
        <v>136</v>
      </c>
      <c r="EC115" t="s">
        <v>136</v>
      </c>
      <c r="ED115" t="s">
        <v>136</v>
      </c>
      <c r="EE115" t="s">
        <v>136</v>
      </c>
      <c r="EF115" t="s">
        <v>136</v>
      </c>
      <c r="EG115" t="s">
        <v>136</v>
      </c>
      <c r="EH115" t="s">
        <v>136</v>
      </c>
      <c r="EI115" t="s">
        <v>136</v>
      </c>
      <c r="EJ115" t="s">
        <v>136</v>
      </c>
      <c r="EK115" t="s">
        <v>136</v>
      </c>
      <c r="EL115" t="s">
        <v>136</v>
      </c>
      <c r="EM115" t="s">
        <v>136</v>
      </c>
      <c r="EN115" t="s">
        <v>136</v>
      </c>
      <c r="EO115" t="s">
        <v>136</v>
      </c>
      <c r="EP115" t="s">
        <v>136</v>
      </c>
      <c r="EQ115" t="s">
        <v>136</v>
      </c>
      <c r="ER115" t="s">
        <v>136</v>
      </c>
      <c r="ES115" t="s">
        <v>136</v>
      </c>
      <c r="ET115" t="s">
        <v>136</v>
      </c>
      <c r="EU115" t="s">
        <v>136</v>
      </c>
      <c r="EV115" t="s">
        <v>136</v>
      </c>
      <c r="EW115" t="s">
        <v>136</v>
      </c>
      <c r="EX115" t="s">
        <v>136</v>
      </c>
      <c r="EY115" t="s">
        <v>136</v>
      </c>
      <c r="EZ115" t="s">
        <v>136</v>
      </c>
      <c r="FA115" t="s">
        <v>137</v>
      </c>
      <c r="FB115" t="s">
        <v>136</v>
      </c>
      <c r="FC115" t="s">
        <v>136</v>
      </c>
      <c r="FD115" t="s">
        <v>136</v>
      </c>
      <c r="FE115" t="s">
        <v>136</v>
      </c>
      <c r="FF115" t="s">
        <v>136</v>
      </c>
    </row>
    <row r="116" spans="1:162" x14ac:dyDescent="0.2">
      <c r="A116" t="s">
        <v>250</v>
      </c>
      <c r="B116" t="s">
        <v>136</v>
      </c>
      <c r="C116" t="s">
        <v>136</v>
      </c>
      <c r="D116" t="s">
        <v>138</v>
      </c>
      <c r="E116" t="s">
        <v>136</v>
      </c>
      <c r="F116" t="s">
        <v>136</v>
      </c>
      <c r="G116" t="s">
        <v>138</v>
      </c>
      <c r="J116" t="s">
        <v>137</v>
      </c>
      <c r="K116" t="s">
        <v>136</v>
      </c>
      <c r="L116" t="s">
        <v>136</v>
      </c>
      <c r="M116" t="s">
        <v>136</v>
      </c>
      <c r="N116" t="s">
        <v>136</v>
      </c>
      <c r="O116" t="s">
        <v>136</v>
      </c>
      <c r="R116" t="s">
        <v>136</v>
      </c>
      <c r="S116" t="s">
        <v>136</v>
      </c>
      <c r="T116" t="s">
        <v>136</v>
      </c>
      <c r="U116" t="s">
        <v>136</v>
      </c>
      <c r="V116" t="s">
        <v>136</v>
      </c>
      <c r="W116" t="s">
        <v>136</v>
      </c>
      <c r="Z116" t="s">
        <v>136</v>
      </c>
      <c r="AA116" t="s">
        <v>136</v>
      </c>
      <c r="AB116" t="s">
        <v>132</v>
      </c>
      <c r="AC116" t="s">
        <v>137</v>
      </c>
      <c r="AD116" t="s">
        <v>136</v>
      </c>
      <c r="AE116" t="s">
        <v>136</v>
      </c>
      <c r="AH116" t="s">
        <v>136</v>
      </c>
      <c r="AI116" t="s">
        <v>136</v>
      </c>
      <c r="AJ116" t="s">
        <v>136</v>
      </c>
      <c r="AK116" t="s">
        <v>136</v>
      </c>
      <c r="AL116" t="s">
        <v>136</v>
      </c>
      <c r="AM116" t="s">
        <v>136</v>
      </c>
      <c r="AP116" t="s">
        <v>136</v>
      </c>
      <c r="AQ116" t="s">
        <v>136</v>
      </c>
      <c r="AR116" t="s">
        <v>136</v>
      </c>
      <c r="AS116" t="s">
        <v>136</v>
      </c>
      <c r="AT116" t="s">
        <v>136</v>
      </c>
      <c r="AU116" t="s">
        <v>136</v>
      </c>
      <c r="AX116" t="s">
        <v>136</v>
      </c>
      <c r="AY116" t="s">
        <v>136</v>
      </c>
      <c r="AZ116" t="s">
        <v>136</v>
      </c>
      <c r="BA116" t="s">
        <v>136</v>
      </c>
      <c r="BB116" t="s">
        <v>136</v>
      </c>
      <c r="BC116" t="s">
        <v>136</v>
      </c>
      <c r="BF116" t="s">
        <v>133</v>
      </c>
      <c r="BG116" t="s">
        <v>136</v>
      </c>
      <c r="BH116" t="s">
        <v>136</v>
      </c>
      <c r="BI116" t="s">
        <v>133</v>
      </c>
      <c r="BJ116" t="s">
        <v>136</v>
      </c>
      <c r="BK116" t="s">
        <v>136</v>
      </c>
      <c r="BN116" t="s">
        <v>136</v>
      </c>
      <c r="BO116" t="s">
        <v>136</v>
      </c>
      <c r="BP116" t="s">
        <v>137</v>
      </c>
      <c r="BQ116" t="s">
        <v>136</v>
      </c>
      <c r="BR116" t="s">
        <v>136</v>
      </c>
      <c r="BS116" t="s">
        <v>137</v>
      </c>
      <c r="CD116" t="s">
        <v>133</v>
      </c>
      <c r="CE116" t="s">
        <v>136</v>
      </c>
      <c r="CF116" t="s">
        <v>136</v>
      </c>
      <c r="CG116" t="s">
        <v>136</v>
      </c>
      <c r="CH116" t="s">
        <v>136</v>
      </c>
      <c r="CI116" t="s">
        <v>136</v>
      </c>
      <c r="CJ116" t="s">
        <v>136</v>
      </c>
      <c r="CM116" t="s">
        <v>136</v>
      </c>
      <c r="CN116" t="s">
        <v>136</v>
      </c>
      <c r="CO116" t="s">
        <v>136</v>
      </c>
      <c r="CP116" t="s">
        <v>136</v>
      </c>
      <c r="CQ116" t="s">
        <v>136</v>
      </c>
      <c r="CR116" t="s">
        <v>136</v>
      </c>
      <c r="CS116" t="s">
        <v>136</v>
      </c>
      <c r="CT116" t="s">
        <v>136</v>
      </c>
      <c r="CU116" t="s">
        <v>136</v>
      </c>
      <c r="CV116" t="s">
        <v>136</v>
      </c>
      <c r="CW116" t="s">
        <v>136</v>
      </c>
      <c r="CX116" t="s">
        <v>136</v>
      </c>
      <c r="CY116" t="s">
        <v>136</v>
      </c>
      <c r="CZ116" t="s">
        <v>136</v>
      </c>
      <c r="DA116" t="s">
        <v>136</v>
      </c>
      <c r="DB116" t="s">
        <v>136</v>
      </c>
      <c r="DC116" t="s">
        <v>136</v>
      </c>
      <c r="DD116" t="s">
        <v>136</v>
      </c>
      <c r="DE116" t="s">
        <v>136</v>
      </c>
      <c r="DF116" t="s">
        <v>136</v>
      </c>
      <c r="DG116" t="s">
        <v>136</v>
      </c>
      <c r="DH116" t="s">
        <v>136</v>
      </c>
      <c r="DI116" t="s">
        <v>136</v>
      </c>
      <c r="DJ116" t="s">
        <v>136</v>
      </c>
      <c r="DK116" t="s">
        <v>136</v>
      </c>
      <c r="DL116" t="s">
        <v>136</v>
      </c>
      <c r="DM116" t="s">
        <v>136</v>
      </c>
      <c r="DN116" t="s">
        <v>137</v>
      </c>
      <c r="DO116" t="s">
        <v>136</v>
      </c>
      <c r="DP116" t="s">
        <v>136</v>
      </c>
      <c r="DQ116" t="s">
        <v>136</v>
      </c>
      <c r="DR116" t="s">
        <v>136</v>
      </c>
      <c r="DS116" t="s">
        <v>136</v>
      </c>
      <c r="DT116" t="s">
        <v>136</v>
      </c>
      <c r="DW116" t="s">
        <v>136</v>
      </c>
      <c r="DX116" t="s">
        <v>136</v>
      </c>
      <c r="DY116" t="s">
        <v>137</v>
      </c>
      <c r="DZ116" t="s">
        <v>136</v>
      </c>
      <c r="EA116" t="s">
        <v>136</v>
      </c>
      <c r="EB116" t="s">
        <v>137</v>
      </c>
      <c r="EC116" t="s">
        <v>136</v>
      </c>
      <c r="ED116" t="s">
        <v>136</v>
      </c>
      <c r="EE116" t="s">
        <v>136</v>
      </c>
      <c r="EF116" t="s">
        <v>132</v>
      </c>
      <c r="EG116" t="s">
        <v>136</v>
      </c>
      <c r="EH116" t="s">
        <v>137</v>
      </c>
      <c r="EI116" t="s">
        <v>136</v>
      </c>
      <c r="EJ116" t="s">
        <v>136</v>
      </c>
      <c r="EK116" t="s">
        <v>136</v>
      </c>
      <c r="EL116" t="s">
        <v>136</v>
      </c>
      <c r="EM116" t="s">
        <v>136</v>
      </c>
      <c r="EN116" t="s">
        <v>136</v>
      </c>
      <c r="EO116" t="s">
        <v>136</v>
      </c>
      <c r="EP116" t="s">
        <v>136</v>
      </c>
      <c r="EQ116" t="s">
        <v>136</v>
      </c>
      <c r="ER116" t="s">
        <v>136</v>
      </c>
      <c r="ES116" t="s">
        <v>136</v>
      </c>
      <c r="ET116" t="s">
        <v>136</v>
      </c>
      <c r="EU116" t="s">
        <v>138</v>
      </c>
      <c r="EV116" t="s">
        <v>136</v>
      </c>
      <c r="EW116" t="s">
        <v>136</v>
      </c>
      <c r="EX116" t="s">
        <v>136</v>
      </c>
      <c r="EY116" t="s">
        <v>132</v>
      </c>
      <c r="EZ116" t="s">
        <v>136</v>
      </c>
      <c r="FA116" t="s">
        <v>137</v>
      </c>
      <c r="FB116" t="s">
        <v>136</v>
      </c>
      <c r="FC116" t="s">
        <v>136</v>
      </c>
      <c r="FD116" t="s">
        <v>136</v>
      </c>
      <c r="FE116" t="s">
        <v>136</v>
      </c>
      <c r="FF116" t="s">
        <v>136</v>
      </c>
    </row>
    <row r="117" spans="1:162" x14ac:dyDescent="0.2">
      <c r="A117" t="s">
        <v>251</v>
      </c>
      <c r="B117" t="s">
        <v>136</v>
      </c>
      <c r="C117" t="s">
        <v>136</v>
      </c>
      <c r="D117" t="s">
        <v>133</v>
      </c>
      <c r="E117" t="s">
        <v>136</v>
      </c>
      <c r="F117" t="s">
        <v>136</v>
      </c>
      <c r="G117" t="s">
        <v>133</v>
      </c>
      <c r="J117" t="s">
        <v>137</v>
      </c>
      <c r="K117" t="s">
        <v>136</v>
      </c>
      <c r="L117" t="s">
        <v>136</v>
      </c>
      <c r="M117" t="s">
        <v>136</v>
      </c>
      <c r="N117" t="s">
        <v>136</v>
      </c>
      <c r="O117" t="s">
        <v>136</v>
      </c>
      <c r="R117" t="s">
        <v>136</v>
      </c>
      <c r="S117" t="s">
        <v>136</v>
      </c>
      <c r="T117" t="s">
        <v>136</v>
      </c>
      <c r="U117" t="s">
        <v>136</v>
      </c>
      <c r="V117" t="s">
        <v>136</v>
      </c>
      <c r="W117" t="s">
        <v>136</v>
      </c>
      <c r="Z117" t="s">
        <v>136</v>
      </c>
      <c r="AA117" t="s">
        <v>136</v>
      </c>
      <c r="AB117" t="s">
        <v>132</v>
      </c>
      <c r="AC117" t="s">
        <v>137</v>
      </c>
      <c r="AD117" t="s">
        <v>136</v>
      </c>
      <c r="AE117" t="s">
        <v>136</v>
      </c>
      <c r="AH117" t="s">
        <v>136</v>
      </c>
      <c r="AI117" t="s">
        <v>136</v>
      </c>
      <c r="AJ117" t="s">
        <v>136</v>
      </c>
      <c r="AK117" t="s">
        <v>136</v>
      </c>
      <c r="AL117" t="s">
        <v>136</v>
      </c>
      <c r="AM117" t="s">
        <v>136</v>
      </c>
      <c r="AP117" t="s">
        <v>136</v>
      </c>
      <c r="AQ117" t="s">
        <v>136</v>
      </c>
      <c r="AR117" t="s">
        <v>136</v>
      </c>
      <c r="AS117" t="s">
        <v>136</v>
      </c>
      <c r="AT117" t="s">
        <v>136</v>
      </c>
      <c r="AU117" t="s">
        <v>136</v>
      </c>
      <c r="AX117" t="s">
        <v>136</v>
      </c>
      <c r="AY117" t="s">
        <v>136</v>
      </c>
      <c r="AZ117" t="s">
        <v>136</v>
      </c>
      <c r="BA117" t="s">
        <v>136</v>
      </c>
      <c r="BB117" t="s">
        <v>136</v>
      </c>
      <c r="BC117" t="s">
        <v>136</v>
      </c>
      <c r="BF117" t="s">
        <v>133</v>
      </c>
      <c r="BG117" t="s">
        <v>136</v>
      </c>
      <c r="BH117" t="s">
        <v>136</v>
      </c>
      <c r="BI117" t="s">
        <v>136</v>
      </c>
      <c r="BJ117" t="s">
        <v>136</v>
      </c>
      <c r="BK117" t="s">
        <v>136</v>
      </c>
      <c r="BN117" t="s">
        <v>136</v>
      </c>
      <c r="BO117" t="s">
        <v>133</v>
      </c>
      <c r="BP117" t="s">
        <v>137</v>
      </c>
      <c r="BQ117" t="s">
        <v>136</v>
      </c>
      <c r="BR117" t="s">
        <v>136</v>
      </c>
      <c r="BS117" t="s">
        <v>137</v>
      </c>
      <c r="CD117" t="s">
        <v>133</v>
      </c>
      <c r="CE117" t="s">
        <v>136</v>
      </c>
      <c r="CF117" t="s">
        <v>136</v>
      </c>
      <c r="CG117" t="s">
        <v>136</v>
      </c>
      <c r="CH117" t="s">
        <v>136</v>
      </c>
      <c r="CI117" t="s">
        <v>136</v>
      </c>
      <c r="CJ117" t="s">
        <v>136</v>
      </c>
      <c r="CM117" t="s">
        <v>136</v>
      </c>
      <c r="CN117" t="s">
        <v>136</v>
      </c>
      <c r="CO117" t="s">
        <v>136</v>
      </c>
      <c r="CP117" t="s">
        <v>136</v>
      </c>
      <c r="CQ117" t="s">
        <v>136</v>
      </c>
      <c r="CR117" t="s">
        <v>136</v>
      </c>
      <c r="CS117" t="s">
        <v>136</v>
      </c>
      <c r="CT117" t="s">
        <v>136</v>
      </c>
      <c r="CU117" t="s">
        <v>136</v>
      </c>
      <c r="CV117" t="s">
        <v>136</v>
      </c>
      <c r="CW117" t="s">
        <v>136</v>
      </c>
      <c r="CX117" t="s">
        <v>136</v>
      </c>
      <c r="CY117" t="s">
        <v>133</v>
      </c>
      <c r="CZ117" t="s">
        <v>136</v>
      </c>
      <c r="DA117" t="s">
        <v>136</v>
      </c>
      <c r="DB117" t="s">
        <v>136</v>
      </c>
      <c r="DC117" t="s">
        <v>134</v>
      </c>
      <c r="DD117" t="s">
        <v>136</v>
      </c>
      <c r="DE117" t="s">
        <v>136</v>
      </c>
      <c r="DF117" t="s">
        <v>136</v>
      </c>
      <c r="DG117" t="s">
        <v>136</v>
      </c>
      <c r="DH117" t="s">
        <v>136</v>
      </c>
      <c r="DI117" t="s">
        <v>136</v>
      </c>
      <c r="DJ117" t="s">
        <v>136</v>
      </c>
      <c r="DK117" t="s">
        <v>136</v>
      </c>
      <c r="DL117" t="s">
        <v>136</v>
      </c>
      <c r="DM117" t="s">
        <v>136</v>
      </c>
      <c r="DN117" t="s">
        <v>136</v>
      </c>
      <c r="DO117" t="s">
        <v>136</v>
      </c>
      <c r="DP117" t="s">
        <v>136</v>
      </c>
      <c r="DQ117" t="s">
        <v>136</v>
      </c>
      <c r="DR117" t="s">
        <v>136</v>
      </c>
      <c r="DS117" t="s">
        <v>136</v>
      </c>
      <c r="DT117" t="s">
        <v>136</v>
      </c>
      <c r="DW117" t="s">
        <v>136</v>
      </c>
      <c r="DX117" t="s">
        <v>136</v>
      </c>
      <c r="DY117" t="s">
        <v>136</v>
      </c>
      <c r="DZ117" t="s">
        <v>136</v>
      </c>
      <c r="EA117" t="s">
        <v>136</v>
      </c>
      <c r="EB117" t="s">
        <v>137</v>
      </c>
      <c r="EC117" t="s">
        <v>136</v>
      </c>
      <c r="ED117" t="s">
        <v>136</v>
      </c>
      <c r="EE117" t="s">
        <v>136</v>
      </c>
      <c r="EF117" t="s">
        <v>132</v>
      </c>
      <c r="EG117" t="s">
        <v>133</v>
      </c>
      <c r="EH117" t="s">
        <v>136</v>
      </c>
      <c r="EI117" t="s">
        <v>136</v>
      </c>
      <c r="EJ117" t="s">
        <v>136</v>
      </c>
      <c r="EK117" t="s">
        <v>136</v>
      </c>
      <c r="EL117" t="s">
        <v>136</v>
      </c>
      <c r="EM117" t="s">
        <v>136</v>
      </c>
      <c r="EN117" t="s">
        <v>136</v>
      </c>
      <c r="EO117" t="s">
        <v>136</v>
      </c>
      <c r="EP117" t="s">
        <v>136</v>
      </c>
      <c r="EQ117" t="s">
        <v>136</v>
      </c>
      <c r="ER117" t="s">
        <v>136</v>
      </c>
      <c r="ES117" t="s">
        <v>136</v>
      </c>
      <c r="ET117" t="s">
        <v>136</v>
      </c>
      <c r="EU117" t="s">
        <v>133</v>
      </c>
      <c r="EV117" t="s">
        <v>136</v>
      </c>
      <c r="EW117" t="s">
        <v>136</v>
      </c>
      <c r="EX117" t="s">
        <v>136</v>
      </c>
      <c r="EY117" t="s">
        <v>136</v>
      </c>
      <c r="EZ117" t="s">
        <v>136</v>
      </c>
      <c r="FA117" t="s">
        <v>137</v>
      </c>
      <c r="FB117" t="s">
        <v>136</v>
      </c>
      <c r="FC117" t="s">
        <v>136</v>
      </c>
      <c r="FD117" t="s">
        <v>136</v>
      </c>
      <c r="FE117" t="s">
        <v>136</v>
      </c>
      <c r="FF117" t="s">
        <v>136</v>
      </c>
    </row>
    <row r="118" spans="1:162" x14ac:dyDescent="0.2">
      <c r="A118" t="s">
        <v>252</v>
      </c>
      <c r="B118" t="s">
        <v>136</v>
      </c>
      <c r="C118" t="s">
        <v>136</v>
      </c>
      <c r="D118" t="s">
        <v>138</v>
      </c>
      <c r="E118" t="s">
        <v>136</v>
      </c>
      <c r="F118" t="s">
        <v>136</v>
      </c>
      <c r="G118" t="s">
        <v>136</v>
      </c>
      <c r="J118" t="s">
        <v>136</v>
      </c>
      <c r="K118" t="s">
        <v>136</v>
      </c>
      <c r="L118" t="s">
        <v>136</v>
      </c>
      <c r="M118" t="s">
        <v>136</v>
      </c>
      <c r="N118" t="s">
        <v>136</v>
      </c>
      <c r="O118" t="s">
        <v>136</v>
      </c>
      <c r="R118" t="s">
        <v>136</v>
      </c>
      <c r="S118" t="s">
        <v>136</v>
      </c>
      <c r="T118" t="s">
        <v>136</v>
      </c>
      <c r="U118" t="s">
        <v>136</v>
      </c>
      <c r="V118" t="s">
        <v>137</v>
      </c>
      <c r="W118" t="s">
        <v>136</v>
      </c>
      <c r="Z118" t="s">
        <v>136</v>
      </c>
      <c r="AA118" t="s">
        <v>136</v>
      </c>
      <c r="AB118" t="s">
        <v>136</v>
      </c>
      <c r="AC118" t="s">
        <v>136</v>
      </c>
      <c r="AD118" t="s">
        <v>136</v>
      </c>
      <c r="AE118" t="s">
        <v>136</v>
      </c>
      <c r="AH118" t="s">
        <v>136</v>
      </c>
      <c r="AI118" t="s">
        <v>136</v>
      </c>
      <c r="AJ118" t="s">
        <v>136</v>
      </c>
      <c r="AK118" t="s">
        <v>136</v>
      </c>
      <c r="AL118" t="s">
        <v>136</v>
      </c>
      <c r="AM118" t="s">
        <v>136</v>
      </c>
      <c r="AP118" t="s">
        <v>136</v>
      </c>
      <c r="AQ118" t="s">
        <v>136</v>
      </c>
      <c r="AR118" t="s">
        <v>136</v>
      </c>
      <c r="AS118" t="s">
        <v>136</v>
      </c>
      <c r="AT118" t="s">
        <v>136</v>
      </c>
      <c r="AU118" t="s">
        <v>136</v>
      </c>
      <c r="AX118" t="s">
        <v>136</v>
      </c>
      <c r="AY118" t="s">
        <v>136</v>
      </c>
      <c r="AZ118" t="s">
        <v>136</v>
      </c>
      <c r="BA118" t="s">
        <v>138</v>
      </c>
      <c r="BB118" t="s">
        <v>136</v>
      </c>
      <c r="BC118" t="s">
        <v>136</v>
      </c>
      <c r="BF118" t="s">
        <v>136</v>
      </c>
      <c r="BG118" t="s">
        <v>136</v>
      </c>
      <c r="BH118" t="s">
        <v>136</v>
      </c>
      <c r="BI118" t="s">
        <v>136</v>
      </c>
      <c r="BJ118" t="s">
        <v>136</v>
      </c>
      <c r="BK118" t="s">
        <v>136</v>
      </c>
      <c r="BN118" t="s">
        <v>136</v>
      </c>
      <c r="BO118" t="s">
        <v>136</v>
      </c>
      <c r="BP118" t="s">
        <v>137</v>
      </c>
      <c r="BQ118" t="s">
        <v>136</v>
      </c>
      <c r="BR118" t="s">
        <v>136</v>
      </c>
      <c r="BS118" t="s">
        <v>137</v>
      </c>
      <c r="CD118" t="s">
        <v>136</v>
      </c>
      <c r="CE118" t="s">
        <v>136</v>
      </c>
      <c r="CF118" t="s">
        <v>136</v>
      </c>
      <c r="CG118" t="s">
        <v>136</v>
      </c>
      <c r="CH118" t="s">
        <v>136</v>
      </c>
      <c r="CI118" t="s">
        <v>136</v>
      </c>
      <c r="CJ118" t="s">
        <v>136</v>
      </c>
      <c r="CM118" t="s">
        <v>136</v>
      </c>
      <c r="CN118" t="s">
        <v>136</v>
      </c>
      <c r="CO118" t="s">
        <v>136</v>
      </c>
      <c r="CP118" t="s">
        <v>136</v>
      </c>
      <c r="CQ118" t="s">
        <v>136</v>
      </c>
      <c r="CR118" t="s">
        <v>136</v>
      </c>
      <c r="CS118" t="s">
        <v>136</v>
      </c>
      <c r="CT118" t="s">
        <v>136</v>
      </c>
      <c r="CU118" t="s">
        <v>136</v>
      </c>
      <c r="CV118" t="s">
        <v>136</v>
      </c>
      <c r="CW118" t="s">
        <v>136</v>
      </c>
      <c r="CX118" t="s">
        <v>136</v>
      </c>
      <c r="CY118" t="s">
        <v>136</v>
      </c>
      <c r="CZ118" t="s">
        <v>136</v>
      </c>
      <c r="DA118" t="s">
        <v>136</v>
      </c>
      <c r="DB118" t="s">
        <v>136</v>
      </c>
      <c r="DC118" t="s">
        <v>136</v>
      </c>
      <c r="DD118" t="s">
        <v>136</v>
      </c>
      <c r="DE118" t="s">
        <v>136</v>
      </c>
      <c r="DF118" t="s">
        <v>136</v>
      </c>
      <c r="DG118" t="s">
        <v>136</v>
      </c>
      <c r="DH118" t="s">
        <v>136</v>
      </c>
      <c r="DI118" t="s">
        <v>136</v>
      </c>
      <c r="DJ118" t="s">
        <v>136</v>
      </c>
      <c r="DK118" t="s">
        <v>136</v>
      </c>
      <c r="DL118" t="s">
        <v>136</v>
      </c>
      <c r="DM118" t="s">
        <v>136</v>
      </c>
      <c r="DN118" t="s">
        <v>136</v>
      </c>
      <c r="DO118" t="s">
        <v>136</v>
      </c>
      <c r="DP118" t="s">
        <v>136</v>
      </c>
      <c r="DQ118" t="s">
        <v>136</v>
      </c>
      <c r="DR118" t="s">
        <v>136</v>
      </c>
      <c r="DS118" t="s">
        <v>136</v>
      </c>
      <c r="DT118" t="s">
        <v>136</v>
      </c>
      <c r="DW118" t="s">
        <v>136</v>
      </c>
      <c r="DX118" t="s">
        <v>136</v>
      </c>
      <c r="DY118" t="s">
        <v>136</v>
      </c>
      <c r="DZ118" t="s">
        <v>136</v>
      </c>
      <c r="EA118" t="s">
        <v>136</v>
      </c>
      <c r="EB118" t="s">
        <v>136</v>
      </c>
      <c r="EC118" t="s">
        <v>136</v>
      </c>
      <c r="ED118" t="s">
        <v>136</v>
      </c>
      <c r="EE118" t="s">
        <v>136</v>
      </c>
      <c r="EF118" t="s">
        <v>136</v>
      </c>
      <c r="EG118" t="s">
        <v>136</v>
      </c>
      <c r="EH118" t="s">
        <v>136</v>
      </c>
      <c r="EI118" t="s">
        <v>136</v>
      </c>
      <c r="EJ118" t="s">
        <v>136</v>
      </c>
      <c r="EK118" t="s">
        <v>136</v>
      </c>
      <c r="EL118" t="s">
        <v>136</v>
      </c>
      <c r="EM118" t="s">
        <v>136</v>
      </c>
      <c r="EN118" t="s">
        <v>136</v>
      </c>
      <c r="EO118" t="s">
        <v>136</v>
      </c>
      <c r="EP118" t="s">
        <v>136</v>
      </c>
      <c r="EQ118" t="s">
        <v>136</v>
      </c>
      <c r="ER118" t="s">
        <v>136</v>
      </c>
      <c r="ES118" t="s">
        <v>136</v>
      </c>
      <c r="ET118" t="s">
        <v>136</v>
      </c>
      <c r="EU118" t="s">
        <v>136</v>
      </c>
      <c r="EV118" t="s">
        <v>136</v>
      </c>
      <c r="EW118" t="s">
        <v>136</v>
      </c>
      <c r="EX118" t="s">
        <v>136</v>
      </c>
      <c r="EY118" t="s">
        <v>136</v>
      </c>
      <c r="EZ118" t="s">
        <v>136</v>
      </c>
      <c r="FA118" t="s">
        <v>136</v>
      </c>
      <c r="FB118" t="s">
        <v>136</v>
      </c>
      <c r="FC118" t="s">
        <v>136</v>
      </c>
      <c r="FD118" t="s">
        <v>136</v>
      </c>
      <c r="FE118" t="s">
        <v>136</v>
      </c>
      <c r="FF118" t="s">
        <v>136</v>
      </c>
    </row>
    <row r="119" spans="1:162" x14ac:dyDescent="0.2">
      <c r="A119" t="s">
        <v>253</v>
      </c>
      <c r="B119" t="s">
        <v>136</v>
      </c>
      <c r="C119" t="s">
        <v>134</v>
      </c>
      <c r="D119" t="s">
        <v>133</v>
      </c>
      <c r="E119" t="s">
        <v>134</v>
      </c>
      <c r="F119" t="s">
        <v>136</v>
      </c>
      <c r="G119" t="s">
        <v>137</v>
      </c>
      <c r="J119" t="s">
        <v>136</v>
      </c>
      <c r="K119" t="s">
        <v>136</v>
      </c>
      <c r="L119" t="s">
        <v>136</v>
      </c>
      <c r="M119" t="s">
        <v>136</v>
      </c>
      <c r="N119" t="s">
        <v>136</v>
      </c>
      <c r="O119" t="s">
        <v>136</v>
      </c>
      <c r="R119" t="s">
        <v>136</v>
      </c>
      <c r="S119" t="s">
        <v>134</v>
      </c>
      <c r="T119" t="s">
        <v>136</v>
      </c>
      <c r="U119" t="s">
        <v>138</v>
      </c>
      <c r="V119" t="s">
        <v>137</v>
      </c>
      <c r="W119" t="s">
        <v>136</v>
      </c>
      <c r="Z119" t="s">
        <v>136</v>
      </c>
      <c r="AA119" t="s">
        <v>136</v>
      </c>
      <c r="AB119" t="s">
        <v>136</v>
      </c>
      <c r="AC119" t="s">
        <v>134</v>
      </c>
      <c r="AD119" t="s">
        <v>136</v>
      </c>
      <c r="AE119" t="s">
        <v>134</v>
      </c>
      <c r="AH119" t="s">
        <v>136</v>
      </c>
      <c r="AI119" t="s">
        <v>136</v>
      </c>
      <c r="AJ119" t="s">
        <v>133</v>
      </c>
      <c r="AK119" t="s">
        <v>136</v>
      </c>
      <c r="AL119" t="s">
        <v>136</v>
      </c>
      <c r="AM119" t="s">
        <v>136</v>
      </c>
      <c r="AP119" t="s">
        <v>136</v>
      </c>
      <c r="AQ119" t="s">
        <v>136</v>
      </c>
      <c r="AR119" t="s">
        <v>134</v>
      </c>
      <c r="AS119" t="s">
        <v>134</v>
      </c>
      <c r="AT119" t="s">
        <v>138</v>
      </c>
      <c r="AU119" t="s">
        <v>136</v>
      </c>
      <c r="AX119" t="s">
        <v>134</v>
      </c>
      <c r="AY119" t="s">
        <v>134</v>
      </c>
      <c r="AZ119" t="s">
        <v>136</v>
      </c>
      <c r="BA119" t="s">
        <v>133</v>
      </c>
      <c r="BB119" t="s">
        <v>136</v>
      </c>
      <c r="BC119" t="s">
        <v>136</v>
      </c>
      <c r="BF119" t="s">
        <v>136</v>
      </c>
      <c r="BG119" t="s">
        <v>136</v>
      </c>
      <c r="BH119" t="s">
        <v>134</v>
      </c>
      <c r="BI119" t="s">
        <v>136</v>
      </c>
      <c r="BJ119" t="s">
        <v>136</v>
      </c>
      <c r="BK119" t="s">
        <v>136</v>
      </c>
      <c r="BN119" t="s">
        <v>136</v>
      </c>
      <c r="BO119" t="s">
        <v>133</v>
      </c>
      <c r="BP119" t="s">
        <v>137</v>
      </c>
      <c r="BQ119" t="s">
        <v>134</v>
      </c>
      <c r="BR119" t="s">
        <v>134</v>
      </c>
      <c r="BS119" t="s">
        <v>137</v>
      </c>
      <c r="CD119" t="s">
        <v>134</v>
      </c>
      <c r="CE119" t="s">
        <v>134</v>
      </c>
      <c r="CF119" t="s">
        <v>133</v>
      </c>
      <c r="CG119" t="s">
        <v>134</v>
      </c>
      <c r="CH119" t="s">
        <v>136</v>
      </c>
      <c r="CI119" t="s">
        <v>134</v>
      </c>
      <c r="CJ119" t="s">
        <v>134</v>
      </c>
      <c r="CM119" t="s">
        <v>137</v>
      </c>
      <c r="CN119" t="s">
        <v>136</v>
      </c>
      <c r="CO119" t="s">
        <v>136</v>
      </c>
      <c r="CP119" t="s">
        <v>136</v>
      </c>
      <c r="CQ119" t="s">
        <v>136</v>
      </c>
      <c r="CR119" t="s">
        <v>138</v>
      </c>
      <c r="CS119" t="s">
        <v>134</v>
      </c>
      <c r="CT119" t="s">
        <v>134</v>
      </c>
      <c r="CU119" t="s">
        <v>136</v>
      </c>
      <c r="CV119" t="s">
        <v>136</v>
      </c>
      <c r="CW119" t="s">
        <v>133</v>
      </c>
      <c r="CX119" t="s">
        <v>136</v>
      </c>
      <c r="CY119" t="s">
        <v>134</v>
      </c>
      <c r="CZ119" t="s">
        <v>136</v>
      </c>
      <c r="DA119" t="s">
        <v>136</v>
      </c>
      <c r="DB119" t="s">
        <v>136</v>
      </c>
      <c r="DC119" t="s">
        <v>136</v>
      </c>
      <c r="DD119" t="s">
        <v>134</v>
      </c>
      <c r="DE119" t="s">
        <v>134</v>
      </c>
      <c r="DF119" t="s">
        <v>136</v>
      </c>
      <c r="DG119" t="s">
        <v>136</v>
      </c>
      <c r="DH119" t="s">
        <v>133</v>
      </c>
      <c r="DI119" t="s">
        <v>136</v>
      </c>
      <c r="DJ119" t="s">
        <v>134</v>
      </c>
      <c r="DK119" t="s">
        <v>136</v>
      </c>
      <c r="DL119" t="s">
        <v>133</v>
      </c>
      <c r="DM119" t="s">
        <v>136</v>
      </c>
      <c r="DN119" t="s">
        <v>136</v>
      </c>
      <c r="DO119" t="s">
        <v>136</v>
      </c>
      <c r="DP119" t="s">
        <v>136</v>
      </c>
      <c r="DQ119" t="s">
        <v>136</v>
      </c>
      <c r="DR119" t="s">
        <v>134</v>
      </c>
      <c r="DS119" t="s">
        <v>136</v>
      </c>
      <c r="DT119" t="s">
        <v>136</v>
      </c>
      <c r="DW119" t="s">
        <v>136</v>
      </c>
      <c r="DX119" t="s">
        <v>136</v>
      </c>
      <c r="DY119" t="s">
        <v>136</v>
      </c>
      <c r="DZ119" t="s">
        <v>136</v>
      </c>
      <c r="EA119" t="s">
        <v>136</v>
      </c>
      <c r="EB119" t="s">
        <v>136</v>
      </c>
      <c r="EC119" t="s">
        <v>134</v>
      </c>
      <c r="ED119" t="s">
        <v>133</v>
      </c>
      <c r="EE119" t="s">
        <v>136</v>
      </c>
      <c r="EF119" t="s">
        <v>136</v>
      </c>
      <c r="EG119" t="s">
        <v>133</v>
      </c>
      <c r="EH119" t="s">
        <v>133</v>
      </c>
      <c r="EI119" t="s">
        <v>136</v>
      </c>
      <c r="EJ119" t="s">
        <v>136</v>
      </c>
      <c r="EK119" t="s">
        <v>136</v>
      </c>
      <c r="EL119" t="s">
        <v>136</v>
      </c>
      <c r="EM119" t="s">
        <v>136</v>
      </c>
      <c r="EN119" t="s">
        <v>136</v>
      </c>
      <c r="EO119" t="s">
        <v>136</v>
      </c>
      <c r="EP119" t="s">
        <v>134</v>
      </c>
      <c r="EQ119" t="s">
        <v>134</v>
      </c>
      <c r="ER119" t="s">
        <v>136</v>
      </c>
      <c r="ES119" t="s">
        <v>136</v>
      </c>
      <c r="ET119" t="s">
        <v>136</v>
      </c>
      <c r="EU119" t="s">
        <v>136</v>
      </c>
      <c r="EV119" t="s">
        <v>136</v>
      </c>
      <c r="EW119" t="s">
        <v>136</v>
      </c>
      <c r="EX119" t="s">
        <v>136</v>
      </c>
      <c r="EY119" t="s">
        <v>136</v>
      </c>
      <c r="EZ119" t="s">
        <v>133</v>
      </c>
      <c r="FA119" t="s">
        <v>134</v>
      </c>
      <c r="FB119" t="s">
        <v>136</v>
      </c>
      <c r="FC119" t="s">
        <v>136</v>
      </c>
      <c r="FD119" t="s">
        <v>136</v>
      </c>
      <c r="FE119" t="s">
        <v>136</v>
      </c>
      <c r="FF119" t="s">
        <v>136</v>
      </c>
    </row>
    <row r="120" spans="1:162" x14ac:dyDescent="0.2">
      <c r="A120" t="s">
        <v>254</v>
      </c>
      <c r="B120" t="s">
        <v>134</v>
      </c>
      <c r="C120" t="s">
        <v>134</v>
      </c>
      <c r="D120" t="s">
        <v>134</v>
      </c>
      <c r="E120" t="s">
        <v>134</v>
      </c>
      <c r="F120" t="s">
        <v>134</v>
      </c>
      <c r="G120" t="s">
        <v>134</v>
      </c>
      <c r="J120" t="s">
        <v>134</v>
      </c>
      <c r="K120" t="s">
        <v>134</v>
      </c>
      <c r="L120" t="s">
        <v>134</v>
      </c>
      <c r="M120" t="s">
        <v>134</v>
      </c>
      <c r="N120" t="s">
        <v>134</v>
      </c>
      <c r="O120" t="s">
        <v>134</v>
      </c>
      <c r="R120" t="s">
        <v>137</v>
      </c>
      <c r="S120" t="s">
        <v>134</v>
      </c>
      <c r="T120" t="s">
        <v>134</v>
      </c>
      <c r="U120" t="s">
        <v>134</v>
      </c>
      <c r="V120" t="s">
        <v>132</v>
      </c>
      <c r="W120" t="s">
        <v>134</v>
      </c>
      <c r="Z120" t="s">
        <v>134</v>
      </c>
      <c r="AA120" t="s">
        <v>134</v>
      </c>
      <c r="AB120" t="s">
        <v>134</v>
      </c>
      <c r="AC120" t="s">
        <v>136</v>
      </c>
      <c r="AD120" t="s">
        <v>134</v>
      </c>
      <c r="AE120" t="s">
        <v>134</v>
      </c>
      <c r="AH120" t="s">
        <v>134</v>
      </c>
      <c r="AI120" t="s">
        <v>134</v>
      </c>
      <c r="AJ120" t="s">
        <v>134</v>
      </c>
      <c r="AK120" t="s">
        <v>134</v>
      </c>
      <c r="AL120" t="s">
        <v>134</v>
      </c>
      <c r="AM120" t="s">
        <v>134</v>
      </c>
      <c r="AP120" t="s">
        <v>134</v>
      </c>
      <c r="AQ120" t="s">
        <v>136</v>
      </c>
      <c r="AR120" t="s">
        <v>134</v>
      </c>
      <c r="AS120" t="s">
        <v>134</v>
      </c>
      <c r="AT120" t="s">
        <v>134</v>
      </c>
      <c r="AU120" t="s">
        <v>134</v>
      </c>
      <c r="AX120" t="s">
        <v>134</v>
      </c>
      <c r="AY120" t="s">
        <v>134</v>
      </c>
      <c r="AZ120" t="s">
        <v>137</v>
      </c>
      <c r="BA120" t="s">
        <v>134</v>
      </c>
      <c r="BB120" t="s">
        <v>134</v>
      </c>
      <c r="BC120" t="s">
        <v>134</v>
      </c>
      <c r="BF120" t="s">
        <v>134</v>
      </c>
      <c r="BG120" t="s">
        <v>134</v>
      </c>
      <c r="BH120" t="s">
        <v>134</v>
      </c>
      <c r="BI120" t="s">
        <v>134</v>
      </c>
      <c r="BJ120" t="s">
        <v>134</v>
      </c>
      <c r="BK120" t="s">
        <v>134</v>
      </c>
      <c r="BN120" t="s">
        <v>134</v>
      </c>
      <c r="BO120" t="s">
        <v>137</v>
      </c>
      <c r="BP120" t="s">
        <v>137</v>
      </c>
      <c r="BQ120" t="s">
        <v>134</v>
      </c>
      <c r="BR120" t="s">
        <v>134</v>
      </c>
      <c r="BS120" t="s">
        <v>134</v>
      </c>
      <c r="CD120" t="s">
        <v>134</v>
      </c>
      <c r="CE120" t="s">
        <v>134</v>
      </c>
      <c r="CF120" t="s">
        <v>134</v>
      </c>
      <c r="CG120" t="s">
        <v>137</v>
      </c>
      <c r="CH120" t="s">
        <v>137</v>
      </c>
      <c r="CI120" t="s">
        <v>134</v>
      </c>
      <c r="CJ120" t="s">
        <v>137</v>
      </c>
      <c r="CM120" t="s">
        <v>134</v>
      </c>
      <c r="CN120" t="s">
        <v>134</v>
      </c>
      <c r="CO120" t="s">
        <v>134</v>
      </c>
      <c r="CP120" t="s">
        <v>134</v>
      </c>
      <c r="CQ120" t="s">
        <v>134</v>
      </c>
      <c r="CR120" t="s">
        <v>134</v>
      </c>
      <c r="CS120" t="s">
        <v>134</v>
      </c>
      <c r="CT120" t="s">
        <v>134</v>
      </c>
      <c r="CU120" t="s">
        <v>134</v>
      </c>
      <c r="CV120" t="s">
        <v>134</v>
      </c>
      <c r="CW120" t="s">
        <v>134</v>
      </c>
      <c r="CX120" t="s">
        <v>134</v>
      </c>
      <c r="CY120" t="s">
        <v>134</v>
      </c>
      <c r="CZ120" t="s">
        <v>134</v>
      </c>
      <c r="DA120" t="s">
        <v>134</v>
      </c>
      <c r="DB120" t="s">
        <v>134</v>
      </c>
      <c r="DC120" t="s">
        <v>134</v>
      </c>
      <c r="DD120" t="s">
        <v>134</v>
      </c>
      <c r="DE120" t="s">
        <v>134</v>
      </c>
      <c r="DF120" t="s">
        <v>134</v>
      </c>
      <c r="DG120" t="s">
        <v>134</v>
      </c>
      <c r="DH120" t="s">
        <v>137</v>
      </c>
      <c r="DI120" t="s">
        <v>134</v>
      </c>
      <c r="DJ120" t="s">
        <v>134</v>
      </c>
      <c r="DK120" t="s">
        <v>134</v>
      </c>
      <c r="DL120" t="s">
        <v>134</v>
      </c>
      <c r="DM120" t="s">
        <v>136</v>
      </c>
      <c r="DN120" t="s">
        <v>134</v>
      </c>
      <c r="DO120" t="s">
        <v>137</v>
      </c>
      <c r="DP120" t="s">
        <v>137</v>
      </c>
      <c r="DQ120" t="s">
        <v>134</v>
      </c>
      <c r="DR120" t="s">
        <v>134</v>
      </c>
      <c r="DS120" t="s">
        <v>134</v>
      </c>
      <c r="DT120" t="s">
        <v>136</v>
      </c>
      <c r="DW120" t="s">
        <v>134</v>
      </c>
      <c r="DX120" t="s">
        <v>134</v>
      </c>
      <c r="DY120" t="s">
        <v>134</v>
      </c>
      <c r="DZ120" t="s">
        <v>134</v>
      </c>
      <c r="EA120" t="s">
        <v>134</v>
      </c>
      <c r="EB120" t="s">
        <v>134</v>
      </c>
      <c r="EC120" t="s">
        <v>134</v>
      </c>
      <c r="ED120" t="s">
        <v>134</v>
      </c>
      <c r="EE120" t="s">
        <v>134</v>
      </c>
      <c r="EF120" t="s">
        <v>134</v>
      </c>
      <c r="EG120" t="s">
        <v>136</v>
      </c>
      <c r="EH120" t="s">
        <v>137</v>
      </c>
      <c r="EI120" t="s">
        <v>134</v>
      </c>
      <c r="EJ120" t="s">
        <v>134</v>
      </c>
      <c r="EK120" t="s">
        <v>134</v>
      </c>
      <c r="EL120" t="s">
        <v>134</v>
      </c>
      <c r="EM120" t="s">
        <v>134</v>
      </c>
      <c r="EN120" t="s">
        <v>134</v>
      </c>
      <c r="EO120" t="s">
        <v>134</v>
      </c>
      <c r="EP120" t="s">
        <v>134</v>
      </c>
      <c r="EQ120" t="s">
        <v>134</v>
      </c>
      <c r="ER120" t="s">
        <v>134</v>
      </c>
      <c r="ES120" t="s">
        <v>137</v>
      </c>
      <c r="ET120" t="s">
        <v>137</v>
      </c>
      <c r="EU120" t="s">
        <v>134</v>
      </c>
      <c r="EV120" t="s">
        <v>137</v>
      </c>
      <c r="EW120" t="s">
        <v>134</v>
      </c>
      <c r="EX120" t="s">
        <v>134</v>
      </c>
      <c r="EY120" t="s">
        <v>134</v>
      </c>
      <c r="EZ120" t="s">
        <v>134</v>
      </c>
      <c r="FA120" t="s">
        <v>134</v>
      </c>
      <c r="FB120" t="s">
        <v>137</v>
      </c>
      <c r="FC120" t="s">
        <v>137</v>
      </c>
      <c r="FD120" t="s">
        <v>134</v>
      </c>
      <c r="FE120" t="s">
        <v>134</v>
      </c>
      <c r="FF120" t="s">
        <v>134</v>
      </c>
    </row>
    <row r="121" spans="1:162" x14ac:dyDescent="0.2">
      <c r="A121" t="s">
        <v>255</v>
      </c>
      <c r="B121" t="s">
        <v>132</v>
      </c>
      <c r="C121" t="s">
        <v>134</v>
      </c>
      <c r="D121" t="s">
        <v>132</v>
      </c>
      <c r="E121" t="s">
        <v>132</v>
      </c>
      <c r="F121" t="s">
        <v>134</v>
      </c>
      <c r="G121" t="s">
        <v>132</v>
      </c>
      <c r="J121" t="s">
        <v>132</v>
      </c>
      <c r="K121" t="s">
        <v>134</v>
      </c>
      <c r="L121" t="s">
        <v>132</v>
      </c>
      <c r="M121" t="s">
        <v>132</v>
      </c>
      <c r="N121" t="s">
        <v>132</v>
      </c>
      <c r="O121" t="s">
        <v>132</v>
      </c>
      <c r="R121" t="s">
        <v>132</v>
      </c>
      <c r="S121" t="s">
        <v>132</v>
      </c>
      <c r="T121" t="s">
        <v>132</v>
      </c>
      <c r="U121" t="s">
        <v>132</v>
      </c>
      <c r="V121" t="s">
        <v>132</v>
      </c>
      <c r="W121" t="s">
        <v>132</v>
      </c>
      <c r="Z121" t="s">
        <v>132</v>
      </c>
      <c r="AA121" t="s">
        <v>132</v>
      </c>
      <c r="AB121" t="s">
        <v>132</v>
      </c>
      <c r="AC121" t="s">
        <v>132</v>
      </c>
      <c r="AD121" t="s">
        <v>132</v>
      </c>
      <c r="AE121" t="s">
        <v>132</v>
      </c>
      <c r="AH121" t="s">
        <v>132</v>
      </c>
      <c r="AI121" t="s">
        <v>136</v>
      </c>
      <c r="AJ121" t="s">
        <v>136</v>
      </c>
      <c r="AK121" t="s">
        <v>137</v>
      </c>
      <c r="AL121" t="s">
        <v>132</v>
      </c>
      <c r="AM121" t="s">
        <v>136</v>
      </c>
      <c r="AP121" t="s">
        <v>132</v>
      </c>
      <c r="AQ121" t="s">
        <v>134</v>
      </c>
      <c r="AR121" t="s">
        <v>132</v>
      </c>
      <c r="AS121" t="s">
        <v>134</v>
      </c>
      <c r="AT121" t="s">
        <v>134</v>
      </c>
      <c r="AU121" t="s">
        <v>132</v>
      </c>
      <c r="AX121" t="s">
        <v>134</v>
      </c>
      <c r="AY121" t="s">
        <v>132</v>
      </c>
      <c r="AZ121" t="s">
        <v>132</v>
      </c>
      <c r="BA121" t="s">
        <v>132</v>
      </c>
      <c r="BB121" t="s">
        <v>132</v>
      </c>
      <c r="BC121" t="s">
        <v>134</v>
      </c>
      <c r="BF121" t="s">
        <v>132</v>
      </c>
      <c r="BG121" t="s">
        <v>132</v>
      </c>
      <c r="BH121" t="s">
        <v>132</v>
      </c>
      <c r="BI121" t="s">
        <v>132</v>
      </c>
      <c r="BJ121" t="s">
        <v>132</v>
      </c>
      <c r="BK121" t="s">
        <v>132</v>
      </c>
      <c r="BN121" t="s">
        <v>132</v>
      </c>
      <c r="BO121" t="s">
        <v>132</v>
      </c>
      <c r="BP121" t="s">
        <v>132</v>
      </c>
      <c r="BQ121" t="s">
        <v>132</v>
      </c>
      <c r="BR121" t="s">
        <v>132</v>
      </c>
      <c r="BS121" t="s">
        <v>132</v>
      </c>
      <c r="CD121" t="s">
        <v>136</v>
      </c>
      <c r="CE121" t="s">
        <v>136</v>
      </c>
      <c r="CF121" t="s">
        <v>136</v>
      </c>
      <c r="CG121" t="s">
        <v>136</v>
      </c>
      <c r="CH121" t="s">
        <v>138</v>
      </c>
      <c r="CI121" t="s">
        <v>136</v>
      </c>
      <c r="CJ121" t="s">
        <v>136</v>
      </c>
      <c r="CM121" t="s">
        <v>136</v>
      </c>
      <c r="CN121" t="s">
        <v>136</v>
      </c>
      <c r="CO121" t="s">
        <v>136</v>
      </c>
      <c r="CP121" t="s">
        <v>136</v>
      </c>
      <c r="CQ121" t="s">
        <v>136</v>
      </c>
      <c r="CR121" t="s">
        <v>136</v>
      </c>
      <c r="CS121" t="s">
        <v>136</v>
      </c>
      <c r="CT121" t="s">
        <v>138</v>
      </c>
      <c r="CU121" t="s">
        <v>136</v>
      </c>
      <c r="CV121" t="s">
        <v>136</v>
      </c>
      <c r="CW121" t="s">
        <v>136</v>
      </c>
      <c r="CX121" t="s">
        <v>138</v>
      </c>
      <c r="CY121" t="s">
        <v>136</v>
      </c>
      <c r="CZ121" t="s">
        <v>136</v>
      </c>
      <c r="DA121" t="s">
        <v>136</v>
      </c>
      <c r="DB121" t="s">
        <v>136</v>
      </c>
      <c r="DC121" t="s">
        <v>138</v>
      </c>
      <c r="DD121" t="s">
        <v>136</v>
      </c>
      <c r="DE121" t="s">
        <v>138</v>
      </c>
      <c r="DF121" t="s">
        <v>138</v>
      </c>
      <c r="DG121" t="s">
        <v>133</v>
      </c>
      <c r="DH121" t="s">
        <v>133</v>
      </c>
      <c r="DI121" t="s">
        <v>136</v>
      </c>
      <c r="DJ121" t="s">
        <v>136</v>
      </c>
      <c r="DK121" t="s">
        <v>138</v>
      </c>
      <c r="DL121" t="s">
        <v>136</v>
      </c>
      <c r="DM121" t="s">
        <v>138</v>
      </c>
      <c r="DN121" t="s">
        <v>138</v>
      </c>
      <c r="DO121" t="s">
        <v>136</v>
      </c>
      <c r="DP121" t="s">
        <v>137</v>
      </c>
      <c r="DQ121" t="s">
        <v>138</v>
      </c>
      <c r="DR121" t="s">
        <v>136</v>
      </c>
      <c r="DS121" t="s">
        <v>136</v>
      </c>
      <c r="DT121" t="s">
        <v>136</v>
      </c>
      <c r="DW121" t="s">
        <v>136</v>
      </c>
      <c r="DX121" t="s">
        <v>138</v>
      </c>
      <c r="DY121" t="s">
        <v>138</v>
      </c>
      <c r="DZ121" t="s">
        <v>136</v>
      </c>
      <c r="EA121" t="s">
        <v>138</v>
      </c>
      <c r="EB121" t="s">
        <v>138</v>
      </c>
      <c r="EC121" t="s">
        <v>136</v>
      </c>
      <c r="ED121" t="s">
        <v>136</v>
      </c>
      <c r="EE121" t="s">
        <v>136</v>
      </c>
      <c r="EF121" t="s">
        <v>136</v>
      </c>
      <c r="EG121" t="s">
        <v>137</v>
      </c>
      <c r="EH121" t="s">
        <v>138</v>
      </c>
      <c r="EI121" t="s">
        <v>136</v>
      </c>
      <c r="EJ121" t="s">
        <v>136</v>
      </c>
      <c r="EK121" t="s">
        <v>136</v>
      </c>
      <c r="EL121" t="s">
        <v>136</v>
      </c>
      <c r="EM121" t="s">
        <v>136</v>
      </c>
      <c r="EN121" t="s">
        <v>136</v>
      </c>
      <c r="EO121" t="s">
        <v>138</v>
      </c>
      <c r="EP121" t="s">
        <v>133</v>
      </c>
      <c r="EQ121" t="s">
        <v>136</v>
      </c>
      <c r="ER121" t="s">
        <v>138</v>
      </c>
      <c r="ES121" t="s">
        <v>138</v>
      </c>
      <c r="ET121" t="s">
        <v>138</v>
      </c>
      <c r="EU121" t="s">
        <v>137</v>
      </c>
      <c r="EV121" t="s">
        <v>137</v>
      </c>
      <c r="EW121" t="s">
        <v>132</v>
      </c>
      <c r="EX121" t="s">
        <v>136</v>
      </c>
      <c r="EY121" t="s">
        <v>136</v>
      </c>
      <c r="EZ121" t="s">
        <v>136</v>
      </c>
      <c r="FA121" t="s">
        <v>136</v>
      </c>
      <c r="FB121" t="s">
        <v>138</v>
      </c>
      <c r="FC121" t="s">
        <v>138</v>
      </c>
      <c r="FD121" t="s">
        <v>136</v>
      </c>
      <c r="FE121" t="s">
        <v>136</v>
      </c>
      <c r="FF121" t="s">
        <v>136</v>
      </c>
    </row>
    <row r="122" spans="1:162" x14ac:dyDescent="0.2">
      <c r="A122" t="s">
        <v>256</v>
      </c>
      <c r="B122" t="s">
        <v>136</v>
      </c>
      <c r="C122" t="s">
        <v>136</v>
      </c>
      <c r="D122" t="s">
        <v>136</v>
      </c>
      <c r="E122" t="s">
        <v>136</v>
      </c>
      <c r="F122" t="s">
        <v>136</v>
      </c>
      <c r="G122" t="s">
        <v>136</v>
      </c>
      <c r="J122" t="s">
        <v>136</v>
      </c>
      <c r="K122" t="s">
        <v>136</v>
      </c>
      <c r="L122" t="s">
        <v>136</v>
      </c>
      <c r="M122" t="s">
        <v>136</v>
      </c>
      <c r="N122" t="s">
        <v>136</v>
      </c>
      <c r="O122" t="s">
        <v>136</v>
      </c>
      <c r="R122" t="s">
        <v>136</v>
      </c>
      <c r="S122" t="s">
        <v>136</v>
      </c>
      <c r="T122" t="s">
        <v>136</v>
      </c>
      <c r="U122" t="s">
        <v>136</v>
      </c>
      <c r="V122" t="s">
        <v>136</v>
      </c>
      <c r="W122" t="s">
        <v>136</v>
      </c>
      <c r="Z122" t="s">
        <v>136</v>
      </c>
      <c r="AA122" t="s">
        <v>136</v>
      </c>
      <c r="AB122" t="s">
        <v>137</v>
      </c>
      <c r="AC122" t="s">
        <v>136</v>
      </c>
      <c r="AD122" t="s">
        <v>136</v>
      </c>
      <c r="AE122" t="s">
        <v>136</v>
      </c>
      <c r="AH122" t="s">
        <v>136</v>
      </c>
      <c r="AI122" t="s">
        <v>136</v>
      </c>
      <c r="AJ122" t="s">
        <v>136</v>
      </c>
      <c r="AK122" t="s">
        <v>136</v>
      </c>
      <c r="AL122" t="s">
        <v>136</v>
      </c>
      <c r="AM122" t="s">
        <v>136</v>
      </c>
      <c r="AP122" t="s">
        <v>136</v>
      </c>
      <c r="AQ122" t="s">
        <v>136</v>
      </c>
      <c r="AR122" t="s">
        <v>136</v>
      </c>
      <c r="AS122" t="s">
        <v>136</v>
      </c>
      <c r="AT122" t="s">
        <v>136</v>
      </c>
      <c r="AU122" t="s">
        <v>136</v>
      </c>
      <c r="AX122" t="s">
        <v>136</v>
      </c>
      <c r="AY122" t="s">
        <v>136</v>
      </c>
      <c r="AZ122" t="s">
        <v>136</v>
      </c>
      <c r="BA122" t="s">
        <v>136</v>
      </c>
      <c r="BB122" t="s">
        <v>136</v>
      </c>
      <c r="BC122" t="s">
        <v>136</v>
      </c>
      <c r="BF122" t="s">
        <v>136</v>
      </c>
      <c r="BG122" t="s">
        <v>136</v>
      </c>
      <c r="BH122" t="s">
        <v>136</v>
      </c>
      <c r="BI122" t="s">
        <v>136</v>
      </c>
      <c r="BJ122" t="s">
        <v>136</v>
      </c>
      <c r="BK122" t="s">
        <v>136</v>
      </c>
      <c r="BN122" t="s">
        <v>136</v>
      </c>
      <c r="BO122" t="s">
        <v>136</v>
      </c>
      <c r="BP122" t="s">
        <v>136</v>
      </c>
      <c r="BQ122" t="s">
        <v>136</v>
      </c>
      <c r="BR122" t="s">
        <v>136</v>
      </c>
      <c r="BS122" t="s">
        <v>136</v>
      </c>
      <c r="CD122" t="s">
        <v>136</v>
      </c>
      <c r="CE122" t="s">
        <v>136</v>
      </c>
      <c r="CF122" t="s">
        <v>136</v>
      </c>
      <c r="CG122" t="s">
        <v>138</v>
      </c>
      <c r="CH122" t="s">
        <v>136</v>
      </c>
      <c r="CI122" t="s">
        <v>136</v>
      </c>
      <c r="CJ122" t="s">
        <v>136</v>
      </c>
      <c r="CM122" t="s">
        <v>136</v>
      </c>
      <c r="CN122" t="s">
        <v>136</v>
      </c>
      <c r="CO122" t="s">
        <v>137</v>
      </c>
      <c r="CP122" t="s">
        <v>136</v>
      </c>
      <c r="CQ122" t="s">
        <v>136</v>
      </c>
      <c r="CR122" t="s">
        <v>136</v>
      </c>
      <c r="CS122" t="s">
        <v>136</v>
      </c>
      <c r="CT122" t="s">
        <v>136</v>
      </c>
      <c r="CU122" t="s">
        <v>136</v>
      </c>
      <c r="CV122" t="s">
        <v>136</v>
      </c>
      <c r="CW122" t="s">
        <v>136</v>
      </c>
      <c r="CX122" t="s">
        <v>136</v>
      </c>
      <c r="CY122" t="s">
        <v>136</v>
      </c>
      <c r="CZ122" t="s">
        <v>136</v>
      </c>
      <c r="DA122" t="s">
        <v>136</v>
      </c>
      <c r="DB122" t="s">
        <v>136</v>
      </c>
      <c r="DC122" t="s">
        <v>136</v>
      </c>
      <c r="DD122" t="s">
        <v>136</v>
      </c>
      <c r="DE122" t="s">
        <v>136</v>
      </c>
      <c r="DF122" t="s">
        <v>136</v>
      </c>
      <c r="DG122" t="s">
        <v>137</v>
      </c>
      <c r="DH122" t="s">
        <v>136</v>
      </c>
      <c r="DI122" t="s">
        <v>136</v>
      </c>
      <c r="DJ122" t="s">
        <v>136</v>
      </c>
      <c r="DK122" t="s">
        <v>136</v>
      </c>
      <c r="DL122" t="s">
        <v>136</v>
      </c>
      <c r="DM122" t="s">
        <v>136</v>
      </c>
      <c r="DN122" t="s">
        <v>136</v>
      </c>
      <c r="DO122" t="s">
        <v>136</v>
      </c>
      <c r="DP122" t="s">
        <v>136</v>
      </c>
      <c r="DQ122" t="s">
        <v>136</v>
      </c>
      <c r="DR122" t="s">
        <v>136</v>
      </c>
      <c r="DS122" t="s">
        <v>136</v>
      </c>
      <c r="DT122" t="s">
        <v>136</v>
      </c>
      <c r="DW122" t="s">
        <v>136</v>
      </c>
      <c r="DX122" t="s">
        <v>137</v>
      </c>
      <c r="DY122" t="s">
        <v>137</v>
      </c>
      <c r="DZ122" t="s">
        <v>136</v>
      </c>
      <c r="EA122" t="s">
        <v>136</v>
      </c>
      <c r="EB122" t="s">
        <v>137</v>
      </c>
      <c r="EC122" t="s">
        <v>136</v>
      </c>
      <c r="ED122" t="s">
        <v>136</v>
      </c>
      <c r="EE122" t="s">
        <v>136</v>
      </c>
      <c r="EF122" t="s">
        <v>136</v>
      </c>
      <c r="EG122" t="s">
        <v>136</v>
      </c>
      <c r="EH122" t="s">
        <v>136</v>
      </c>
      <c r="EI122" t="s">
        <v>136</v>
      </c>
      <c r="EJ122" t="s">
        <v>136</v>
      </c>
      <c r="EK122" t="s">
        <v>136</v>
      </c>
      <c r="EL122" t="s">
        <v>136</v>
      </c>
      <c r="EM122" t="s">
        <v>136</v>
      </c>
      <c r="EN122" t="s">
        <v>136</v>
      </c>
      <c r="EO122" t="s">
        <v>136</v>
      </c>
      <c r="EP122" t="s">
        <v>136</v>
      </c>
      <c r="EQ122" t="s">
        <v>136</v>
      </c>
      <c r="ER122" t="s">
        <v>136</v>
      </c>
      <c r="ES122" t="s">
        <v>136</v>
      </c>
      <c r="ET122" t="s">
        <v>136</v>
      </c>
      <c r="EU122" t="s">
        <v>136</v>
      </c>
      <c r="EV122" t="s">
        <v>136</v>
      </c>
      <c r="EW122" t="s">
        <v>136</v>
      </c>
      <c r="EX122" t="s">
        <v>136</v>
      </c>
      <c r="EY122" t="s">
        <v>136</v>
      </c>
      <c r="EZ122" t="s">
        <v>136</v>
      </c>
      <c r="FA122" t="s">
        <v>137</v>
      </c>
      <c r="FB122" t="s">
        <v>136</v>
      </c>
      <c r="FC122" t="s">
        <v>136</v>
      </c>
      <c r="FD122" t="s">
        <v>136</v>
      </c>
      <c r="FE122" t="s">
        <v>136</v>
      </c>
      <c r="FF122" t="s">
        <v>136</v>
      </c>
    </row>
    <row r="123" spans="1:162" x14ac:dyDescent="0.2">
      <c r="A123" t="s">
        <v>257</v>
      </c>
      <c r="B123" t="s">
        <v>136</v>
      </c>
      <c r="C123" t="s">
        <v>136</v>
      </c>
      <c r="D123" t="s">
        <v>136</v>
      </c>
      <c r="E123" t="s">
        <v>136</v>
      </c>
      <c r="F123" t="s">
        <v>136</v>
      </c>
      <c r="G123" t="s">
        <v>136</v>
      </c>
      <c r="J123" t="s">
        <v>136</v>
      </c>
      <c r="K123" t="s">
        <v>136</v>
      </c>
      <c r="L123" t="s">
        <v>136</v>
      </c>
      <c r="M123" t="s">
        <v>136</v>
      </c>
      <c r="N123" t="s">
        <v>136</v>
      </c>
      <c r="O123" t="s">
        <v>136</v>
      </c>
      <c r="R123" t="s">
        <v>136</v>
      </c>
      <c r="S123" t="s">
        <v>136</v>
      </c>
      <c r="T123" t="s">
        <v>136</v>
      </c>
      <c r="U123" t="s">
        <v>136</v>
      </c>
      <c r="V123" t="s">
        <v>138</v>
      </c>
      <c r="W123" t="s">
        <v>136</v>
      </c>
      <c r="Z123" t="s">
        <v>136</v>
      </c>
      <c r="AA123" t="s">
        <v>137</v>
      </c>
      <c r="AB123" t="s">
        <v>137</v>
      </c>
      <c r="AC123" t="s">
        <v>136</v>
      </c>
      <c r="AD123" t="s">
        <v>136</v>
      </c>
      <c r="AE123" t="s">
        <v>136</v>
      </c>
      <c r="AH123" t="s">
        <v>136</v>
      </c>
      <c r="AI123" t="s">
        <v>136</v>
      </c>
      <c r="AJ123" t="s">
        <v>136</v>
      </c>
      <c r="AK123" t="s">
        <v>136</v>
      </c>
      <c r="AL123" t="s">
        <v>136</v>
      </c>
      <c r="AM123" t="s">
        <v>136</v>
      </c>
      <c r="AP123" t="s">
        <v>136</v>
      </c>
      <c r="AQ123" t="s">
        <v>136</v>
      </c>
      <c r="AR123" t="s">
        <v>136</v>
      </c>
      <c r="AS123" t="s">
        <v>136</v>
      </c>
      <c r="AT123" t="s">
        <v>136</v>
      </c>
      <c r="AU123" t="s">
        <v>136</v>
      </c>
      <c r="AX123" t="s">
        <v>136</v>
      </c>
      <c r="AY123" t="s">
        <v>136</v>
      </c>
      <c r="AZ123" t="s">
        <v>136</v>
      </c>
      <c r="BA123" t="s">
        <v>136</v>
      </c>
      <c r="BB123" t="s">
        <v>136</v>
      </c>
      <c r="BC123" t="s">
        <v>136</v>
      </c>
      <c r="BF123" t="s">
        <v>136</v>
      </c>
      <c r="BG123" t="s">
        <v>136</v>
      </c>
      <c r="BH123" t="s">
        <v>136</v>
      </c>
      <c r="BI123" t="s">
        <v>137</v>
      </c>
      <c r="BJ123" t="s">
        <v>136</v>
      </c>
      <c r="BK123" t="s">
        <v>136</v>
      </c>
      <c r="BN123" t="s">
        <v>136</v>
      </c>
      <c r="BO123" t="s">
        <v>136</v>
      </c>
      <c r="BP123" t="s">
        <v>136</v>
      </c>
      <c r="BQ123" t="s">
        <v>136</v>
      </c>
      <c r="BR123" t="s">
        <v>136</v>
      </c>
      <c r="BS123" t="s">
        <v>136</v>
      </c>
      <c r="CD123" t="s">
        <v>136</v>
      </c>
      <c r="CE123" t="s">
        <v>136</v>
      </c>
      <c r="CF123" t="s">
        <v>136</v>
      </c>
      <c r="CG123" t="s">
        <v>136</v>
      </c>
      <c r="CH123" t="s">
        <v>136</v>
      </c>
      <c r="CI123" t="s">
        <v>136</v>
      </c>
      <c r="CJ123" t="s">
        <v>136</v>
      </c>
      <c r="CM123" t="s">
        <v>136</v>
      </c>
      <c r="CN123" t="s">
        <v>136</v>
      </c>
      <c r="CO123" t="s">
        <v>137</v>
      </c>
      <c r="CP123" t="s">
        <v>136</v>
      </c>
      <c r="CQ123" t="s">
        <v>136</v>
      </c>
      <c r="CR123" t="s">
        <v>136</v>
      </c>
      <c r="CS123" t="s">
        <v>136</v>
      </c>
      <c r="CT123" t="s">
        <v>136</v>
      </c>
      <c r="CU123" t="s">
        <v>136</v>
      </c>
      <c r="CV123" t="s">
        <v>136</v>
      </c>
      <c r="CW123" t="s">
        <v>136</v>
      </c>
      <c r="CX123" t="s">
        <v>136</v>
      </c>
      <c r="CY123" t="s">
        <v>136</v>
      </c>
      <c r="CZ123" t="s">
        <v>136</v>
      </c>
      <c r="DA123" t="s">
        <v>136</v>
      </c>
      <c r="DB123" t="s">
        <v>136</v>
      </c>
      <c r="DC123" t="s">
        <v>136</v>
      </c>
      <c r="DD123" t="s">
        <v>136</v>
      </c>
      <c r="DE123" t="s">
        <v>136</v>
      </c>
      <c r="DF123" t="s">
        <v>136</v>
      </c>
      <c r="DG123" t="s">
        <v>137</v>
      </c>
      <c r="DH123" t="s">
        <v>136</v>
      </c>
      <c r="DI123" t="s">
        <v>136</v>
      </c>
      <c r="DJ123" t="s">
        <v>136</v>
      </c>
      <c r="DK123" t="s">
        <v>136</v>
      </c>
      <c r="DL123" t="s">
        <v>136</v>
      </c>
      <c r="DM123" t="s">
        <v>136</v>
      </c>
      <c r="DN123" t="s">
        <v>136</v>
      </c>
      <c r="DO123" t="s">
        <v>136</v>
      </c>
      <c r="DP123" t="s">
        <v>136</v>
      </c>
      <c r="DQ123" t="s">
        <v>136</v>
      </c>
      <c r="DR123" t="s">
        <v>136</v>
      </c>
      <c r="DS123" t="s">
        <v>136</v>
      </c>
      <c r="DT123" t="s">
        <v>136</v>
      </c>
      <c r="DW123" t="s">
        <v>136</v>
      </c>
      <c r="DX123" t="s">
        <v>136</v>
      </c>
      <c r="DY123" t="s">
        <v>137</v>
      </c>
      <c r="DZ123" t="s">
        <v>136</v>
      </c>
      <c r="EA123" t="s">
        <v>136</v>
      </c>
      <c r="EB123" t="s">
        <v>136</v>
      </c>
      <c r="EC123" t="s">
        <v>136</v>
      </c>
      <c r="ED123" t="s">
        <v>136</v>
      </c>
      <c r="EE123" t="s">
        <v>136</v>
      </c>
      <c r="EF123" t="s">
        <v>136</v>
      </c>
      <c r="EG123" t="s">
        <v>136</v>
      </c>
      <c r="EH123" t="s">
        <v>136</v>
      </c>
      <c r="EI123" t="s">
        <v>136</v>
      </c>
      <c r="EJ123" t="s">
        <v>136</v>
      </c>
      <c r="EK123" t="s">
        <v>136</v>
      </c>
      <c r="EL123" t="s">
        <v>136</v>
      </c>
      <c r="EM123" t="s">
        <v>136</v>
      </c>
      <c r="EN123" t="s">
        <v>136</v>
      </c>
      <c r="EO123" t="s">
        <v>136</v>
      </c>
      <c r="EP123" t="s">
        <v>136</v>
      </c>
      <c r="EQ123" t="s">
        <v>136</v>
      </c>
      <c r="ER123" t="s">
        <v>136</v>
      </c>
      <c r="ES123" t="s">
        <v>136</v>
      </c>
      <c r="ET123" t="s">
        <v>136</v>
      </c>
      <c r="EU123" t="s">
        <v>136</v>
      </c>
      <c r="EV123" t="s">
        <v>138</v>
      </c>
      <c r="EW123" t="s">
        <v>136</v>
      </c>
      <c r="EX123" t="s">
        <v>136</v>
      </c>
      <c r="EY123" t="s">
        <v>136</v>
      </c>
      <c r="EZ123" t="s">
        <v>136</v>
      </c>
      <c r="FA123" t="s">
        <v>137</v>
      </c>
      <c r="FB123" t="s">
        <v>136</v>
      </c>
      <c r="FC123" t="s">
        <v>136</v>
      </c>
      <c r="FD123" t="s">
        <v>136</v>
      </c>
      <c r="FE123" t="s">
        <v>136</v>
      </c>
      <c r="FF123" t="s">
        <v>136</v>
      </c>
    </row>
    <row r="124" spans="1:162" x14ac:dyDescent="0.2">
      <c r="A124" t="s">
        <v>258</v>
      </c>
      <c r="B124" t="s">
        <v>136</v>
      </c>
      <c r="C124" t="s">
        <v>136</v>
      </c>
      <c r="D124" t="s">
        <v>136</v>
      </c>
      <c r="E124" t="s">
        <v>136</v>
      </c>
      <c r="F124" t="s">
        <v>136</v>
      </c>
      <c r="G124" t="s">
        <v>136</v>
      </c>
      <c r="J124" t="s">
        <v>136</v>
      </c>
      <c r="K124" t="s">
        <v>136</v>
      </c>
      <c r="L124" t="s">
        <v>136</v>
      </c>
      <c r="M124" t="s">
        <v>136</v>
      </c>
      <c r="N124" t="s">
        <v>136</v>
      </c>
      <c r="O124" t="s">
        <v>136</v>
      </c>
      <c r="R124" t="s">
        <v>136</v>
      </c>
      <c r="S124" t="s">
        <v>138</v>
      </c>
      <c r="T124" t="s">
        <v>136</v>
      </c>
      <c r="U124" t="s">
        <v>136</v>
      </c>
      <c r="V124" t="s">
        <v>136</v>
      </c>
      <c r="W124" t="s">
        <v>136</v>
      </c>
      <c r="Z124" t="s">
        <v>136</v>
      </c>
      <c r="AA124" t="s">
        <v>136</v>
      </c>
      <c r="AB124" t="s">
        <v>136</v>
      </c>
      <c r="AC124" t="s">
        <v>136</v>
      </c>
      <c r="AD124" t="s">
        <v>136</v>
      </c>
      <c r="AE124" t="s">
        <v>136</v>
      </c>
      <c r="AH124" t="s">
        <v>136</v>
      </c>
      <c r="AI124" t="s">
        <v>136</v>
      </c>
      <c r="AJ124" t="s">
        <v>132</v>
      </c>
      <c r="AK124" t="s">
        <v>132</v>
      </c>
      <c r="AL124" t="s">
        <v>132</v>
      </c>
      <c r="AM124" t="s">
        <v>136</v>
      </c>
      <c r="AP124" t="s">
        <v>133</v>
      </c>
      <c r="AQ124" t="s">
        <v>136</v>
      </c>
      <c r="AR124" t="s">
        <v>136</v>
      </c>
      <c r="AS124" t="s">
        <v>136</v>
      </c>
      <c r="AT124" t="s">
        <v>136</v>
      </c>
      <c r="AU124" t="s">
        <v>136</v>
      </c>
      <c r="AX124" t="s">
        <v>136</v>
      </c>
      <c r="AY124" t="s">
        <v>136</v>
      </c>
      <c r="AZ124" t="s">
        <v>136</v>
      </c>
      <c r="BA124" t="s">
        <v>138</v>
      </c>
      <c r="BB124" t="s">
        <v>136</v>
      </c>
      <c r="BC124" t="s">
        <v>136</v>
      </c>
      <c r="BF124" t="s">
        <v>136</v>
      </c>
      <c r="BG124" t="s">
        <v>136</v>
      </c>
      <c r="BH124" t="s">
        <v>136</v>
      </c>
      <c r="BI124" t="s">
        <v>136</v>
      </c>
      <c r="BJ124" t="s">
        <v>136</v>
      </c>
      <c r="BK124" t="s">
        <v>136</v>
      </c>
      <c r="BN124" t="s">
        <v>136</v>
      </c>
      <c r="BO124" t="s">
        <v>136</v>
      </c>
      <c r="BP124" t="s">
        <v>132</v>
      </c>
      <c r="BQ124" t="s">
        <v>136</v>
      </c>
      <c r="BR124" t="s">
        <v>136</v>
      </c>
      <c r="BS124" t="s">
        <v>132</v>
      </c>
      <c r="CD124" t="s">
        <v>136</v>
      </c>
      <c r="CE124" t="s">
        <v>136</v>
      </c>
      <c r="CF124" t="s">
        <v>136</v>
      </c>
      <c r="CG124" t="s">
        <v>136</v>
      </c>
      <c r="CH124" t="s">
        <v>136</v>
      </c>
      <c r="CI124" t="s">
        <v>136</v>
      </c>
      <c r="CJ124" t="s">
        <v>136</v>
      </c>
      <c r="CM124" t="s">
        <v>136</v>
      </c>
      <c r="CN124" t="s">
        <v>136</v>
      </c>
      <c r="CO124" t="s">
        <v>136</v>
      </c>
      <c r="CP124" t="s">
        <v>136</v>
      </c>
      <c r="CQ124" t="s">
        <v>136</v>
      </c>
      <c r="CR124" t="s">
        <v>136</v>
      </c>
      <c r="CS124" t="s">
        <v>136</v>
      </c>
      <c r="CT124" t="s">
        <v>136</v>
      </c>
      <c r="CU124" t="s">
        <v>136</v>
      </c>
      <c r="CV124" t="s">
        <v>136</v>
      </c>
      <c r="CW124" t="s">
        <v>136</v>
      </c>
      <c r="CX124" t="s">
        <v>136</v>
      </c>
      <c r="CY124" t="s">
        <v>136</v>
      </c>
      <c r="CZ124" t="s">
        <v>136</v>
      </c>
      <c r="DA124" t="s">
        <v>136</v>
      </c>
      <c r="DB124" t="s">
        <v>136</v>
      </c>
      <c r="DC124" t="s">
        <v>136</v>
      </c>
      <c r="DD124" t="s">
        <v>136</v>
      </c>
      <c r="DE124" t="s">
        <v>136</v>
      </c>
      <c r="DF124" t="s">
        <v>136</v>
      </c>
      <c r="DG124" t="s">
        <v>136</v>
      </c>
      <c r="DH124" t="s">
        <v>136</v>
      </c>
      <c r="DI124" t="s">
        <v>136</v>
      </c>
      <c r="DJ124" t="s">
        <v>136</v>
      </c>
      <c r="DK124" t="s">
        <v>136</v>
      </c>
      <c r="DL124" t="s">
        <v>136</v>
      </c>
      <c r="DM124" t="s">
        <v>136</v>
      </c>
      <c r="DN124" t="s">
        <v>136</v>
      </c>
      <c r="DO124" t="s">
        <v>136</v>
      </c>
      <c r="DP124" t="s">
        <v>136</v>
      </c>
      <c r="DQ124" t="s">
        <v>136</v>
      </c>
      <c r="DR124" t="s">
        <v>136</v>
      </c>
      <c r="DS124" t="s">
        <v>136</v>
      </c>
      <c r="DT124" t="s">
        <v>136</v>
      </c>
      <c r="DW124" t="s">
        <v>136</v>
      </c>
      <c r="DX124" t="s">
        <v>136</v>
      </c>
      <c r="DY124" t="s">
        <v>136</v>
      </c>
      <c r="DZ124" t="s">
        <v>136</v>
      </c>
      <c r="EA124" t="s">
        <v>136</v>
      </c>
      <c r="EB124" t="s">
        <v>132</v>
      </c>
      <c r="EC124" t="s">
        <v>136</v>
      </c>
      <c r="ED124" t="s">
        <v>136</v>
      </c>
      <c r="EE124" t="s">
        <v>136</v>
      </c>
      <c r="EF124" t="s">
        <v>136</v>
      </c>
      <c r="EG124" t="s">
        <v>136</v>
      </c>
      <c r="EH124" t="s">
        <v>136</v>
      </c>
      <c r="EI124" t="s">
        <v>136</v>
      </c>
      <c r="EJ124" t="s">
        <v>136</v>
      </c>
      <c r="EK124" t="s">
        <v>136</v>
      </c>
      <c r="EL124" t="s">
        <v>136</v>
      </c>
      <c r="EM124" t="s">
        <v>136</v>
      </c>
      <c r="EN124" t="s">
        <v>136</v>
      </c>
      <c r="EO124" t="s">
        <v>136</v>
      </c>
      <c r="EP124" t="s">
        <v>136</v>
      </c>
      <c r="EQ124" t="s">
        <v>136</v>
      </c>
      <c r="ER124" t="s">
        <v>136</v>
      </c>
      <c r="ES124" t="s">
        <v>136</v>
      </c>
      <c r="ET124" t="s">
        <v>136</v>
      </c>
      <c r="EU124" t="s">
        <v>136</v>
      </c>
      <c r="EV124" t="s">
        <v>136</v>
      </c>
      <c r="EW124" t="s">
        <v>136</v>
      </c>
      <c r="EX124" t="s">
        <v>136</v>
      </c>
      <c r="EY124" t="s">
        <v>136</v>
      </c>
      <c r="EZ124" t="s">
        <v>136</v>
      </c>
      <c r="FA124" t="s">
        <v>136</v>
      </c>
      <c r="FB124" t="s">
        <v>136</v>
      </c>
      <c r="FC124" t="s">
        <v>136</v>
      </c>
      <c r="FD124" t="s">
        <v>136</v>
      </c>
      <c r="FE124" t="s">
        <v>136</v>
      </c>
      <c r="FF124" t="s">
        <v>136</v>
      </c>
    </row>
    <row r="125" spans="1:162" x14ac:dyDescent="0.2">
      <c r="A125" t="s">
        <v>259</v>
      </c>
      <c r="B125" t="s">
        <v>136</v>
      </c>
      <c r="C125" t="s">
        <v>136</v>
      </c>
      <c r="D125" t="s">
        <v>136</v>
      </c>
      <c r="E125" t="s">
        <v>136</v>
      </c>
      <c r="F125" t="s">
        <v>136</v>
      </c>
      <c r="G125" t="s">
        <v>136</v>
      </c>
      <c r="J125" t="s">
        <v>136</v>
      </c>
      <c r="K125" t="s">
        <v>136</v>
      </c>
      <c r="L125" t="s">
        <v>136</v>
      </c>
      <c r="M125" t="s">
        <v>136</v>
      </c>
      <c r="N125" t="s">
        <v>136</v>
      </c>
      <c r="O125" t="s">
        <v>136</v>
      </c>
      <c r="R125" t="s">
        <v>136</v>
      </c>
      <c r="S125" t="s">
        <v>138</v>
      </c>
      <c r="T125" t="s">
        <v>136</v>
      </c>
      <c r="U125" t="s">
        <v>136</v>
      </c>
      <c r="V125" t="s">
        <v>136</v>
      </c>
      <c r="W125" t="s">
        <v>136</v>
      </c>
      <c r="Z125" t="s">
        <v>136</v>
      </c>
      <c r="AA125" t="s">
        <v>136</v>
      </c>
      <c r="AB125" t="s">
        <v>136</v>
      </c>
      <c r="AC125" t="s">
        <v>136</v>
      </c>
      <c r="AD125" t="s">
        <v>136</v>
      </c>
      <c r="AE125" t="s">
        <v>136</v>
      </c>
      <c r="AH125" t="s">
        <v>136</v>
      </c>
      <c r="AI125" t="s">
        <v>136</v>
      </c>
      <c r="AJ125" t="s">
        <v>132</v>
      </c>
      <c r="AK125" t="s">
        <v>132</v>
      </c>
      <c r="AL125" t="s">
        <v>132</v>
      </c>
      <c r="AM125" t="s">
        <v>136</v>
      </c>
      <c r="AP125" t="s">
        <v>133</v>
      </c>
      <c r="AQ125" t="s">
        <v>136</v>
      </c>
      <c r="AR125" t="s">
        <v>136</v>
      </c>
      <c r="AS125" t="s">
        <v>136</v>
      </c>
      <c r="AT125" t="s">
        <v>136</v>
      </c>
      <c r="AU125" t="s">
        <v>136</v>
      </c>
      <c r="AX125" t="s">
        <v>136</v>
      </c>
      <c r="AY125" t="s">
        <v>136</v>
      </c>
      <c r="AZ125" t="s">
        <v>136</v>
      </c>
      <c r="BA125" t="s">
        <v>138</v>
      </c>
      <c r="BB125" t="s">
        <v>136</v>
      </c>
      <c r="BC125" t="s">
        <v>136</v>
      </c>
      <c r="BF125" t="s">
        <v>136</v>
      </c>
      <c r="BG125" t="s">
        <v>136</v>
      </c>
      <c r="BH125" t="s">
        <v>136</v>
      </c>
      <c r="BI125" t="s">
        <v>136</v>
      </c>
      <c r="BJ125" t="s">
        <v>136</v>
      </c>
      <c r="BK125" t="s">
        <v>136</v>
      </c>
      <c r="BN125" t="s">
        <v>136</v>
      </c>
      <c r="BO125" t="s">
        <v>136</v>
      </c>
      <c r="BP125" t="s">
        <v>132</v>
      </c>
      <c r="BQ125" t="s">
        <v>136</v>
      </c>
      <c r="BR125" t="s">
        <v>136</v>
      </c>
      <c r="BS125" t="s">
        <v>132</v>
      </c>
      <c r="CD125" t="s">
        <v>136</v>
      </c>
      <c r="CE125" t="s">
        <v>136</v>
      </c>
      <c r="CF125" t="s">
        <v>136</v>
      </c>
      <c r="CG125" t="s">
        <v>136</v>
      </c>
      <c r="CH125" t="s">
        <v>136</v>
      </c>
      <c r="CI125" t="s">
        <v>136</v>
      </c>
      <c r="CJ125" t="s">
        <v>136</v>
      </c>
      <c r="CM125" t="s">
        <v>136</v>
      </c>
      <c r="CN125" t="s">
        <v>136</v>
      </c>
      <c r="CO125" t="s">
        <v>136</v>
      </c>
      <c r="CP125" t="s">
        <v>136</v>
      </c>
      <c r="CQ125" t="s">
        <v>136</v>
      </c>
      <c r="CR125" t="s">
        <v>136</v>
      </c>
      <c r="CS125" t="s">
        <v>136</v>
      </c>
      <c r="CT125" t="s">
        <v>136</v>
      </c>
      <c r="CU125" t="s">
        <v>136</v>
      </c>
      <c r="CV125" t="s">
        <v>136</v>
      </c>
      <c r="CW125" t="s">
        <v>136</v>
      </c>
      <c r="CX125" t="s">
        <v>136</v>
      </c>
      <c r="CY125" t="s">
        <v>136</v>
      </c>
      <c r="CZ125" t="s">
        <v>136</v>
      </c>
      <c r="DA125" t="s">
        <v>136</v>
      </c>
      <c r="DB125" t="s">
        <v>136</v>
      </c>
      <c r="DC125" t="s">
        <v>136</v>
      </c>
      <c r="DD125" t="s">
        <v>136</v>
      </c>
      <c r="DE125" t="s">
        <v>136</v>
      </c>
      <c r="DF125" t="s">
        <v>136</v>
      </c>
      <c r="DG125" t="s">
        <v>136</v>
      </c>
      <c r="DH125" t="s">
        <v>136</v>
      </c>
      <c r="DI125" t="s">
        <v>136</v>
      </c>
      <c r="DJ125" t="s">
        <v>136</v>
      </c>
      <c r="DK125" t="s">
        <v>136</v>
      </c>
      <c r="DL125" t="s">
        <v>134</v>
      </c>
      <c r="DM125" t="s">
        <v>136</v>
      </c>
      <c r="DN125" t="s">
        <v>136</v>
      </c>
      <c r="DO125" t="s">
        <v>136</v>
      </c>
      <c r="DP125" t="s">
        <v>138</v>
      </c>
      <c r="DQ125" t="s">
        <v>136</v>
      </c>
      <c r="DR125" t="s">
        <v>136</v>
      </c>
      <c r="DS125" t="s">
        <v>134</v>
      </c>
      <c r="DT125" t="s">
        <v>136</v>
      </c>
      <c r="DW125" t="s">
        <v>136</v>
      </c>
      <c r="DX125" t="s">
        <v>136</v>
      </c>
      <c r="DY125" t="s">
        <v>136</v>
      </c>
      <c r="DZ125" t="s">
        <v>136</v>
      </c>
      <c r="EA125" t="s">
        <v>136</v>
      </c>
      <c r="EB125" t="s">
        <v>136</v>
      </c>
      <c r="EC125" t="s">
        <v>136</v>
      </c>
      <c r="ED125" t="s">
        <v>136</v>
      </c>
      <c r="EE125" t="s">
        <v>136</v>
      </c>
      <c r="EF125" t="s">
        <v>136</v>
      </c>
      <c r="EG125" t="s">
        <v>136</v>
      </c>
      <c r="EH125" t="s">
        <v>136</v>
      </c>
      <c r="EI125" t="s">
        <v>136</v>
      </c>
      <c r="EJ125" t="s">
        <v>136</v>
      </c>
      <c r="EK125" t="s">
        <v>136</v>
      </c>
      <c r="EL125" t="s">
        <v>136</v>
      </c>
      <c r="EM125" t="s">
        <v>136</v>
      </c>
      <c r="EN125" t="s">
        <v>136</v>
      </c>
      <c r="EO125" t="s">
        <v>136</v>
      </c>
      <c r="EP125" t="s">
        <v>136</v>
      </c>
      <c r="EQ125" t="s">
        <v>136</v>
      </c>
      <c r="ER125" t="s">
        <v>136</v>
      </c>
      <c r="ES125" t="s">
        <v>136</v>
      </c>
      <c r="ET125" t="s">
        <v>136</v>
      </c>
      <c r="EU125" t="s">
        <v>136</v>
      </c>
      <c r="EV125" t="s">
        <v>136</v>
      </c>
      <c r="EW125" t="s">
        <v>136</v>
      </c>
      <c r="EX125" t="s">
        <v>136</v>
      </c>
      <c r="EY125" t="s">
        <v>136</v>
      </c>
      <c r="EZ125" t="s">
        <v>136</v>
      </c>
      <c r="FA125" t="s">
        <v>136</v>
      </c>
      <c r="FB125" t="s">
        <v>136</v>
      </c>
      <c r="FC125" t="s">
        <v>136</v>
      </c>
      <c r="FD125" t="s">
        <v>136</v>
      </c>
      <c r="FE125" t="s">
        <v>136</v>
      </c>
      <c r="FF125" t="s">
        <v>136</v>
      </c>
    </row>
    <row r="126" spans="1:162" x14ac:dyDescent="0.2">
      <c r="A126" t="s">
        <v>260</v>
      </c>
      <c r="B126" t="s">
        <v>136</v>
      </c>
      <c r="C126" t="s">
        <v>136</v>
      </c>
      <c r="D126" t="s">
        <v>138</v>
      </c>
      <c r="E126" t="s">
        <v>136</v>
      </c>
      <c r="F126" t="s">
        <v>136</v>
      </c>
      <c r="G126" t="s">
        <v>136</v>
      </c>
      <c r="J126" t="s">
        <v>136</v>
      </c>
      <c r="K126" t="s">
        <v>136</v>
      </c>
      <c r="L126" t="s">
        <v>136</v>
      </c>
      <c r="M126" t="s">
        <v>136</v>
      </c>
      <c r="N126" t="s">
        <v>136</v>
      </c>
      <c r="O126" t="s">
        <v>136</v>
      </c>
      <c r="R126" t="s">
        <v>136</v>
      </c>
      <c r="S126" t="s">
        <v>136</v>
      </c>
      <c r="T126" t="s">
        <v>136</v>
      </c>
      <c r="U126" t="s">
        <v>136</v>
      </c>
      <c r="V126" t="s">
        <v>137</v>
      </c>
      <c r="W126" t="s">
        <v>136</v>
      </c>
      <c r="Z126" t="s">
        <v>136</v>
      </c>
      <c r="AA126" t="s">
        <v>136</v>
      </c>
      <c r="AB126" t="s">
        <v>136</v>
      </c>
      <c r="AC126" t="s">
        <v>136</v>
      </c>
      <c r="AD126" t="s">
        <v>136</v>
      </c>
      <c r="AE126" t="s">
        <v>136</v>
      </c>
      <c r="AH126" t="s">
        <v>136</v>
      </c>
      <c r="AI126" t="s">
        <v>136</v>
      </c>
      <c r="AJ126" t="s">
        <v>137</v>
      </c>
      <c r="AK126" t="s">
        <v>137</v>
      </c>
      <c r="AL126" t="s">
        <v>136</v>
      </c>
      <c r="AM126" t="s">
        <v>136</v>
      </c>
      <c r="AP126" t="s">
        <v>136</v>
      </c>
      <c r="AQ126" t="s">
        <v>136</v>
      </c>
      <c r="AR126" t="s">
        <v>136</v>
      </c>
      <c r="AS126" t="s">
        <v>136</v>
      </c>
      <c r="AT126" t="s">
        <v>136</v>
      </c>
      <c r="AU126" t="s">
        <v>136</v>
      </c>
      <c r="AX126" t="s">
        <v>136</v>
      </c>
      <c r="AY126" t="s">
        <v>136</v>
      </c>
      <c r="AZ126" t="s">
        <v>136</v>
      </c>
      <c r="BA126" t="s">
        <v>138</v>
      </c>
      <c r="BB126" t="s">
        <v>136</v>
      </c>
      <c r="BC126" t="s">
        <v>136</v>
      </c>
      <c r="BF126" t="s">
        <v>136</v>
      </c>
      <c r="BG126" t="s">
        <v>136</v>
      </c>
      <c r="BH126" t="s">
        <v>136</v>
      </c>
      <c r="BI126" t="s">
        <v>136</v>
      </c>
      <c r="BJ126" t="s">
        <v>136</v>
      </c>
      <c r="BK126" t="s">
        <v>136</v>
      </c>
      <c r="BN126" t="s">
        <v>136</v>
      </c>
      <c r="BO126" t="s">
        <v>136</v>
      </c>
      <c r="BP126" t="s">
        <v>137</v>
      </c>
      <c r="BQ126" t="s">
        <v>136</v>
      </c>
      <c r="BR126" t="s">
        <v>136</v>
      </c>
      <c r="BS126" t="s">
        <v>137</v>
      </c>
      <c r="CD126" t="s">
        <v>136</v>
      </c>
      <c r="CE126" t="s">
        <v>136</v>
      </c>
      <c r="CF126" t="s">
        <v>136</v>
      </c>
      <c r="CG126" t="s">
        <v>136</v>
      </c>
      <c r="CH126" t="s">
        <v>136</v>
      </c>
      <c r="CI126" t="s">
        <v>136</v>
      </c>
      <c r="CJ126" t="s">
        <v>136</v>
      </c>
      <c r="CM126" t="s">
        <v>136</v>
      </c>
      <c r="CN126" t="s">
        <v>136</v>
      </c>
      <c r="CO126" t="s">
        <v>136</v>
      </c>
      <c r="CP126" t="s">
        <v>136</v>
      </c>
      <c r="CQ126" t="s">
        <v>136</v>
      </c>
      <c r="CR126" t="s">
        <v>136</v>
      </c>
      <c r="CS126" t="s">
        <v>136</v>
      </c>
      <c r="CT126" t="s">
        <v>136</v>
      </c>
      <c r="CU126" t="s">
        <v>136</v>
      </c>
      <c r="CV126" t="s">
        <v>136</v>
      </c>
      <c r="CW126" t="s">
        <v>136</v>
      </c>
      <c r="CX126" t="s">
        <v>136</v>
      </c>
      <c r="CY126" t="s">
        <v>136</v>
      </c>
      <c r="CZ126" t="s">
        <v>136</v>
      </c>
      <c r="DA126" t="s">
        <v>136</v>
      </c>
      <c r="DB126" t="s">
        <v>136</v>
      </c>
      <c r="DC126" t="s">
        <v>136</v>
      </c>
      <c r="DD126" t="s">
        <v>136</v>
      </c>
      <c r="DE126" t="s">
        <v>136</v>
      </c>
      <c r="DF126" t="s">
        <v>136</v>
      </c>
      <c r="DG126" t="s">
        <v>136</v>
      </c>
      <c r="DH126" t="s">
        <v>136</v>
      </c>
      <c r="DI126" t="s">
        <v>136</v>
      </c>
      <c r="DJ126" t="s">
        <v>136</v>
      </c>
      <c r="DK126" t="s">
        <v>136</v>
      </c>
      <c r="DL126" t="s">
        <v>136</v>
      </c>
      <c r="DM126" t="s">
        <v>136</v>
      </c>
      <c r="DN126" t="s">
        <v>136</v>
      </c>
      <c r="DO126" t="s">
        <v>136</v>
      </c>
      <c r="DP126" t="s">
        <v>136</v>
      </c>
      <c r="DQ126" t="s">
        <v>136</v>
      </c>
      <c r="DR126" t="s">
        <v>136</v>
      </c>
      <c r="DS126" t="s">
        <v>136</v>
      </c>
      <c r="DT126" t="s">
        <v>136</v>
      </c>
      <c r="DW126" t="s">
        <v>136</v>
      </c>
      <c r="DX126" t="s">
        <v>136</v>
      </c>
      <c r="DY126" t="s">
        <v>136</v>
      </c>
      <c r="DZ126" t="s">
        <v>136</v>
      </c>
      <c r="EA126" t="s">
        <v>136</v>
      </c>
      <c r="EB126" t="s">
        <v>136</v>
      </c>
      <c r="EC126" t="s">
        <v>136</v>
      </c>
      <c r="ED126" t="s">
        <v>136</v>
      </c>
      <c r="EE126" t="s">
        <v>136</v>
      </c>
      <c r="EF126" t="s">
        <v>136</v>
      </c>
      <c r="EG126" t="s">
        <v>136</v>
      </c>
      <c r="EH126" t="s">
        <v>136</v>
      </c>
      <c r="EI126" t="s">
        <v>136</v>
      </c>
      <c r="EJ126" t="s">
        <v>136</v>
      </c>
      <c r="EK126" t="s">
        <v>137</v>
      </c>
      <c r="EL126" t="s">
        <v>136</v>
      </c>
      <c r="EM126" t="s">
        <v>136</v>
      </c>
      <c r="EN126" t="s">
        <v>136</v>
      </c>
      <c r="EO126" t="s">
        <v>136</v>
      </c>
      <c r="EP126" t="s">
        <v>136</v>
      </c>
      <c r="EQ126" t="s">
        <v>136</v>
      </c>
      <c r="ER126" t="s">
        <v>136</v>
      </c>
      <c r="ES126" t="s">
        <v>136</v>
      </c>
      <c r="ET126" t="s">
        <v>136</v>
      </c>
      <c r="EU126" t="s">
        <v>136</v>
      </c>
      <c r="EV126" t="s">
        <v>136</v>
      </c>
      <c r="EW126" t="s">
        <v>136</v>
      </c>
      <c r="EX126" t="s">
        <v>136</v>
      </c>
      <c r="EY126" t="s">
        <v>136</v>
      </c>
      <c r="EZ126" t="s">
        <v>136</v>
      </c>
      <c r="FA126" t="s">
        <v>136</v>
      </c>
      <c r="FB126" t="s">
        <v>136</v>
      </c>
      <c r="FC126" t="s">
        <v>136</v>
      </c>
      <c r="FD126" t="s">
        <v>136</v>
      </c>
      <c r="FE126" t="s">
        <v>136</v>
      </c>
      <c r="FF126" t="s">
        <v>136</v>
      </c>
    </row>
    <row r="127" spans="1:162" x14ac:dyDescent="0.2">
      <c r="A127" t="s">
        <v>261</v>
      </c>
      <c r="B127" t="s">
        <v>133</v>
      </c>
      <c r="C127" t="s">
        <v>133</v>
      </c>
      <c r="D127" t="s">
        <v>133</v>
      </c>
      <c r="E127" t="s">
        <v>133</v>
      </c>
      <c r="F127" t="s">
        <v>133</v>
      </c>
      <c r="G127" t="s">
        <v>133</v>
      </c>
      <c r="J127" t="s">
        <v>132</v>
      </c>
      <c r="K127" t="s">
        <v>133</v>
      </c>
      <c r="L127" t="s">
        <v>133</v>
      </c>
      <c r="M127" t="s">
        <v>133</v>
      </c>
      <c r="N127" t="s">
        <v>133</v>
      </c>
      <c r="O127" t="s">
        <v>133</v>
      </c>
      <c r="R127" t="s">
        <v>133</v>
      </c>
      <c r="S127" t="s">
        <v>133</v>
      </c>
      <c r="T127" t="s">
        <v>133</v>
      </c>
      <c r="U127" t="s">
        <v>133</v>
      </c>
      <c r="V127" t="s">
        <v>133</v>
      </c>
      <c r="W127" t="s">
        <v>133</v>
      </c>
      <c r="Z127" t="s">
        <v>132</v>
      </c>
      <c r="AA127" t="s">
        <v>132</v>
      </c>
      <c r="AB127" t="s">
        <v>132</v>
      </c>
      <c r="AC127" t="s">
        <v>132</v>
      </c>
      <c r="AD127" t="s">
        <v>132</v>
      </c>
      <c r="AE127" t="s">
        <v>132</v>
      </c>
      <c r="AH127" t="s">
        <v>133</v>
      </c>
      <c r="AI127" t="s">
        <v>133</v>
      </c>
      <c r="AJ127" t="s">
        <v>133</v>
      </c>
      <c r="AK127" t="s">
        <v>133</v>
      </c>
      <c r="AL127" t="s">
        <v>133</v>
      </c>
      <c r="AM127" t="s">
        <v>133</v>
      </c>
      <c r="AP127" t="s">
        <v>133</v>
      </c>
      <c r="AQ127" t="s">
        <v>133</v>
      </c>
      <c r="AR127" t="s">
        <v>133</v>
      </c>
      <c r="AS127" t="s">
        <v>133</v>
      </c>
      <c r="AT127" t="s">
        <v>133</v>
      </c>
      <c r="AU127" t="s">
        <v>133</v>
      </c>
      <c r="AX127" t="s">
        <v>134</v>
      </c>
      <c r="AY127" t="s">
        <v>133</v>
      </c>
      <c r="AZ127" t="s">
        <v>133</v>
      </c>
      <c r="BA127" t="s">
        <v>136</v>
      </c>
      <c r="BB127" t="s">
        <v>136</v>
      </c>
      <c r="BC127" t="s">
        <v>133</v>
      </c>
      <c r="BF127" t="s">
        <v>136</v>
      </c>
      <c r="BG127" t="s">
        <v>136</v>
      </c>
      <c r="BH127" t="s">
        <v>136</v>
      </c>
      <c r="BI127" t="s">
        <v>133</v>
      </c>
      <c r="BJ127" t="s">
        <v>134</v>
      </c>
      <c r="BK127" t="s">
        <v>136</v>
      </c>
      <c r="BN127" t="s">
        <v>133</v>
      </c>
      <c r="BO127" t="s">
        <v>133</v>
      </c>
      <c r="BP127" t="s">
        <v>133</v>
      </c>
      <c r="BQ127" t="s">
        <v>133</v>
      </c>
      <c r="BR127" t="s">
        <v>133</v>
      </c>
      <c r="BS127" t="s">
        <v>134</v>
      </c>
      <c r="CD127" t="s">
        <v>133</v>
      </c>
      <c r="CE127" t="s">
        <v>133</v>
      </c>
      <c r="CF127" t="s">
        <v>133</v>
      </c>
      <c r="CG127" t="s">
        <v>133</v>
      </c>
      <c r="CH127" t="s">
        <v>133</v>
      </c>
      <c r="CI127" t="s">
        <v>133</v>
      </c>
      <c r="CJ127" t="s">
        <v>133</v>
      </c>
      <c r="CM127" t="s">
        <v>136</v>
      </c>
      <c r="CN127" t="s">
        <v>136</v>
      </c>
      <c r="CO127" t="s">
        <v>136</v>
      </c>
      <c r="CP127" t="s">
        <v>133</v>
      </c>
      <c r="CQ127" t="s">
        <v>136</v>
      </c>
      <c r="CR127" t="s">
        <v>136</v>
      </c>
      <c r="CS127" t="s">
        <v>136</v>
      </c>
      <c r="CT127" t="s">
        <v>136</v>
      </c>
      <c r="CU127" t="s">
        <v>134</v>
      </c>
      <c r="CV127" t="s">
        <v>136</v>
      </c>
      <c r="CW127" t="s">
        <v>136</v>
      </c>
      <c r="CX127" t="s">
        <v>136</v>
      </c>
      <c r="CY127" t="s">
        <v>136</v>
      </c>
      <c r="CZ127" t="s">
        <v>136</v>
      </c>
      <c r="DA127" t="s">
        <v>136</v>
      </c>
      <c r="DB127" t="s">
        <v>136</v>
      </c>
      <c r="DC127" t="s">
        <v>137</v>
      </c>
      <c r="DD127" t="s">
        <v>137</v>
      </c>
      <c r="DE127" t="s">
        <v>134</v>
      </c>
      <c r="DF127" t="s">
        <v>136</v>
      </c>
      <c r="DG127" t="s">
        <v>136</v>
      </c>
      <c r="DH127" t="s">
        <v>136</v>
      </c>
      <c r="DI127" t="s">
        <v>133</v>
      </c>
      <c r="DJ127" t="s">
        <v>133</v>
      </c>
      <c r="DK127" t="s">
        <v>133</v>
      </c>
      <c r="DL127" t="s">
        <v>134</v>
      </c>
      <c r="DM127" t="s">
        <v>133</v>
      </c>
      <c r="DN127" t="s">
        <v>133</v>
      </c>
      <c r="DO127" t="s">
        <v>133</v>
      </c>
      <c r="DP127" t="s">
        <v>133</v>
      </c>
      <c r="DQ127" t="s">
        <v>133</v>
      </c>
      <c r="DR127" t="s">
        <v>133</v>
      </c>
      <c r="DS127" t="s">
        <v>134</v>
      </c>
      <c r="DT127" t="s">
        <v>133</v>
      </c>
      <c r="DW127" t="s">
        <v>136</v>
      </c>
      <c r="DX127" t="s">
        <v>136</v>
      </c>
      <c r="DY127" t="s">
        <v>136</v>
      </c>
      <c r="DZ127" t="s">
        <v>136</v>
      </c>
      <c r="EA127" t="s">
        <v>136</v>
      </c>
      <c r="EB127" t="s">
        <v>136</v>
      </c>
      <c r="EC127" t="s">
        <v>136</v>
      </c>
      <c r="ED127" t="s">
        <v>136</v>
      </c>
      <c r="EE127" t="s">
        <v>136</v>
      </c>
      <c r="EF127" t="s">
        <v>136</v>
      </c>
      <c r="EG127" t="s">
        <v>136</v>
      </c>
      <c r="EH127" t="s">
        <v>136</v>
      </c>
      <c r="EI127" t="s">
        <v>136</v>
      </c>
      <c r="EJ127" t="s">
        <v>136</v>
      </c>
      <c r="EK127" t="s">
        <v>136</v>
      </c>
      <c r="EL127" t="s">
        <v>133</v>
      </c>
      <c r="EM127" t="s">
        <v>136</v>
      </c>
      <c r="EN127" t="s">
        <v>136</v>
      </c>
      <c r="EO127" t="s">
        <v>136</v>
      </c>
      <c r="EP127" t="s">
        <v>136</v>
      </c>
      <c r="EQ127" t="s">
        <v>136</v>
      </c>
      <c r="ER127" t="s">
        <v>136</v>
      </c>
      <c r="ES127" t="s">
        <v>136</v>
      </c>
      <c r="ET127" t="s">
        <v>136</v>
      </c>
      <c r="EU127" t="s">
        <v>133</v>
      </c>
      <c r="EV127" t="s">
        <v>133</v>
      </c>
      <c r="EW127" t="s">
        <v>133</v>
      </c>
      <c r="EX127" t="s">
        <v>133</v>
      </c>
      <c r="EY127" t="s">
        <v>133</v>
      </c>
      <c r="EZ127" t="s">
        <v>133</v>
      </c>
      <c r="FA127" t="s">
        <v>133</v>
      </c>
      <c r="FB127" t="s">
        <v>133</v>
      </c>
      <c r="FC127" t="s">
        <v>133</v>
      </c>
      <c r="FD127" t="s">
        <v>133</v>
      </c>
      <c r="FE127" t="s">
        <v>133</v>
      </c>
      <c r="FF127" t="s">
        <v>133</v>
      </c>
    </row>
    <row r="128" spans="1:162" x14ac:dyDescent="0.2">
      <c r="A128" t="s">
        <v>262</v>
      </c>
      <c r="B128" t="s">
        <v>136</v>
      </c>
      <c r="C128" t="s">
        <v>136</v>
      </c>
      <c r="D128" t="s">
        <v>136</v>
      </c>
      <c r="E128" t="s">
        <v>136</v>
      </c>
      <c r="F128" t="s">
        <v>136</v>
      </c>
      <c r="G128" t="s">
        <v>136</v>
      </c>
      <c r="J128" t="s">
        <v>138</v>
      </c>
      <c r="K128" t="s">
        <v>136</v>
      </c>
      <c r="L128" t="s">
        <v>136</v>
      </c>
      <c r="M128" t="s">
        <v>136</v>
      </c>
      <c r="N128" t="s">
        <v>136</v>
      </c>
      <c r="O128" t="s">
        <v>136</v>
      </c>
      <c r="R128" t="s">
        <v>136</v>
      </c>
      <c r="S128" t="s">
        <v>136</v>
      </c>
      <c r="T128" t="s">
        <v>136</v>
      </c>
      <c r="U128" t="s">
        <v>136</v>
      </c>
      <c r="V128" t="s">
        <v>136</v>
      </c>
      <c r="W128" t="s">
        <v>136</v>
      </c>
      <c r="Z128" t="s">
        <v>136</v>
      </c>
      <c r="AA128" t="s">
        <v>136</v>
      </c>
      <c r="AB128" t="s">
        <v>132</v>
      </c>
      <c r="AC128" t="s">
        <v>138</v>
      </c>
      <c r="AD128" t="s">
        <v>136</v>
      </c>
      <c r="AE128" t="s">
        <v>136</v>
      </c>
      <c r="AH128" t="s">
        <v>136</v>
      </c>
      <c r="AI128" t="s">
        <v>136</v>
      </c>
      <c r="AJ128" t="s">
        <v>138</v>
      </c>
      <c r="AK128" t="s">
        <v>136</v>
      </c>
      <c r="AL128" t="s">
        <v>136</v>
      </c>
      <c r="AM128" t="s">
        <v>136</v>
      </c>
      <c r="AP128" t="s">
        <v>136</v>
      </c>
      <c r="AQ128" t="s">
        <v>136</v>
      </c>
      <c r="AR128" t="s">
        <v>136</v>
      </c>
      <c r="AS128" t="s">
        <v>136</v>
      </c>
      <c r="AT128" t="s">
        <v>136</v>
      </c>
      <c r="AU128" t="s">
        <v>136</v>
      </c>
      <c r="AX128" t="s">
        <v>136</v>
      </c>
      <c r="AY128" t="s">
        <v>136</v>
      </c>
      <c r="AZ128" t="s">
        <v>136</v>
      </c>
      <c r="BA128" t="s">
        <v>136</v>
      </c>
      <c r="BB128" t="s">
        <v>136</v>
      </c>
      <c r="BC128" t="s">
        <v>136</v>
      </c>
      <c r="BF128" t="s">
        <v>136</v>
      </c>
      <c r="BG128" t="s">
        <v>136</v>
      </c>
      <c r="BH128" t="s">
        <v>136</v>
      </c>
      <c r="BI128" t="s">
        <v>136</v>
      </c>
      <c r="BJ128" t="s">
        <v>136</v>
      </c>
      <c r="BK128" t="s">
        <v>136</v>
      </c>
      <c r="BN128" t="s">
        <v>136</v>
      </c>
      <c r="BO128" t="s">
        <v>136</v>
      </c>
      <c r="BP128" t="s">
        <v>136</v>
      </c>
      <c r="BQ128" t="s">
        <v>136</v>
      </c>
      <c r="BR128" t="s">
        <v>136</v>
      </c>
      <c r="BS128" t="s">
        <v>136</v>
      </c>
      <c r="CD128" t="s">
        <v>136</v>
      </c>
      <c r="CE128" t="s">
        <v>136</v>
      </c>
      <c r="CF128" t="s">
        <v>136</v>
      </c>
      <c r="CG128" t="s">
        <v>136</v>
      </c>
      <c r="CH128" t="s">
        <v>136</v>
      </c>
      <c r="CI128" t="s">
        <v>136</v>
      </c>
      <c r="CJ128" t="s">
        <v>136</v>
      </c>
      <c r="CM128" t="s">
        <v>136</v>
      </c>
      <c r="CN128" t="s">
        <v>136</v>
      </c>
      <c r="CO128" t="s">
        <v>136</v>
      </c>
      <c r="CP128" t="s">
        <v>136</v>
      </c>
      <c r="CQ128" t="s">
        <v>136</v>
      </c>
      <c r="CR128" t="s">
        <v>136</v>
      </c>
      <c r="CS128" t="s">
        <v>136</v>
      </c>
      <c r="CT128" t="s">
        <v>136</v>
      </c>
      <c r="CU128" t="s">
        <v>136</v>
      </c>
      <c r="CV128" t="s">
        <v>136</v>
      </c>
      <c r="CW128" t="s">
        <v>136</v>
      </c>
      <c r="CX128" t="s">
        <v>136</v>
      </c>
      <c r="CY128" t="s">
        <v>136</v>
      </c>
      <c r="CZ128" t="s">
        <v>136</v>
      </c>
      <c r="DA128" t="s">
        <v>136</v>
      </c>
      <c r="DB128" t="s">
        <v>136</v>
      </c>
      <c r="DC128" t="s">
        <v>136</v>
      </c>
      <c r="DD128" t="s">
        <v>136</v>
      </c>
      <c r="DE128" t="s">
        <v>136</v>
      </c>
      <c r="DF128" t="s">
        <v>136</v>
      </c>
      <c r="DG128" t="s">
        <v>136</v>
      </c>
      <c r="DH128" t="s">
        <v>136</v>
      </c>
      <c r="DI128" t="s">
        <v>136</v>
      </c>
      <c r="DJ128" t="s">
        <v>136</v>
      </c>
      <c r="DK128" t="s">
        <v>136</v>
      </c>
      <c r="DL128" t="s">
        <v>136</v>
      </c>
      <c r="DM128" t="s">
        <v>136</v>
      </c>
      <c r="DN128" t="s">
        <v>136</v>
      </c>
      <c r="DO128" t="s">
        <v>136</v>
      </c>
      <c r="DP128" t="s">
        <v>136</v>
      </c>
      <c r="DQ128" t="s">
        <v>136</v>
      </c>
      <c r="DR128" t="s">
        <v>136</v>
      </c>
      <c r="DS128" t="s">
        <v>136</v>
      </c>
      <c r="DT128" t="s">
        <v>136</v>
      </c>
      <c r="DW128" t="s">
        <v>136</v>
      </c>
      <c r="DX128" t="s">
        <v>136</v>
      </c>
      <c r="DY128" t="s">
        <v>136</v>
      </c>
      <c r="DZ128" t="s">
        <v>136</v>
      </c>
      <c r="EA128" t="s">
        <v>136</v>
      </c>
      <c r="EB128" t="s">
        <v>136</v>
      </c>
      <c r="EC128" t="s">
        <v>136</v>
      </c>
      <c r="ED128" t="s">
        <v>136</v>
      </c>
      <c r="EE128" t="s">
        <v>136</v>
      </c>
      <c r="EF128" t="s">
        <v>136</v>
      </c>
      <c r="EG128" t="s">
        <v>136</v>
      </c>
      <c r="EH128" t="s">
        <v>136</v>
      </c>
      <c r="EI128" t="s">
        <v>136</v>
      </c>
      <c r="EJ128" t="s">
        <v>136</v>
      </c>
      <c r="EK128" t="s">
        <v>136</v>
      </c>
      <c r="EL128" t="s">
        <v>136</v>
      </c>
      <c r="EM128" t="s">
        <v>136</v>
      </c>
      <c r="EN128" t="s">
        <v>136</v>
      </c>
      <c r="EO128" t="s">
        <v>136</v>
      </c>
      <c r="EP128" t="s">
        <v>136</v>
      </c>
      <c r="EQ128" t="s">
        <v>136</v>
      </c>
      <c r="ER128" t="s">
        <v>136</v>
      </c>
      <c r="ES128" t="s">
        <v>136</v>
      </c>
      <c r="ET128" t="s">
        <v>136</v>
      </c>
      <c r="EU128" t="s">
        <v>136</v>
      </c>
      <c r="EV128" t="s">
        <v>136</v>
      </c>
      <c r="EW128" t="s">
        <v>136</v>
      </c>
      <c r="EX128" t="s">
        <v>136</v>
      </c>
      <c r="EY128" t="s">
        <v>136</v>
      </c>
      <c r="EZ128" t="s">
        <v>136</v>
      </c>
      <c r="FA128" t="s">
        <v>136</v>
      </c>
      <c r="FB128" t="s">
        <v>136</v>
      </c>
      <c r="FC128" t="s">
        <v>136</v>
      </c>
      <c r="FD128" t="s">
        <v>136</v>
      </c>
      <c r="FE128" t="s">
        <v>136</v>
      </c>
      <c r="FF128" t="s">
        <v>136</v>
      </c>
    </row>
    <row r="129" spans="1:162" x14ac:dyDescent="0.2">
      <c r="A129" t="s">
        <v>263</v>
      </c>
      <c r="B129" t="s">
        <v>136</v>
      </c>
      <c r="C129" t="s">
        <v>136</v>
      </c>
      <c r="D129" t="s">
        <v>138</v>
      </c>
      <c r="E129" t="s">
        <v>136</v>
      </c>
      <c r="F129" t="s">
        <v>136</v>
      </c>
      <c r="G129" t="s">
        <v>138</v>
      </c>
      <c r="J129" t="s">
        <v>138</v>
      </c>
      <c r="K129" t="s">
        <v>136</v>
      </c>
      <c r="L129" t="s">
        <v>136</v>
      </c>
      <c r="M129" t="s">
        <v>136</v>
      </c>
      <c r="N129" t="s">
        <v>136</v>
      </c>
      <c r="O129" t="s">
        <v>136</v>
      </c>
      <c r="R129" t="s">
        <v>136</v>
      </c>
      <c r="S129" t="s">
        <v>136</v>
      </c>
      <c r="T129" t="s">
        <v>136</v>
      </c>
      <c r="U129" t="s">
        <v>136</v>
      </c>
      <c r="V129" t="s">
        <v>136</v>
      </c>
      <c r="W129" t="s">
        <v>136</v>
      </c>
      <c r="Z129" t="s">
        <v>136</v>
      </c>
      <c r="AA129" t="s">
        <v>136</v>
      </c>
      <c r="AB129" t="s">
        <v>132</v>
      </c>
      <c r="AC129" t="s">
        <v>138</v>
      </c>
      <c r="AD129" t="s">
        <v>136</v>
      </c>
      <c r="AE129" t="s">
        <v>136</v>
      </c>
      <c r="AH129" t="s">
        <v>136</v>
      </c>
      <c r="AI129" t="s">
        <v>136</v>
      </c>
      <c r="AJ129" t="s">
        <v>138</v>
      </c>
      <c r="AK129" t="s">
        <v>136</v>
      </c>
      <c r="AL129" t="s">
        <v>136</v>
      </c>
      <c r="AM129" t="s">
        <v>136</v>
      </c>
      <c r="AP129" t="s">
        <v>136</v>
      </c>
      <c r="AQ129" t="s">
        <v>136</v>
      </c>
      <c r="AR129" t="s">
        <v>136</v>
      </c>
      <c r="AS129" t="s">
        <v>136</v>
      </c>
      <c r="AT129" t="s">
        <v>136</v>
      </c>
      <c r="AU129" t="s">
        <v>136</v>
      </c>
      <c r="AX129" t="s">
        <v>136</v>
      </c>
      <c r="AY129" t="s">
        <v>136</v>
      </c>
      <c r="AZ129" t="s">
        <v>136</v>
      </c>
      <c r="BA129" t="s">
        <v>136</v>
      </c>
      <c r="BB129" t="s">
        <v>136</v>
      </c>
      <c r="BC129" t="s">
        <v>136</v>
      </c>
      <c r="BF129" t="s">
        <v>136</v>
      </c>
      <c r="BG129" t="s">
        <v>136</v>
      </c>
      <c r="BH129" t="s">
        <v>136</v>
      </c>
      <c r="BI129" t="s">
        <v>133</v>
      </c>
      <c r="BJ129" t="s">
        <v>136</v>
      </c>
      <c r="BK129" t="s">
        <v>136</v>
      </c>
      <c r="BN129" t="s">
        <v>136</v>
      </c>
      <c r="BO129" t="s">
        <v>136</v>
      </c>
      <c r="BP129" t="s">
        <v>136</v>
      </c>
      <c r="BQ129" t="s">
        <v>136</v>
      </c>
      <c r="BR129" t="s">
        <v>136</v>
      </c>
      <c r="BS129" t="s">
        <v>137</v>
      </c>
      <c r="CD129" t="s">
        <v>133</v>
      </c>
      <c r="CE129" t="s">
        <v>136</v>
      </c>
      <c r="CF129" t="s">
        <v>136</v>
      </c>
      <c r="CG129" t="s">
        <v>136</v>
      </c>
      <c r="CH129" t="s">
        <v>136</v>
      </c>
      <c r="CI129" t="s">
        <v>136</v>
      </c>
      <c r="CJ129" t="s">
        <v>136</v>
      </c>
      <c r="CM129" t="s">
        <v>136</v>
      </c>
      <c r="CN129" t="s">
        <v>136</v>
      </c>
      <c r="CO129" t="s">
        <v>136</v>
      </c>
      <c r="CP129" t="s">
        <v>136</v>
      </c>
      <c r="CQ129" t="s">
        <v>136</v>
      </c>
      <c r="CR129" t="s">
        <v>136</v>
      </c>
      <c r="CS129" t="s">
        <v>136</v>
      </c>
      <c r="CT129" t="s">
        <v>136</v>
      </c>
      <c r="CU129" t="s">
        <v>136</v>
      </c>
      <c r="CV129" t="s">
        <v>136</v>
      </c>
      <c r="CW129" t="s">
        <v>136</v>
      </c>
      <c r="CX129" t="s">
        <v>136</v>
      </c>
      <c r="CY129" t="s">
        <v>137</v>
      </c>
      <c r="CZ129" t="s">
        <v>136</v>
      </c>
      <c r="DA129" t="s">
        <v>136</v>
      </c>
      <c r="DB129" t="s">
        <v>136</v>
      </c>
      <c r="DC129" t="s">
        <v>136</v>
      </c>
      <c r="DD129" t="s">
        <v>136</v>
      </c>
      <c r="DE129" t="s">
        <v>136</v>
      </c>
      <c r="DF129" t="s">
        <v>136</v>
      </c>
      <c r="DG129" t="s">
        <v>136</v>
      </c>
      <c r="DH129" t="s">
        <v>136</v>
      </c>
      <c r="DI129" t="s">
        <v>136</v>
      </c>
      <c r="DJ129" t="s">
        <v>136</v>
      </c>
      <c r="DK129" t="s">
        <v>136</v>
      </c>
      <c r="DL129" t="s">
        <v>136</v>
      </c>
      <c r="DM129" t="s">
        <v>136</v>
      </c>
      <c r="DN129" t="s">
        <v>137</v>
      </c>
      <c r="DO129" t="s">
        <v>136</v>
      </c>
      <c r="DP129" t="s">
        <v>136</v>
      </c>
      <c r="DQ129" t="s">
        <v>136</v>
      </c>
      <c r="DR129" t="s">
        <v>136</v>
      </c>
      <c r="DS129" t="s">
        <v>136</v>
      </c>
      <c r="DT129" t="s">
        <v>136</v>
      </c>
      <c r="DW129" t="s">
        <v>136</v>
      </c>
      <c r="DX129" t="s">
        <v>136</v>
      </c>
      <c r="DY129" t="s">
        <v>136</v>
      </c>
      <c r="DZ129" t="s">
        <v>136</v>
      </c>
      <c r="EA129" t="s">
        <v>136</v>
      </c>
      <c r="EB129" t="s">
        <v>137</v>
      </c>
      <c r="EC129" t="s">
        <v>136</v>
      </c>
      <c r="ED129" t="s">
        <v>136</v>
      </c>
      <c r="EE129" t="s">
        <v>136</v>
      </c>
      <c r="EF129" t="s">
        <v>137</v>
      </c>
      <c r="EG129" t="s">
        <v>136</v>
      </c>
      <c r="EH129" t="s">
        <v>137</v>
      </c>
      <c r="EI129" t="s">
        <v>136</v>
      </c>
      <c r="EJ129" t="s">
        <v>136</v>
      </c>
      <c r="EK129" t="s">
        <v>136</v>
      </c>
      <c r="EL129" t="s">
        <v>136</v>
      </c>
      <c r="EM129" t="s">
        <v>136</v>
      </c>
      <c r="EN129" t="s">
        <v>136</v>
      </c>
      <c r="EO129" t="s">
        <v>136</v>
      </c>
      <c r="EP129" t="s">
        <v>136</v>
      </c>
      <c r="EQ129" t="s">
        <v>136</v>
      </c>
      <c r="ER129" t="s">
        <v>136</v>
      </c>
      <c r="ES129" t="s">
        <v>136</v>
      </c>
      <c r="ET129" t="s">
        <v>136</v>
      </c>
      <c r="EU129" t="s">
        <v>136</v>
      </c>
      <c r="EV129" t="s">
        <v>136</v>
      </c>
      <c r="EW129" t="s">
        <v>136</v>
      </c>
      <c r="EX129" t="s">
        <v>136</v>
      </c>
      <c r="EY129" t="s">
        <v>136</v>
      </c>
      <c r="EZ129" t="s">
        <v>136</v>
      </c>
      <c r="FA129" t="s">
        <v>136</v>
      </c>
      <c r="FB129" t="s">
        <v>136</v>
      </c>
      <c r="FC129" t="s">
        <v>136</v>
      </c>
      <c r="FD129" t="s">
        <v>136</v>
      </c>
      <c r="FE129" t="s">
        <v>136</v>
      </c>
      <c r="FF129" t="s">
        <v>136</v>
      </c>
    </row>
    <row r="130" spans="1:162" x14ac:dyDescent="0.2">
      <c r="A130" t="s">
        <v>264</v>
      </c>
      <c r="B130" t="s">
        <v>138</v>
      </c>
      <c r="C130" t="s">
        <v>138</v>
      </c>
      <c r="D130" t="s">
        <v>138</v>
      </c>
      <c r="E130" t="s">
        <v>138</v>
      </c>
      <c r="F130" t="s">
        <v>138</v>
      </c>
      <c r="G130" t="s">
        <v>138</v>
      </c>
      <c r="J130" t="s">
        <v>138</v>
      </c>
      <c r="K130" t="s">
        <v>138</v>
      </c>
      <c r="L130" t="s">
        <v>138</v>
      </c>
      <c r="M130" t="s">
        <v>138</v>
      </c>
      <c r="N130" t="s">
        <v>138</v>
      </c>
      <c r="O130" t="s">
        <v>138</v>
      </c>
      <c r="R130" t="s">
        <v>138</v>
      </c>
      <c r="S130" t="s">
        <v>138</v>
      </c>
      <c r="T130" t="s">
        <v>138</v>
      </c>
      <c r="U130" t="s">
        <v>138</v>
      </c>
      <c r="V130" t="s">
        <v>138</v>
      </c>
      <c r="W130" t="s">
        <v>138</v>
      </c>
      <c r="Z130" t="s">
        <v>138</v>
      </c>
      <c r="AA130" t="s">
        <v>138</v>
      </c>
      <c r="AB130" t="s">
        <v>136</v>
      </c>
      <c r="AC130" t="s">
        <v>138</v>
      </c>
      <c r="AD130" t="s">
        <v>138</v>
      </c>
      <c r="AE130" t="s">
        <v>138</v>
      </c>
      <c r="AH130" t="s">
        <v>138</v>
      </c>
      <c r="AI130" t="s">
        <v>138</v>
      </c>
      <c r="AJ130" t="s">
        <v>138</v>
      </c>
      <c r="AK130" t="s">
        <v>138</v>
      </c>
      <c r="AL130" t="s">
        <v>138</v>
      </c>
      <c r="AM130" t="s">
        <v>138</v>
      </c>
      <c r="AP130" t="s">
        <v>138</v>
      </c>
      <c r="AQ130" t="s">
        <v>138</v>
      </c>
      <c r="AR130" t="s">
        <v>138</v>
      </c>
      <c r="AS130" t="s">
        <v>138</v>
      </c>
      <c r="AT130" t="s">
        <v>138</v>
      </c>
      <c r="AU130" t="s">
        <v>138</v>
      </c>
      <c r="AX130" t="s">
        <v>138</v>
      </c>
      <c r="AY130" t="s">
        <v>138</v>
      </c>
      <c r="AZ130" t="s">
        <v>138</v>
      </c>
      <c r="BA130" t="s">
        <v>138</v>
      </c>
      <c r="BB130" t="s">
        <v>138</v>
      </c>
      <c r="BC130" t="s">
        <v>138</v>
      </c>
      <c r="BF130" t="s">
        <v>138</v>
      </c>
      <c r="BG130" t="s">
        <v>138</v>
      </c>
      <c r="BH130" t="s">
        <v>138</v>
      </c>
      <c r="BI130" t="s">
        <v>138</v>
      </c>
      <c r="BJ130" t="s">
        <v>138</v>
      </c>
      <c r="BK130" t="s">
        <v>138</v>
      </c>
      <c r="BN130" t="s">
        <v>138</v>
      </c>
      <c r="BO130" t="s">
        <v>138</v>
      </c>
      <c r="BP130" t="s">
        <v>138</v>
      </c>
      <c r="BQ130" t="s">
        <v>138</v>
      </c>
      <c r="BR130" t="s">
        <v>138</v>
      </c>
      <c r="BS130" t="s">
        <v>138</v>
      </c>
      <c r="CD130" t="s">
        <v>138</v>
      </c>
      <c r="CE130" t="s">
        <v>138</v>
      </c>
      <c r="CF130" t="s">
        <v>138</v>
      </c>
      <c r="CG130" t="s">
        <v>133</v>
      </c>
      <c r="CH130" t="s">
        <v>138</v>
      </c>
      <c r="CI130" t="s">
        <v>138</v>
      </c>
      <c r="CJ130" t="s">
        <v>138</v>
      </c>
      <c r="CM130" t="s">
        <v>138</v>
      </c>
      <c r="CN130" t="s">
        <v>138</v>
      </c>
      <c r="CO130" t="s">
        <v>136</v>
      </c>
      <c r="CP130" t="s">
        <v>138</v>
      </c>
      <c r="CQ130" t="s">
        <v>138</v>
      </c>
      <c r="CR130" t="s">
        <v>138</v>
      </c>
      <c r="CS130" t="s">
        <v>138</v>
      </c>
      <c r="CT130" t="s">
        <v>138</v>
      </c>
      <c r="CU130" t="s">
        <v>138</v>
      </c>
      <c r="CV130" t="s">
        <v>138</v>
      </c>
      <c r="CW130" t="s">
        <v>138</v>
      </c>
      <c r="CX130" t="s">
        <v>138</v>
      </c>
      <c r="CY130" t="s">
        <v>133</v>
      </c>
      <c r="CZ130" t="s">
        <v>138</v>
      </c>
      <c r="DA130" t="s">
        <v>138</v>
      </c>
      <c r="DB130" t="s">
        <v>138</v>
      </c>
      <c r="DC130" t="s">
        <v>138</v>
      </c>
      <c r="DD130" t="s">
        <v>138</v>
      </c>
      <c r="DE130" t="s">
        <v>138</v>
      </c>
      <c r="DF130" t="s">
        <v>138</v>
      </c>
      <c r="DG130" t="s">
        <v>136</v>
      </c>
      <c r="DH130" t="s">
        <v>138</v>
      </c>
      <c r="DI130" t="s">
        <v>138</v>
      </c>
      <c r="DJ130" t="s">
        <v>138</v>
      </c>
      <c r="DK130" t="s">
        <v>138</v>
      </c>
      <c r="DL130" t="s">
        <v>138</v>
      </c>
      <c r="DM130" t="s">
        <v>138</v>
      </c>
      <c r="DN130" t="s">
        <v>138</v>
      </c>
      <c r="DO130" t="s">
        <v>138</v>
      </c>
      <c r="DP130" t="s">
        <v>138</v>
      </c>
      <c r="DQ130" t="s">
        <v>138</v>
      </c>
      <c r="DR130" t="s">
        <v>138</v>
      </c>
      <c r="DS130" t="s">
        <v>138</v>
      </c>
      <c r="DT130" t="s">
        <v>138</v>
      </c>
      <c r="DW130" t="s">
        <v>138</v>
      </c>
      <c r="DX130" t="s">
        <v>138</v>
      </c>
      <c r="DY130" t="s">
        <v>136</v>
      </c>
      <c r="DZ130" t="s">
        <v>138</v>
      </c>
      <c r="EA130" t="s">
        <v>138</v>
      </c>
      <c r="EB130" t="s">
        <v>138</v>
      </c>
      <c r="EC130" t="s">
        <v>138</v>
      </c>
      <c r="ED130" t="s">
        <v>138</v>
      </c>
      <c r="EE130" t="s">
        <v>138</v>
      </c>
      <c r="EF130" t="s">
        <v>138</v>
      </c>
      <c r="EG130" t="s">
        <v>138</v>
      </c>
      <c r="EH130" t="s">
        <v>138</v>
      </c>
      <c r="EI130" t="s">
        <v>138</v>
      </c>
      <c r="EJ130" t="s">
        <v>138</v>
      </c>
      <c r="EK130" t="s">
        <v>138</v>
      </c>
      <c r="EL130" t="s">
        <v>138</v>
      </c>
      <c r="EM130" t="s">
        <v>138</v>
      </c>
      <c r="EN130" t="s">
        <v>138</v>
      </c>
      <c r="EO130" t="s">
        <v>138</v>
      </c>
      <c r="EP130" t="s">
        <v>138</v>
      </c>
      <c r="EQ130" t="s">
        <v>138</v>
      </c>
      <c r="ER130" t="s">
        <v>138</v>
      </c>
      <c r="ES130" t="s">
        <v>138</v>
      </c>
      <c r="ET130" t="s">
        <v>138</v>
      </c>
      <c r="EU130" t="s">
        <v>138</v>
      </c>
      <c r="EV130" t="s">
        <v>138</v>
      </c>
      <c r="EW130" t="s">
        <v>138</v>
      </c>
      <c r="EX130" t="s">
        <v>138</v>
      </c>
      <c r="EY130" t="s">
        <v>138</v>
      </c>
      <c r="EZ130" t="s">
        <v>138</v>
      </c>
      <c r="FA130" t="s">
        <v>136</v>
      </c>
      <c r="FB130" t="s">
        <v>138</v>
      </c>
      <c r="FC130" t="s">
        <v>138</v>
      </c>
      <c r="FD130" t="s">
        <v>138</v>
      </c>
      <c r="FE130" t="s">
        <v>138</v>
      </c>
      <c r="FF130" t="s">
        <v>138</v>
      </c>
    </row>
    <row r="131" spans="1:162" x14ac:dyDescent="0.2">
      <c r="A131" t="s">
        <v>265</v>
      </c>
      <c r="B131" t="s">
        <v>136</v>
      </c>
      <c r="C131" t="s">
        <v>136</v>
      </c>
      <c r="D131" t="s">
        <v>136</v>
      </c>
      <c r="E131" t="s">
        <v>136</v>
      </c>
      <c r="F131" t="s">
        <v>136</v>
      </c>
      <c r="G131" t="s">
        <v>136</v>
      </c>
      <c r="J131" t="s">
        <v>136</v>
      </c>
      <c r="K131" t="s">
        <v>136</v>
      </c>
      <c r="L131" t="s">
        <v>136</v>
      </c>
      <c r="M131" t="s">
        <v>136</v>
      </c>
      <c r="N131" t="s">
        <v>136</v>
      </c>
      <c r="O131" t="s">
        <v>136</v>
      </c>
      <c r="R131" t="s">
        <v>136</v>
      </c>
      <c r="S131" t="s">
        <v>136</v>
      </c>
      <c r="T131" t="s">
        <v>136</v>
      </c>
      <c r="U131" t="s">
        <v>136</v>
      </c>
      <c r="V131" t="s">
        <v>136</v>
      </c>
      <c r="W131" t="s">
        <v>136</v>
      </c>
      <c r="Z131" t="s">
        <v>136</v>
      </c>
      <c r="AA131" t="s">
        <v>136</v>
      </c>
      <c r="AB131" t="s">
        <v>132</v>
      </c>
      <c r="AC131" t="s">
        <v>136</v>
      </c>
      <c r="AD131" t="s">
        <v>136</v>
      </c>
      <c r="AE131" t="s">
        <v>136</v>
      </c>
      <c r="AH131" t="s">
        <v>136</v>
      </c>
      <c r="AI131" t="s">
        <v>136</v>
      </c>
      <c r="AJ131" t="s">
        <v>136</v>
      </c>
      <c r="AK131" t="s">
        <v>136</v>
      </c>
      <c r="AL131" t="s">
        <v>136</v>
      </c>
      <c r="AM131" t="s">
        <v>136</v>
      </c>
      <c r="AP131" t="s">
        <v>136</v>
      </c>
      <c r="AQ131" t="s">
        <v>136</v>
      </c>
      <c r="AR131" t="s">
        <v>136</v>
      </c>
      <c r="AS131" t="s">
        <v>136</v>
      </c>
      <c r="AT131" t="s">
        <v>136</v>
      </c>
      <c r="AU131" t="s">
        <v>136</v>
      </c>
      <c r="AX131" t="s">
        <v>136</v>
      </c>
      <c r="AY131" t="s">
        <v>136</v>
      </c>
      <c r="AZ131" t="s">
        <v>136</v>
      </c>
      <c r="BA131" t="s">
        <v>136</v>
      </c>
      <c r="BB131" t="s">
        <v>136</v>
      </c>
      <c r="BC131" t="s">
        <v>136</v>
      </c>
      <c r="BF131" t="s">
        <v>136</v>
      </c>
      <c r="BG131" t="s">
        <v>136</v>
      </c>
      <c r="BH131" t="s">
        <v>136</v>
      </c>
      <c r="BI131" t="s">
        <v>136</v>
      </c>
      <c r="BJ131" t="s">
        <v>136</v>
      </c>
      <c r="BK131" t="s">
        <v>136</v>
      </c>
      <c r="BN131" t="s">
        <v>136</v>
      </c>
      <c r="BO131" t="s">
        <v>136</v>
      </c>
      <c r="BP131" t="s">
        <v>136</v>
      </c>
      <c r="BQ131" t="s">
        <v>136</v>
      </c>
      <c r="BR131" t="s">
        <v>136</v>
      </c>
      <c r="BS131" t="s">
        <v>136</v>
      </c>
      <c r="CD131" t="s">
        <v>136</v>
      </c>
      <c r="CE131" t="s">
        <v>136</v>
      </c>
      <c r="CF131" t="s">
        <v>136</v>
      </c>
      <c r="CG131" t="s">
        <v>138</v>
      </c>
      <c r="CH131" t="s">
        <v>136</v>
      </c>
      <c r="CI131" t="s">
        <v>136</v>
      </c>
      <c r="CJ131" t="s">
        <v>136</v>
      </c>
      <c r="CM131" t="s">
        <v>136</v>
      </c>
      <c r="CN131" t="s">
        <v>136</v>
      </c>
      <c r="CO131" t="s">
        <v>136</v>
      </c>
      <c r="CP131" t="s">
        <v>136</v>
      </c>
      <c r="CQ131" t="s">
        <v>136</v>
      </c>
      <c r="CR131" t="s">
        <v>136</v>
      </c>
      <c r="CS131" t="s">
        <v>136</v>
      </c>
      <c r="CT131" t="s">
        <v>136</v>
      </c>
      <c r="CU131" t="s">
        <v>136</v>
      </c>
      <c r="CV131" t="s">
        <v>136</v>
      </c>
      <c r="CW131" t="s">
        <v>136</v>
      </c>
      <c r="CX131" t="s">
        <v>136</v>
      </c>
      <c r="CY131" t="s">
        <v>136</v>
      </c>
      <c r="CZ131" t="s">
        <v>136</v>
      </c>
      <c r="DA131" t="s">
        <v>136</v>
      </c>
      <c r="DB131" t="s">
        <v>136</v>
      </c>
      <c r="DC131" t="s">
        <v>136</v>
      </c>
      <c r="DD131" t="s">
        <v>136</v>
      </c>
      <c r="DE131" t="s">
        <v>136</v>
      </c>
      <c r="DF131" t="s">
        <v>136</v>
      </c>
      <c r="DG131" t="s">
        <v>132</v>
      </c>
      <c r="DH131" t="s">
        <v>136</v>
      </c>
      <c r="DI131" t="s">
        <v>136</v>
      </c>
      <c r="DJ131" t="s">
        <v>136</v>
      </c>
      <c r="DK131" t="s">
        <v>136</v>
      </c>
      <c r="DL131" t="s">
        <v>136</v>
      </c>
      <c r="DM131" t="s">
        <v>136</v>
      </c>
      <c r="DN131" t="s">
        <v>136</v>
      </c>
      <c r="DO131" t="s">
        <v>136</v>
      </c>
      <c r="DP131" t="s">
        <v>136</v>
      </c>
      <c r="DQ131" t="s">
        <v>136</v>
      </c>
      <c r="DR131" t="s">
        <v>136</v>
      </c>
      <c r="DS131" t="s">
        <v>136</v>
      </c>
      <c r="DT131" t="s">
        <v>136</v>
      </c>
      <c r="DW131" t="s">
        <v>136</v>
      </c>
      <c r="DX131" t="s">
        <v>137</v>
      </c>
      <c r="DY131" t="s">
        <v>136</v>
      </c>
      <c r="DZ131" t="s">
        <v>136</v>
      </c>
      <c r="EA131" t="s">
        <v>136</v>
      </c>
      <c r="EB131" t="s">
        <v>137</v>
      </c>
      <c r="EC131" t="s">
        <v>136</v>
      </c>
      <c r="ED131" t="s">
        <v>136</v>
      </c>
      <c r="EE131" t="s">
        <v>136</v>
      </c>
      <c r="EF131" t="s">
        <v>136</v>
      </c>
      <c r="EG131" t="s">
        <v>136</v>
      </c>
      <c r="EH131" t="s">
        <v>136</v>
      </c>
      <c r="EI131" t="s">
        <v>136</v>
      </c>
      <c r="EJ131" t="s">
        <v>136</v>
      </c>
      <c r="EK131" t="s">
        <v>136</v>
      </c>
      <c r="EL131" t="s">
        <v>136</v>
      </c>
      <c r="EM131" t="s">
        <v>136</v>
      </c>
      <c r="EN131" t="s">
        <v>136</v>
      </c>
      <c r="EO131" t="s">
        <v>136</v>
      </c>
      <c r="EP131" t="s">
        <v>136</v>
      </c>
      <c r="EQ131" t="s">
        <v>136</v>
      </c>
      <c r="ER131" t="s">
        <v>136</v>
      </c>
      <c r="ES131" t="s">
        <v>136</v>
      </c>
      <c r="ET131" t="s">
        <v>136</v>
      </c>
      <c r="EU131" t="s">
        <v>136</v>
      </c>
      <c r="EV131" t="s">
        <v>136</v>
      </c>
      <c r="EW131" t="s">
        <v>136</v>
      </c>
      <c r="EX131" t="s">
        <v>136</v>
      </c>
      <c r="EY131" t="s">
        <v>136</v>
      </c>
      <c r="EZ131" t="s">
        <v>136</v>
      </c>
      <c r="FA131" t="s">
        <v>137</v>
      </c>
      <c r="FB131" t="s">
        <v>136</v>
      </c>
      <c r="FC131" t="s">
        <v>136</v>
      </c>
      <c r="FD131" t="s">
        <v>136</v>
      </c>
      <c r="FE131" t="s">
        <v>136</v>
      </c>
      <c r="FF131" t="s">
        <v>136</v>
      </c>
    </row>
    <row r="132" spans="1:162" x14ac:dyDescent="0.2">
      <c r="A132" t="s">
        <v>266</v>
      </c>
      <c r="B132" t="s">
        <v>136</v>
      </c>
      <c r="C132" t="s">
        <v>136</v>
      </c>
      <c r="D132" t="s">
        <v>136</v>
      </c>
      <c r="E132" t="s">
        <v>136</v>
      </c>
      <c r="F132" t="s">
        <v>136</v>
      </c>
      <c r="G132" t="s">
        <v>136</v>
      </c>
      <c r="J132" t="s">
        <v>136</v>
      </c>
      <c r="K132" t="s">
        <v>136</v>
      </c>
      <c r="L132" t="s">
        <v>136</v>
      </c>
      <c r="M132" t="s">
        <v>136</v>
      </c>
      <c r="N132" t="s">
        <v>136</v>
      </c>
      <c r="O132" t="s">
        <v>136</v>
      </c>
      <c r="R132" t="s">
        <v>136</v>
      </c>
      <c r="S132" t="s">
        <v>136</v>
      </c>
      <c r="T132" t="s">
        <v>136</v>
      </c>
      <c r="U132" t="s">
        <v>136</v>
      </c>
      <c r="V132" t="s">
        <v>136</v>
      </c>
      <c r="W132" t="s">
        <v>136</v>
      </c>
      <c r="Z132" t="s">
        <v>136</v>
      </c>
      <c r="AA132" t="s">
        <v>136</v>
      </c>
      <c r="AB132" t="s">
        <v>132</v>
      </c>
      <c r="AC132" t="s">
        <v>136</v>
      </c>
      <c r="AD132" t="s">
        <v>136</v>
      </c>
      <c r="AE132" t="s">
        <v>136</v>
      </c>
      <c r="AH132" t="s">
        <v>136</v>
      </c>
      <c r="AI132" t="s">
        <v>136</v>
      </c>
      <c r="AJ132" t="s">
        <v>138</v>
      </c>
      <c r="AK132" t="s">
        <v>136</v>
      </c>
      <c r="AL132" t="s">
        <v>136</v>
      </c>
      <c r="AM132" t="s">
        <v>136</v>
      </c>
      <c r="AP132" t="s">
        <v>136</v>
      </c>
      <c r="AQ132" t="s">
        <v>136</v>
      </c>
      <c r="AR132" t="s">
        <v>136</v>
      </c>
      <c r="AS132" t="s">
        <v>136</v>
      </c>
      <c r="AT132" t="s">
        <v>136</v>
      </c>
      <c r="AU132" t="s">
        <v>136</v>
      </c>
      <c r="AX132" t="s">
        <v>136</v>
      </c>
      <c r="AY132" t="s">
        <v>136</v>
      </c>
      <c r="AZ132" t="s">
        <v>136</v>
      </c>
      <c r="BA132" t="s">
        <v>136</v>
      </c>
      <c r="BB132" t="s">
        <v>136</v>
      </c>
      <c r="BC132" t="s">
        <v>136</v>
      </c>
      <c r="BF132" t="s">
        <v>136</v>
      </c>
      <c r="BG132" t="s">
        <v>136</v>
      </c>
      <c r="BH132" t="s">
        <v>136</v>
      </c>
      <c r="BI132" t="s">
        <v>133</v>
      </c>
      <c r="BJ132" t="s">
        <v>136</v>
      </c>
      <c r="BK132" t="s">
        <v>136</v>
      </c>
      <c r="BN132" t="s">
        <v>136</v>
      </c>
      <c r="BO132" t="s">
        <v>136</v>
      </c>
      <c r="BP132" t="s">
        <v>136</v>
      </c>
      <c r="BQ132" t="s">
        <v>136</v>
      </c>
      <c r="BR132" t="s">
        <v>136</v>
      </c>
      <c r="BS132" t="s">
        <v>137</v>
      </c>
      <c r="CD132" t="s">
        <v>133</v>
      </c>
      <c r="CE132" t="s">
        <v>136</v>
      </c>
      <c r="CF132" t="s">
        <v>136</v>
      </c>
      <c r="CG132" t="s">
        <v>136</v>
      </c>
      <c r="CH132" t="s">
        <v>136</v>
      </c>
      <c r="CI132" t="s">
        <v>136</v>
      </c>
      <c r="CJ132" t="s">
        <v>136</v>
      </c>
      <c r="CM132" t="s">
        <v>136</v>
      </c>
      <c r="CN132" t="s">
        <v>136</v>
      </c>
      <c r="CO132" t="s">
        <v>136</v>
      </c>
      <c r="CP132" t="s">
        <v>136</v>
      </c>
      <c r="CQ132" t="s">
        <v>136</v>
      </c>
      <c r="CR132" t="s">
        <v>136</v>
      </c>
      <c r="CS132" t="s">
        <v>136</v>
      </c>
      <c r="CT132" t="s">
        <v>136</v>
      </c>
      <c r="CU132" t="s">
        <v>136</v>
      </c>
      <c r="CV132" t="s">
        <v>136</v>
      </c>
      <c r="CW132" t="s">
        <v>136</v>
      </c>
      <c r="CX132" t="s">
        <v>136</v>
      </c>
      <c r="CY132" t="s">
        <v>136</v>
      </c>
      <c r="CZ132" t="s">
        <v>136</v>
      </c>
      <c r="DA132" t="s">
        <v>136</v>
      </c>
      <c r="DB132" t="s">
        <v>136</v>
      </c>
      <c r="DC132" t="s">
        <v>136</v>
      </c>
      <c r="DD132" t="s">
        <v>136</v>
      </c>
      <c r="DE132" t="s">
        <v>136</v>
      </c>
      <c r="DF132" t="s">
        <v>136</v>
      </c>
      <c r="DG132" t="s">
        <v>136</v>
      </c>
      <c r="DH132" t="s">
        <v>136</v>
      </c>
      <c r="DI132" t="s">
        <v>136</v>
      </c>
      <c r="DJ132" t="s">
        <v>136</v>
      </c>
      <c r="DK132" t="s">
        <v>136</v>
      </c>
      <c r="DL132" t="s">
        <v>136</v>
      </c>
      <c r="DM132" t="s">
        <v>136</v>
      </c>
      <c r="DN132" t="s">
        <v>137</v>
      </c>
      <c r="DO132" t="s">
        <v>136</v>
      </c>
      <c r="DP132" t="s">
        <v>136</v>
      </c>
      <c r="DQ132" t="s">
        <v>136</v>
      </c>
      <c r="DR132" t="s">
        <v>136</v>
      </c>
      <c r="DS132" t="s">
        <v>136</v>
      </c>
      <c r="DT132" t="s">
        <v>136</v>
      </c>
      <c r="DW132" t="s">
        <v>136</v>
      </c>
      <c r="DX132" t="s">
        <v>136</v>
      </c>
      <c r="DY132" t="s">
        <v>136</v>
      </c>
      <c r="DZ132" t="s">
        <v>136</v>
      </c>
      <c r="EA132" t="s">
        <v>136</v>
      </c>
      <c r="EB132" t="s">
        <v>137</v>
      </c>
      <c r="EC132" t="s">
        <v>136</v>
      </c>
      <c r="ED132" t="s">
        <v>136</v>
      </c>
      <c r="EE132" t="s">
        <v>136</v>
      </c>
      <c r="EF132" t="s">
        <v>137</v>
      </c>
      <c r="EG132" t="s">
        <v>136</v>
      </c>
      <c r="EH132" t="s">
        <v>137</v>
      </c>
      <c r="EI132" t="s">
        <v>136</v>
      </c>
      <c r="EJ132" t="s">
        <v>136</v>
      </c>
      <c r="EK132" t="s">
        <v>136</v>
      </c>
      <c r="EL132" t="s">
        <v>136</v>
      </c>
      <c r="EM132" t="s">
        <v>136</v>
      </c>
      <c r="EN132" t="s">
        <v>136</v>
      </c>
      <c r="EO132" t="s">
        <v>136</v>
      </c>
      <c r="EP132" t="s">
        <v>136</v>
      </c>
      <c r="EQ132" t="s">
        <v>136</v>
      </c>
      <c r="ER132" t="s">
        <v>136</v>
      </c>
      <c r="ES132" t="s">
        <v>136</v>
      </c>
      <c r="ET132" t="s">
        <v>136</v>
      </c>
      <c r="EU132" t="s">
        <v>136</v>
      </c>
      <c r="EV132" t="s">
        <v>136</v>
      </c>
      <c r="EW132" t="s">
        <v>136</v>
      </c>
      <c r="EX132" t="s">
        <v>136</v>
      </c>
      <c r="EY132" t="s">
        <v>136</v>
      </c>
      <c r="EZ132" t="s">
        <v>136</v>
      </c>
      <c r="FA132" t="s">
        <v>136</v>
      </c>
      <c r="FB132" t="s">
        <v>136</v>
      </c>
      <c r="FC132" t="s">
        <v>136</v>
      </c>
      <c r="FD132" t="s">
        <v>136</v>
      </c>
      <c r="FE132" t="s">
        <v>136</v>
      </c>
      <c r="FF132" t="s">
        <v>136</v>
      </c>
    </row>
    <row r="133" spans="1:162" x14ac:dyDescent="0.2">
      <c r="A133" t="s">
        <v>267</v>
      </c>
      <c r="B133" t="s">
        <v>136</v>
      </c>
      <c r="C133" t="s">
        <v>136</v>
      </c>
      <c r="D133" t="s">
        <v>138</v>
      </c>
      <c r="E133" t="s">
        <v>136</v>
      </c>
      <c r="F133" t="s">
        <v>136</v>
      </c>
      <c r="G133" t="s">
        <v>138</v>
      </c>
      <c r="J133" t="s">
        <v>138</v>
      </c>
      <c r="K133" t="s">
        <v>136</v>
      </c>
      <c r="L133" t="s">
        <v>136</v>
      </c>
      <c r="M133" t="s">
        <v>136</v>
      </c>
      <c r="N133" t="s">
        <v>136</v>
      </c>
      <c r="O133" t="s">
        <v>136</v>
      </c>
      <c r="R133" t="s">
        <v>136</v>
      </c>
      <c r="S133" t="s">
        <v>136</v>
      </c>
      <c r="T133" t="s">
        <v>136</v>
      </c>
      <c r="U133" t="s">
        <v>136</v>
      </c>
      <c r="V133" t="s">
        <v>136</v>
      </c>
      <c r="W133" t="s">
        <v>136</v>
      </c>
      <c r="Z133" t="s">
        <v>136</v>
      </c>
      <c r="AA133" t="s">
        <v>136</v>
      </c>
      <c r="AB133" t="s">
        <v>132</v>
      </c>
      <c r="AC133" t="s">
        <v>138</v>
      </c>
      <c r="AD133" t="s">
        <v>136</v>
      </c>
      <c r="AE133" t="s">
        <v>136</v>
      </c>
      <c r="AH133" t="s">
        <v>136</v>
      </c>
      <c r="AI133" t="s">
        <v>136</v>
      </c>
      <c r="AJ133" t="s">
        <v>138</v>
      </c>
      <c r="AK133" t="s">
        <v>136</v>
      </c>
      <c r="AL133" t="s">
        <v>136</v>
      </c>
      <c r="AM133" t="s">
        <v>136</v>
      </c>
      <c r="AP133" t="s">
        <v>136</v>
      </c>
      <c r="AQ133" t="s">
        <v>136</v>
      </c>
      <c r="AR133" t="s">
        <v>136</v>
      </c>
      <c r="AS133" t="s">
        <v>136</v>
      </c>
      <c r="AT133" t="s">
        <v>136</v>
      </c>
      <c r="AU133" t="s">
        <v>134</v>
      </c>
      <c r="AX133" t="s">
        <v>136</v>
      </c>
      <c r="AY133" t="s">
        <v>136</v>
      </c>
      <c r="AZ133" t="s">
        <v>136</v>
      </c>
      <c r="BA133" t="s">
        <v>136</v>
      </c>
      <c r="BB133" t="s">
        <v>136</v>
      </c>
      <c r="BC133" t="s">
        <v>136</v>
      </c>
      <c r="BF133" t="s">
        <v>136</v>
      </c>
      <c r="BG133" t="s">
        <v>136</v>
      </c>
      <c r="BH133" t="s">
        <v>136</v>
      </c>
      <c r="BI133" t="s">
        <v>136</v>
      </c>
      <c r="BJ133" t="s">
        <v>136</v>
      </c>
      <c r="BK133" t="s">
        <v>136</v>
      </c>
      <c r="BN133" t="s">
        <v>136</v>
      </c>
      <c r="BO133" t="s">
        <v>136</v>
      </c>
      <c r="BP133" t="s">
        <v>136</v>
      </c>
      <c r="BQ133" t="s">
        <v>136</v>
      </c>
      <c r="BR133" t="s">
        <v>136</v>
      </c>
      <c r="BS133" t="s">
        <v>137</v>
      </c>
      <c r="CD133" t="s">
        <v>136</v>
      </c>
      <c r="CE133" t="s">
        <v>136</v>
      </c>
      <c r="CF133" t="s">
        <v>136</v>
      </c>
      <c r="CG133" t="s">
        <v>136</v>
      </c>
      <c r="CH133" t="s">
        <v>136</v>
      </c>
      <c r="CI133" t="s">
        <v>136</v>
      </c>
      <c r="CJ133" t="s">
        <v>136</v>
      </c>
      <c r="CM133" t="s">
        <v>136</v>
      </c>
      <c r="CN133" t="s">
        <v>136</v>
      </c>
      <c r="CO133" t="s">
        <v>136</v>
      </c>
      <c r="CP133" t="s">
        <v>136</v>
      </c>
      <c r="CQ133" t="s">
        <v>136</v>
      </c>
      <c r="CR133" t="s">
        <v>136</v>
      </c>
      <c r="CS133" t="s">
        <v>136</v>
      </c>
      <c r="CT133" t="s">
        <v>136</v>
      </c>
      <c r="CU133" t="s">
        <v>136</v>
      </c>
      <c r="CV133" t="s">
        <v>136</v>
      </c>
      <c r="CW133" t="s">
        <v>136</v>
      </c>
      <c r="CX133" t="s">
        <v>136</v>
      </c>
      <c r="CY133" t="s">
        <v>136</v>
      </c>
      <c r="CZ133" t="s">
        <v>136</v>
      </c>
      <c r="DA133" t="s">
        <v>136</v>
      </c>
      <c r="DB133" t="s">
        <v>136</v>
      </c>
      <c r="DC133" t="s">
        <v>136</v>
      </c>
      <c r="DD133" t="s">
        <v>136</v>
      </c>
      <c r="DE133" t="s">
        <v>136</v>
      </c>
      <c r="DF133" t="s">
        <v>136</v>
      </c>
      <c r="DG133" t="s">
        <v>136</v>
      </c>
      <c r="DH133" t="s">
        <v>136</v>
      </c>
      <c r="DI133" t="s">
        <v>136</v>
      </c>
      <c r="DJ133" t="s">
        <v>136</v>
      </c>
      <c r="DK133" t="s">
        <v>136</v>
      </c>
      <c r="DL133" t="s">
        <v>136</v>
      </c>
      <c r="DM133" t="s">
        <v>136</v>
      </c>
      <c r="DN133" t="s">
        <v>137</v>
      </c>
      <c r="DO133" t="s">
        <v>134</v>
      </c>
      <c r="DP133" t="s">
        <v>136</v>
      </c>
      <c r="DQ133" t="s">
        <v>136</v>
      </c>
      <c r="DR133" t="s">
        <v>136</v>
      </c>
      <c r="DS133" t="s">
        <v>136</v>
      </c>
      <c r="DT133" t="s">
        <v>136</v>
      </c>
      <c r="DW133" t="s">
        <v>136</v>
      </c>
      <c r="DX133" t="s">
        <v>136</v>
      </c>
      <c r="DY133" t="s">
        <v>136</v>
      </c>
      <c r="DZ133" t="s">
        <v>136</v>
      </c>
      <c r="EA133" t="s">
        <v>136</v>
      </c>
      <c r="EB133" t="s">
        <v>137</v>
      </c>
      <c r="EC133" t="s">
        <v>136</v>
      </c>
      <c r="ED133" t="s">
        <v>136</v>
      </c>
      <c r="EE133" t="s">
        <v>136</v>
      </c>
      <c r="EF133" t="s">
        <v>137</v>
      </c>
      <c r="EG133" t="s">
        <v>136</v>
      </c>
      <c r="EH133" t="s">
        <v>137</v>
      </c>
      <c r="EI133" t="s">
        <v>136</v>
      </c>
      <c r="EJ133" t="s">
        <v>136</v>
      </c>
      <c r="EK133" t="s">
        <v>136</v>
      </c>
      <c r="EL133" t="s">
        <v>134</v>
      </c>
      <c r="EM133" t="s">
        <v>136</v>
      </c>
      <c r="EN133" t="s">
        <v>136</v>
      </c>
      <c r="EO133" t="s">
        <v>136</v>
      </c>
      <c r="EP133" t="s">
        <v>136</v>
      </c>
      <c r="EQ133" t="s">
        <v>136</v>
      </c>
      <c r="ER133" t="s">
        <v>136</v>
      </c>
      <c r="ES133" t="s">
        <v>136</v>
      </c>
      <c r="ET133" t="s">
        <v>136</v>
      </c>
      <c r="EU133" t="s">
        <v>136</v>
      </c>
      <c r="EV133" t="s">
        <v>136</v>
      </c>
      <c r="EW133" t="s">
        <v>136</v>
      </c>
      <c r="EX133" t="s">
        <v>136</v>
      </c>
      <c r="EY133" t="s">
        <v>136</v>
      </c>
      <c r="EZ133" t="s">
        <v>136</v>
      </c>
      <c r="FA133" t="s">
        <v>136</v>
      </c>
      <c r="FB133" t="s">
        <v>136</v>
      </c>
      <c r="FC133" t="s">
        <v>136</v>
      </c>
      <c r="FD133" t="s">
        <v>136</v>
      </c>
      <c r="FE133" t="s">
        <v>136</v>
      </c>
      <c r="FF133" t="s">
        <v>136</v>
      </c>
    </row>
    <row r="134" spans="1:162" x14ac:dyDescent="0.2">
      <c r="A134" t="s">
        <v>268</v>
      </c>
      <c r="B134" t="s">
        <v>136</v>
      </c>
      <c r="C134" t="s">
        <v>136</v>
      </c>
      <c r="D134" t="s">
        <v>136</v>
      </c>
      <c r="E134" t="s">
        <v>136</v>
      </c>
      <c r="F134" t="s">
        <v>136</v>
      </c>
      <c r="G134" t="s">
        <v>136</v>
      </c>
      <c r="J134" t="s">
        <v>136</v>
      </c>
      <c r="K134" t="s">
        <v>137</v>
      </c>
      <c r="L134" t="s">
        <v>136</v>
      </c>
      <c r="M134" t="s">
        <v>136</v>
      </c>
      <c r="N134" t="s">
        <v>136</v>
      </c>
      <c r="O134" t="s">
        <v>136</v>
      </c>
      <c r="R134" t="s">
        <v>133</v>
      </c>
      <c r="S134" t="s">
        <v>138</v>
      </c>
      <c r="T134" t="s">
        <v>136</v>
      </c>
      <c r="U134" t="s">
        <v>136</v>
      </c>
      <c r="V134" t="s">
        <v>136</v>
      </c>
      <c r="W134" t="s">
        <v>136</v>
      </c>
      <c r="Z134" t="s">
        <v>136</v>
      </c>
      <c r="AA134" t="s">
        <v>136</v>
      </c>
      <c r="AB134" t="s">
        <v>136</v>
      </c>
      <c r="AC134" t="s">
        <v>133</v>
      </c>
      <c r="AD134" t="s">
        <v>136</v>
      </c>
      <c r="AE134" t="s">
        <v>137</v>
      </c>
      <c r="AH134" t="s">
        <v>137</v>
      </c>
      <c r="AI134" t="s">
        <v>136</v>
      </c>
      <c r="AJ134" t="s">
        <v>136</v>
      </c>
      <c r="AK134" t="s">
        <v>136</v>
      </c>
      <c r="AL134" t="s">
        <v>137</v>
      </c>
      <c r="AM134" t="s">
        <v>137</v>
      </c>
      <c r="AP134" t="s">
        <v>138</v>
      </c>
      <c r="AQ134" t="s">
        <v>136</v>
      </c>
      <c r="AR134" t="s">
        <v>137</v>
      </c>
      <c r="AS134" t="s">
        <v>137</v>
      </c>
      <c r="AT134" t="s">
        <v>136</v>
      </c>
      <c r="AU134" t="s">
        <v>136</v>
      </c>
      <c r="AX134" t="s">
        <v>137</v>
      </c>
      <c r="AY134" t="s">
        <v>136</v>
      </c>
      <c r="AZ134" t="s">
        <v>136</v>
      </c>
      <c r="BA134" t="s">
        <v>137</v>
      </c>
      <c r="BB134" t="s">
        <v>137</v>
      </c>
      <c r="BC134" t="s">
        <v>136</v>
      </c>
      <c r="BF134" t="s">
        <v>136</v>
      </c>
      <c r="BG134" t="s">
        <v>136</v>
      </c>
      <c r="BH134" t="s">
        <v>136</v>
      </c>
      <c r="BI134" t="s">
        <v>133</v>
      </c>
      <c r="BJ134" t="s">
        <v>137</v>
      </c>
      <c r="BK134" t="s">
        <v>137</v>
      </c>
      <c r="BN134" t="s">
        <v>136</v>
      </c>
      <c r="BO134" t="s">
        <v>137</v>
      </c>
      <c r="BP134" t="s">
        <v>137</v>
      </c>
      <c r="BQ134" t="s">
        <v>136</v>
      </c>
      <c r="BR134" t="s">
        <v>136</v>
      </c>
      <c r="BS134" t="s">
        <v>136</v>
      </c>
      <c r="CD134" t="s">
        <v>133</v>
      </c>
      <c r="CE134" t="s">
        <v>136</v>
      </c>
      <c r="CF134" t="s">
        <v>136</v>
      </c>
      <c r="CG134" t="s">
        <v>136</v>
      </c>
      <c r="CH134" t="s">
        <v>138</v>
      </c>
      <c r="CI134" t="s">
        <v>136</v>
      </c>
      <c r="CJ134" t="s">
        <v>136</v>
      </c>
      <c r="CM134" t="s">
        <v>136</v>
      </c>
      <c r="CN134" t="s">
        <v>136</v>
      </c>
      <c r="CO134" t="s">
        <v>136</v>
      </c>
      <c r="CP134" t="s">
        <v>138</v>
      </c>
      <c r="CQ134" t="s">
        <v>136</v>
      </c>
      <c r="CR134" t="s">
        <v>136</v>
      </c>
      <c r="CS134" t="s">
        <v>136</v>
      </c>
      <c r="CT134" t="s">
        <v>136</v>
      </c>
      <c r="CU134" t="s">
        <v>137</v>
      </c>
      <c r="CV134" t="s">
        <v>136</v>
      </c>
      <c r="CW134" t="s">
        <v>136</v>
      </c>
      <c r="CX134" t="s">
        <v>136</v>
      </c>
      <c r="CY134" t="s">
        <v>136</v>
      </c>
      <c r="CZ134" t="s">
        <v>136</v>
      </c>
      <c r="DA134" t="s">
        <v>136</v>
      </c>
      <c r="DB134" t="s">
        <v>136</v>
      </c>
      <c r="DC134" t="s">
        <v>136</v>
      </c>
      <c r="DD134" t="s">
        <v>136</v>
      </c>
      <c r="DE134" t="s">
        <v>136</v>
      </c>
      <c r="DF134" t="s">
        <v>136</v>
      </c>
      <c r="DG134" t="s">
        <v>136</v>
      </c>
      <c r="DH134" t="s">
        <v>136</v>
      </c>
      <c r="DI134" t="s">
        <v>136</v>
      </c>
      <c r="DJ134" t="s">
        <v>136</v>
      </c>
      <c r="DK134" t="s">
        <v>136</v>
      </c>
      <c r="DL134" t="s">
        <v>136</v>
      </c>
      <c r="DM134" t="s">
        <v>136</v>
      </c>
      <c r="DN134" t="s">
        <v>136</v>
      </c>
      <c r="DO134" t="s">
        <v>137</v>
      </c>
      <c r="DP134" t="s">
        <v>136</v>
      </c>
      <c r="DQ134" t="s">
        <v>136</v>
      </c>
      <c r="DR134" t="s">
        <v>136</v>
      </c>
      <c r="DS134" t="s">
        <v>138</v>
      </c>
      <c r="DT134" t="s">
        <v>136</v>
      </c>
      <c r="DW134" t="s">
        <v>136</v>
      </c>
      <c r="DX134" t="s">
        <v>136</v>
      </c>
      <c r="DY134" t="s">
        <v>136</v>
      </c>
      <c r="DZ134" t="s">
        <v>136</v>
      </c>
      <c r="EA134" t="s">
        <v>136</v>
      </c>
      <c r="EB134" t="s">
        <v>136</v>
      </c>
      <c r="EC134" t="s">
        <v>136</v>
      </c>
      <c r="ED134" t="s">
        <v>136</v>
      </c>
      <c r="EE134" t="s">
        <v>136</v>
      </c>
      <c r="EF134" t="s">
        <v>136</v>
      </c>
      <c r="EG134" t="s">
        <v>137</v>
      </c>
      <c r="EH134" t="s">
        <v>136</v>
      </c>
      <c r="EI134" t="s">
        <v>136</v>
      </c>
      <c r="EJ134" t="s">
        <v>136</v>
      </c>
      <c r="EK134" t="s">
        <v>136</v>
      </c>
      <c r="EL134" t="s">
        <v>136</v>
      </c>
      <c r="EM134" t="s">
        <v>136</v>
      </c>
      <c r="EN134" t="s">
        <v>136</v>
      </c>
      <c r="EO134" t="s">
        <v>136</v>
      </c>
      <c r="EP134" t="s">
        <v>136</v>
      </c>
      <c r="EQ134" t="s">
        <v>136</v>
      </c>
      <c r="ER134" t="s">
        <v>136</v>
      </c>
      <c r="ES134" t="s">
        <v>136</v>
      </c>
      <c r="ET134" t="s">
        <v>136</v>
      </c>
      <c r="EU134" t="s">
        <v>136</v>
      </c>
      <c r="EV134" t="s">
        <v>136</v>
      </c>
      <c r="EW134" t="s">
        <v>136</v>
      </c>
      <c r="EX134" t="s">
        <v>136</v>
      </c>
      <c r="EY134" t="s">
        <v>136</v>
      </c>
      <c r="EZ134" t="s">
        <v>136</v>
      </c>
      <c r="FA134" t="s">
        <v>136</v>
      </c>
      <c r="FB134" t="s">
        <v>136</v>
      </c>
      <c r="FC134" t="s">
        <v>136</v>
      </c>
      <c r="FD134" t="s">
        <v>136</v>
      </c>
      <c r="FE134" t="s">
        <v>136</v>
      </c>
      <c r="FF134" t="s">
        <v>136</v>
      </c>
    </row>
    <row r="135" spans="1:162" x14ac:dyDescent="0.2">
      <c r="A135" t="s">
        <v>269</v>
      </c>
      <c r="B135" t="s">
        <v>136</v>
      </c>
      <c r="C135" t="s">
        <v>136</v>
      </c>
      <c r="D135" t="s">
        <v>136</v>
      </c>
      <c r="E135" t="s">
        <v>136</v>
      </c>
      <c r="F135" t="s">
        <v>136</v>
      </c>
      <c r="G135" t="s">
        <v>136</v>
      </c>
      <c r="J135" t="s">
        <v>136</v>
      </c>
      <c r="K135" t="s">
        <v>136</v>
      </c>
      <c r="L135" t="s">
        <v>136</v>
      </c>
      <c r="M135" t="s">
        <v>132</v>
      </c>
      <c r="N135" t="s">
        <v>132</v>
      </c>
      <c r="O135" t="s">
        <v>136</v>
      </c>
      <c r="R135" t="s">
        <v>138</v>
      </c>
      <c r="S135" t="s">
        <v>136</v>
      </c>
      <c r="T135" t="s">
        <v>136</v>
      </c>
      <c r="U135" t="s">
        <v>136</v>
      </c>
      <c r="V135" t="s">
        <v>136</v>
      </c>
      <c r="W135" t="s">
        <v>133</v>
      </c>
      <c r="Z135" t="s">
        <v>138</v>
      </c>
      <c r="AA135" t="s">
        <v>136</v>
      </c>
      <c r="AB135" t="s">
        <v>136</v>
      </c>
      <c r="AC135" t="s">
        <v>138</v>
      </c>
      <c r="AD135" t="s">
        <v>136</v>
      </c>
      <c r="AE135" t="s">
        <v>132</v>
      </c>
      <c r="AH135" t="s">
        <v>136</v>
      </c>
      <c r="AI135" t="s">
        <v>136</v>
      </c>
      <c r="AJ135" t="s">
        <v>136</v>
      </c>
      <c r="AK135" t="s">
        <v>136</v>
      </c>
      <c r="AL135" t="s">
        <v>136</v>
      </c>
      <c r="AM135" t="s">
        <v>136</v>
      </c>
      <c r="AP135" t="s">
        <v>136</v>
      </c>
      <c r="AQ135" t="s">
        <v>136</v>
      </c>
      <c r="AR135" t="s">
        <v>138</v>
      </c>
      <c r="AS135" t="s">
        <v>136</v>
      </c>
      <c r="AT135" t="s">
        <v>136</v>
      </c>
      <c r="AU135" t="s">
        <v>134</v>
      </c>
      <c r="AX135" t="s">
        <v>133</v>
      </c>
      <c r="AY135" t="s">
        <v>136</v>
      </c>
      <c r="AZ135" t="s">
        <v>136</v>
      </c>
      <c r="BA135" t="s">
        <v>133</v>
      </c>
      <c r="BB135" t="s">
        <v>138</v>
      </c>
      <c r="BC135" t="s">
        <v>136</v>
      </c>
      <c r="BF135" t="s">
        <v>136</v>
      </c>
      <c r="BG135" t="s">
        <v>136</v>
      </c>
      <c r="BH135" t="s">
        <v>136</v>
      </c>
      <c r="BI135" t="s">
        <v>136</v>
      </c>
      <c r="BJ135" t="s">
        <v>132</v>
      </c>
      <c r="BK135" t="s">
        <v>136</v>
      </c>
      <c r="BN135" t="s">
        <v>136</v>
      </c>
      <c r="BO135" t="s">
        <v>132</v>
      </c>
      <c r="BP135" t="s">
        <v>132</v>
      </c>
      <c r="BQ135" t="s">
        <v>136</v>
      </c>
      <c r="BR135" t="s">
        <v>136</v>
      </c>
      <c r="BS135" t="s">
        <v>136</v>
      </c>
      <c r="CD135" t="s">
        <v>136</v>
      </c>
      <c r="CE135" t="s">
        <v>136</v>
      </c>
      <c r="CF135" t="s">
        <v>136</v>
      </c>
      <c r="CG135" t="s">
        <v>136</v>
      </c>
      <c r="CH135" t="s">
        <v>138</v>
      </c>
      <c r="CI135" t="s">
        <v>136</v>
      </c>
      <c r="CJ135" t="s">
        <v>136</v>
      </c>
      <c r="CM135" t="s">
        <v>136</v>
      </c>
      <c r="CN135" t="s">
        <v>136</v>
      </c>
      <c r="CO135" t="s">
        <v>136</v>
      </c>
      <c r="CP135" t="s">
        <v>136</v>
      </c>
      <c r="CQ135" t="s">
        <v>136</v>
      </c>
      <c r="CR135" t="s">
        <v>136</v>
      </c>
      <c r="CS135" t="s">
        <v>136</v>
      </c>
      <c r="CT135" t="s">
        <v>136</v>
      </c>
      <c r="CU135" t="s">
        <v>136</v>
      </c>
      <c r="CV135" t="s">
        <v>136</v>
      </c>
      <c r="CW135" t="s">
        <v>136</v>
      </c>
      <c r="CX135" t="s">
        <v>136</v>
      </c>
      <c r="CY135" t="s">
        <v>136</v>
      </c>
      <c r="CZ135" t="s">
        <v>136</v>
      </c>
      <c r="DA135" t="s">
        <v>136</v>
      </c>
      <c r="DB135" t="s">
        <v>136</v>
      </c>
      <c r="DC135" t="s">
        <v>136</v>
      </c>
      <c r="DD135" t="s">
        <v>136</v>
      </c>
      <c r="DE135" t="s">
        <v>136</v>
      </c>
      <c r="DF135" t="s">
        <v>136</v>
      </c>
      <c r="DG135" t="s">
        <v>136</v>
      </c>
      <c r="DH135" t="s">
        <v>136</v>
      </c>
      <c r="DI135" t="s">
        <v>136</v>
      </c>
      <c r="DJ135" t="s">
        <v>136</v>
      </c>
      <c r="DK135" t="s">
        <v>136</v>
      </c>
      <c r="DL135" t="s">
        <v>136</v>
      </c>
      <c r="DM135" t="s">
        <v>136</v>
      </c>
      <c r="DN135" t="s">
        <v>136</v>
      </c>
      <c r="DO135" t="s">
        <v>134</v>
      </c>
      <c r="DP135" t="s">
        <v>136</v>
      </c>
      <c r="DQ135" t="s">
        <v>136</v>
      </c>
      <c r="DR135" t="s">
        <v>136</v>
      </c>
      <c r="DS135" t="s">
        <v>136</v>
      </c>
      <c r="DT135" t="s">
        <v>136</v>
      </c>
      <c r="DW135" t="s">
        <v>136</v>
      </c>
      <c r="DX135" t="s">
        <v>136</v>
      </c>
      <c r="DY135" t="s">
        <v>136</v>
      </c>
      <c r="DZ135" t="s">
        <v>136</v>
      </c>
      <c r="EA135" t="s">
        <v>136</v>
      </c>
      <c r="EB135" t="s">
        <v>136</v>
      </c>
      <c r="EC135" t="s">
        <v>136</v>
      </c>
      <c r="ED135" t="s">
        <v>136</v>
      </c>
      <c r="EE135" t="s">
        <v>138</v>
      </c>
      <c r="EF135" t="s">
        <v>136</v>
      </c>
      <c r="EG135" t="s">
        <v>136</v>
      </c>
      <c r="EH135" t="s">
        <v>136</v>
      </c>
      <c r="EI135" t="s">
        <v>136</v>
      </c>
      <c r="EJ135" t="s">
        <v>138</v>
      </c>
      <c r="EK135" t="s">
        <v>136</v>
      </c>
      <c r="EL135" t="s">
        <v>134</v>
      </c>
      <c r="EM135" t="s">
        <v>136</v>
      </c>
      <c r="EN135" t="s">
        <v>136</v>
      </c>
      <c r="EO135" t="s">
        <v>136</v>
      </c>
      <c r="EP135" t="s">
        <v>136</v>
      </c>
      <c r="EQ135" t="s">
        <v>136</v>
      </c>
      <c r="ER135" t="s">
        <v>138</v>
      </c>
      <c r="ES135" t="s">
        <v>136</v>
      </c>
      <c r="ET135" t="s">
        <v>136</v>
      </c>
      <c r="EU135" t="s">
        <v>136</v>
      </c>
      <c r="EV135" t="s">
        <v>138</v>
      </c>
      <c r="EW135" t="s">
        <v>136</v>
      </c>
      <c r="EX135" t="s">
        <v>136</v>
      </c>
      <c r="EY135" t="s">
        <v>138</v>
      </c>
      <c r="EZ135" t="s">
        <v>136</v>
      </c>
      <c r="FA135" t="s">
        <v>136</v>
      </c>
      <c r="FB135" t="s">
        <v>136</v>
      </c>
      <c r="FC135" t="s">
        <v>136</v>
      </c>
      <c r="FD135" t="s">
        <v>136</v>
      </c>
      <c r="FE135" t="s">
        <v>136</v>
      </c>
      <c r="FF135" t="s">
        <v>136</v>
      </c>
    </row>
    <row r="136" spans="1:162" x14ac:dyDescent="0.2">
      <c r="A136" t="s">
        <v>270</v>
      </c>
      <c r="B136" t="s">
        <v>133</v>
      </c>
      <c r="C136" t="s">
        <v>133</v>
      </c>
      <c r="D136" t="s">
        <v>133</v>
      </c>
      <c r="E136" t="s">
        <v>133</v>
      </c>
      <c r="F136" t="s">
        <v>133</v>
      </c>
      <c r="G136" t="s">
        <v>133</v>
      </c>
      <c r="J136" t="s">
        <v>132</v>
      </c>
      <c r="K136" t="s">
        <v>136</v>
      </c>
      <c r="L136" t="s">
        <v>138</v>
      </c>
      <c r="M136" t="s">
        <v>136</v>
      </c>
      <c r="N136" t="s">
        <v>136</v>
      </c>
      <c r="O136" t="s">
        <v>136</v>
      </c>
      <c r="R136" t="s">
        <v>138</v>
      </c>
      <c r="S136" t="s">
        <v>133</v>
      </c>
      <c r="T136" t="s">
        <v>138</v>
      </c>
      <c r="U136" t="s">
        <v>138</v>
      </c>
      <c r="V136" t="s">
        <v>138</v>
      </c>
      <c r="W136" t="s">
        <v>133</v>
      </c>
      <c r="Z136" t="s">
        <v>132</v>
      </c>
      <c r="AA136" t="s">
        <v>132</v>
      </c>
      <c r="AB136" t="s">
        <v>132</v>
      </c>
      <c r="AC136" t="s">
        <v>132</v>
      </c>
      <c r="AD136" t="s">
        <v>132</v>
      </c>
      <c r="AE136" t="s">
        <v>132</v>
      </c>
      <c r="AH136" t="s">
        <v>136</v>
      </c>
      <c r="AI136" t="s">
        <v>136</v>
      </c>
      <c r="AJ136" t="s">
        <v>136</v>
      </c>
      <c r="AK136" t="s">
        <v>136</v>
      </c>
      <c r="AL136" t="s">
        <v>136</v>
      </c>
      <c r="AM136" t="s">
        <v>133</v>
      </c>
      <c r="AP136" t="s">
        <v>136</v>
      </c>
      <c r="AQ136" t="s">
        <v>136</v>
      </c>
      <c r="AR136" t="s">
        <v>136</v>
      </c>
      <c r="AS136" t="s">
        <v>136</v>
      </c>
      <c r="AT136" t="s">
        <v>136</v>
      </c>
      <c r="AU136" t="s">
        <v>136</v>
      </c>
      <c r="AX136" t="s">
        <v>136</v>
      </c>
      <c r="AY136" t="s">
        <v>133</v>
      </c>
      <c r="AZ136" t="s">
        <v>133</v>
      </c>
      <c r="BA136" t="s">
        <v>136</v>
      </c>
      <c r="BB136" t="s">
        <v>136</v>
      </c>
      <c r="BC136" t="s">
        <v>133</v>
      </c>
      <c r="BF136" t="s">
        <v>136</v>
      </c>
      <c r="BG136" t="s">
        <v>136</v>
      </c>
      <c r="BH136" t="s">
        <v>136</v>
      </c>
      <c r="BI136" t="s">
        <v>133</v>
      </c>
      <c r="BJ136" t="s">
        <v>136</v>
      </c>
      <c r="BK136" t="s">
        <v>136</v>
      </c>
      <c r="BN136" t="s">
        <v>133</v>
      </c>
      <c r="BO136" t="s">
        <v>133</v>
      </c>
      <c r="BP136" t="s">
        <v>133</v>
      </c>
      <c r="BQ136" t="s">
        <v>133</v>
      </c>
      <c r="BR136" t="s">
        <v>133</v>
      </c>
      <c r="BS136" t="s">
        <v>133</v>
      </c>
      <c r="CD136" t="s">
        <v>133</v>
      </c>
      <c r="CE136" t="s">
        <v>136</v>
      </c>
      <c r="CF136" t="s">
        <v>136</v>
      </c>
      <c r="CG136" t="s">
        <v>136</v>
      </c>
      <c r="CH136" t="s">
        <v>136</v>
      </c>
      <c r="CI136" t="s">
        <v>136</v>
      </c>
      <c r="CJ136" t="s">
        <v>136</v>
      </c>
      <c r="CM136" t="s">
        <v>136</v>
      </c>
      <c r="CN136" t="s">
        <v>136</v>
      </c>
      <c r="CO136" t="s">
        <v>136</v>
      </c>
      <c r="CP136" t="s">
        <v>138</v>
      </c>
      <c r="CQ136" t="s">
        <v>136</v>
      </c>
      <c r="CR136" t="s">
        <v>136</v>
      </c>
      <c r="CS136" t="s">
        <v>136</v>
      </c>
      <c r="CT136" t="s">
        <v>136</v>
      </c>
      <c r="CU136" t="s">
        <v>136</v>
      </c>
      <c r="CV136" t="s">
        <v>136</v>
      </c>
      <c r="CW136" t="s">
        <v>136</v>
      </c>
      <c r="CX136" t="s">
        <v>136</v>
      </c>
      <c r="CY136" t="s">
        <v>136</v>
      </c>
      <c r="CZ136" t="s">
        <v>136</v>
      </c>
      <c r="DA136" t="s">
        <v>136</v>
      </c>
      <c r="DB136" t="s">
        <v>137</v>
      </c>
      <c r="DC136" t="s">
        <v>137</v>
      </c>
      <c r="DD136" t="s">
        <v>136</v>
      </c>
      <c r="DE136" t="s">
        <v>136</v>
      </c>
      <c r="DF136" t="s">
        <v>138</v>
      </c>
      <c r="DG136" t="s">
        <v>136</v>
      </c>
      <c r="DH136" t="s">
        <v>137</v>
      </c>
      <c r="DI136" t="s">
        <v>136</v>
      </c>
      <c r="DJ136" t="s">
        <v>136</v>
      </c>
      <c r="DK136" t="s">
        <v>136</v>
      </c>
      <c r="DL136" t="s">
        <v>137</v>
      </c>
      <c r="DM136" t="s">
        <v>136</v>
      </c>
      <c r="DN136" t="s">
        <v>138</v>
      </c>
      <c r="DO136" t="s">
        <v>136</v>
      </c>
      <c r="DP136" t="s">
        <v>136</v>
      </c>
      <c r="DQ136" t="s">
        <v>136</v>
      </c>
      <c r="DR136" t="s">
        <v>136</v>
      </c>
      <c r="DS136" t="s">
        <v>136</v>
      </c>
      <c r="DT136" t="s">
        <v>136</v>
      </c>
      <c r="DW136" t="s">
        <v>136</v>
      </c>
      <c r="DX136" t="s">
        <v>136</v>
      </c>
      <c r="DY136" t="s">
        <v>136</v>
      </c>
      <c r="DZ136" t="s">
        <v>137</v>
      </c>
      <c r="EA136" t="s">
        <v>136</v>
      </c>
      <c r="EB136" t="s">
        <v>136</v>
      </c>
      <c r="EC136" t="s">
        <v>137</v>
      </c>
      <c r="ED136" t="s">
        <v>136</v>
      </c>
      <c r="EE136" t="s">
        <v>136</v>
      </c>
      <c r="EF136" t="s">
        <v>136</v>
      </c>
      <c r="EG136" t="s">
        <v>136</v>
      </c>
      <c r="EH136" t="s">
        <v>136</v>
      </c>
      <c r="EI136" t="s">
        <v>136</v>
      </c>
      <c r="EJ136" t="s">
        <v>136</v>
      </c>
      <c r="EK136" t="s">
        <v>136</v>
      </c>
      <c r="EL136" t="s">
        <v>138</v>
      </c>
      <c r="EM136" t="s">
        <v>136</v>
      </c>
      <c r="EN136" t="s">
        <v>136</v>
      </c>
      <c r="EO136" t="s">
        <v>136</v>
      </c>
      <c r="EP136" t="s">
        <v>136</v>
      </c>
      <c r="EQ136" t="s">
        <v>136</v>
      </c>
      <c r="ER136" t="s">
        <v>136</v>
      </c>
      <c r="ES136" t="s">
        <v>136</v>
      </c>
      <c r="ET136" t="s">
        <v>136</v>
      </c>
      <c r="EU136" t="s">
        <v>136</v>
      </c>
      <c r="EV136" t="s">
        <v>136</v>
      </c>
      <c r="EW136" t="s">
        <v>136</v>
      </c>
      <c r="EX136" t="s">
        <v>136</v>
      </c>
      <c r="EY136" t="s">
        <v>136</v>
      </c>
      <c r="EZ136" t="s">
        <v>136</v>
      </c>
      <c r="FA136" t="s">
        <v>136</v>
      </c>
      <c r="FB136" t="s">
        <v>136</v>
      </c>
      <c r="FC136" t="s">
        <v>138</v>
      </c>
      <c r="FD136" t="s">
        <v>136</v>
      </c>
      <c r="FE136" t="s">
        <v>136</v>
      </c>
      <c r="FF136" t="s">
        <v>136</v>
      </c>
    </row>
    <row r="137" spans="1:162" x14ac:dyDescent="0.2">
      <c r="A137" t="s">
        <v>271</v>
      </c>
      <c r="B137" t="s">
        <v>136</v>
      </c>
      <c r="C137" t="s">
        <v>136</v>
      </c>
      <c r="D137" t="s">
        <v>136</v>
      </c>
      <c r="E137" t="s">
        <v>136</v>
      </c>
      <c r="F137" t="s">
        <v>136</v>
      </c>
      <c r="G137" t="s">
        <v>136</v>
      </c>
      <c r="J137" t="s">
        <v>132</v>
      </c>
      <c r="K137" t="s">
        <v>136</v>
      </c>
      <c r="L137" t="s">
        <v>136</v>
      </c>
      <c r="M137" t="s">
        <v>136</v>
      </c>
      <c r="N137" t="s">
        <v>136</v>
      </c>
      <c r="O137" t="s">
        <v>136</v>
      </c>
      <c r="R137" t="s">
        <v>136</v>
      </c>
      <c r="S137" t="s">
        <v>136</v>
      </c>
      <c r="T137" t="s">
        <v>136</v>
      </c>
      <c r="U137" t="s">
        <v>136</v>
      </c>
      <c r="V137" t="s">
        <v>136</v>
      </c>
      <c r="W137" t="s">
        <v>136</v>
      </c>
      <c r="Z137" t="s">
        <v>132</v>
      </c>
      <c r="AA137" t="s">
        <v>132</v>
      </c>
      <c r="AB137" t="s">
        <v>132</v>
      </c>
      <c r="AC137" t="s">
        <v>132</v>
      </c>
      <c r="AD137" t="s">
        <v>132</v>
      </c>
      <c r="AE137" t="s">
        <v>132</v>
      </c>
      <c r="AH137" t="s">
        <v>136</v>
      </c>
      <c r="AI137" t="s">
        <v>136</v>
      </c>
      <c r="AJ137" t="s">
        <v>136</v>
      </c>
      <c r="AK137" t="s">
        <v>136</v>
      </c>
      <c r="AL137" t="s">
        <v>136</v>
      </c>
      <c r="AM137" t="s">
        <v>138</v>
      </c>
      <c r="AP137" t="s">
        <v>136</v>
      </c>
      <c r="AQ137" t="s">
        <v>136</v>
      </c>
      <c r="AR137" t="s">
        <v>136</v>
      </c>
      <c r="AS137" t="s">
        <v>136</v>
      </c>
      <c r="AT137" t="s">
        <v>136</v>
      </c>
      <c r="AU137" t="s">
        <v>136</v>
      </c>
      <c r="AX137" t="s">
        <v>136</v>
      </c>
      <c r="AY137" t="s">
        <v>136</v>
      </c>
      <c r="AZ137" t="s">
        <v>136</v>
      </c>
      <c r="BA137" t="s">
        <v>136</v>
      </c>
      <c r="BB137" t="s">
        <v>136</v>
      </c>
      <c r="BC137" t="s">
        <v>136</v>
      </c>
      <c r="BF137" t="s">
        <v>136</v>
      </c>
      <c r="BG137" t="s">
        <v>136</v>
      </c>
      <c r="BH137" t="s">
        <v>136</v>
      </c>
      <c r="BI137" t="s">
        <v>132</v>
      </c>
      <c r="BJ137" t="s">
        <v>136</v>
      </c>
      <c r="BK137" t="s">
        <v>136</v>
      </c>
      <c r="BN137" t="s">
        <v>136</v>
      </c>
      <c r="BO137" t="s">
        <v>136</v>
      </c>
      <c r="BP137" t="s">
        <v>136</v>
      </c>
      <c r="BQ137" t="s">
        <v>136</v>
      </c>
      <c r="BR137" t="s">
        <v>136</v>
      </c>
      <c r="BS137" t="s">
        <v>136</v>
      </c>
      <c r="CD137" t="s">
        <v>136</v>
      </c>
      <c r="CE137" t="s">
        <v>136</v>
      </c>
      <c r="CF137" t="s">
        <v>136</v>
      </c>
      <c r="CG137" t="s">
        <v>136</v>
      </c>
      <c r="CH137" t="s">
        <v>136</v>
      </c>
      <c r="CI137" t="s">
        <v>136</v>
      </c>
      <c r="CJ137" t="s">
        <v>136</v>
      </c>
      <c r="CM137" t="s">
        <v>136</v>
      </c>
      <c r="CN137" t="s">
        <v>136</v>
      </c>
      <c r="CO137" t="s">
        <v>136</v>
      </c>
      <c r="CP137" t="s">
        <v>136</v>
      </c>
      <c r="CQ137" t="s">
        <v>136</v>
      </c>
      <c r="CR137" t="s">
        <v>136</v>
      </c>
      <c r="CS137" t="s">
        <v>136</v>
      </c>
      <c r="CT137" t="s">
        <v>136</v>
      </c>
      <c r="CU137" t="s">
        <v>136</v>
      </c>
      <c r="CV137" t="s">
        <v>136</v>
      </c>
      <c r="CW137" t="s">
        <v>136</v>
      </c>
      <c r="CX137" t="s">
        <v>136</v>
      </c>
      <c r="CY137" t="s">
        <v>136</v>
      </c>
      <c r="CZ137" t="s">
        <v>136</v>
      </c>
      <c r="DA137" t="s">
        <v>136</v>
      </c>
      <c r="DB137" t="s">
        <v>136</v>
      </c>
      <c r="DC137" t="s">
        <v>136</v>
      </c>
      <c r="DD137" t="s">
        <v>136</v>
      </c>
      <c r="DE137" t="s">
        <v>136</v>
      </c>
      <c r="DF137" t="s">
        <v>136</v>
      </c>
      <c r="DG137" t="s">
        <v>136</v>
      </c>
      <c r="DH137" t="s">
        <v>136</v>
      </c>
      <c r="DI137" t="s">
        <v>136</v>
      </c>
      <c r="DJ137" t="s">
        <v>136</v>
      </c>
      <c r="DK137" t="s">
        <v>136</v>
      </c>
      <c r="DL137" t="s">
        <v>136</v>
      </c>
      <c r="DM137" t="s">
        <v>136</v>
      </c>
      <c r="DN137" t="s">
        <v>136</v>
      </c>
      <c r="DO137" t="s">
        <v>136</v>
      </c>
      <c r="DP137" t="s">
        <v>136</v>
      </c>
      <c r="DQ137" t="s">
        <v>136</v>
      </c>
      <c r="DR137" t="s">
        <v>136</v>
      </c>
      <c r="DS137" t="s">
        <v>136</v>
      </c>
      <c r="DT137" t="s">
        <v>136</v>
      </c>
      <c r="DW137" t="s">
        <v>136</v>
      </c>
      <c r="DX137" t="s">
        <v>136</v>
      </c>
      <c r="DY137" t="s">
        <v>136</v>
      </c>
      <c r="DZ137" t="s">
        <v>136</v>
      </c>
      <c r="EA137" t="s">
        <v>136</v>
      </c>
      <c r="EB137" t="s">
        <v>136</v>
      </c>
      <c r="EC137" t="s">
        <v>136</v>
      </c>
      <c r="ED137" t="s">
        <v>136</v>
      </c>
      <c r="EE137" t="s">
        <v>136</v>
      </c>
      <c r="EF137" t="s">
        <v>136</v>
      </c>
      <c r="EG137" t="s">
        <v>136</v>
      </c>
      <c r="EH137" t="s">
        <v>136</v>
      </c>
      <c r="EI137" t="s">
        <v>136</v>
      </c>
      <c r="EJ137" t="s">
        <v>136</v>
      </c>
      <c r="EK137" t="s">
        <v>136</v>
      </c>
      <c r="EL137" t="s">
        <v>136</v>
      </c>
      <c r="EM137" t="s">
        <v>136</v>
      </c>
      <c r="EN137" t="s">
        <v>136</v>
      </c>
      <c r="EO137" t="s">
        <v>136</v>
      </c>
      <c r="EP137" t="s">
        <v>136</v>
      </c>
      <c r="EQ137" t="s">
        <v>136</v>
      </c>
      <c r="ER137" t="s">
        <v>136</v>
      </c>
      <c r="ES137" t="s">
        <v>136</v>
      </c>
      <c r="ET137" t="s">
        <v>136</v>
      </c>
      <c r="EU137" t="s">
        <v>136</v>
      </c>
      <c r="EV137" t="s">
        <v>136</v>
      </c>
      <c r="EW137" t="s">
        <v>136</v>
      </c>
      <c r="EX137" t="s">
        <v>136</v>
      </c>
      <c r="EY137" t="s">
        <v>136</v>
      </c>
      <c r="EZ137" t="s">
        <v>136</v>
      </c>
      <c r="FA137" t="s">
        <v>136</v>
      </c>
      <c r="FB137" t="s">
        <v>136</v>
      </c>
      <c r="FC137" t="s">
        <v>136</v>
      </c>
      <c r="FD137" t="s">
        <v>136</v>
      </c>
      <c r="FE137" t="s">
        <v>136</v>
      </c>
      <c r="FF137" t="s">
        <v>136</v>
      </c>
    </row>
    <row r="138" spans="1:162" x14ac:dyDescent="0.2">
      <c r="A138" t="s">
        <v>272</v>
      </c>
      <c r="B138" t="s">
        <v>136</v>
      </c>
      <c r="C138" t="s">
        <v>138</v>
      </c>
      <c r="D138" t="s">
        <v>136</v>
      </c>
      <c r="E138" t="s">
        <v>136</v>
      </c>
      <c r="F138" t="s">
        <v>138</v>
      </c>
      <c r="G138" t="s">
        <v>136</v>
      </c>
      <c r="J138" t="s">
        <v>136</v>
      </c>
      <c r="K138" t="s">
        <v>136</v>
      </c>
      <c r="L138" t="s">
        <v>136</v>
      </c>
      <c r="M138" t="s">
        <v>136</v>
      </c>
      <c r="N138" t="s">
        <v>136</v>
      </c>
      <c r="O138" t="s">
        <v>136</v>
      </c>
      <c r="R138" t="s">
        <v>138</v>
      </c>
      <c r="S138" t="s">
        <v>136</v>
      </c>
      <c r="T138" t="s">
        <v>136</v>
      </c>
      <c r="U138" t="s">
        <v>136</v>
      </c>
      <c r="V138" t="s">
        <v>136</v>
      </c>
      <c r="W138" t="s">
        <v>136</v>
      </c>
      <c r="Z138" t="s">
        <v>136</v>
      </c>
      <c r="AA138" t="s">
        <v>132</v>
      </c>
      <c r="AB138" t="s">
        <v>132</v>
      </c>
      <c r="AC138" t="s">
        <v>136</v>
      </c>
      <c r="AD138" t="s">
        <v>136</v>
      </c>
      <c r="AE138" t="s">
        <v>136</v>
      </c>
      <c r="AH138" t="s">
        <v>136</v>
      </c>
      <c r="AI138" t="s">
        <v>136</v>
      </c>
      <c r="AJ138" t="s">
        <v>136</v>
      </c>
      <c r="AK138" t="s">
        <v>136</v>
      </c>
      <c r="AL138" t="s">
        <v>136</v>
      </c>
      <c r="AM138" t="s">
        <v>136</v>
      </c>
      <c r="AP138" t="s">
        <v>136</v>
      </c>
      <c r="AQ138" t="s">
        <v>136</v>
      </c>
      <c r="AR138" t="s">
        <v>136</v>
      </c>
      <c r="AS138" t="s">
        <v>136</v>
      </c>
      <c r="AT138" t="s">
        <v>136</v>
      </c>
      <c r="AU138" t="s">
        <v>136</v>
      </c>
      <c r="AX138" t="s">
        <v>136</v>
      </c>
      <c r="AY138" t="s">
        <v>136</v>
      </c>
      <c r="AZ138" t="s">
        <v>136</v>
      </c>
      <c r="BA138" t="s">
        <v>136</v>
      </c>
      <c r="BB138" t="s">
        <v>136</v>
      </c>
      <c r="BC138" t="s">
        <v>136</v>
      </c>
      <c r="BF138" t="s">
        <v>136</v>
      </c>
      <c r="BG138" t="s">
        <v>136</v>
      </c>
      <c r="BH138" t="s">
        <v>136</v>
      </c>
      <c r="BI138" t="s">
        <v>138</v>
      </c>
      <c r="BJ138" t="s">
        <v>136</v>
      </c>
      <c r="BK138" t="s">
        <v>136</v>
      </c>
      <c r="BN138" t="s">
        <v>136</v>
      </c>
      <c r="BO138" t="s">
        <v>136</v>
      </c>
      <c r="BP138" t="s">
        <v>136</v>
      </c>
      <c r="BQ138" t="s">
        <v>136</v>
      </c>
      <c r="BR138" t="s">
        <v>136</v>
      </c>
      <c r="BS138" t="s">
        <v>136</v>
      </c>
      <c r="CD138" t="s">
        <v>138</v>
      </c>
      <c r="CE138" t="s">
        <v>136</v>
      </c>
      <c r="CF138" t="s">
        <v>136</v>
      </c>
      <c r="CG138" t="s">
        <v>136</v>
      </c>
      <c r="CH138" t="s">
        <v>136</v>
      </c>
      <c r="CI138" t="s">
        <v>136</v>
      </c>
      <c r="CJ138" t="s">
        <v>136</v>
      </c>
      <c r="CM138" t="s">
        <v>136</v>
      </c>
      <c r="CN138" t="s">
        <v>136</v>
      </c>
      <c r="CO138" t="s">
        <v>136</v>
      </c>
      <c r="CP138" t="s">
        <v>136</v>
      </c>
      <c r="CQ138" t="s">
        <v>136</v>
      </c>
      <c r="CR138" t="s">
        <v>136</v>
      </c>
      <c r="CS138" t="s">
        <v>136</v>
      </c>
      <c r="CT138" t="s">
        <v>136</v>
      </c>
      <c r="CU138" t="s">
        <v>132</v>
      </c>
      <c r="CV138" t="s">
        <v>136</v>
      </c>
      <c r="CW138" t="s">
        <v>136</v>
      </c>
      <c r="CX138" t="s">
        <v>136</v>
      </c>
      <c r="CY138" t="s">
        <v>136</v>
      </c>
      <c r="CZ138" t="s">
        <v>136</v>
      </c>
      <c r="DA138" t="s">
        <v>136</v>
      </c>
      <c r="DB138" t="s">
        <v>136</v>
      </c>
      <c r="DC138" t="s">
        <v>136</v>
      </c>
      <c r="DD138" t="s">
        <v>136</v>
      </c>
      <c r="DE138" t="s">
        <v>136</v>
      </c>
      <c r="DF138" t="s">
        <v>136</v>
      </c>
      <c r="DG138" t="s">
        <v>136</v>
      </c>
      <c r="DH138" t="s">
        <v>136</v>
      </c>
      <c r="DI138" t="s">
        <v>136</v>
      </c>
      <c r="DJ138" t="s">
        <v>136</v>
      </c>
      <c r="DK138" t="s">
        <v>136</v>
      </c>
      <c r="DL138" t="s">
        <v>134</v>
      </c>
      <c r="DM138" t="s">
        <v>136</v>
      </c>
      <c r="DN138" t="s">
        <v>136</v>
      </c>
      <c r="DO138" t="s">
        <v>136</v>
      </c>
      <c r="DP138" t="s">
        <v>136</v>
      </c>
      <c r="DQ138" t="s">
        <v>136</v>
      </c>
      <c r="DR138" t="s">
        <v>136</v>
      </c>
      <c r="DS138" t="s">
        <v>133</v>
      </c>
      <c r="DT138" t="s">
        <v>136</v>
      </c>
      <c r="DW138" t="s">
        <v>136</v>
      </c>
      <c r="DX138" t="s">
        <v>136</v>
      </c>
      <c r="DY138" t="s">
        <v>136</v>
      </c>
      <c r="DZ138" t="s">
        <v>136</v>
      </c>
      <c r="EA138" t="s">
        <v>136</v>
      </c>
      <c r="EB138" t="s">
        <v>136</v>
      </c>
      <c r="EC138" t="s">
        <v>136</v>
      </c>
      <c r="ED138" t="s">
        <v>138</v>
      </c>
      <c r="EE138" t="s">
        <v>136</v>
      </c>
      <c r="EF138" t="s">
        <v>136</v>
      </c>
      <c r="EG138" t="s">
        <v>136</v>
      </c>
      <c r="EH138" t="s">
        <v>136</v>
      </c>
      <c r="EI138" t="s">
        <v>136</v>
      </c>
      <c r="EJ138" t="s">
        <v>136</v>
      </c>
      <c r="EK138" t="s">
        <v>136</v>
      </c>
      <c r="EL138" t="s">
        <v>136</v>
      </c>
      <c r="EM138" t="s">
        <v>136</v>
      </c>
      <c r="EN138" t="s">
        <v>136</v>
      </c>
      <c r="EO138" t="s">
        <v>136</v>
      </c>
      <c r="EP138" t="s">
        <v>136</v>
      </c>
      <c r="EQ138" t="s">
        <v>138</v>
      </c>
      <c r="ER138" t="s">
        <v>136</v>
      </c>
      <c r="ES138" t="s">
        <v>136</v>
      </c>
      <c r="ET138" t="s">
        <v>136</v>
      </c>
      <c r="EU138" t="s">
        <v>138</v>
      </c>
      <c r="EV138" t="s">
        <v>136</v>
      </c>
      <c r="EW138" t="s">
        <v>136</v>
      </c>
      <c r="EX138" t="s">
        <v>138</v>
      </c>
      <c r="EY138" t="s">
        <v>136</v>
      </c>
      <c r="EZ138" t="s">
        <v>138</v>
      </c>
      <c r="FA138" t="s">
        <v>136</v>
      </c>
      <c r="FB138" t="s">
        <v>136</v>
      </c>
      <c r="FC138" t="s">
        <v>136</v>
      </c>
      <c r="FD138" t="s">
        <v>136</v>
      </c>
      <c r="FE138" t="s">
        <v>136</v>
      </c>
      <c r="FF138" t="s">
        <v>136</v>
      </c>
    </row>
    <row r="139" spans="1:162" x14ac:dyDescent="0.2">
      <c r="A139" t="s">
        <v>273</v>
      </c>
      <c r="B139" t="s">
        <v>136</v>
      </c>
      <c r="C139" t="s">
        <v>136</v>
      </c>
      <c r="D139" t="s">
        <v>136</v>
      </c>
      <c r="E139" t="s">
        <v>136</v>
      </c>
      <c r="F139" t="s">
        <v>136</v>
      </c>
      <c r="G139" t="s">
        <v>136</v>
      </c>
      <c r="J139" t="s">
        <v>136</v>
      </c>
      <c r="K139" t="s">
        <v>136</v>
      </c>
      <c r="L139" t="s">
        <v>136</v>
      </c>
      <c r="M139" t="s">
        <v>136</v>
      </c>
      <c r="N139" t="s">
        <v>136</v>
      </c>
      <c r="O139" t="s">
        <v>136</v>
      </c>
      <c r="R139" t="s">
        <v>136</v>
      </c>
      <c r="S139" t="s">
        <v>136</v>
      </c>
      <c r="T139" t="s">
        <v>136</v>
      </c>
      <c r="U139" t="s">
        <v>136</v>
      </c>
      <c r="V139" t="s">
        <v>136</v>
      </c>
      <c r="W139" t="s">
        <v>136</v>
      </c>
      <c r="Z139" t="s">
        <v>136</v>
      </c>
      <c r="AA139" t="s">
        <v>136</v>
      </c>
      <c r="AB139" t="s">
        <v>132</v>
      </c>
      <c r="AC139" t="s">
        <v>136</v>
      </c>
      <c r="AD139" t="s">
        <v>136</v>
      </c>
      <c r="AE139" t="s">
        <v>136</v>
      </c>
      <c r="AH139" t="s">
        <v>136</v>
      </c>
      <c r="AI139" t="s">
        <v>136</v>
      </c>
      <c r="AJ139" t="s">
        <v>136</v>
      </c>
      <c r="AK139" t="s">
        <v>136</v>
      </c>
      <c r="AL139" t="s">
        <v>136</v>
      </c>
      <c r="AM139" t="s">
        <v>136</v>
      </c>
      <c r="AP139" t="s">
        <v>136</v>
      </c>
      <c r="AQ139" t="s">
        <v>136</v>
      </c>
      <c r="AR139" t="s">
        <v>136</v>
      </c>
      <c r="AS139" t="s">
        <v>136</v>
      </c>
      <c r="AT139" t="s">
        <v>136</v>
      </c>
      <c r="AU139" t="s">
        <v>136</v>
      </c>
      <c r="AX139" t="s">
        <v>136</v>
      </c>
      <c r="AY139" t="s">
        <v>136</v>
      </c>
      <c r="AZ139" t="s">
        <v>136</v>
      </c>
      <c r="BA139" t="s">
        <v>136</v>
      </c>
      <c r="BB139" t="s">
        <v>136</v>
      </c>
      <c r="BC139" t="s">
        <v>136</v>
      </c>
      <c r="BF139" t="s">
        <v>136</v>
      </c>
      <c r="BG139" t="s">
        <v>136</v>
      </c>
      <c r="BH139" t="s">
        <v>136</v>
      </c>
      <c r="BI139" t="s">
        <v>136</v>
      </c>
      <c r="BJ139" t="s">
        <v>136</v>
      </c>
      <c r="BK139" t="s">
        <v>136</v>
      </c>
      <c r="BN139" t="s">
        <v>136</v>
      </c>
      <c r="BO139" t="s">
        <v>136</v>
      </c>
      <c r="BP139" t="s">
        <v>136</v>
      </c>
      <c r="BQ139" t="s">
        <v>136</v>
      </c>
      <c r="BR139" t="s">
        <v>136</v>
      </c>
      <c r="BS139" t="s">
        <v>136</v>
      </c>
      <c r="CD139" t="s">
        <v>136</v>
      </c>
      <c r="CE139" t="s">
        <v>136</v>
      </c>
      <c r="CF139" t="s">
        <v>136</v>
      </c>
      <c r="CG139" t="s">
        <v>136</v>
      </c>
      <c r="CH139" t="s">
        <v>136</v>
      </c>
      <c r="CI139" t="s">
        <v>136</v>
      </c>
      <c r="CJ139" t="s">
        <v>136</v>
      </c>
      <c r="CM139" t="s">
        <v>136</v>
      </c>
      <c r="CN139" t="s">
        <v>136</v>
      </c>
      <c r="CO139" t="s">
        <v>136</v>
      </c>
      <c r="CP139" t="s">
        <v>136</v>
      </c>
      <c r="CQ139" t="s">
        <v>136</v>
      </c>
      <c r="CR139" t="s">
        <v>136</v>
      </c>
      <c r="CS139" t="s">
        <v>136</v>
      </c>
      <c r="CT139" t="s">
        <v>136</v>
      </c>
      <c r="CU139" t="s">
        <v>136</v>
      </c>
      <c r="CV139" t="s">
        <v>136</v>
      </c>
      <c r="CW139" t="s">
        <v>136</v>
      </c>
      <c r="CX139" t="s">
        <v>136</v>
      </c>
      <c r="CY139" t="s">
        <v>136</v>
      </c>
      <c r="CZ139" t="s">
        <v>136</v>
      </c>
      <c r="DA139" t="s">
        <v>136</v>
      </c>
      <c r="DB139" t="s">
        <v>136</v>
      </c>
      <c r="DC139" t="s">
        <v>136</v>
      </c>
      <c r="DD139" t="s">
        <v>136</v>
      </c>
      <c r="DE139" t="s">
        <v>136</v>
      </c>
      <c r="DF139" t="s">
        <v>136</v>
      </c>
      <c r="DG139" t="s">
        <v>136</v>
      </c>
      <c r="DH139" t="s">
        <v>136</v>
      </c>
      <c r="DI139" t="s">
        <v>136</v>
      </c>
      <c r="DJ139" t="s">
        <v>136</v>
      </c>
      <c r="DK139" t="s">
        <v>136</v>
      </c>
      <c r="DL139" t="s">
        <v>136</v>
      </c>
      <c r="DM139" t="s">
        <v>136</v>
      </c>
      <c r="DN139" t="s">
        <v>136</v>
      </c>
      <c r="DO139" t="s">
        <v>136</v>
      </c>
      <c r="DP139" t="s">
        <v>136</v>
      </c>
      <c r="DQ139" t="s">
        <v>136</v>
      </c>
      <c r="DR139" t="s">
        <v>136</v>
      </c>
      <c r="DS139" t="s">
        <v>136</v>
      </c>
      <c r="DT139" t="s">
        <v>136</v>
      </c>
      <c r="DW139" t="s">
        <v>136</v>
      </c>
      <c r="DX139" t="s">
        <v>136</v>
      </c>
      <c r="DY139" t="s">
        <v>136</v>
      </c>
      <c r="DZ139" t="s">
        <v>136</v>
      </c>
      <c r="EA139" t="s">
        <v>136</v>
      </c>
      <c r="EB139" t="s">
        <v>136</v>
      </c>
      <c r="EC139" t="s">
        <v>136</v>
      </c>
      <c r="ED139" t="s">
        <v>136</v>
      </c>
      <c r="EE139" t="s">
        <v>136</v>
      </c>
      <c r="EF139" t="s">
        <v>136</v>
      </c>
      <c r="EG139" t="s">
        <v>136</v>
      </c>
      <c r="EH139" t="s">
        <v>136</v>
      </c>
      <c r="EI139" t="s">
        <v>136</v>
      </c>
      <c r="EJ139" t="s">
        <v>136</v>
      </c>
      <c r="EK139" t="s">
        <v>136</v>
      </c>
      <c r="EL139" t="s">
        <v>136</v>
      </c>
      <c r="EM139" t="s">
        <v>136</v>
      </c>
      <c r="EN139" t="s">
        <v>136</v>
      </c>
      <c r="EO139" t="s">
        <v>136</v>
      </c>
      <c r="EP139" t="s">
        <v>136</v>
      </c>
      <c r="EQ139" t="s">
        <v>136</v>
      </c>
      <c r="ER139" t="s">
        <v>136</v>
      </c>
      <c r="ES139" t="s">
        <v>136</v>
      </c>
      <c r="ET139" t="s">
        <v>136</v>
      </c>
      <c r="EU139" t="s">
        <v>136</v>
      </c>
      <c r="EV139" t="s">
        <v>136</v>
      </c>
      <c r="EW139" t="s">
        <v>136</v>
      </c>
      <c r="EX139" t="s">
        <v>136</v>
      </c>
      <c r="EY139" t="s">
        <v>136</v>
      </c>
      <c r="EZ139" t="s">
        <v>136</v>
      </c>
      <c r="FA139" t="s">
        <v>136</v>
      </c>
      <c r="FB139" t="s">
        <v>136</v>
      </c>
      <c r="FC139" t="s">
        <v>136</v>
      </c>
      <c r="FD139" t="s">
        <v>136</v>
      </c>
      <c r="FE139" t="s">
        <v>136</v>
      </c>
      <c r="FF139" t="s">
        <v>136</v>
      </c>
    </row>
    <row r="140" spans="1:162" x14ac:dyDescent="0.2">
      <c r="A140" t="s">
        <v>274</v>
      </c>
      <c r="B140" t="s">
        <v>132</v>
      </c>
      <c r="C140" t="s">
        <v>132</v>
      </c>
      <c r="D140" t="s">
        <v>132</v>
      </c>
      <c r="E140" t="s">
        <v>132</v>
      </c>
      <c r="F140" t="s">
        <v>132</v>
      </c>
      <c r="G140" t="s">
        <v>132</v>
      </c>
      <c r="J140" t="s">
        <v>132</v>
      </c>
      <c r="K140" t="s">
        <v>132</v>
      </c>
      <c r="L140" t="s">
        <v>132</v>
      </c>
      <c r="M140" t="s">
        <v>132</v>
      </c>
      <c r="N140" t="s">
        <v>132</v>
      </c>
      <c r="O140" t="s">
        <v>132</v>
      </c>
      <c r="R140" t="s">
        <v>132</v>
      </c>
      <c r="S140" t="s">
        <v>132</v>
      </c>
      <c r="T140" t="s">
        <v>132</v>
      </c>
      <c r="U140" t="s">
        <v>132</v>
      </c>
      <c r="V140" t="s">
        <v>132</v>
      </c>
      <c r="W140" t="s">
        <v>132</v>
      </c>
      <c r="Z140" t="s">
        <v>132</v>
      </c>
      <c r="AA140" t="s">
        <v>132</v>
      </c>
      <c r="AB140" t="s">
        <v>132</v>
      </c>
      <c r="AC140" t="s">
        <v>132</v>
      </c>
      <c r="AD140" t="s">
        <v>132</v>
      </c>
      <c r="AE140" t="s">
        <v>132</v>
      </c>
      <c r="AH140" t="s">
        <v>132</v>
      </c>
      <c r="AI140" t="s">
        <v>132</v>
      </c>
      <c r="AJ140" t="s">
        <v>132</v>
      </c>
      <c r="AK140" t="s">
        <v>132</v>
      </c>
      <c r="AL140" t="s">
        <v>132</v>
      </c>
      <c r="AM140" t="s">
        <v>132</v>
      </c>
      <c r="AP140" t="s">
        <v>132</v>
      </c>
      <c r="AQ140" t="s">
        <v>132</v>
      </c>
      <c r="AR140" t="s">
        <v>132</v>
      </c>
      <c r="AS140" t="s">
        <v>132</v>
      </c>
      <c r="AT140" t="s">
        <v>132</v>
      </c>
      <c r="AU140" t="s">
        <v>132</v>
      </c>
      <c r="AX140" t="s">
        <v>132</v>
      </c>
      <c r="AY140" t="s">
        <v>132</v>
      </c>
      <c r="AZ140" t="s">
        <v>132</v>
      </c>
      <c r="BA140" t="s">
        <v>132</v>
      </c>
      <c r="BB140" t="s">
        <v>132</v>
      </c>
      <c r="BC140" t="s">
        <v>132</v>
      </c>
      <c r="BF140" t="s">
        <v>132</v>
      </c>
      <c r="BG140" t="s">
        <v>132</v>
      </c>
      <c r="BH140" t="s">
        <v>132</v>
      </c>
      <c r="BI140" t="s">
        <v>132</v>
      </c>
      <c r="BJ140" t="s">
        <v>132</v>
      </c>
      <c r="BK140" t="s">
        <v>132</v>
      </c>
      <c r="BN140" t="s">
        <v>132</v>
      </c>
      <c r="BO140" t="s">
        <v>132</v>
      </c>
      <c r="BP140" t="s">
        <v>132</v>
      </c>
      <c r="BQ140" t="s">
        <v>132</v>
      </c>
      <c r="BR140" t="s">
        <v>132</v>
      </c>
      <c r="BS140" t="s">
        <v>132</v>
      </c>
      <c r="CD140" t="s">
        <v>132</v>
      </c>
      <c r="CE140" t="s">
        <v>132</v>
      </c>
      <c r="CF140" t="s">
        <v>132</v>
      </c>
      <c r="CG140" t="s">
        <v>132</v>
      </c>
      <c r="CH140" t="s">
        <v>132</v>
      </c>
      <c r="CI140" t="s">
        <v>132</v>
      </c>
      <c r="CJ140" t="s">
        <v>132</v>
      </c>
      <c r="CM140" t="s">
        <v>132</v>
      </c>
      <c r="CN140" t="s">
        <v>132</v>
      </c>
      <c r="CO140" t="s">
        <v>132</v>
      </c>
      <c r="CP140" t="s">
        <v>132</v>
      </c>
      <c r="CQ140" t="s">
        <v>132</v>
      </c>
      <c r="CR140" t="s">
        <v>132</v>
      </c>
      <c r="CS140" t="s">
        <v>132</v>
      </c>
      <c r="CT140" t="s">
        <v>132</v>
      </c>
      <c r="CU140" t="s">
        <v>132</v>
      </c>
      <c r="CV140" t="s">
        <v>132</v>
      </c>
      <c r="CW140" t="s">
        <v>132</v>
      </c>
      <c r="CX140" t="s">
        <v>132</v>
      </c>
      <c r="CY140" t="s">
        <v>132</v>
      </c>
      <c r="CZ140" t="s">
        <v>132</v>
      </c>
      <c r="DA140" t="s">
        <v>132</v>
      </c>
      <c r="DB140" t="s">
        <v>132</v>
      </c>
      <c r="DC140" t="s">
        <v>132</v>
      </c>
      <c r="DD140" t="s">
        <v>132</v>
      </c>
      <c r="DE140" t="s">
        <v>132</v>
      </c>
      <c r="DF140" t="s">
        <v>132</v>
      </c>
      <c r="DG140" t="s">
        <v>132</v>
      </c>
      <c r="DH140" t="s">
        <v>132</v>
      </c>
      <c r="DI140" t="s">
        <v>132</v>
      </c>
      <c r="DJ140" t="s">
        <v>132</v>
      </c>
      <c r="DK140" t="s">
        <v>132</v>
      </c>
      <c r="DL140" t="s">
        <v>132</v>
      </c>
      <c r="DM140" t="s">
        <v>132</v>
      </c>
      <c r="DN140" t="s">
        <v>132</v>
      </c>
      <c r="DO140" t="s">
        <v>132</v>
      </c>
      <c r="DP140" t="s">
        <v>132</v>
      </c>
      <c r="DQ140" t="s">
        <v>132</v>
      </c>
      <c r="DR140" t="s">
        <v>132</v>
      </c>
      <c r="DS140" t="s">
        <v>132</v>
      </c>
      <c r="DT140" t="s">
        <v>132</v>
      </c>
      <c r="DW140" t="s">
        <v>132</v>
      </c>
      <c r="DX140" t="s">
        <v>132</v>
      </c>
      <c r="DY140" t="s">
        <v>132</v>
      </c>
      <c r="DZ140" t="s">
        <v>132</v>
      </c>
      <c r="EA140" t="s">
        <v>132</v>
      </c>
      <c r="EB140" t="s">
        <v>132</v>
      </c>
      <c r="EC140" t="s">
        <v>132</v>
      </c>
      <c r="ED140" t="s">
        <v>132</v>
      </c>
      <c r="EE140" t="s">
        <v>132</v>
      </c>
      <c r="EF140" t="s">
        <v>132</v>
      </c>
      <c r="EG140" t="s">
        <v>132</v>
      </c>
      <c r="EH140" t="s">
        <v>132</v>
      </c>
      <c r="EI140" t="s">
        <v>132</v>
      </c>
      <c r="EJ140" t="s">
        <v>132</v>
      </c>
      <c r="EK140" t="s">
        <v>132</v>
      </c>
      <c r="EL140" t="s">
        <v>132</v>
      </c>
      <c r="EM140" t="s">
        <v>132</v>
      </c>
      <c r="EN140" t="s">
        <v>132</v>
      </c>
      <c r="EO140" t="s">
        <v>132</v>
      </c>
      <c r="EP140" t="s">
        <v>132</v>
      </c>
      <c r="EQ140" t="s">
        <v>132</v>
      </c>
      <c r="ER140" t="s">
        <v>132</v>
      </c>
      <c r="ES140" t="s">
        <v>132</v>
      </c>
      <c r="ET140" t="s">
        <v>132</v>
      </c>
      <c r="EU140" t="s">
        <v>132</v>
      </c>
      <c r="EV140" t="s">
        <v>132</v>
      </c>
      <c r="EW140" t="s">
        <v>132</v>
      </c>
      <c r="EX140" t="s">
        <v>132</v>
      </c>
      <c r="EY140" t="s">
        <v>132</v>
      </c>
      <c r="EZ140" t="s">
        <v>132</v>
      </c>
      <c r="FA140" t="s">
        <v>132</v>
      </c>
      <c r="FB140" t="s">
        <v>132</v>
      </c>
      <c r="FC140" t="s">
        <v>132</v>
      </c>
      <c r="FD140" t="s">
        <v>132</v>
      </c>
      <c r="FE140" t="s">
        <v>132</v>
      </c>
      <c r="FF140" t="s">
        <v>132</v>
      </c>
    </row>
    <row r="141" spans="1:162" x14ac:dyDescent="0.2">
      <c r="A141" t="s">
        <v>275</v>
      </c>
      <c r="B141" t="s">
        <v>137</v>
      </c>
      <c r="C141" t="s">
        <v>137</v>
      </c>
      <c r="D141" t="s">
        <v>137</v>
      </c>
      <c r="E141" t="s">
        <v>137</v>
      </c>
      <c r="F141" t="s">
        <v>137</v>
      </c>
      <c r="G141" t="s">
        <v>137</v>
      </c>
      <c r="J141" t="s">
        <v>137</v>
      </c>
      <c r="K141" t="s">
        <v>137</v>
      </c>
      <c r="L141" t="s">
        <v>137</v>
      </c>
      <c r="M141" t="s">
        <v>137</v>
      </c>
      <c r="N141" t="s">
        <v>137</v>
      </c>
      <c r="O141" t="s">
        <v>137</v>
      </c>
      <c r="R141" t="s">
        <v>137</v>
      </c>
      <c r="S141" t="s">
        <v>137</v>
      </c>
      <c r="T141" t="s">
        <v>137</v>
      </c>
      <c r="U141" t="s">
        <v>132</v>
      </c>
      <c r="V141" t="s">
        <v>137</v>
      </c>
      <c r="W141" t="s">
        <v>137</v>
      </c>
      <c r="Z141" t="s">
        <v>137</v>
      </c>
      <c r="AA141" t="s">
        <v>132</v>
      </c>
      <c r="AB141" t="s">
        <v>132</v>
      </c>
      <c r="AC141" t="s">
        <v>137</v>
      </c>
      <c r="AD141" t="s">
        <v>137</v>
      </c>
      <c r="AE141" t="s">
        <v>132</v>
      </c>
      <c r="AH141" t="s">
        <v>137</v>
      </c>
      <c r="AI141" t="s">
        <v>137</v>
      </c>
      <c r="AJ141" t="s">
        <v>137</v>
      </c>
      <c r="AK141" t="s">
        <v>137</v>
      </c>
      <c r="AL141" t="s">
        <v>137</v>
      </c>
      <c r="AM141" t="s">
        <v>137</v>
      </c>
      <c r="AP141" t="s">
        <v>137</v>
      </c>
      <c r="AQ141" t="s">
        <v>137</v>
      </c>
      <c r="AR141" t="s">
        <v>137</v>
      </c>
      <c r="AS141" t="s">
        <v>137</v>
      </c>
      <c r="AT141" t="s">
        <v>137</v>
      </c>
      <c r="AU141" t="s">
        <v>137</v>
      </c>
      <c r="AX141" t="s">
        <v>132</v>
      </c>
      <c r="AY141" t="s">
        <v>137</v>
      </c>
      <c r="AZ141" t="s">
        <v>137</v>
      </c>
      <c r="BA141" t="s">
        <v>132</v>
      </c>
      <c r="BB141" t="s">
        <v>132</v>
      </c>
      <c r="BC141" t="s">
        <v>137</v>
      </c>
      <c r="BF141" t="s">
        <v>137</v>
      </c>
      <c r="BG141" t="s">
        <v>137</v>
      </c>
      <c r="BH141" t="s">
        <v>137</v>
      </c>
      <c r="BI141" t="s">
        <v>137</v>
      </c>
      <c r="BJ141" t="s">
        <v>137</v>
      </c>
      <c r="BK141" t="s">
        <v>137</v>
      </c>
      <c r="BN141" t="s">
        <v>137</v>
      </c>
      <c r="BO141" t="s">
        <v>137</v>
      </c>
      <c r="BP141" t="s">
        <v>137</v>
      </c>
      <c r="BQ141" t="s">
        <v>137</v>
      </c>
      <c r="BR141" t="s">
        <v>137</v>
      </c>
      <c r="BS141" t="s">
        <v>137</v>
      </c>
      <c r="CD141" t="s">
        <v>137</v>
      </c>
      <c r="CE141" t="s">
        <v>137</v>
      </c>
      <c r="CF141" t="s">
        <v>137</v>
      </c>
      <c r="CG141" t="s">
        <v>137</v>
      </c>
      <c r="CH141" t="s">
        <v>137</v>
      </c>
      <c r="CI141" t="s">
        <v>137</v>
      </c>
      <c r="CJ141" t="s">
        <v>137</v>
      </c>
      <c r="CM141" t="s">
        <v>137</v>
      </c>
      <c r="CN141" t="s">
        <v>137</v>
      </c>
      <c r="CO141" t="s">
        <v>137</v>
      </c>
      <c r="CP141" t="s">
        <v>137</v>
      </c>
      <c r="CQ141" t="s">
        <v>137</v>
      </c>
      <c r="CR141" t="s">
        <v>137</v>
      </c>
      <c r="CS141" t="s">
        <v>137</v>
      </c>
      <c r="CT141" t="s">
        <v>137</v>
      </c>
      <c r="CU141" t="s">
        <v>132</v>
      </c>
      <c r="CV141" t="s">
        <v>137</v>
      </c>
      <c r="CW141" t="s">
        <v>137</v>
      </c>
      <c r="CX141" t="s">
        <v>137</v>
      </c>
      <c r="CY141" t="s">
        <v>137</v>
      </c>
      <c r="CZ141" t="s">
        <v>137</v>
      </c>
      <c r="DA141" t="s">
        <v>137</v>
      </c>
      <c r="DB141" t="s">
        <v>137</v>
      </c>
      <c r="DC141" t="s">
        <v>137</v>
      </c>
      <c r="DD141" t="s">
        <v>137</v>
      </c>
      <c r="DE141" t="s">
        <v>137</v>
      </c>
      <c r="DF141" t="s">
        <v>137</v>
      </c>
      <c r="DG141" t="s">
        <v>137</v>
      </c>
      <c r="DH141" t="s">
        <v>137</v>
      </c>
      <c r="DI141" t="s">
        <v>137</v>
      </c>
      <c r="DJ141" t="s">
        <v>137</v>
      </c>
      <c r="DK141" t="s">
        <v>137</v>
      </c>
      <c r="DL141" t="s">
        <v>137</v>
      </c>
      <c r="DM141" t="s">
        <v>137</v>
      </c>
      <c r="DN141" t="s">
        <v>137</v>
      </c>
      <c r="DO141" t="s">
        <v>137</v>
      </c>
      <c r="DP141" t="s">
        <v>137</v>
      </c>
      <c r="DQ141" t="s">
        <v>137</v>
      </c>
      <c r="DR141" t="s">
        <v>137</v>
      </c>
      <c r="DS141" t="s">
        <v>137</v>
      </c>
      <c r="DT141" t="s">
        <v>137</v>
      </c>
      <c r="DW141" t="s">
        <v>137</v>
      </c>
      <c r="DX141" t="s">
        <v>137</v>
      </c>
      <c r="DY141" t="s">
        <v>137</v>
      </c>
      <c r="DZ141" t="s">
        <v>137</v>
      </c>
      <c r="EA141" t="s">
        <v>137</v>
      </c>
      <c r="EB141" t="s">
        <v>137</v>
      </c>
      <c r="EC141" t="s">
        <v>137</v>
      </c>
      <c r="ED141" t="s">
        <v>137</v>
      </c>
      <c r="EE141" t="s">
        <v>137</v>
      </c>
      <c r="EF141" t="s">
        <v>137</v>
      </c>
      <c r="EG141" t="s">
        <v>137</v>
      </c>
      <c r="EH141" t="s">
        <v>137</v>
      </c>
      <c r="EI141" t="s">
        <v>137</v>
      </c>
      <c r="EJ141" t="s">
        <v>137</v>
      </c>
      <c r="EK141" t="s">
        <v>137</v>
      </c>
      <c r="EL141" t="s">
        <v>137</v>
      </c>
      <c r="EM141" t="s">
        <v>137</v>
      </c>
      <c r="EN141" t="s">
        <v>137</v>
      </c>
      <c r="EO141" t="s">
        <v>137</v>
      </c>
      <c r="EP141" t="s">
        <v>137</v>
      </c>
      <c r="EQ141" t="s">
        <v>137</v>
      </c>
      <c r="ER141" t="s">
        <v>137</v>
      </c>
      <c r="ES141" t="s">
        <v>137</v>
      </c>
      <c r="ET141" t="s">
        <v>137</v>
      </c>
      <c r="EU141" t="s">
        <v>137</v>
      </c>
      <c r="EV141" t="s">
        <v>132</v>
      </c>
      <c r="EW141" t="s">
        <v>137</v>
      </c>
      <c r="EX141" t="s">
        <v>137</v>
      </c>
      <c r="EY141" t="s">
        <v>137</v>
      </c>
      <c r="EZ141" t="s">
        <v>137</v>
      </c>
      <c r="FA141" t="s">
        <v>137</v>
      </c>
      <c r="FB141" t="s">
        <v>137</v>
      </c>
      <c r="FC141" t="s">
        <v>137</v>
      </c>
      <c r="FD141" t="s">
        <v>137</v>
      </c>
      <c r="FE141" t="s">
        <v>137</v>
      </c>
      <c r="FF141" t="s">
        <v>137</v>
      </c>
    </row>
    <row r="142" spans="1:162" x14ac:dyDescent="0.2">
      <c r="A142" t="s">
        <v>276</v>
      </c>
      <c r="B142" t="s">
        <v>136</v>
      </c>
      <c r="C142" t="s">
        <v>136</v>
      </c>
      <c r="D142" t="s">
        <v>136</v>
      </c>
      <c r="E142" t="s">
        <v>136</v>
      </c>
      <c r="F142" t="s">
        <v>136</v>
      </c>
      <c r="G142" t="s">
        <v>136</v>
      </c>
      <c r="J142" t="s">
        <v>136</v>
      </c>
      <c r="K142" t="s">
        <v>136</v>
      </c>
      <c r="L142" t="s">
        <v>138</v>
      </c>
      <c r="M142" t="s">
        <v>132</v>
      </c>
      <c r="N142" t="s">
        <v>137</v>
      </c>
      <c r="O142" t="s">
        <v>136</v>
      </c>
      <c r="R142" t="s">
        <v>133</v>
      </c>
      <c r="S142" t="s">
        <v>136</v>
      </c>
      <c r="T142" t="s">
        <v>136</v>
      </c>
      <c r="U142" t="s">
        <v>136</v>
      </c>
      <c r="V142" t="s">
        <v>136</v>
      </c>
      <c r="W142" t="s">
        <v>133</v>
      </c>
      <c r="Z142" t="s">
        <v>138</v>
      </c>
      <c r="AA142" t="s">
        <v>136</v>
      </c>
      <c r="AB142" t="s">
        <v>136</v>
      </c>
      <c r="AC142" t="s">
        <v>138</v>
      </c>
      <c r="AD142" t="s">
        <v>132</v>
      </c>
      <c r="AE142" t="s">
        <v>132</v>
      </c>
      <c r="AH142" t="s">
        <v>136</v>
      </c>
      <c r="AI142" t="s">
        <v>138</v>
      </c>
      <c r="AJ142" t="s">
        <v>136</v>
      </c>
      <c r="AK142" t="s">
        <v>136</v>
      </c>
      <c r="AL142" t="s">
        <v>136</v>
      </c>
      <c r="AM142" t="s">
        <v>136</v>
      </c>
      <c r="AP142" t="s">
        <v>136</v>
      </c>
      <c r="AQ142" t="s">
        <v>136</v>
      </c>
      <c r="AR142" t="s">
        <v>136</v>
      </c>
      <c r="AS142" t="s">
        <v>136</v>
      </c>
      <c r="AT142" t="s">
        <v>136</v>
      </c>
      <c r="AU142" t="s">
        <v>136</v>
      </c>
      <c r="AX142" t="s">
        <v>133</v>
      </c>
      <c r="AY142" t="s">
        <v>136</v>
      </c>
      <c r="AZ142" t="s">
        <v>138</v>
      </c>
      <c r="BA142" t="s">
        <v>133</v>
      </c>
      <c r="BB142" t="s">
        <v>133</v>
      </c>
      <c r="BC142" t="s">
        <v>136</v>
      </c>
      <c r="BF142" t="s">
        <v>136</v>
      </c>
      <c r="BG142" t="s">
        <v>136</v>
      </c>
      <c r="BH142" t="s">
        <v>136</v>
      </c>
      <c r="BI142" t="s">
        <v>133</v>
      </c>
      <c r="BJ142" t="s">
        <v>136</v>
      </c>
      <c r="BK142" t="s">
        <v>137</v>
      </c>
      <c r="BN142" t="s">
        <v>136</v>
      </c>
      <c r="BO142" t="s">
        <v>132</v>
      </c>
      <c r="BP142" t="s">
        <v>132</v>
      </c>
      <c r="BQ142" t="s">
        <v>136</v>
      </c>
      <c r="BR142" t="s">
        <v>137</v>
      </c>
      <c r="BS142" t="s">
        <v>136</v>
      </c>
      <c r="CD142" t="s">
        <v>133</v>
      </c>
      <c r="CE142" t="s">
        <v>136</v>
      </c>
      <c r="CF142" t="s">
        <v>136</v>
      </c>
      <c r="CG142" t="s">
        <v>137</v>
      </c>
      <c r="CH142" t="s">
        <v>138</v>
      </c>
      <c r="CI142" t="s">
        <v>138</v>
      </c>
      <c r="CJ142" t="s">
        <v>136</v>
      </c>
      <c r="CM142" t="s">
        <v>136</v>
      </c>
      <c r="CN142" t="s">
        <v>136</v>
      </c>
      <c r="CO142" t="s">
        <v>136</v>
      </c>
      <c r="CP142" t="s">
        <v>136</v>
      </c>
      <c r="CQ142" t="s">
        <v>136</v>
      </c>
      <c r="CR142" t="s">
        <v>136</v>
      </c>
      <c r="CS142" t="s">
        <v>136</v>
      </c>
      <c r="CT142" t="s">
        <v>136</v>
      </c>
      <c r="CU142" t="s">
        <v>136</v>
      </c>
      <c r="CV142" t="s">
        <v>136</v>
      </c>
      <c r="CW142" t="s">
        <v>136</v>
      </c>
      <c r="CX142" t="s">
        <v>136</v>
      </c>
      <c r="CY142" t="s">
        <v>138</v>
      </c>
      <c r="CZ142" t="s">
        <v>136</v>
      </c>
      <c r="DA142" t="s">
        <v>136</v>
      </c>
      <c r="DB142" t="s">
        <v>136</v>
      </c>
      <c r="DC142" t="s">
        <v>136</v>
      </c>
      <c r="DD142" t="s">
        <v>136</v>
      </c>
      <c r="DE142" t="s">
        <v>136</v>
      </c>
      <c r="DF142" t="s">
        <v>136</v>
      </c>
      <c r="DG142" t="s">
        <v>136</v>
      </c>
      <c r="DH142" t="s">
        <v>136</v>
      </c>
      <c r="DI142" t="s">
        <v>136</v>
      </c>
      <c r="DJ142" t="s">
        <v>136</v>
      </c>
      <c r="DK142" t="s">
        <v>136</v>
      </c>
      <c r="DL142" t="s">
        <v>137</v>
      </c>
      <c r="DM142" t="s">
        <v>136</v>
      </c>
      <c r="DN142" t="s">
        <v>136</v>
      </c>
      <c r="DO142" t="s">
        <v>136</v>
      </c>
      <c r="DP142" t="s">
        <v>136</v>
      </c>
      <c r="DQ142" t="s">
        <v>136</v>
      </c>
      <c r="DR142" t="s">
        <v>136</v>
      </c>
      <c r="DS142" t="s">
        <v>136</v>
      </c>
      <c r="DT142" t="s">
        <v>136</v>
      </c>
      <c r="DW142" t="s">
        <v>136</v>
      </c>
      <c r="DX142" t="s">
        <v>136</v>
      </c>
      <c r="DY142" t="s">
        <v>136</v>
      </c>
      <c r="DZ142" t="s">
        <v>136</v>
      </c>
      <c r="EA142" t="s">
        <v>136</v>
      </c>
      <c r="EB142" t="s">
        <v>136</v>
      </c>
      <c r="EC142" t="s">
        <v>136</v>
      </c>
      <c r="ED142" t="s">
        <v>136</v>
      </c>
      <c r="EE142" t="s">
        <v>138</v>
      </c>
      <c r="EF142" t="s">
        <v>136</v>
      </c>
      <c r="EG142" t="s">
        <v>136</v>
      </c>
      <c r="EH142" t="s">
        <v>136</v>
      </c>
      <c r="EI142" t="s">
        <v>136</v>
      </c>
      <c r="EJ142" t="s">
        <v>138</v>
      </c>
      <c r="EK142" t="s">
        <v>136</v>
      </c>
      <c r="EL142" t="s">
        <v>136</v>
      </c>
      <c r="EM142" t="s">
        <v>136</v>
      </c>
      <c r="EN142" t="s">
        <v>136</v>
      </c>
      <c r="EO142" t="s">
        <v>136</v>
      </c>
      <c r="EP142" t="s">
        <v>136</v>
      </c>
      <c r="EQ142" t="s">
        <v>136</v>
      </c>
      <c r="ER142" t="s">
        <v>138</v>
      </c>
      <c r="ES142" t="s">
        <v>136</v>
      </c>
      <c r="ET142" t="s">
        <v>136</v>
      </c>
      <c r="EU142" t="s">
        <v>136</v>
      </c>
      <c r="EV142" t="s">
        <v>138</v>
      </c>
      <c r="EW142" t="s">
        <v>136</v>
      </c>
      <c r="EX142" t="s">
        <v>136</v>
      </c>
      <c r="EY142" t="s">
        <v>138</v>
      </c>
      <c r="EZ142" t="s">
        <v>136</v>
      </c>
      <c r="FA142" t="s">
        <v>136</v>
      </c>
      <c r="FB142" t="s">
        <v>136</v>
      </c>
      <c r="FC142" t="s">
        <v>136</v>
      </c>
      <c r="FD142" t="s">
        <v>136</v>
      </c>
      <c r="FE142" t="s">
        <v>136</v>
      </c>
      <c r="FF142" t="s">
        <v>136</v>
      </c>
    </row>
    <row r="143" spans="1:162" x14ac:dyDescent="0.2">
      <c r="A143" t="s">
        <v>277</v>
      </c>
      <c r="B143" t="s">
        <v>136</v>
      </c>
      <c r="C143" t="s">
        <v>134</v>
      </c>
      <c r="D143" t="s">
        <v>136</v>
      </c>
      <c r="E143" t="s">
        <v>136</v>
      </c>
      <c r="F143" t="s">
        <v>138</v>
      </c>
      <c r="G143" t="s">
        <v>136</v>
      </c>
      <c r="J143" t="s">
        <v>136</v>
      </c>
      <c r="K143" t="s">
        <v>136</v>
      </c>
      <c r="L143" t="s">
        <v>136</v>
      </c>
      <c r="M143" t="s">
        <v>136</v>
      </c>
      <c r="N143" t="s">
        <v>136</v>
      </c>
      <c r="O143" t="s">
        <v>136</v>
      </c>
      <c r="R143" t="s">
        <v>132</v>
      </c>
      <c r="S143" t="s">
        <v>136</v>
      </c>
      <c r="T143" t="s">
        <v>136</v>
      </c>
      <c r="U143" t="s">
        <v>134</v>
      </c>
      <c r="V143" t="s">
        <v>138</v>
      </c>
      <c r="W143" t="s">
        <v>136</v>
      </c>
      <c r="Z143" t="s">
        <v>136</v>
      </c>
      <c r="AA143" t="s">
        <v>132</v>
      </c>
      <c r="AB143" t="s">
        <v>137</v>
      </c>
      <c r="AC143" t="s">
        <v>136</v>
      </c>
      <c r="AD143" t="s">
        <v>136</v>
      </c>
      <c r="AE143" t="s">
        <v>136</v>
      </c>
      <c r="AH143" t="s">
        <v>136</v>
      </c>
      <c r="AI143" t="s">
        <v>134</v>
      </c>
      <c r="AJ143" t="s">
        <v>138</v>
      </c>
      <c r="AK143" t="s">
        <v>136</v>
      </c>
      <c r="AL143" t="s">
        <v>132</v>
      </c>
      <c r="AM143" t="s">
        <v>136</v>
      </c>
      <c r="AP143" t="s">
        <v>136</v>
      </c>
      <c r="AQ143" t="s">
        <v>136</v>
      </c>
      <c r="AR143" t="s">
        <v>136</v>
      </c>
      <c r="AS143" t="s">
        <v>136</v>
      </c>
      <c r="AT143" t="s">
        <v>136</v>
      </c>
      <c r="AU143" t="s">
        <v>136</v>
      </c>
      <c r="AX143" t="s">
        <v>134</v>
      </c>
      <c r="AY143" t="s">
        <v>136</v>
      </c>
      <c r="AZ143" t="s">
        <v>136</v>
      </c>
      <c r="BA143" t="s">
        <v>136</v>
      </c>
      <c r="BB143" t="s">
        <v>136</v>
      </c>
      <c r="BC143" t="s">
        <v>136</v>
      </c>
      <c r="BF143" t="s">
        <v>136</v>
      </c>
      <c r="BG143" t="s">
        <v>136</v>
      </c>
      <c r="BH143" t="s">
        <v>136</v>
      </c>
      <c r="BI143" t="s">
        <v>133</v>
      </c>
      <c r="BJ143" t="s">
        <v>136</v>
      </c>
      <c r="BK143" t="s">
        <v>136</v>
      </c>
      <c r="BN143" t="s">
        <v>136</v>
      </c>
      <c r="BO143" t="s">
        <v>132</v>
      </c>
      <c r="BP143" t="s">
        <v>136</v>
      </c>
      <c r="BQ143" t="s">
        <v>136</v>
      </c>
      <c r="BR143" t="s">
        <v>136</v>
      </c>
      <c r="BS143" t="s">
        <v>136</v>
      </c>
      <c r="CD143" t="s">
        <v>133</v>
      </c>
      <c r="CE143" t="s">
        <v>136</v>
      </c>
      <c r="CF143" t="s">
        <v>136</v>
      </c>
      <c r="CG143" t="s">
        <v>136</v>
      </c>
      <c r="CH143" t="s">
        <v>136</v>
      </c>
      <c r="CI143" t="s">
        <v>136</v>
      </c>
      <c r="CJ143" t="s">
        <v>136</v>
      </c>
      <c r="CM143" t="s">
        <v>136</v>
      </c>
      <c r="CN143" t="s">
        <v>136</v>
      </c>
      <c r="CO143" t="s">
        <v>134</v>
      </c>
      <c r="CP143" t="s">
        <v>136</v>
      </c>
      <c r="CQ143" t="s">
        <v>136</v>
      </c>
      <c r="CR143" t="s">
        <v>134</v>
      </c>
      <c r="CS143" t="s">
        <v>136</v>
      </c>
      <c r="CT143" t="s">
        <v>136</v>
      </c>
      <c r="CU143" t="s">
        <v>132</v>
      </c>
      <c r="CV143" t="s">
        <v>136</v>
      </c>
      <c r="CW143" t="s">
        <v>136</v>
      </c>
      <c r="CX143" t="s">
        <v>136</v>
      </c>
      <c r="CY143" t="s">
        <v>136</v>
      </c>
      <c r="CZ143" t="s">
        <v>136</v>
      </c>
      <c r="DA143" t="s">
        <v>136</v>
      </c>
      <c r="DB143" t="s">
        <v>136</v>
      </c>
      <c r="DC143" t="s">
        <v>136</v>
      </c>
      <c r="DD143" t="s">
        <v>136</v>
      </c>
      <c r="DE143" t="s">
        <v>133</v>
      </c>
      <c r="DF143" t="s">
        <v>136</v>
      </c>
      <c r="DG143" t="s">
        <v>136</v>
      </c>
      <c r="DH143" t="s">
        <v>136</v>
      </c>
      <c r="DI143" t="s">
        <v>136</v>
      </c>
      <c r="DJ143" t="s">
        <v>136</v>
      </c>
      <c r="DK143" t="s">
        <v>136</v>
      </c>
      <c r="DL143" t="s">
        <v>136</v>
      </c>
      <c r="DM143" t="s">
        <v>136</v>
      </c>
      <c r="DN143" t="s">
        <v>136</v>
      </c>
      <c r="DO143" t="s">
        <v>136</v>
      </c>
      <c r="DP143" t="s">
        <v>136</v>
      </c>
      <c r="DQ143" t="s">
        <v>134</v>
      </c>
      <c r="DR143" t="s">
        <v>136</v>
      </c>
      <c r="DS143" t="s">
        <v>136</v>
      </c>
      <c r="DT143" t="s">
        <v>136</v>
      </c>
      <c r="DW143" t="s">
        <v>136</v>
      </c>
      <c r="DX143" t="s">
        <v>136</v>
      </c>
      <c r="DY143" t="s">
        <v>134</v>
      </c>
      <c r="DZ143" t="s">
        <v>136</v>
      </c>
      <c r="EA143" t="s">
        <v>136</v>
      </c>
      <c r="EB143" t="s">
        <v>134</v>
      </c>
      <c r="EC143" t="s">
        <v>136</v>
      </c>
      <c r="ED143" t="s">
        <v>138</v>
      </c>
      <c r="EE143" t="s">
        <v>136</v>
      </c>
      <c r="EF143" t="s">
        <v>136</v>
      </c>
      <c r="EG143" t="s">
        <v>136</v>
      </c>
      <c r="EH143" t="s">
        <v>136</v>
      </c>
      <c r="EI143" t="s">
        <v>136</v>
      </c>
      <c r="EJ143" t="s">
        <v>136</v>
      </c>
      <c r="EK143" t="s">
        <v>134</v>
      </c>
      <c r="EL143" t="s">
        <v>136</v>
      </c>
      <c r="EM143" t="s">
        <v>136</v>
      </c>
      <c r="EN143" t="s">
        <v>136</v>
      </c>
      <c r="EO143" t="s">
        <v>136</v>
      </c>
      <c r="EP143" t="s">
        <v>136</v>
      </c>
      <c r="EQ143" t="s">
        <v>138</v>
      </c>
      <c r="ER143" t="s">
        <v>136</v>
      </c>
      <c r="ES143" t="s">
        <v>136</v>
      </c>
      <c r="ET143" t="s">
        <v>136</v>
      </c>
      <c r="EU143" t="s">
        <v>138</v>
      </c>
      <c r="EV143" t="s">
        <v>133</v>
      </c>
      <c r="EW143" t="s">
        <v>136</v>
      </c>
      <c r="EX143" t="s">
        <v>134</v>
      </c>
      <c r="EY143" t="s">
        <v>138</v>
      </c>
      <c r="EZ143" t="s">
        <v>136</v>
      </c>
      <c r="FA143" t="s">
        <v>136</v>
      </c>
      <c r="FB143" t="s">
        <v>136</v>
      </c>
      <c r="FC143" t="s">
        <v>136</v>
      </c>
      <c r="FD143" t="s">
        <v>136</v>
      </c>
      <c r="FE143" t="s">
        <v>138</v>
      </c>
      <c r="FF143" t="s">
        <v>136</v>
      </c>
    </row>
    <row r="144" spans="1:162" x14ac:dyDescent="0.2">
      <c r="A144" t="s">
        <v>278</v>
      </c>
      <c r="B144" t="s">
        <v>136</v>
      </c>
      <c r="C144" t="s">
        <v>136</v>
      </c>
      <c r="D144" t="s">
        <v>134</v>
      </c>
      <c r="E144" t="s">
        <v>136</v>
      </c>
      <c r="F144" t="s">
        <v>136</v>
      </c>
      <c r="G144" t="s">
        <v>136</v>
      </c>
      <c r="J144" t="s">
        <v>136</v>
      </c>
      <c r="K144" t="s">
        <v>136</v>
      </c>
      <c r="L144" t="s">
        <v>136</v>
      </c>
      <c r="M144" t="s">
        <v>136</v>
      </c>
      <c r="N144" t="s">
        <v>136</v>
      </c>
      <c r="O144" t="s">
        <v>136</v>
      </c>
      <c r="R144" t="s">
        <v>136</v>
      </c>
      <c r="S144" t="s">
        <v>136</v>
      </c>
      <c r="T144" t="s">
        <v>136</v>
      </c>
      <c r="U144" t="s">
        <v>136</v>
      </c>
      <c r="V144" t="s">
        <v>136</v>
      </c>
      <c r="W144" t="s">
        <v>136</v>
      </c>
      <c r="Z144" t="s">
        <v>136</v>
      </c>
      <c r="AA144" t="s">
        <v>136</v>
      </c>
      <c r="AB144" t="s">
        <v>136</v>
      </c>
      <c r="AC144" t="s">
        <v>136</v>
      </c>
      <c r="AD144" t="s">
        <v>136</v>
      </c>
      <c r="AE144" t="s">
        <v>136</v>
      </c>
      <c r="AH144" t="s">
        <v>136</v>
      </c>
      <c r="AI144" t="s">
        <v>136</v>
      </c>
      <c r="AJ144" t="s">
        <v>136</v>
      </c>
      <c r="AK144" t="s">
        <v>136</v>
      </c>
      <c r="AL144" t="s">
        <v>136</v>
      </c>
      <c r="AM144" t="s">
        <v>133</v>
      </c>
      <c r="AP144" t="s">
        <v>136</v>
      </c>
      <c r="AQ144" t="s">
        <v>136</v>
      </c>
      <c r="AR144" t="s">
        <v>136</v>
      </c>
      <c r="AS144" t="s">
        <v>136</v>
      </c>
      <c r="AT144" t="s">
        <v>136</v>
      </c>
      <c r="AU144" t="s">
        <v>136</v>
      </c>
      <c r="AX144" t="s">
        <v>136</v>
      </c>
      <c r="AY144" t="s">
        <v>136</v>
      </c>
      <c r="AZ144" t="s">
        <v>136</v>
      </c>
      <c r="BA144" t="s">
        <v>136</v>
      </c>
      <c r="BB144" t="s">
        <v>136</v>
      </c>
      <c r="BC144" t="s">
        <v>136</v>
      </c>
      <c r="BF144" t="s">
        <v>136</v>
      </c>
      <c r="BG144" t="s">
        <v>136</v>
      </c>
      <c r="BH144" t="s">
        <v>136</v>
      </c>
      <c r="BI144" t="s">
        <v>138</v>
      </c>
      <c r="BJ144" t="s">
        <v>136</v>
      </c>
      <c r="BK144" t="s">
        <v>136</v>
      </c>
      <c r="BN144" t="s">
        <v>136</v>
      </c>
      <c r="BO144" t="s">
        <v>136</v>
      </c>
      <c r="BP144" t="s">
        <v>136</v>
      </c>
      <c r="BQ144" t="s">
        <v>136</v>
      </c>
      <c r="BR144" t="s">
        <v>136</v>
      </c>
      <c r="BS144" t="s">
        <v>136</v>
      </c>
      <c r="CD144" t="s">
        <v>133</v>
      </c>
      <c r="CE144" t="s">
        <v>136</v>
      </c>
      <c r="CF144" t="s">
        <v>136</v>
      </c>
      <c r="CG144" t="s">
        <v>136</v>
      </c>
      <c r="CH144" t="s">
        <v>136</v>
      </c>
      <c r="CI144" t="s">
        <v>136</v>
      </c>
      <c r="CJ144" t="s">
        <v>136</v>
      </c>
      <c r="CM144" t="s">
        <v>136</v>
      </c>
      <c r="CN144" t="s">
        <v>136</v>
      </c>
      <c r="CO144" t="s">
        <v>136</v>
      </c>
      <c r="CP144" t="s">
        <v>133</v>
      </c>
      <c r="CQ144" t="s">
        <v>136</v>
      </c>
      <c r="CR144" t="s">
        <v>136</v>
      </c>
      <c r="CS144" t="s">
        <v>136</v>
      </c>
      <c r="CT144" t="s">
        <v>136</v>
      </c>
      <c r="CU144" t="s">
        <v>136</v>
      </c>
      <c r="CV144" t="s">
        <v>136</v>
      </c>
      <c r="CW144" t="s">
        <v>136</v>
      </c>
      <c r="CX144" t="s">
        <v>136</v>
      </c>
      <c r="CY144" t="s">
        <v>136</v>
      </c>
      <c r="CZ144" t="s">
        <v>136</v>
      </c>
      <c r="DA144" t="s">
        <v>136</v>
      </c>
      <c r="DB144" t="s">
        <v>136</v>
      </c>
      <c r="DC144" t="s">
        <v>136</v>
      </c>
      <c r="DD144" t="s">
        <v>136</v>
      </c>
      <c r="DE144" t="s">
        <v>136</v>
      </c>
      <c r="DF144" t="s">
        <v>136</v>
      </c>
      <c r="DG144" t="s">
        <v>136</v>
      </c>
      <c r="DH144" t="s">
        <v>136</v>
      </c>
      <c r="DI144" t="s">
        <v>136</v>
      </c>
      <c r="DJ144" t="s">
        <v>136</v>
      </c>
      <c r="DK144" t="s">
        <v>136</v>
      </c>
      <c r="DL144" t="s">
        <v>136</v>
      </c>
      <c r="DM144" t="s">
        <v>136</v>
      </c>
      <c r="DN144" t="s">
        <v>136</v>
      </c>
      <c r="DO144" t="s">
        <v>136</v>
      </c>
      <c r="DP144" t="s">
        <v>136</v>
      </c>
      <c r="DQ144" t="s">
        <v>136</v>
      </c>
      <c r="DR144" t="s">
        <v>136</v>
      </c>
      <c r="DS144" t="s">
        <v>136</v>
      </c>
      <c r="DT144" t="s">
        <v>136</v>
      </c>
      <c r="DW144" t="s">
        <v>136</v>
      </c>
      <c r="DX144" t="s">
        <v>136</v>
      </c>
      <c r="DY144" t="s">
        <v>136</v>
      </c>
      <c r="DZ144" t="s">
        <v>136</v>
      </c>
      <c r="EA144" t="s">
        <v>136</v>
      </c>
      <c r="EB144" t="s">
        <v>136</v>
      </c>
      <c r="EC144" t="s">
        <v>136</v>
      </c>
      <c r="ED144" t="s">
        <v>136</v>
      </c>
      <c r="EE144" t="s">
        <v>136</v>
      </c>
      <c r="EF144" t="s">
        <v>136</v>
      </c>
      <c r="EG144" t="s">
        <v>136</v>
      </c>
      <c r="EH144" t="s">
        <v>136</v>
      </c>
      <c r="EI144" t="s">
        <v>136</v>
      </c>
      <c r="EJ144" t="s">
        <v>136</v>
      </c>
      <c r="EK144" t="s">
        <v>136</v>
      </c>
      <c r="EL144" t="s">
        <v>136</v>
      </c>
      <c r="EM144" t="s">
        <v>136</v>
      </c>
      <c r="EN144" t="s">
        <v>136</v>
      </c>
      <c r="EO144" t="s">
        <v>136</v>
      </c>
      <c r="EP144" t="s">
        <v>136</v>
      </c>
      <c r="EQ144" t="s">
        <v>136</v>
      </c>
      <c r="ER144" t="s">
        <v>136</v>
      </c>
      <c r="ES144" t="s">
        <v>136</v>
      </c>
      <c r="ET144" t="s">
        <v>136</v>
      </c>
      <c r="EU144" t="s">
        <v>136</v>
      </c>
      <c r="EV144" t="s">
        <v>136</v>
      </c>
      <c r="EW144" t="s">
        <v>136</v>
      </c>
      <c r="EX144" t="s">
        <v>136</v>
      </c>
      <c r="EY144" t="s">
        <v>136</v>
      </c>
      <c r="EZ144" t="s">
        <v>136</v>
      </c>
      <c r="FA144" t="s">
        <v>136</v>
      </c>
      <c r="FB144" t="s">
        <v>136</v>
      </c>
      <c r="FC144" t="s">
        <v>138</v>
      </c>
      <c r="FD144" t="s">
        <v>136</v>
      </c>
      <c r="FE144" t="s">
        <v>136</v>
      </c>
      <c r="FF144" t="s">
        <v>136</v>
      </c>
    </row>
    <row r="145" spans="1:162" x14ac:dyDescent="0.2">
      <c r="A145" t="s">
        <v>279</v>
      </c>
      <c r="B145" t="s">
        <v>136</v>
      </c>
      <c r="C145" t="s">
        <v>136</v>
      </c>
      <c r="D145" t="s">
        <v>134</v>
      </c>
      <c r="E145" t="s">
        <v>136</v>
      </c>
      <c r="F145" t="s">
        <v>136</v>
      </c>
      <c r="G145" t="s">
        <v>136</v>
      </c>
      <c r="J145" t="s">
        <v>132</v>
      </c>
      <c r="K145" t="s">
        <v>136</v>
      </c>
      <c r="L145" t="s">
        <v>136</v>
      </c>
      <c r="M145" t="s">
        <v>136</v>
      </c>
      <c r="N145" t="s">
        <v>134</v>
      </c>
      <c r="O145" t="s">
        <v>134</v>
      </c>
      <c r="R145" t="s">
        <v>134</v>
      </c>
      <c r="S145" t="s">
        <v>136</v>
      </c>
      <c r="T145" t="s">
        <v>136</v>
      </c>
      <c r="U145" t="s">
        <v>136</v>
      </c>
      <c r="V145" t="s">
        <v>136</v>
      </c>
      <c r="W145" t="s">
        <v>136</v>
      </c>
      <c r="Z145" t="s">
        <v>136</v>
      </c>
      <c r="AA145" t="s">
        <v>136</v>
      </c>
      <c r="AB145" t="s">
        <v>132</v>
      </c>
      <c r="AC145" t="s">
        <v>136</v>
      </c>
      <c r="AD145" t="s">
        <v>136</v>
      </c>
      <c r="AE145" t="s">
        <v>136</v>
      </c>
      <c r="AH145" t="s">
        <v>136</v>
      </c>
      <c r="AI145" t="s">
        <v>134</v>
      </c>
      <c r="AJ145" t="s">
        <v>136</v>
      </c>
      <c r="AK145" t="s">
        <v>136</v>
      </c>
      <c r="AL145" t="s">
        <v>136</v>
      </c>
      <c r="AM145" t="s">
        <v>133</v>
      </c>
      <c r="AP145" t="s">
        <v>132</v>
      </c>
      <c r="AQ145" t="s">
        <v>136</v>
      </c>
      <c r="AR145" t="s">
        <v>136</v>
      </c>
      <c r="AS145" t="s">
        <v>136</v>
      </c>
      <c r="AT145" t="s">
        <v>136</v>
      </c>
      <c r="AU145" t="s">
        <v>136</v>
      </c>
      <c r="AX145" t="s">
        <v>136</v>
      </c>
      <c r="AY145" t="s">
        <v>136</v>
      </c>
      <c r="AZ145" t="s">
        <v>134</v>
      </c>
      <c r="BA145" t="s">
        <v>136</v>
      </c>
      <c r="BB145" t="s">
        <v>134</v>
      </c>
      <c r="BC145" t="s">
        <v>136</v>
      </c>
      <c r="BF145" t="s">
        <v>134</v>
      </c>
      <c r="BG145" t="s">
        <v>136</v>
      </c>
      <c r="BH145" t="s">
        <v>136</v>
      </c>
      <c r="BI145" t="s">
        <v>136</v>
      </c>
      <c r="BJ145" t="s">
        <v>136</v>
      </c>
      <c r="BK145" t="s">
        <v>136</v>
      </c>
      <c r="BN145" t="s">
        <v>136</v>
      </c>
      <c r="BO145" t="s">
        <v>136</v>
      </c>
      <c r="BP145" t="s">
        <v>136</v>
      </c>
      <c r="BQ145" t="s">
        <v>136</v>
      </c>
      <c r="BR145" t="s">
        <v>136</v>
      </c>
      <c r="BS145" t="s">
        <v>136</v>
      </c>
      <c r="CD145" t="s">
        <v>134</v>
      </c>
      <c r="CE145" t="s">
        <v>136</v>
      </c>
      <c r="CF145" t="s">
        <v>136</v>
      </c>
      <c r="CG145" t="s">
        <v>136</v>
      </c>
      <c r="CH145" t="s">
        <v>136</v>
      </c>
      <c r="CI145" t="s">
        <v>136</v>
      </c>
      <c r="CJ145" t="s">
        <v>136</v>
      </c>
      <c r="CM145" t="s">
        <v>136</v>
      </c>
      <c r="CN145" t="s">
        <v>136</v>
      </c>
      <c r="CO145" t="s">
        <v>136</v>
      </c>
      <c r="CP145" t="s">
        <v>133</v>
      </c>
      <c r="CQ145" t="s">
        <v>134</v>
      </c>
      <c r="CR145" t="s">
        <v>134</v>
      </c>
      <c r="CS145" t="s">
        <v>136</v>
      </c>
      <c r="CT145" t="s">
        <v>136</v>
      </c>
      <c r="CU145" t="s">
        <v>136</v>
      </c>
      <c r="CV145" t="s">
        <v>136</v>
      </c>
      <c r="CW145" t="s">
        <v>136</v>
      </c>
      <c r="CX145" t="s">
        <v>136</v>
      </c>
      <c r="CY145" t="s">
        <v>136</v>
      </c>
      <c r="CZ145" t="s">
        <v>136</v>
      </c>
      <c r="DA145" t="s">
        <v>136</v>
      </c>
      <c r="DB145" t="s">
        <v>134</v>
      </c>
      <c r="DC145" t="s">
        <v>136</v>
      </c>
      <c r="DD145" t="s">
        <v>136</v>
      </c>
      <c r="DE145" t="s">
        <v>136</v>
      </c>
      <c r="DF145" t="s">
        <v>136</v>
      </c>
      <c r="DG145" t="s">
        <v>132</v>
      </c>
      <c r="DH145" t="s">
        <v>136</v>
      </c>
      <c r="DI145" t="s">
        <v>136</v>
      </c>
      <c r="DJ145" t="s">
        <v>136</v>
      </c>
      <c r="DK145" t="s">
        <v>136</v>
      </c>
      <c r="DL145" t="s">
        <v>132</v>
      </c>
      <c r="DM145" t="s">
        <v>136</v>
      </c>
      <c r="DN145" t="s">
        <v>136</v>
      </c>
      <c r="DO145" t="s">
        <v>136</v>
      </c>
      <c r="DP145" t="s">
        <v>136</v>
      </c>
      <c r="DQ145" t="s">
        <v>132</v>
      </c>
      <c r="DR145" t="s">
        <v>136</v>
      </c>
      <c r="DS145" t="s">
        <v>136</v>
      </c>
      <c r="DT145" t="s">
        <v>136</v>
      </c>
      <c r="DW145" t="s">
        <v>136</v>
      </c>
      <c r="DX145" t="s">
        <v>136</v>
      </c>
      <c r="DY145" t="s">
        <v>136</v>
      </c>
      <c r="DZ145" t="s">
        <v>136</v>
      </c>
      <c r="EA145" t="s">
        <v>136</v>
      </c>
      <c r="EB145" t="s">
        <v>136</v>
      </c>
      <c r="EC145" t="s">
        <v>136</v>
      </c>
      <c r="ED145" t="s">
        <v>136</v>
      </c>
      <c r="EE145" t="s">
        <v>136</v>
      </c>
      <c r="EF145" t="s">
        <v>136</v>
      </c>
      <c r="EG145" t="s">
        <v>136</v>
      </c>
      <c r="EH145" t="s">
        <v>132</v>
      </c>
      <c r="EI145" t="s">
        <v>136</v>
      </c>
      <c r="EJ145" t="s">
        <v>136</v>
      </c>
      <c r="EK145" t="s">
        <v>136</v>
      </c>
      <c r="EL145" t="s">
        <v>136</v>
      </c>
      <c r="EM145" t="s">
        <v>134</v>
      </c>
      <c r="EN145" t="s">
        <v>136</v>
      </c>
      <c r="EO145" t="s">
        <v>136</v>
      </c>
      <c r="EP145" t="s">
        <v>136</v>
      </c>
      <c r="EQ145" t="s">
        <v>136</v>
      </c>
      <c r="ER145" t="s">
        <v>136</v>
      </c>
      <c r="ES145" t="s">
        <v>136</v>
      </c>
      <c r="ET145" t="s">
        <v>132</v>
      </c>
      <c r="EU145" t="s">
        <v>136</v>
      </c>
      <c r="EV145" t="s">
        <v>136</v>
      </c>
      <c r="EW145" t="s">
        <v>136</v>
      </c>
      <c r="EX145" t="s">
        <v>136</v>
      </c>
      <c r="EY145" t="s">
        <v>136</v>
      </c>
      <c r="EZ145" t="s">
        <v>136</v>
      </c>
      <c r="FA145" t="s">
        <v>136</v>
      </c>
      <c r="FB145" t="s">
        <v>136</v>
      </c>
      <c r="FC145" t="s">
        <v>138</v>
      </c>
      <c r="FD145" t="s">
        <v>136</v>
      </c>
      <c r="FE145" t="s">
        <v>136</v>
      </c>
      <c r="FF145" t="s">
        <v>132</v>
      </c>
    </row>
    <row r="146" spans="1:162" x14ac:dyDescent="0.2">
      <c r="A146" t="s">
        <v>280</v>
      </c>
      <c r="B146" t="s">
        <v>136</v>
      </c>
      <c r="C146" t="s">
        <v>136</v>
      </c>
      <c r="D146" t="s">
        <v>136</v>
      </c>
      <c r="E146" t="s">
        <v>136</v>
      </c>
      <c r="F146" t="s">
        <v>136</v>
      </c>
      <c r="G146" t="s">
        <v>136</v>
      </c>
      <c r="J146" t="s">
        <v>137</v>
      </c>
      <c r="K146" t="s">
        <v>136</v>
      </c>
      <c r="L146" t="s">
        <v>136</v>
      </c>
      <c r="M146" t="s">
        <v>136</v>
      </c>
      <c r="N146" t="s">
        <v>136</v>
      </c>
      <c r="O146" t="s">
        <v>136</v>
      </c>
      <c r="R146" t="s">
        <v>133</v>
      </c>
      <c r="S146" t="s">
        <v>136</v>
      </c>
      <c r="T146" t="s">
        <v>136</v>
      </c>
      <c r="U146" t="s">
        <v>136</v>
      </c>
      <c r="V146" t="s">
        <v>136</v>
      </c>
      <c r="W146" t="s">
        <v>136</v>
      </c>
      <c r="Z146" t="s">
        <v>136</v>
      </c>
      <c r="AA146" t="s">
        <v>136</v>
      </c>
      <c r="AB146" t="s">
        <v>136</v>
      </c>
      <c r="AC146" t="s">
        <v>133</v>
      </c>
      <c r="AD146" t="s">
        <v>136</v>
      </c>
      <c r="AE146" t="s">
        <v>136</v>
      </c>
      <c r="AH146" t="s">
        <v>136</v>
      </c>
      <c r="AI146" t="s">
        <v>136</v>
      </c>
      <c r="AJ146" t="s">
        <v>136</v>
      </c>
      <c r="AK146" t="s">
        <v>136</v>
      </c>
      <c r="AL146" t="s">
        <v>136</v>
      </c>
      <c r="AM146" t="s">
        <v>132</v>
      </c>
      <c r="AP146" t="s">
        <v>136</v>
      </c>
      <c r="AQ146" t="s">
        <v>136</v>
      </c>
      <c r="AR146" t="s">
        <v>136</v>
      </c>
      <c r="AS146" t="s">
        <v>136</v>
      </c>
      <c r="AT146" t="s">
        <v>136</v>
      </c>
      <c r="AU146" t="s">
        <v>136</v>
      </c>
      <c r="AX146" t="s">
        <v>136</v>
      </c>
      <c r="AY146" t="s">
        <v>136</v>
      </c>
      <c r="AZ146" t="s">
        <v>136</v>
      </c>
      <c r="BA146" t="s">
        <v>136</v>
      </c>
      <c r="BB146" t="s">
        <v>136</v>
      </c>
      <c r="BC146" t="s">
        <v>136</v>
      </c>
      <c r="BF146" t="s">
        <v>136</v>
      </c>
      <c r="BG146" t="s">
        <v>136</v>
      </c>
      <c r="BH146" t="s">
        <v>136</v>
      </c>
      <c r="BI146" t="s">
        <v>136</v>
      </c>
      <c r="BJ146" t="s">
        <v>132</v>
      </c>
      <c r="BK146" t="s">
        <v>132</v>
      </c>
      <c r="BN146" t="s">
        <v>136</v>
      </c>
      <c r="BO146" t="s">
        <v>136</v>
      </c>
      <c r="BP146" t="s">
        <v>136</v>
      </c>
      <c r="BQ146" t="s">
        <v>136</v>
      </c>
      <c r="BR146" t="s">
        <v>136</v>
      </c>
      <c r="BS146" t="s">
        <v>136</v>
      </c>
      <c r="CD146" t="s">
        <v>136</v>
      </c>
      <c r="CE146" t="s">
        <v>136</v>
      </c>
      <c r="CF146" t="s">
        <v>136</v>
      </c>
      <c r="CG146" t="s">
        <v>136</v>
      </c>
      <c r="CH146" t="s">
        <v>136</v>
      </c>
      <c r="CI146" t="s">
        <v>136</v>
      </c>
      <c r="CJ146" t="s">
        <v>136</v>
      </c>
      <c r="CM146" t="s">
        <v>136</v>
      </c>
      <c r="CN146" t="s">
        <v>136</v>
      </c>
      <c r="CO146" t="s">
        <v>136</v>
      </c>
      <c r="CP146" t="s">
        <v>138</v>
      </c>
      <c r="CQ146" t="s">
        <v>136</v>
      </c>
      <c r="CR146" t="s">
        <v>136</v>
      </c>
      <c r="CS146" t="s">
        <v>136</v>
      </c>
      <c r="CT146" t="s">
        <v>136</v>
      </c>
      <c r="CU146" t="s">
        <v>137</v>
      </c>
      <c r="CV146" t="s">
        <v>136</v>
      </c>
      <c r="CW146" t="s">
        <v>136</v>
      </c>
      <c r="CX146" t="s">
        <v>136</v>
      </c>
      <c r="CY146" t="s">
        <v>136</v>
      </c>
      <c r="CZ146" t="s">
        <v>136</v>
      </c>
      <c r="DA146" t="s">
        <v>136</v>
      </c>
      <c r="DB146" t="s">
        <v>136</v>
      </c>
      <c r="DC146" t="s">
        <v>136</v>
      </c>
      <c r="DD146" t="s">
        <v>136</v>
      </c>
      <c r="DE146" t="s">
        <v>136</v>
      </c>
      <c r="DF146" t="s">
        <v>136</v>
      </c>
      <c r="DG146" t="s">
        <v>136</v>
      </c>
      <c r="DH146" t="s">
        <v>136</v>
      </c>
      <c r="DI146" t="s">
        <v>136</v>
      </c>
      <c r="DJ146" t="s">
        <v>136</v>
      </c>
      <c r="DK146" t="s">
        <v>136</v>
      </c>
      <c r="DL146" t="s">
        <v>136</v>
      </c>
      <c r="DM146" t="s">
        <v>136</v>
      </c>
      <c r="DN146" t="s">
        <v>136</v>
      </c>
      <c r="DO146" t="s">
        <v>137</v>
      </c>
      <c r="DP146" t="s">
        <v>136</v>
      </c>
      <c r="DQ146" t="s">
        <v>136</v>
      </c>
      <c r="DR146" t="s">
        <v>136</v>
      </c>
      <c r="DS146" t="s">
        <v>136</v>
      </c>
      <c r="DT146" t="s">
        <v>136</v>
      </c>
      <c r="DW146" t="s">
        <v>136</v>
      </c>
      <c r="DX146" t="s">
        <v>136</v>
      </c>
      <c r="DY146" t="s">
        <v>136</v>
      </c>
      <c r="DZ146" t="s">
        <v>136</v>
      </c>
      <c r="EA146" t="s">
        <v>136</v>
      </c>
      <c r="EB146" t="s">
        <v>136</v>
      </c>
      <c r="EC146" t="s">
        <v>136</v>
      </c>
      <c r="ED146" t="s">
        <v>136</v>
      </c>
      <c r="EE146" t="s">
        <v>136</v>
      </c>
      <c r="EF146" t="s">
        <v>136</v>
      </c>
      <c r="EG146" t="s">
        <v>137</v>
      </c>
      <c r="EH146" t="s">
        <v>136</v>
      </c>
      <c r="EI146" t="s">
        <v>136</v>
      </c>
      <c r="EJ146" t="s">
        <v>136</v>
      </c>
      <c r="EK146" t="s">
        <v>136</v>
      </c>
      <c r="EL146" t="s">
        <v>136</v>
      </c>
      <c r="EM146" t="s">
        <v>136</v>
      </c>
      <c r="EN146" t="s">
        <v>136</v>
      </c>
      <c r="EO146" t="s">
        <v>136</v>
      </c>
      <c r="EP146" t="s">
        <v>136</v>
      </c>
      <c r="EQ146" t="s">
        <v>136</v>
      </c>
      <c r="ER146" t="s">
        <v>136</v>
      </c>
      <c r="ES146" t="s">
        <v>136</v>
      </c>
      <c r="ET146" t="s">
        <v>136</v>
      </c>
      <c r="EU146" t="s">
        <v>136</v>
      </c>
      <c r="EV146" t="s">
        <v>136</v>
      </c>
      <c r="EW146" t="s">
        <v>136</v>
      </c>
      <c r="EX146" t="s">
        <v>136</v>
      </c>
      <c r="EY146" t="s">
        <v>136</v>
      </c>
      <c r="EZ146" t="s">
        <v>136</v>
      </c>
      <c r="FA146" t="s">
        <v>136</v>
      </c>
      <c r="FB146" t="s">
        <v>136</v>
      </c>
      <c r="FC146" t="s">
        <v>136</v>
      </c>
      <c r="FD146" t="s">
        <v>136</v>
      </c>
      <c r="FE146" t="s">
        <v>136</v>
      </c>
      <c r="FF146" t="s">
        <v>136</v>
      </c>
    </row>
    <row r="147" spans="1:162" x14ac:dyDescent="0.2">
      <c r="A147" t="s">
        <v>281</v>
      </c>
      <c r="B147" t="s">
        <v>132</v>
      </c>
      <c r="C147" t="s">
        <v>134</v>
      </c>
      <c r="D147" t="s">
        <v>136</v>
      </c>
      <c r="E147" t="s">
        <v>134</v>
      </c>
      <c r="F147" t="s">
        <v>134</v>
      </c>
      <c r="G147" t="s">
        <v>132</v>
      </c>
      <c r="J147" t="s">
        <v>132</v>
      </c>
      <c r="K147" t="s">
        <v>132</v>
      </c>
      <c r="L147" t="s">
        <v>132</v>
      </c>
      <c r="M147" t="s">
        <v>132</v>
      </c>
      <c r="N147" t="s">
        <v>132</v>
      </c>
      <c r="O147" t="s">
        <v>132</v>
      </c>
      <c r="R147" t="s">
        <v>132</v>
      </c>
      <c r="S147" t="s">
        <v>134</v>
      </c>
      <c r="T147" t="s">
        <v>134</v>
      </c>
      <c r="U147" t="s">
        <v>134</v>
      </c>
      <c r="V147" t="s">
        <v>132</v>
      </c>
      <c r="W147" t="s">
        <v>132</v>
      </c>
      <c r="Z147" t="s">
        <v>132</v>
      </c>
      <c r="AA147" t="s">
        <v>132</v>
      </c>
      <c r="AB147" t="s">
        <v>132</v>
      </c>
      <c r="AC147" t="s">
        <v>132</v>
      </c>
      <c r="AD147" t="s">
        <v>132</v>
      </c>
      <c r="AE147" t="s">
        <v>134</v>
      </c>
      <c r="AH147" t="s">
        <v>132</v>
      </c>
      <c r="AI147" t="s">
        <v>132</v>
      </c>
      <c r="AJ147" t="s">
        <v>132</v>
      </c>
      <c r="AK147" t="s">
        <v>132</v>
      </c>
      <c r="AL147" t="s">
        <v>132</v>
      </c>
      <c r="AM147" t="s">
        <v>132</v>
      </c>
      <c r="AP147" t="s">
        <v>132</v>
      </c>
      <c r="AQ147" t="s">
        <v>134</v>
      </c>
      <c r="AR147" t="s">
        <v>134</v>
      </c>
      <c r="AS147" t="s">
        <v>134</v>
      </c>
      <c r="AT147" t="s">
        <v>132</v>
      </c>
      <c r="AU147" t="s">
        <v>132</v>
      </c>
      <c r="AX147" t="s">
        <v>134</v>
      </c>
      <c r="AY147" t="s">
        <v>132</v>
      </c>
      <c r="AZ147" t="s">
        <v>132</v>
      </c>
      <c r="BA147" t="s">
        <v>134</v>
      </c>
      <c r="BB147" t="s">
        <v>132</v>
      </c>
      <c r="BC147" t="s">
        <v>134</v>
      </c>
      <c r="BF147" t="s">
        <v>132</v>
      </c>
      <c r="BG147" t="s">
        <v>132</v>
      </c>
      <c r="BH147" t="s">
        <v>134</v>
      </c>
      <c r="BI147" t="s">
        <v>134</v>
      </c>
      <c r="BJ147" t="s">
        <v>134</v>
      </c>
      <c r="BK147" t="s">
        <v>132</v>
      </c>
      <c r="BN147" t="s">
        <v>134</v>
      </c>
      <c r="BO147" t="s">
        <v>132</v>
      </c>
      <c r="BP147" t="s">
        <v>132</v>
      </c>
      <c r="BQ147" t="s">
        <v>134</v>
      </c>
      <c r="BR147" t="s">
        <v>134</v>
      </c>
      <c r="BS147" t="s">
        <v>134</v>
      </c>
      <c r="CD147" t="s">
        <v>132</v>
      </c>
      <c r="CE147" t="s">
        <v>134</v>
      </c>
      <c r="CF147" t="s">
        <v>134</v>
      </c>
      <c r="CG147" t="s">
        <v>134</v>
      </c>
      <c r="CH147" t="s">
        <v>132</v>
      </c>
      <c r="CI147" t="s">
        <v>132</v>
      </c>
      <c r="CJ147" t="s">
        <v>132</v>
      </c>
      <c r="CM147" t="s">
        <v>132</v>
      </c>
      <c r="CN147" t="s">
        <v>132</v>
      </c>
      <c r="CO147" t="s">
        <v>132</v>
      </c>
      <c r="CP147" t="s">
        <v>132</v>
      </c>
      <c r="CQ147" t="s">
        <v>132</v>
      </c>
      <c r="CR147" t="s">
        <v>132</v>
      </c>
      <c r="CS147" t="s">
        <v>134</v>
      </c>
      <c r="CT147" t="s">
        <v>134</v>
      </c>
      <c r="CU147" t="s">
        <v>134</v>
      </c>
      <c r="CV147" t="s">
        <v>134</v>
      </c>
      <c r="CW147" t="s">
        <v>132</v>
      </c>
      <c r="CX147" t="s">
        <v>132</v>
      </c>
      <c r="CY147" t="s">
        <v>132</v>
      </c>
      <c r="CZ147" t="s">
        <v>132</v>
      </c>
      <c r="DA147" t="s">
        <v>132</v>
      </c>
      <c r="DB147" t="s">
        <v>132</v>
      </c>
      <c r="DC147" t="s">
        <v>132</v>
      </c>
      <c r="DD147" t="s">
        <v>134</v>
      </c>
      <c r="DE147" t="s">
        <v>134</v>
      </c>
      <c r="DF147" t="s">
        <v>134</v>
      </c>
      <c r="DG147" t="s">
        <v>132</v>
      </c>
      <c r="DH147" t="s">
        <v>132</v>
      </c>
      <c r="DI147" t="s">
        <v>132</v>
      </c>
      <c r="DJ147" t="s">
        <v>132</v>
      </c>
      <c r="DK147" t="s">
        <v>132</v>
      </c>
      <c r="DL147" t="s">
        <v>132</v>
      </c>
      <c r="DM147" t="s">
        <v>132</v>
      </c>
      <c r="DN147" t="s">
        <v>132</v>
      </c>
      <c r="DO147" t="s">
        <v>132</v>
      </c>
      <c r="DP147" t="s">
        <v>132</v>
      </c>
      <c r="DQ147" t="s">
        <v>132</v>
      </c>
      <c r="DR147" t="s">
        <v>134</v>
      </c>
      <c r="DS147" t="s">
        <v>132</v>
      </c>
      <c r="DT147" t="s">
        <v>132</v>
      </c>
      <c r="DW147" t="s">
        <v>132</v>
      </c>
      <c r="DX147" t="s">
        <v>132</v>
      </c>
      <c r="DY147" t="s">
        <v>132</v>
      </c>
      <c r="DZ147" t="s">
        <v>132</v>
      </c>
      <c r="EA147" t="s">
        <v>132</v>
      </c>
      <c r="EB147" t="s">
        <v>132</v>
      </c>
      <c r="EC147" t="s">
        <v>134</v>
      </c>
      <c r="ED147" t="s">
        <v>134</v>
      </c>
      <c r="EE147" t="s">
        <v>132</v>
      </c>
      <c r="EF147" t="s">
        <v>132</v>
      </c>
      <c r="EG147" t="s">
        <v>132</v>
      </c>
      <c r="EH147" t="s">
        <v>132</v>
      </c>
      <c r="EI147" t="s">
        <v>132</v>
      </c>
      <c r="EJ147" t="s">
        <v>132</v>
      </c>
      <c r="EK147" t="s">
        <v>132</v>
      </c>
      <c r="EL147" t="s">
        <v>132</v>
      </c>
      <c r="EM147" t="s">
        <v>132</v>
      </c>
      <c r="EN147" t="s">
        <v>132</v>
      </c>
      <c r="EO147" t="s">
        <v>134</v>
      </c>
      <c r="EP147" t="s">
        <v>134</v>
      </c>
      <c r="EQ147" t="s">
        <v>134</v>
      </c>
      <c r="ER147" t="s">
        <v>132</v>
      </c>
      <c r="ES147" t="s">
        <v>132</v>
      </c>
      <c r="ET147" t="s">
        <v>132</v>
      </c>
      <c r="EU147" t="s">
        <v>132</v>
      </c>
      <c r="EV147" t="s">
        <v>132</v>
      </c>
      <c r="EW147" t="s">
        <v>132</v>
      </c>
      <c r="EX147" t="s">
        <v>132</v>
      </c>
      <c r="EY147" t="s">
        <v>132</v>
      </c>
      <c r="EZ147" t="s">
        <v>132</v>
      </c>
      <c r="FA147" t="s">
        <v>134</v>
      </c>
      <c r="FB147" t="s">
        <v>134</v>
      </c>
      <c r="FC147" t="s">
        <v>132</v>
      </c>
      <c r="FD147" t="s">
        <v>132</v>
      </c>
      <c r="FE147" t="s">
        <v>132</v>
      </c>
      <c r="FF147" t="s">
        <v>132</v>
      </c>
    </row>
    <row r="148" spans="1:162" x14ac:dyDescent="0.2">
      <c r="A148" t="s">
        <v>282</v>
      </c>
      <c r="B148" t="s">
        <v>136</v>
      </c>
      <c r="C148" t="s">
        <v>136</v>
      </c>
      <c r="D148" t="s">
        <v>136</v>
      </c>
      <c r="E148" t="s">
        <v>136</v>
      </c>
      <c r="F148" t="s">
        <v>136</v>
      </c>
      <c r="G148" t="s">
        <v>136</v>
      </c>
      <c r="J148" t="s">
        <v>136</v>
      </c>
      <c r="K148" t="s">
        <v>136</v>
      </c>
      <c r="L148" t="s">
        <v>136</v>
      </c>
      <c r="M148" t="s">
        <v>136</v>
      </c>
      <c r="N148" t="s">
        <v>136</v>
      </c>
      <c r="O148" t="s">
        <v>136</v>
      </c>
      <c r="R148" t="s">
        <v>136</v>
      </c>
      <c r="S148" t="s">
        <v>134</v>
      </c>
      <c r="T148" t="s">
        <v>136</v>
      </c>
      <c r="U148" t="s">
        <v>136</v>
      </c>
      <c r="V148" t="s">
        <v>136</v>
      </c>
      <c r="W148" t="s">
        <v>136</v>
      </c>
      <c r="Z148" t="s">
        <v>136</v>
      </c>
      <c r="AA148" t="s">
        <v>136</v>
      </c>
      <c r="AB148" t="s">
        <v>136</v>
      </c>
      <c r="AC148" t="s">
        <v>138</v>
      </c>
      <c r="AD148" t="s">
        <v>136</v>
      </c>
      <c r="AE148" t="s">
        <v>136</v>
      </c>
      <c r="AH148" t="s">
        <v>136</v>
      </c>
      <c r="AI148" t="s">
        <v>136</v>
      </c>
      <c r="AJ148" t="s">
        <v>136</v>
      </c>
      <c r="AK148" t="s">
        <v>136</v>
      </c>
      <c r="AL148" t="s">
        <v>136</v>
      </c>
      <c r="AM148" t="s">
        <v>132</v>
      </c>
      <c r="AP148" t="s">
        <v>136</v>
      </c>
      <c r="AQ148" t="s">
        <v>136</v>
      </c>
      <c r="AR148" t="s">
        <v>136</v>
      </c>
      <c r="AS148" t="s">
        <v>136</v>
      </c>
      <c r="AT148" t="s">
        <v>136</v>
      </c>
      <c r="AU148" t="s">
        <v>136</v>
      </c>
      <c r="AX148" t="s">
        <v>136</v>
      </c>
      <c r="AY148" t="s">
        <v>136</v>
      </c>
      <c r="AZ148" t="s">
        <v>136</v>
      </c>
      <c r="BA148" t="s">
        <v>136</v>
      </c>
      <c r="BB148" t="s">
        <v>136</v>
      </c>
      <c r="BC148" t="s">
        <v>136</v>
      </c>
      <c r="BF148" t="s">
        <v>136</v>
      </c>
      <c r="BG148" t="s">
        <v>136</v>
      </c>
      <c r="BH148" t="s">
        <v>136</v>
      </c>
      <c r="BI148" t="s">
        <v>136</v>
      </c>
      <c r="BJ148" t="s">
        <v>132</v>
      </c>
      <c r="BK148" t="s">
        <v>132</v>
      </c>
      <c r="BN148" t="s">
        <v>136</v>
      </c>
      <c r="BO148" t="s">
        <v>136</v>
      </c>
      <c r="BP148" t="s">
        <v>136</v>
      </c>
      <c r="BQ148" t="s">
        <v>136</v>
      </c>
      <c r="BR148" t="s">
        <v>136</v>
      </c>
      <c r="BS148" t="s">
        <v>136</v>
      </c>
      <c r="CD148" t="s">
        <v>136</v>
      </c>
      <c r="CE148" t="s">
        <v>136</v>
      </c>
      <c r="CF148" t="s">
        <v>136</v>
      </c>
      <c r="CG148" t="s">
        <v>136</v>
      </c>
      <c r="CH148" t="s">
        <v>136</v>
      </c>
      <c r="CI148" t="s">
        <v>136</v>
      </c>
      <c r="CJ148" t="s">
        <v>136</v>
      </c>
      <c r="CM148" t="s">
        <v>136</v>
      </c>
      <c r="CN148" t="s">
        <v>136</v>
      </c>
      <c r="CO148" t="s">
        <v>136</v>
      </c>
      <c r="CP148" t="s">
        <v>136</v>
      </c>
      <c r="CQ148" t="s">
        <v>136</v>
      </c>
      <c r="CR148" t="s">
        <v>136</v>
      </c>
      <c r="CS148" t="s">
        <v>136</v>
      </c>
      <c r="CT148" t="s">
        <v>136</v>
      </c>
      <c r="CU148" t="s">
        <v>136</v>
      </c>
      <c r="CV148" t="s">
        <v>136</v>
      </c>
      <c r="CW148" t="s">
        <v>136</v>
      </c>
      <c r="CX148" t="s">
        <v>136</v>
      </c>
      <c r="CY148" t="s">
        <v>136</v>
      </c>
      <c r="CZ148" t="s">
        <v>136</v>
      </c>
      <c r="DA148" t="s">
        <v>136</v>
      </c>
      <c r="DB148" t="s">
        <v>136</v>
      </c>
      <c r="DC148" t="s">
        <v>136</v>
      </c>
      <c r="DD148" t="s">
        <v>136</v>
      </c>
      <c r="DE148" t="s">
        <v>136</v>
      </c>
      <c r="DF148" t="s">
        <v>136</v>
      </c>
      <c r="DG148" t="s">
        <v>136</v>
      </c>
      <c r="DH148" t="s">
        <v>136</v>
      </c>
      <c r="DI148" t="s">
        <v>136</v>
      </c>
      <c r="DJ148" t="s">
        <v>136</v>
      </c>
      <c r="DK148" t="s">
        <v>136</v>
      </c>
      <c r="DL148" t="s">
        <v>136</v>
      </c>
      <c r="DM148" t="s">
        <v>136</v>
      </c>
      <c r="DN148" t="s">
        <v>136</v>
      </c>
      <c r="DO148" t="s">
        <v>136</v>
      </c>
      <c r="DP148" t="s">
        <v>136</v>
      </c>
      <c r="DQ148" t="s">
        <v>136</v>
      </c>
      <c r="DR148" t="s">
        <v>136</v>
      </c>
      <c r="DS148" t="s">
        <v>136</v>
      </c>
      <c r="DT148" t="s">
        <v>136</v>
      </c>
      <c r="DW148" t="s">
        <v>136</v>
      </c>
      <c r="DX148" t="s">
        <v>136</v>
      </c>
      <c r="DY148" t="s">
        <v>136</v>
      </c>
      <c r="DZ148" t="s">
        <v>136</v>
      </c>
      <c r="EA148" t="s">
        <v>136</v>
      </c>
      <c r="EB148" t="s">
        <v>136</v>
      </c>
      <c r="EC148" t="s">
        <v>136</v>
      </c>
      <c r="ED148" t="s">
        <v>136</v>
      </c>
      <c r="EE148" t="s">
        <v>136</v>
      </c>
      <c r="EF148" t="s">
        <v>136</v>
      </c>
      <c r="EG148" t="s">
        <v>136</v>
      </c>
      <c r="EH148" t="s">
        <v>136</v>
      </c>
      <c r="EI148" t="s">
        <v>136</v>
      </c>
      <c r="EJ148" t="s">
        <v>136</v>
      </c>
      <c r="EK148" t="s">
        <v>136</v>
      </c>
      <c r="EL148" t="s">
        <v>136</v>
      </c>
      <c r="EM148" t="s">
        <v>136</v>
      </c>
      <c r="EN148" t="s">
        <v>136</v>
      </c>
      <c r="EO148" t="s">
        <v>136</v>
      </c>
      <c r="EP148" t="s">
        <v>136</v>
      </c>
      <c r="EQ148" t="s">
        <v>136</v>
      </c>
      <c r="ER148" t="s">
        <v>136</v>
      </c>
      <c r="ES148" t="s">
        <v>136</v>
      </c>
      <c r="ET148" t="s">
        <v>136</v>
      </c>
      <c r="EU148" t="s">
        <v>136</v>
      </c>
      <c r="EV148" t="s">
        <v>136</v>
      </c>
      <c r="EW148" t="s">
        <v>136</v>
      </c>
      <c r="EX148" t="s">
        <v>136</v>
      </c>
      <c r="EY148" t="s">
        <v>136</v>
      </c>
      <c r="EZ148" t="s">
        <v>136</v>
      </c>
      <c r="FA148" t="s">
        <v>136</v>
      </c>
      <c r="FB148" t="s">
        <v>136</v>
      </c>
      <c r="FC148" t="s">
        <v>136</v>
      </c>
      <c r="FD148" t="s">
        <v>136</v>
      </c>
      <c r="FE148" t="s">
        <v>136</v>
      </c>
      <c r="FF148" t="s">
        <v>136</v>
      </c>
    </row>
    <row r="149" spans="1:162" x14ac:dyDescent="0.2">
      <c r="A149" t="s">
        <v>283</v>
      </c>
      <c r="B149" t="s">
        <v>136</v>
      </c>
      <c r="C149" t="s">
        <v>136</v>
      </c>
      <c r="D149" t="s">
        <v>138</v>
      </c>
      <c r="E149" t="s">
        <v>136</v>
      </c>
      <c r="F149" t="s">
        <v>136</v>
      </c>
      <c r="G149" t="s">
        <v>136</v>
      </c>
      <c r="J149" t="s">
        <v>136</v>
      </c>
      <c r="K149" t="s">
        <v>136</v>
      </c>
      <c r="L149" t="s">
        <v>136</v>
      </c>
      <c r="M149" t="s">
        <v>136</v>
      </c>
      <c r="N149" t="s">
        <v>136</v>
      </c>
      <c r="O149" t="s">
        <v>136</v>
      </c>
      <c r="R149" t="s">
        <v>136</v>
      </c>
      <c r="S149" t="s">
        <v>136</v>
      </c>
      <c r="T149" t="s">
        <v>138</v>
      </c>
      <c r="U149" t="s">
        <v>136</v>
      </c>
      <c r="V149" t="s">
        <v>137</v>
      </c>
      <c r="W149" t="s">
        <v>136</v>
      </c>
      <c r="Z149" t="s">
        <v>136</v>
      </c>
      <c r="AA149" t="s">
        <v>136</v>
      </c>
      <c r="AB149" t="s">
        <v>138</v>
      </c>
      <c r="AC149" t="s">
        <v>136</v>
      </c>
      <c r="AD149" t="s">
        <v>136</v>
      </c>
      <c r="AE149" t="s">
        <v>136</v>
      </c>
      <c r="AH149" t="s">
        <v>136</v>
      </c>
      <c r="AI149" t="s">
        <v>136</v>
      </c>
      <c r="AJ149" t="s">
        <v>136</v>
      </c>
      <c r="AK149" t="s">
        <v>136</v>
      </c>
      <c r="AL149" t="s">
        <v>137</v>
      </c>
      <c r="AM149" t="s">
        <v>136</v>
      </c>
      <c r="AP149" t="s">
        <v>136</v>
      </c>
      <c r="AQ149" t="s">
        <v>136</v>
      </c>
      <c r="AR149" t="s">
        <v>136</v>
      </c>
      <c r="AS149" t="s">
        <v>136</v>
      </c>
      <c r="AT149" t="s">
        <v>136</v>
      </c>
      <c r="AU149" t="s">
        <v>136</v>
      </c>
      <c r="AX149" t="s">
        <v>136</v>
      </c>
      <c r="AY149" t="s">
        <v>136</v>
      </c>
      <c r="AZ149" t="s">
        <v>136</v>
      </c>
      <c r="BA149" t="s">
        <v>138</v>
      </c>
      <c r="BB149" t="s">
        <v>137</v>
      </c>
      <c r="BC149" t="s">
        <v>136</v>
      </c>
      <c r="BF149" t="s">
        <v>136</v>
      </c>
      <c r="BG149" t="s">
        <v>136</v>
      </c>
      <c r="BH149" t="s">
        <v>138</v>
      </c>
      <c r="BI149" t="s">
        <v>136</v>
      </c>
      <c r="BJ149" t="s">
        <v>136</v>
      </c>
      <c r="BK149" t="s">
        <v>136</v>
      </c>
      <c r="BN149" t="s">
        <v>136</v>
      </c>
      <c r="BO149" t="s">
        <v>136</v>
      </c>
      <c r="BP149" t="s">
        <v>137</v>
      </c>
      <c r="BQ149" t="s">
        <v>136</v>
      </c>
      <c r="BR149" t="s">
        <v>136</v>
      </c>
      <c r="BS149" t="s">
        <v>137</v>
      </c>
      <c r="CD149" t="s">
        <v>136</v>
      </c>
      <c r="CE149" t="s">
        <v>136</v>
      </c>
      <c r="CF149" t="s">
        <v>136</v>
      </c>
      <c r="CG149" t="s">
        <v>136</v>
      </c>
      <c r="CH149" t="s">
        <v>136</v>
      </c>
      <c r="CI149" t="s">
        <v>136</v>
      </c>
      <c r="CJ149" t="s">
        <v>136</v>
      </c>
      <c r="CM149" t="s">
        <v>136</v>
      </c>
      <c r="CN149" t="s">
        <v>136</v>
      </c>
      <c r="CO149" t="s">
        <v>136</v>
      </c>
      <c r="CP149" t="s">
        <v>136</v>
      </c>
      <c r="CQ149" t="s">
        <v>136</v>
      </c>
      <c r="CR149" t="s">
        <v>136</v>
      </c>
      <c r="CS149" t="s">
        <v>136</v>
      </c>
      <c r="CT149" t="s">
        <v>136</v>
      </c>
      <c r="CU149" t="s">
        <v>136</v>
      </c>
      <c r="CV149" t="s">
        <v>136</v>
      </c>
      <c r="CW149" t="s">
        <v>136</v>
      </c>
      <c r="CX149" t="s">
        <v>136</v>
      </c>
      <c r="CY149" t="s">
        <v>136</v>
      </c>
      <c r="CZ149" t="s">
        <v>136</v>
      </c>
      <c r="DA149" t="s">
        <v>136</v>
      </c>
      <c r="DB149" t="s">
        <v>136</v>
      </c>
      <c r="DC149" t="s">
        <v>136</v>
      </c>
      <c r="DD149" t="s">
        <v>136</v>
      </c>
      <c r="DE149" t="s">
        <v>136</v>
      </c>
      <c r="DF149" t="s">
        <v>136</v>
      </c>
      <c r="DG149" t="s">
        <v>136</v>
      </c>
      <c r="DH149" t="s">
        <v>136</v>
      </c>
      <c r="DI149" t="s">
        <v>136</v>
      </c>
      <c r="DJ149" t="s">
        <v>136</v>
      </c>
      <c r="DK149" t="s">
        <v>136</v>
      </c>
      <c r="DL149" t="s">
        <v>136</v>
      </c>
      <c r="DM149" t="s">
        <v>136</v>
      </c>
      <c r="DN149" t="s">
        <v>136</v>
      </c>
      <c r="DO149" t="s">
        <v>136</v>
      </c>
      <c r="DP149" t="s">
        <v>136</v>
      </c>
      <c r="DQ149" t="s">
        <v>136</v>
      </c>
      <c r="DR149" t="s">
        <v>136</v>
      </c>
      <c r="DS149" t="s">
        <v>136</v>
      </c>
      <c r="DT149" t="s">
        <v>136</v>
      </c>
      <c r="DW149" t="s">
        <v>136</v>
      </c>
      <c r="DX149" t="s">
        <v>136</v>
      </c>
      <c r="DY149" t="s">
        <v>136</v>
      </c>
      <c r="DZ149" t="s">
        <v>136</v>
      </c>
      <c r="EA149" t="s">
        <v>136</v>
      </c>
      <c r="EB149" t="s">
        <v>136</v>
      </c>
      <c r="EC149" t="s">
        <v>136</v>
      </c>
      <c r="ED149" t="s">
        <v>136</v>
      </c>
      <c r="EE149" t="s">
        <v>136</v>
      </c>
      <c r="EF149" t="s">
        <v>136</v>
      </c>
      <c r="EG149" t="s">
        <v>136</v>
      </c>
      <c r="EH149" t="s">
        <v>136</v>
      </c>
      <c r="EI149" t="s">
        <v>136</v>
      </c>
      <c r="EJ149" t="s">
        <v>136</v>
      </c>
      <c r="EK149" t="s">
        <v>136</v>
      </c>
      <c r="EL149" t="s">
        <v>136</v>
      </c>
      <c r="EM149" t="s">
        <v>136</v>
      </c>
      <c r="EN149" t="s">
        <v>136</v>
      </c>
      <c r="EO149" t="s">
        <v>136</v>
      </c>
      <c r="EP149" t="s">
        <v>136</v>
      </c>
      <c r="EQ149" t="s">
        <v>136</v>
      </c>
      <c r="ER149" t="s">
        <v>136</v>
      </c>
      <c r="ES149" t="s">
        <v>136</v>
      </c>
      <c r="ET149" t="s">
        <v>136</v>
      </c>
      <c r="EU149" t="s">
        <v>136</v>
      </c>
      <c r="EV149" t="s">
        <v>136</v>
      </c>
      <c r="EW149" t="s">
        <v>136</v>
      </c>
      <c r="EX149" t="s">
        <v>136</v>
      </c>
      <c r="EY149" t="s">
        <v>136</v>
      </c>
      <c r="EZ149" t="s">
        <v>136</v>
      </c>
      <c r="FA149" t="s">
        <v>136</v>
      </c>
      <c r="FB149" t="s">
        <v>136</v>
      </c>
      <c r="FC149" t="s">
        <v>136</v>
      </c>
      <c r="FD149" t="s">
        <v>137</v>
      </c>
      <c r="FE149" t="s">
        <v>136</v>
      </c>
      <c r="FF149" t="s">
        <v>136</v>
      </c>
    </row>
    <row r="150" spans="1:162" x14ac:dyDescent="0.2">
      <c r="A150" t="s">
        <v>284</v>
      </c>
      <c r="B150" t="s">
        <v>136</v>
      </c>
      <c r="C150" t="s">
        <v>136</v>
      </c>
      <c r="D150" t="s">
        <v>136</v>
      </c>
      <c r="E150" t="s">
        <v>136</v>
      </c>
      <c r="F150" t="s">
        <v>136</v>
      </c>
      <c r="G150" t="s">
        <v>136</v>
      </c>
      <c r="J150" t="s">
        <v>136</v>
      </c>
      <c r="K150" t="s">
        <v>136</v>
      </c>
      <c r="L150" t="s">
        <v>136</v>
      </c>
      <c r="M150" t="s">
        <v>136</v>
      </c>
      <c r="N150" t="s">
        <v>136</v>
      </c>
      <c r="O150" t="s">
        <v>136</v>
      </c>
      <c r="R150" t="s">
        <v>136</v>
      </c>
      <c r="S150" t="s">
        <v>136</v>
      </c>
      <c r="T150" t="s">
        <v>136</v>
      </c>
      <c r="U150" t="s">
        <v>136</v>
      </c>
      <c r="V150" t="s">
        <v>136</v>
      </c>
      <c r="W150" t="s">
        <v>136</v>
      </c>
      <c r="Z150" t="s">
        <v>136</v>
      </c>
      <c r="AA150" t="s">
        <v>136</v>
      </c>
      <c r="AB150" t="s">
        <v>136</v>
      </c>
      <c r="AC150" t="s">
        <v>136</v>
      </c>
      <c r="AD150" t="s">
        <v>136</v>
      </c>
      <c r="AE150" t="s">
        <v>136</v>
      </c>
      <c r="AH150" t="s">
        <v>136</v>
      </c>
      <c r="AI150" t="s">
        <v>136</v>
      </c>
      <c r="AJ150" t="s">
        <v>136</v>
      </c>
      <c r="AK150" t="s">
        <v>136</v>
      </c>
      <c r="AL150" t="s">
        <v>136</v>
      </c>
      <c r="AM150" t="s">
        <v>136</v>
      </c>
      <c r="AP150" t="s">
        <v>136</v>
      </c>
      <c r="AQ150" t="s">
        <v>136</v>
      </c>
      <c r="AR150" t="s">
        <v>136</v>
      </c>
      <c r="AS150" t="s">
        <v>136</v>
      </c>
      <c r="AT150" t="s">
        <v>136</v>
      </c>
      <c r="AU150" t="s">
        <v>136</v>
      </c>
      <c r="AX150" t="s">
        <v>136</v>
      </c>
      <c r="AY150" t="s">
        <v>136</v>
      </c>
      <c r="AZ150" t="s">
        <v>136</v>
      </c>
      <c r="BA150" t="s">
        <v>136</v>
      </c>
      <c r="BB150" t="s">
        <v>136</v>
      </c>
      <c r="BC150" t="s">
        <v>136</v>
      </c>
      <c r="BF150" t="s">
        <v>136</v>
      </c>
      <c r="BG150" t="s">
        <v>136</v>
      </c>
      <c r="BH150" t="s">
        <v>136</v>
      </c>
      <c r="BI150" t="s">
        <v>136</v>
      </c>
      <c r="BJ150" t="s">
        <v>136</v>
      </c>
      <c r="BK150" t="s">
        <v>136</v>
      </c>
      <c r="BN150" t="s">
        <v>136</v>
      </c>
      <c r="BO150" t="s">
        <v>136</v>
      </c>
      <c r="BP150" t="s">
        <v>136</v>
      </c>
      <c r="BQ150" t="s">
        <v>136</v>
      </c>
      <c r="BR150" t="s">
        <v>136</v>
      </c>
      <c r="BS150" t="s">
        <v>136</v>
      </c>
      <c r="CD150" t="s">
        <v>136</v>
      </c>
      <c r="CE150" t="s">
        <v>136</v>
      </c>
      <c r="CF150" t="s">
        <v>136</v>
      </c>
      <c r="CG150" t="s">
        <v>136</v>
      </c>
      <c r="CH150" t="s">
        <v>136</v>
      </c>
      <c r="CI150" t="s">
        <v>136</v>
      </c>
      <c r="CJ150" t="s">
        <v>136</v>
      </c>
      <c r="CM150" t="s">
        <v>136</v>
      </c>
      <c r="CN150" t="s">
        <v>136</v>
      </c>
      <c r="CO150" t="s">
        <v>136</v>
      </c>
      <c r="CP150" t="s">
        <v>136</v>
      </c>
      <c r="CQ150" t="s">
        <v>136</v>
      </c>
      <c r="CR150" t="s">
        <v>136</v>
      </c>
      <c r="CS150" t="s">
        <v>136</v>
      </c>
      <c r="CT150" t="s">
        <v>136</v>
      </c>
      <c r="CU150" t="s">
        <v>136</v>
      </c>
      <c r="CV150" t="s">
        <v>136</v>
      </c>
      <c r="CW150" t="s">
        <v>136</v>
      </c>
      <c r="CX150" t="s">
        <v>136</v>
      </c>
      <c r="CY150" t="s">
        <v>136</v>
      </c>
      <c r="CZ150" t="s">
        <v>136</v>
      </c>
      <c r="DA150" t="s">
        <v>136</v>
      </c>
      <c r="DB150" t="s">
        <v>136</v>
      </c>
      <c r="DC150" t="s">
        <v>136</v>
      </c>
      <c r="DD150" t="s">
        <v>136</v>
      </c>
      <c r="DE150" t="s">
        <v>136</v>
      </c>
      <c r="DF150" t="s">
        <v>136</v>
      </c>
      <c r="DG150" t="s">
        <v>136</v>
      </c>
      <c r="DH150" t="s">
        <v>136</v>
      </c>
      <c r="DI150" t="s">
        <v>136</v>
      </c>
      <c r="DJ150" t="s">
        <v>136</v>
      </c>
      <c r="DK150" t="s">
        <v>136</v>
      </c>
      <c r="DL150" t="s">
        <v>136</v>
      </c>
      <c r="DM150" t="s">
        <v>136</v>
      </c>
      <c r="DN150" t="s">
        <v>136</v>
      </c>
      <c r="DO150" t="s">
        <v>136</v>
      </c>
      <c r="DP150" t="s">
        <v>136</v>
      </c>
      <c r="DQ150" t="s">
        <v>136</v>
      </c>
      <c r="DR150" t="s">
        <v>136</v>
      </c>
      <c r="DS150" t="s">
        <v>136</v>
      </c>
      <c r="DT150" t="s">
        <v>136</v>
      </c>
      <c r="DW150" t="s">
        <v>136</v>
      </c>
      <c r="DX150" t="s">
        <v>136</v>
      </c>
      <c r="DY150" t="s">
        <v>136</v>
      </c>
      <c r="DZ150" t="s">
        <v>136</v>
      </c>
      <c r="EA150" t="s">
        <v>136</v>
      </c>
      <c r="EB150" t="s">
        <v>136</v>
      </c>
      <c r="EC150" t="s">
        <v>136</v>
      </c>
      <c r="ED150" t="s">
        <v>136</v>
      </c>
      <c r="EE150" t="s">
        <v>136</v>
      </c>
      <c r="EF150" t="s">
        <v>136</v>
      </c>
      <c r="EG150" t="s">
        <v>136</v>
      </c>
      <c r="EH150" t="s">
        <v>136</v>
      </c>
      <c r="EI150" t="s">
        <v>136</v>
      </c>
      <c r="EJ150" t="s">
        <v>136</v>
      </c>
      <c r="EK150" t="s">
        <v>136</v>
      </c>
      <c r="EL150" t="s">
        <v>136</v>
      </c>
      <c r="EM150" t="s">
        <v>136</v>
      </c>
      <c r="EN150" t="s">
        <v>136</v>
      </c>
      <c r="EO150" t="s">
        <v>136</v>
      </c>
      <c r="EP150" t="s">
        <v>136</v>
      </c>
      <c r="EQ150" t="s">
        <v>136</v>
      </c>
      <c r="ER150" t="s">
        <v>136</v>
      </c>
      <c r="ES150" t="s">
        <v>136</v>
      </c>
      <c r="ET150" t="s">
        <v>136</v>
      </c>
      <c r="EU150" t="s">
        <v>136</v>
      </c>
      <c r="EV150" t="s">
        <v>136</v>
      </c>
      <c r="EW150" t="s">
        <v>136</v>
      </c>
      <c r="EX150" t="s">
        <v>136</v>
      </c>
      <c r="EY150" t="s">
        <v>136</v>
      </c>
      <c r="EZ150" t="s">
        <v>136</v>
      </c>
      <c r="FA150" t="s">
        <v>136</v>
      </c>
      <c r="FB150" t="s">
        <v>136</v>
      </c>
      <c r="FC150" t="s">
        <v>136</v>
      </c>
      <c r="FD150" t="s">
        <v>136</v>
      </c>
      <c r="FE150" t="s">
        <v>136</v>
      </c>
      <c r="FF150" t="s">
        <v>136</v>
      </c>
    </row>
    <row r="151" spans="1:162" x14ac:dyDescent="0.2">
      <c r="A151" t="s">
        <v>285</v>
      </c>
      <c r="B151" t="s">
        <v>136</v>
      </c>
      <c r="C151" t="s">
        <v>136</v>
      </c>
      <c r="D151" t="s">
        <v>136</v>
      </c>
      <c r="E151" t="s">
        <v>136</v>
      </c>
      <c r="F151" t="s">
        <v>136</v>
      </c>
      <c r="G151" t="s">
        <v>136</v>
      </c>
      <c r="J151" t="s">
        <v>136</v>
      </c>
      <c r="K151" t="s">
        <v>132</v>
      </c>
      <c r="L151" t="s">
        <v>136</v>
      </c>
      <c r="M151" t="s">
        <v>136</v>
      </c>
      <c r="N151" t="s">
        <v>132</v>
      </c>
      <c r="O151" t="s">
        <v>136</v>
      </c>
      <c r="R151" t="s">
        <v>136</v>
      </c>
      <c r="S151" t="s">
        <v>137</v>
      </c>
      <c r="T151" t="s">
        <v>136</v>
      </c>
      <c r="U151" t="s">
        <v>137</v>
      </c>
      <c r="V151" t="s">
        <v>136</v>
      </c>
      <c r="W151" t="s">
        <v>133</v>
      </c>
      <c r="Z151" t="s">
        <v>136</v>
      </c>
      <c r="AA151" t="s">
        <v>136</v>
      </c>
      <c r="AB151" t="s">
        <v>136</v>
      </c>
      <c r="AC151" t="s">
        <v>137</v>
      </c>
      <c r="AD151" t="s">
        <v>137</v>
      </c>
      <c r="AE151" t="s">
        <v>132</v>
      </c>
      <c r="AH151" t="s">
        <v>137</v>
      </c>
      <c r="AI151" t="s">
        <v>136</v>
      </c>
      <c r="AJ151" t="s">
        <v>136</v>
      </c>
      <c r="AK151" t="s">
        <v>136</v>
      </c>
      <c r="AL151" t="s">
        <v>136</v>
      </c>
      <c r="AM151" t="s">
        <v>136</v>
      </c>
      <c r="AP151" t="s">
        <v>136</v>
      </c>
      <c r="AQ151" t="s">
        <v>136</v>
      </c>
      <c r="AR151" t="s">
        <v>136</v>
      </c>
      <c r="AS151" t="s">
        <v>136</v>
      </c>
      <c r="AT151" t="s">
        <v>136</v>
      </c>
      <c r="AU151" t="s">
        <v>136</v>
      </c>
      <c r="AX151" t="s">
        <v>132</v>
      </c>
      <c r="AY151" t="s">
        <v>136</v>
      </c>
      <c r="AZ151" t="s">
        <v>136</v>
      </c>
      <c r="BA151" t="s">
        <v>132</v>
      </c>
      <c r="BB151" t="s">
        <v>132</v>
      </c>
      <c r="BC151" t="s">
        <v>136</v>
      </c>
      <c r="BF151" t="s">
        <v>136</v>
      </c>
      <c r="BG151" t="s">
        <v>136</v>
      </c>
      <c r="BH151" t="s">
        <v>136</v>
      </c>
      <c r="BI151" t="s">
        <v>133</v>
      </c>
      <c r="BJ151" t="s">
        <v>136</v>
      </c>
      <c r="BK151" t="s">
        <v>136</v>
      </c>
      <c r="BN151" t="s">
        <v>133</v>
      </c>
      <c r="BO151" t="s">
        <v>132</v>
      </c>
      <c r="BP151" t="s">
        <v>132</v>
      </c>
      <c r="BQ151" t="s">
        <v>136</v>
      </c>
      <c r="BR151" t="s">
        <v>133</v>
      </c>
      <c r="BS151" t="s">
        <v>136</v>
      </c>
      <c r="CD151" t="s">
        <v>133</v>
      </c>
      <c r="CE151" t="s">
        <v>136</v>
      </c>
      <c r="CF151" t="s">
        <v>136</v>
      </c>
      <c r="CG151" t="s">
        <v>136</v>
      </c>
      <c r="CH151" t="s">
        <v>138</v>
      </c>
      <c r="CI151" t="s">
        <v>136</v>
      </c>
      <c r="CJ151" t="s">
        <v>136</v>
      </c>
      <c r="CM151" t="s">
        <v>136</v>
      </c>
      <c r="CN151" t="s">
        <v>136</v>
      </c>
      <c r="CO151" t="s">
        <v>136</v>
      </c>
      <c r="CP151" t="s">
        <v>136</v>
      </c>
      <c r="CQ151" t="s">
        <v>136</v>
      </c>
      <c r="CR151" t="s">
        <v>136</v>
      </c>
      <c r="CS151" t="s">
        <v>136</v>
      </c>
      <c r="CT151" t="s">
        <v>136</v>
      </c>
      <c r="CU151" t="s">
        <v>136</v>
      </c>
      <c r="CV151" t="s">
        <v>136</v>
      </c>
      <c r="CW151" t="s">
        <v>136</v>
      </c>
      <c r="CX151" t="s">
        <v>136</v>
      </c>
      <c r="CY151" t="s">
        <v>136</v>
      </c>
      <c r="CZ151" t="s">
        <v>136</v>
      </c>
      <c r="DA151" t="s">
        <v>136</v>
      </c>
      <c r="DB151" t="s">
        <v>136</v>
      </c>
      <c r="DC151" t="s">
        <v>136</v>
      </c>
      <c r="DD151" t="s">
        <v>136</v>
      </c>
      <c r="DE151" t="s">
        <v>136</v>
      </c>
      <c r="DF151" t="s">
        <v>136</v>
      </c>
      <c r="DG151" t="s">
        <v>136</v>
      </c>
      <c r="DH151" t="s">
        <v>136</v>
      </c>
      <c r="DI151" t="s">
        <v>136</v>
      </c>
      <c r="DJ151" t="s">
        <v>136</v>
      </c>
      <c r="DK151" t="s">
        <v>136</v>
      </c>
      <c r="DL151" t="s">
        <v>137</v>
      </c>
      <c r="DM151" t="s">
        <v>136</v>
      </c>
      <c r="DN151" t="s">
        <v>136</v>
      </c>
      <c r="DO151" t="s">
        <v>136</v>
      </c>
      <c r="DP151" t="s">
        <v>136</v>
      </c>
      <c r="DQ151" t="s">
        <v>136</v>
      </c>
      <c r="DR151" t="s">
        <v>136</v>
      </c>
      <c r="DS151" t="s">
        <v>136</v>
      </c>
      <c r="DT151" t="s">
        <v>136</v>
      </c>
      <c r="DW151" t="s">
        <v>136</v>
      </c>
      <c r="DX151" t="s">
        <v>136</v>
      </c>
      <c r="DY151" t="s">
        <v>136</v>
      </c>
      <c r="DZ151" t="s">
        <v>136</v>
      </c>
      <c r="EA151" t="s">
        <v>136</v>
      </c>
      <c r="EB151" t="s">
        <v>136</v>
      </c>
      <c r="EC151" t="s">
        <v>136</v>
      </c>
      <c r="ED151" t="s">
        <v>136</v>
      </c>
      <c r="EE151" t="s">
        <v>136</v>
      </c>
      <c r="EF151" t="s">
        <v>136</v>
      </c>
      <c r="EG151" t="s">
        <v>136</v>
      </c>
      <c r="EH151" t="s">
        <v>136</v>
      </c>
      <c r="EI151" t="s">
        <v>136</v>
      </c>
      <c r="EJ151" t="s">
        <v>136</v>
      </c>
      <c r="EK151" t="s">
        <v>136</v>
      </c>
      <c r="EL151" t="s">
        <v>136</v>
      </c>
      <c r="EM151" t="s">
        <v>136</v>
      </c>
      <c r="EN151" t="s">
        <v>136</v>
      </c>
      <c r="EO151" t="s">
        <v>136</v>
      </c>
      <c r="EP151" t="s">
        <v>136</v>
      </c>
      <c r="EQ151" t="s">
        <v>136</v>
      </c>
      <c r="ER151" t="s">
        <v>136</v>
      </c>
      <c r="ES151" t="s">
        <v>136</v>
      </c>
      <c r="ET151" t="s">
        <v>136</v>
      </c>
      <c r="EU151" t="s">
        <v>136</v>
      </c>
      <c r="EV151" t="s">
        <v>136</v>
      </c>
      <c r="EW151" t="s">
        <v>136</v>
      </c>
      <c r="EX151" t="s">
        <v>136</v>
      </c>
      <c r="EY151" t="s">
        <v>136</v>
      </c>
      <c r="EZ151" t="s">
        <v>136</v>
      </c>
      <c r="FA151" t="s">
        <v>136</v>
      </c>
      <c r="FB151" t="s">
        <v>136</v>
      </c>
      <c r="FC151" t="s">
        <v>136</v>
      </c>
      <c r="FD151" t="s">
        <v>136</v>
      </c>
      <c r="FE151" t="s">
        <v>136</v>
      </c>
      <c r="FF151" t="s">
        <v>136</v>
      </c>
    </row>
    <row r="152" spans="1:162" x14ac:dyDescent="0.2">
      <c r="A152" t="s">
        <v>286</v>
      </c>
      <c r="B152" t="s">
        <v>136</v>
      </c>
      <c r="C152" t="s">
        <v>136</v>
      </c>
      <c r="D152" t="s">
        <v>136</v>
      </c>
      <c r="E152" t="s">
        <v>136</v>
      </c>
      <c r="F152" t="s">
        <v>136</v>
      </c>
      <c r="G152" t="s">
        <v>136</v>
      </c>
      <c r="J152" t="s">
        <v>138</v>
      </c>
      <c r="K152" t="s">
        <v>132</v>
      </c>
      <c r="L152" t="s">
        <v>136</v>
      </c>
      <c r="M152" t="s">
        <v>136</v>
      </c>
      <c r="N152" t="s">
        <v>132</v>
      </c>
      <c r="O152" t="s">
        <v>136</v>
      </c>
      <c r="R152" t="s">
        <v>136</v>
      </c>
      <c r="S152" t="s">
        <v>137</v>
      </c>
      <c r="T152" t="s">
        <v>136</v>
      </c>
      <c r="U152" t="s">
        <v>136</v>
      </c>
      <c r="V152" t="s">
        <v>136</v>
      </c>
      <c r="W152" t="s">
        <v>133</v>
      </c>
      <c r="Z152" t="s">
        <v>136</v>
      </c>
      <c r="AA152" t="s">
        <v>136</v>
      </c>
      <c r="AB152" t="s">
        <v>136</v>
      </c>
      <c r="AC152" t="s">
        <v>137</v>
      </c>
      <c r="AD152" t="s">
        <v>136</v>
      </c>
      <c r="AE152" t="s">
        <v>132</v>
      </c>
      <c r="AH152" t="s">
        <v>137</v>
      </c>
      <c r="AI152" t="s">
        <v>136</v>
      </c>
      <c r="AJ152" t="s">
        <v>136</v>
      </c>
      <c r="AK152" t="s">
        <v>136</v>
      </c>
      <c r="AL152" t="s">
        <v>136</v>
      </c>
      <c r="AM152" t="s">
        <v>136</v>
      </c>
      <c r="AP152" t="s">
        <v>136</v>
      </c>
      <c r="AQ152" t="s">
        <v>136</v>
      </c>
      <c r="AR152" t="s">
        <v>136</v>
      </c>
      <c r="AS152" t="s">
        <v>136</v>
      </c>
      <c r="AT152" t="s">
        <v>136</v>
      </c>
      <c r="AU152" t="s">
        <v>136</v>
      </c>
      <c r="AX152" t="s">
        <v>132</v>
      </c>
      <c r="AY152" t="s">
        <v>136</v>
      </c>
      <c r="AZ152" t="s">
        <v>136</v>
      </c>
      <c r="BA152" t="s">
        <v>132</v>
      </c>
      <c r="BB152" t="s">
        <v>132</v>
      </c>
      <c r="BC152" t="s">
        <v>136</v>
      </c>
      <c r="BF152" t="s">
        <v>136</v>
      </c>
      <c r="BG152" t="s">
        <v>136</v>
      </c>
      <c r="BH152" t="s">
        <v>136</v>
      </c>
      <c r="BI152" t="s">
        <v>136</v>
      </c>
      <c r="BJ152" t="s">
        <v>136</v>
      </c>
      <c r="BK152" t="s">
        <v>136</v>
      </c>
      <c r="BN152" t="s">
        <v>133</v>
      </c>
      <c r="BO152" t="s">
        <v>132</v>
      </c>
      <c r="BP152" t="s">
        <v>132</v>
      </c>
      <c r="BQ152" t="s">
        <v>136</v>
      </c>
      <c r="BR152" t="s">
        <v>133</v>
      </c>
      <c r="BS152" t="s">
        <v>136</v>
      </c>
      <c r="CD152" t="s">
        <v>138</v>
      </c>
      <c r="CE152" t="s">
        <v>136</v>
      </c>
      <c r="CF152" t="s">
        <v>136</v>
      </c>
      <c r="CG152" t="s">
        <v>136</v>
      </c>
      <c r="CH152" t="s">
        <v>138</v>
      </c>
      <c r="CI152" t="s">
        <v>136</v>
      </c>
      <c r="CJ152" t="s">
        <v>136</v>
      </c>
      <c r="CM152" t="s">
        <v>136</v>
      </c>
      <c r="CN152" t="s">
        <v>136</v>
      </c>
      <c r="CO152" t="s">
        <v>136</v>
      </c>
      <c r="CP152" t="s">
        <v>136</v>
      </c>
      <c r="CQ152" t="s">
        <v>136</v>
      </c>
      <c r="CR152" t="s">
        <v>136</v>
      </c>
      <c r="CS152" t="s">
        <v>136</v>
      </c>
      <c r="CT152" t="s">
        <v>136</v>
      </c>
      <c r="CU152" t="s">
        <v>136</v>
      </c>
      <c r="CV152" t="s">
        <v>136</v>
      </c>
      <c r="CW152" t="s">
        <v>136</v>
      </c>
      <c r="CX152" t="s">
        <v>136</v>
      </c>
      <c r="CY152" t="s">
        <v>136</v>
      </c>
      <c r="CZ152" t="s">
        <v>136</v>
      </c>
      <c r="DA152" t="s">
        <v>136</v>
      </c>
      <c r="DB152" t="s">
        <v>136</v>
      </c>
      <c r="DC152" t="s">
        <v>136</v>
      </c>
      <c r="DD152" t="s">
        <v>136</v>
      </c>
      <c r="DE152" t="s">
        <v>136</v>
      </c>
      <c r="DF152" t="s">
        <v>136</v>
      </c>
      <c r="DG152" t="s">
        <v>136</v>
      </c>
      <c r="DH152" t="s">
        <v>136</v>
      </c>
      <c r="DI152" t="s">
        <v>136</v>
      </c>
      <c r="DJ152" t="s">
        <v>136</v>
      </c>
      <c r="DK152" t="s">
        <v>136</v>
      </c>
      <c r="DL152" t="s">
        <v>137</v>
      </c>
      <c r="DM152" t="s">
        <v>136</v>
      </c>
      <c r="DN152" t="s">
        <v>136</v>
      </c>
      <c r="DO152" t="s">
        <v>136</v>
      </c>
      <c r="DP152" t="s">
        <v>136</v>
      </c>
      <c r="DQ152" t="s">
        <v>136</v>
      </c>
      <c r="DR152" t="s">
        <v>136</v>
      </c>
      <c r="DS152" t="s">
        <v>136</v>
      </c>
      <c r="DT152" t="s">
        <v>136</v>
      </c>
      <c r="DW152" t="s">
        <v>136</v>
      </c>
      <c r="DX152" t="s">
        <v>136</v>
      </c>
      <c r="DY152" t="s">
        <v>136</v>
      </c>
      <c r="DZ152" t="s">
        <v>136</v>
      </c>
      <c r="EA152" t="s">
        <v>136</v>
      </c>
      <c r="EB152" t="s">
        <v>136</v>
      </c>
      <c r="EC152" t="s">
        <v>136</v>
      </c>
      <c r="ED152" t="s">
        <v>136</v>
      </c>
      <c r="EE152" t="s">
        <v>138</v>
      </c>
      <c r="EF152" t="s">
        <v>136</v>
      </c>
      <c r="EG152" t="s">
        <v>136</v>
      </c>
      <c r="EH152" t="s">
        <v>136</v>
      </c>
      <c r="EI152" t="s">
        <v>136</v>
      </c>
      <c r="EJ152" t="s">
        <v>136</v>
      </c>
      <c r="EK152" t="s">
        <v>136</v>
      </c>
      <c r="EL152" t="s">
        <v>136</v>
      </c>
      <c r="EM152" t="s">
        <v>136</v>
      </c>
      <c r="EN152" t="s">
        <v>136</v>
      </c>
      <c r="EO152" t="s">
        <v>136</v>
      </c>
      <c r="EP152" t="s">
        <v>136</v>
      </c>
      <c r="EQ152" t="s">
        <v>136</v>
      </c>
      <c r="ER152" t="s">
        <v>138</v>
      </c>
      <c r="ES152" t="s">
        <v>136</v>
      </c>
      <c r="ET152" t="s">
        <v>136</v>
      </c>
      <c r="EU152" t="s">
        <v>136</v>
      </c>
      <c r="EV152" t="s">
        <v>138</v>
      </c>
      <c r="EW152" t="s">
        <v>136</v>
      </c>
      <c r="EX152" t="s">
        <v>136</v>
      </c>
      <c r="EY152" t="s">
        <v>136</v>
      </c>
      <c r="EZ152" t="s">
        <v>136</v>
      </c>
      <c r="FA152" t="s">
        <v>136</v>
      </c>
      <c r="FB152" t="s">
        <v>136</v>
      </c>
      <c r="FC152" t="s">
        <v>136</v>
      </c>
      <c r="FD152" t="s">
        <v>136</v>
      </c>
      <c r="FE152" t="s">
        <v>136</v>
      </c>
      <c r="FF152" t="s">
        <v>136</v>
      </c>
    </row>
    <row r="153" spans="1:162" x14ac:dyDescent="0.2">
      <c r="A153" t="s">
        <v>287</v>
      </c>
      <c r="B153" t="s">
        <v>132</v>
      </c>
      <c r="C153" t="s">
        <v>134</v>
      </c>
      <c r="D153" t="s">
        <v>134</v>
      </c>
      <c r="E153" t="s">
        <v>132</v>
      </c>
      <c r="F153" t="s">
        <v>134</v>
      </c>
      <c r="G153" t="s">
        <v>134</v>
      </c>
      <c r="J153" t="s">
        <v>132</v>
      </c>
      <c r="K153" t="s">
        <v>134</v>
      </c>
      <c r="L153" t="s">
        <v>132</v>
      </c>
      <c r="M153" t="s">
        <v>134</v>
      </c>
      <c r="N153" t="s">
        <v>134</v>
      </c>
      <c r="O153" t="s">
        <v>134</v>
      </c>
      <c r="R153" t="s">
        <v>134</v>
      </c>
      <c r="S153" t="s">
        <v>134</v>
      </c>
      <c r="T153" t="s">
        <v>134</v>
      </c>
      <c r="U153" t="s">
        <v>134</v>
      </c>
      <c r="V153" t="s">
        <v>134</v>
      </c>
      <c r="W153" t="s">
        <v>134</v>
      </c>
      <c r="Z153" t="s">
        <v>134</v>
      </c>
      <c r="AA153" t="s">
        <v>132</v>
      </c>
      <c r="AB153" t="s">
        <v>132</v>
      </c>
      <c r="AC153" t="s">
        <v>132</v>
      </c>
      <c r="AD153" t="s">
        <v>132</v>
      </c>
      <c r="AE153" t="s">
        <v>134</v>
      </c>
      <c r="AH153" t="s">
        <v>132</v>
      </c>
      <c r="AI153" t="s">
        <v>134</v>
      </c>
      <c r="AJ153" t="s">
        <v>132</v>
      </c>
      <c r="AK153" t="s">
        <v>132</v>
      </c>
      <c r="AL153" t="s">
        <v>134</v>
      </c>
      <c r="AM153" t="s">
        <v>134</v>
      </c>
      <c r="AP153" t="s">
        <v>134</v>
      </c>
      <c r="AQ153" t="s">
        <v>134</v>
      </c>
      <c r="AR153" t="s">
        <v>134</v>
      </c>
      <c r="AS153" t="s">
        <v>134</v>
      </c>
      <c r="AT153" t="s">
        <v>134</v>
      </c>
      <c r="AU153" t="s">
        <v>134</v>
      </c>
      <c r="AX153" t="s">
        <v>134</v>
      </c>
      <c r="AY153" t="s">
        <v>134</v>
      </c>
      <c r="AZ153" t="s">
        <v>134</v>
      </c>
      <c r="BA153" t="s">
        <v>132</v>
      </c>
      <c r="BB153" t="s">
        <v>134</v>
      </c>
      <c r="BC153" t="s">
        <v>132</v>
      </c>
      <c r="BF153" t="s">
        <v>134</v>
      </c>
      <c r="BG153" t="s">
        <v>134</v>
      </c>
      <c r="BH153" t="s">
        <v>134</v>
      </c>
      <c r="BI153" t="s">
        <v>134</v>
      </c>
      <c r="BJ153" t="s">
        <v>132</v>
      </c>
      <c r="BK153" t="s">
        <v>132</v>
      </c>
      <c r="BN153" t="s">
        <v>134</v>
      </c>
      <c r="BO153" t="s">
        <v>134</v>
      </c>
      <c r="BP153" t="s">
        <v>132</v>
      </c>
      <c r="BQ153" t="s">
        <v>134</v>
      </c>
      <c r="BR153" t="s">
        <v>134</v>
      </c>
      <c r="BS153" t="s">
        <v>132</v>
      </c>
      <c r="CD153" t="s">
        <v>134</v>
      </c>
      <c r="CE153" t="s">
        <v>134</v>
      </c>
      <c r="CF153" t="s">
        <v>134</v>
      </c>
      <c r="CG153" t="s">
        <v>134</v>
      </c>
      <c r="CH153" t="s">
        <v>132</v>
      </c>
      <c r="CI153" t="s">
        <v>134</v>
      </c>
      <c r="CJ153" t="s">
        <v>134</v>
      </c>
      <c r="CM153" t="s">
        <v>134</v>
      </c>
      <c r="CN153" t="s">
        <v>132</v>
      </c>
      <c r="CO153" t="s">
        <v>134</v>
      </c>
      <c r="CP153" t="s">
        <v>134</v>
      </c>
      <c r="CQ153" t="s">
        <v>134</v>
      </c>
      <c r="CR153" t="s">
        <v>134</v>
      </c>
      <c r="CS153" t="s">
        <v>132</v>
      </c>
      <c r="CT153" t="s">
        <v>132</v>
      </c>
      <c r="CU153" t="s">
        <v>134</v>
      </c>
      <c r="CV153" t="s">
        <v>134</v>
      </c>
      <c r="CW153" t="s">
        <v>134</v>
      </c>
      <c r="CX153" t="s">
        <v>134</v>
      </c>
      <c r="CY153" t="s">
        <v>134</v>
      </c>
      <c r="CZ153" t="s">
        <v>134</v>
      </c>
      <c r="DA153" t="s">
        <v>132</v>
      </c>
      <c r="DB153" t="s">
        <v>134</v>
      </c>
      <c r="DC153" t="s">
        <v>134</v>
      </c>
      <c r="DD153" t="s">
        <v>134</v>
      </c>
      <c r="DE153" t="s">
        <v>134</v>
      </c>
      <c r="DF153" t="s">
        <v>134</v>
      </c>
      <c r="DG153" t="s">
        <v>134</v>
      </c>
      <c r="DH153" t="s">
        <v>134</v>
      </c>
      <c r="DI153" t="s">
        <v>132</v>
      </c>
      <c r="DJ153" t="s">
        <v>134</v>
      </c>
      <c r="DK153" t="s">
        <v>134</v>
      </c>
      <c r="DL153" t="s">
        <v>134</v>
      </c>
      <c r="DM153" t="s">
        <v>134</v>
      </c>
      <c r="DN153" t="s">
        <v>134</v>
      </c>
      <c r="DO153" t="s">
        <v>132</v>
      </c>
      <c r="DP153" t="s">
        <v>134</v>
      </c>
      <c r="DQ153" t="s">
        <v>134</v>
      </c>
      <c r="DR153" t="s">
        <v>132</v>
      </c>
      <c r="DS153" t="s">
        <v>134</v>
      </c>
      <c r="DT153" t="s">
        <v>132</v>
      </c>
      <c r="DW153" t="s">
        <v>132</v>
      </c>
      <c r="DX153" t="s">
        <v>132</v>
      </c>
      <c r="DY153" t="s">
        <v>134</v>
      </c>
      <c r="DZ153" t="s">
        <v>134</v>
      </c>
      <c r="EA153" t="s">
        <v>134</v>
      </c>
      <c r="EB153" t="s">
        <v>134</v>
      </c>
      <c r="EC153" t="s">
        <v>134</v>
      </c>
      <c r="ED153" t="s">
        <v>132</v>
      </c>
      <c r="EE153" t="s">
        <v>134</v>
      </c>
      <c r="EF153" t="s">
        <v>132</v>
      </c>
      <c r="EG153" t="s">
        <v>134</v>
      </c>
      <c r="EH153" t="s">
        <v>134</v>
      </c>
      <c r="EI153" t="s">
        <v>134</v>
      </c>
      <c r="EJ153" t="s">
        <v>132</v>
      </c>
      <c r="EK153" t="s">
        <v>134</v>
      </c>
      <c r="EL153" t="s">
        <v>134</v>
      </c>
      <c r="EM153" t="s">
        <v>134</v>
      </c>
      <c r="EN153" t="s">
        <v>132</v>
      </c>
      <c r="EO153" t="s">
        <v>132</v>
      </c>
      <c r="EP153" t="s">
        <v>132</v>
      </c>
      <c r="EQ153" t="s">
        <v>134</v>
      </c>
      <c r="ER153" t="s">
        <v>134</v>
      </c>
      <c r="ES153" t="s">
        <v>132</v>
      </c>
      <c r="ET153" t="s">
        <v>134</v>
      </c>
      <c r="EU153" t="s">
        <v>134</v>
      </c>
      <c r="EV153" t="s">
        <v>132</v>
      </c>
      <c r="EW153" t="s">
        <v>134</v>
      </c>
      <c r="EX153" t="s">
        <v>134</v>
      </c>
      <c r="EY153" t="s">
        <v>134</v>
      </c>
      <c r="EZ153" t="s">
        <v>134</v>
      </c>
      <c r="FA153" t="s">
        <v>132</v>
      </c>
      <c r="FB153" t="s">
        <v>132</v>
      </c>
      <c r="FC153" t="s">
        <v>134</v>
      </c>
      <c r="FD153" t="s">
        <v>134</v>
      </c>
      <c r="FE153" t="s">
        <v>134</v>
      </c>
      <c r="FF153" t="s">
        <v>134</v>
      </c>
    </row>
    <row r="154" spans="1:162" x14ac:dyDescent="0.2">
      <c r="A154" t="s">
        <v>288</v>
      </c>
      <c r="B154" t="s">
        <v>138</v>
      </c>
      <c r="C154" t="s">
        <v>138</v>
      </c>
      <c r="D154" t="s">
        <v>138</v>
      </c>
      <c r="E154" t="s">
        <v>138</v>
      </c>
      <c r="F154" t="s">
        <v>138</v>
      </c>
      <c r="G154" t="s">
        <v>138</v>
      </c>
      <c r="J154" t="s">
        <v>138</v>
      </c>
      <c r="K154" t="s">
        <v>138</v>
      </c>
      <c r="L154" t="s">
        <v>138</v>
      </c>
      <c r="M154" t="s">
        <v>138</v>
      </c>
      <c r="N154" t="s">
        <v>138</v>
      </c>
      <c r="O154" t="s">
        <v>138</v>
      </c>
      <c r="R154" t="s">
        <v>138</v>
      </c>
      <c r="S154" t="s">
        <v>138</v>
      </c>
      <c r="T154" t="s">
        <v>138</v>
      </c>
      <c r="U154" t="s">
        <v>138</v>
      </c>
      <c r="V154" t="s">
        <v>138</v>
      </c>
      <c r="W154" t="s">
        <v>138</v>
      </c>
      <c r="Z154" t="s">
        <v>138</v>
      </c>
      <c r="AA154" t="s">
        <v>138</v>
      </c>
      <c r="AB154" t="s">
        <v>138</v>
      </c>
      <c r="AC154" t="s">
        <v>138</v>
      </c>
      <c r="AD154" t="s">
        <v>138</v>
      </c>
      <c r="AE154" t="s">
        <v>138</v>
      </c>
      <c r="AH154" t="s">
        <v>138</v>
      </c>
      <c r="AI154" t="s">
        <v>138</v>
      </c>
      <c r="AJ154" t="s">
        <v>138</v>
      </c>
      <c r="AK154" t="s">
        <v>138</v>
      </c>
      <c r="AL154" t="s">
        <v>138</v>
      </c>
      <c r="AM154" t="s">
        <v>138</v>
      </c>
      <c r="AP154" t="s">
        <v>138</v>
      </c>
      <c r="AQ154" t="s">
        <v>138</v>
      </c>
      <c r="AR154" t="s">
        <v>138</v>
      </c>
      <c r="AS154" t="s">
        <v>138</v>
      </c>
      <c r="AT154" t="s">
        <v>138</v>
      </c>
      <c r="AU154" t="s">
        <v>134</v>
      </c>
      <c r="AX154" t="s">
        <v>138</v>
      </c>
      <c r="AY154" t="s">
        <v>138</v>
      </c>
      <c r="AZ154" t="s">
        <v>138</v>
      </c>
      <c r="BA154" t="s">
        <v>138</v>
      </c>
      <c r="BB154" t="s">
        <v>138</v>
      </c>
      <c r="BC154" t="s">
        <v>138</v>
      </c>
      <c r="BF154" t="s">
        <v>138</v>
      </c>
      <c r="BG154" t="s">
        <v>138</v>
      </c>
      <c r="BH154" t="s">
        <v>138</v>
      </c>
      <c r="BI154" t="s">
        <v>133</v>
      </c>
      <c r="BJ154" t="s">
        <v>138</v>
      </c>
      <c r="BK154" t="s">
        <v>138</v>
      </c>
      <c r="BN154" t="s">
        <v>138</v>
      </c>
      <c r="BO154" t="s">
        <v>138</v>
      </c>
      <c r="BP154" t="s">
        <v>138</v>
      </c>
      <c r="BQ154" t="s">
        <v>138</v>
      </c>
      <c r="BR154" t="s">
        <v>138</v>
      </c>
      <c r="BS154" t="s">
        <v>138</v>
      </c>
      <c r="CD154" t="s">
        <v>133</v>
      </c>
      <c r="CE154" t="s">
        <v>138</v>
      </c>
      <c r="CF154" t="s">
        <v>138</v>
      </c>
      <c r="CG154" t="s">
        <v>138</v>
      </c>
      <c r="CH154" t="s">
        <v>138</v>
      </c>
      <c r="CI154" t="s">
        <v>138</v>
      </c>
      <c r="CJ154" t="s">
        <v>138</v>
      </c>
      <c r="CM154" t="s">
        <v>138</v>
      </c>
      <c r="CN154" t="s">
        <v>138</v>
      </c>
      <c r="CO154" t="s">
        <v>138</v>
      </c>
      <c r="CP154" t="s">
        <v>138</v>
      </c>
      <c r="CQ154" t="s">
        <v>138</v>
      </c>
      <c r="CR154" t="s">
        <v>138</v>
      </c>
      <c r="CS154" t="s">
        <v>138</v>
      </c>
      <c r="CT154" t="s">
        <v>138</v>
      </c>
      <c r="CU154" t="s">
        <v>138</v>
      </c>
      <c r="CV154" t="s">
        <v>138</v>
      </c>
      <c r="CW154" t="s">
        <v>138</v>
      </c>
      <c r="CX154" t="s">
        <v>138</v>
      </c>
      <c r="CY154" t="s">
        <v>138</v>
      </c>
      <c r="CZ154" t="s">
        <v>138</v>
      </c>
      <c r="DA154" t="s">
        <v>138</v>
      </c>
      <c r="DB154" t="s">
        <v>138</v>
      </c>
      <c r="DC154" t="s">
        <v>138</v>
      </c>
      <c r="DD154" t="s">
        <v>138</v>
      </c>
      <c r="DE154" t="s">
        <v>138</v>
      </c>
      <c r="DF154" t="s">
        <v>138</v>
      </c>
      <c r="DG154" t="s">
        <v>138</v>
      </c>
      <c r="DH154" t="s">
        <v>138</v>
      </c>
      <c r="DI154" t="s">
        <v>138</v>
      </c>
      <c r="DJ154" t="s">
        <v>138</v>
      </c>
      <c r="DK154" t="s">
        <v>138</v>
      </c>
      <c r="DL154" t="s">
        <v>138</v>
      </c>
      <c r="DM154" t="s">
        <v>138</v>
      </c>
      <c r="DN154" t="s">
        <v>138</v>
      </c>
      <c r="DO154" t="s">
        <v>134</v>
      </c>
      <c r="DP154" t="s">
        <v>138</v>
      </c>
      <c r="DQ154" t="s">
        <v>138</v>
      </c>
      <c r="DR154" t="s">
        <v>138</v>
      </c>
      <c r="DS154" t="s">
        <v>138</v>
      </c>
      <c r="DT154" t="s">
        <v>138</v>
      </c>
      <c r="DW154" t="s">
        <v>138</v>
      </c>
      <c r="DX154" t="s">
        <v>138</v>
      </c>
      <c r="DY154" t="s">
        <v>138</v>
      </c>
      <c r="DZ154" t="s">
        <v>138</v>
      </c>
      <c r="EA154" t="s">
        <v>138</v>
      </c>
      <c r="EB154" t="s">
        <v>138</v>
      </c>
      <c r="EC154" t="s">
        <v>138</v>
      </c>
      <c r="ED154" t="s">
        <v>138</v>
      </c>
      <c r="EE154" t="s">
        <v>138</v>
      </c>
      <c r="EF154" t="s">
        <v>138</v>
      </c>
      <c r="EG154" t="s">
        <v>138</v>
      </c>
      <c r="EH154" t="s">
        <v>138</v>
      </c>
      <c r="EI154" t="s">
        <v>138</v>
      </c>
      <c r="EJ154" t="s">
        <v>138</v>
      </c>
      <c r="EK154" t="s">
        <v>138</v>
      </c>
      <c r="EL154" t="s">
        <v>134</v>
      </c>
      <c r="EM154" t="s">
        <v>138</v>
      </c>
      <c r="EN154" t="s">
        <v>138</v>
      </c>
      <c r="EO154" t="s">
        <v>138</v>
      </c>
      <c r="EP154" t="s">
        <v>138</v>
      </c>
      <c r="EQ154" t="s">
        <v>138</v>
      </c>
      <c r="ER154" t="s">
        <v>138</v>
      </c>
      <c r="ES154" t="s">
        <v>138</v>
      </c>
      <c r="ET154" t="s">
        <v>138</v>
      </c>
      <c r="EU154" t="s">
        <v>138</v>
      </c>
      <c r="EV154" t="s">
        <v>138</v>
      </c>
      <c r="EW154" t="s">
        <v>138</v>
      </c>
      <c r="EX154" t="s">
        <v>138</v>
      </c>
      <c r="EY154" t="s">
        <v>138</v>
      </c>
      <c r="EZ154" t="s">
        <v>138</v>
      </c>
      <c r="FA154" t="s">
        <v>138</v>
      </c>
      <c r="FB154" t="s">
        <v>138</v>
      </c>
      <c r="FC154" t="s">
        <v>138</v>
      </c>
      <c r="FD154" t="s">
        <v>138</v>
      </c>
      <c r="FE154" t="s">
        <v>138</v>
      </c>
      <c r="FF154" t="s">
        <v>138</v>
      </c>
    </row>
    <row r="155" spans="1:162" x14ac:dyDescent="0.2">
      <c r="A155" t="s">
        <v>289</v>
      </c>
      <c r="B155" t="s">
        <v>136</v>
      </c>
      <c r="C155" t="s">
        <v>136</v>
      </c>
      <c r="D155" t="s">
        <v>136</v>
      </c>
      <c r="E155" t="s">
        <v>136</v>
      </c>
      <c r="F155" t="s">
        <v>136</v>
      </c>
      <c r="G155" t="s">
        <v>136</v>
      </c>
      <c r="J155" t="s">
        <v>138</v>
      </c>
      <c r="K155" t="s">
        <v>132</v>
      </c>
      <c r="L155" t="s">
        <v>136</v>
      </c>
      <c r="M155" t="s">
        <v>136</v>
      </c>
      <c r="N155" t="s">
        <v>136</v>
      </c>
      <c r="O155" t="s">
        <v>138</v>
      </c>
      <c r="R155" t="s">
        <v>136</v>
      </c>
      <c r="S155" t="s">
        <v>136</v>
      </c>
      <c r="T155" t="s">
        <v>136</v>
      </c>
      <c r="U155" t="s">
        <v>136</v>
      </c>
      <c r="V155" t="s">
        <v>136</v>
      </c>
      <c r="W155" t="s">
        <v>133</v>
      </c>
      <c r="Z155" t="s">
        <v>136</v>
      </c>
      <c r="AA155" t="s">
        <v>136</v>
      </c>
      <c r="AB155" t="s">
        <v>136</v>
      </c>
      <c r="AC155" t="s">
        <v>136</v>
      </c>
      <c r="AD155" t="s">
        <v>136</v>
      </c>
      <c r="AE155" t="s">
        <v>132</v>
      </c>
      <c r="AH155" t="s">
        <v>136</v>
      </c>
      <c r="AI155" t="s">
        <v>136</v>
      </c>
      <c r="AJ155" t="s">
        <v>136</v>
      </c>
      <c r="AK155" t="s">
        <v>136</v>
      </c>
      <c r="AL155" t="s">
        <v>136</v>
      </c>
      <c r="AM155" t="s">
        <v>136</v>
      </c>
      <c r="AP155" t="s">
        <v>136</v>
      </c>
      <c r="AQ155" t="s">
        <v>136</v>
      </c>
      <c r="AR155" t="s">
        <v>136</v>
      </c>
      <c r="AS155" t="s">
        <v>136</v>
      </c>
      <c r="AT155" t="s">
        <v>136</v>
      </c>
      <c r="AU155" t="s">
        <v>136</v>
      </c>
      <c r="AX155" t="s">
        <v>132</v>
      </c>
      <c r="AY155" t="s">
        <v>136</v>
      </c>
      <c r="AZ155" t="s">
        <v>136</v>
      </c>
      <c r="BA155" t="s">
        <v>132</v>
      </c>
      <c r="BB155" t="s">
        <v>132</v>
      </c>
      <c r="BC155" t="s">
        <v>136</v>
      </c>
      <c r="BF155" t="s">
        <v>136</v>
      </c>
      <c r="BG155" t="s">
        <v>136</v>
      </c>
      <c r="BH155" t="s">
        <v>136</v>
      </c>
      <c r="BI155" t="s">
        <v>133</v>
      </c>
      <c r="BJ155" t="s">
        <v>136</v>
      </c>
      <c r="BK155" t="s">
        <v>136</v>
      </c>
      <c r="BN155" t="s">
        <v>133</v>
      </c>
      <c r="BO155" t="s">
        <v>132</v>
      </c>
      <c r="BP155" t="s">
        <v>132</v>
      </c>
      <c r="BQ155" t="s">
        <v>136</v>
      </c>
      <c r="BR155" t="s">
        <v>133</v>
      </c>
      <c r="BS155" t="s">
        <v>136</v>
      </c>
      <c r="CD155" t="s">
        <v>133</v>
      </c>
      <c r="CE155" t="s">
        <v>136</v>
      </c>
      <c r="CF155" t="s">
        <v>136</v>
      </c>
      <c r="CG155" t="s">
        <v>136</v>
      </c>
      <c r="CH155" t="s">
        <v>136</v>
      </c>
      <c r="CI155" t="s">
        <v>136</v>
      </c>
      <c r="CJ155" t="s">
        <v>136</v>
      </c>
      <c r="CM155" t="s">
        <v>136</v>
      </c>
      <c r="CN155" t="s">
        <v>136</v>
      </c>
      <c r="CO155" t="s">
        <v>136</v>
      </c>
      <c r="CP155" t="s">
        <v>136</v>
      </c>
      <c r="CQ155" t="s">
        <v>136</v>
      </c>
      <c r="CR155" t="s">
        <v>136</v>
      </c>
      <c r="CS155" t="s">
        <v>136</v>
      </c>
      <c r="CT155" t="s">
        <v>136</v>
      </c>
      <c r="CU155" t="s">
        <v>136</v>
      </c>
      <c r="CV155" t="s">
        <v>136</v>
      </c>
      <c r="CW155" t="s">
        <v>136</v>
      </c>
      <c r="CX155" t="s">
        <v>136</v>
      </c>
      <c r="CY155" t="s">
        <v>136</v>
      </c>
      <c r="CZ155" t="s">
        <v>136</v>
      </c>
      <c r="DA155" t="s">
        <v>136</v>
      </c>
      <c r="DB155" t="s">
        <v>136</v>
      </c>
      <c r="DC155" t="s">
        <v>136</v>
      </c>
      <c r="DD155" t="s">
        <v>136</v>
      </c>
      <c r="DE155" t="s">
        <v>136</v>
      </c>
      <c r="DF155" t="s">
        <v>136</v>
      </c>
      <c r="DG155" t="s">
        <v>136</v>
      </c>
      <c r="DH155" t="s">
        <v>136</v>
      </c>
      <c r="DI155" t="s">
        <v>136</v>
      </c>
      <c r="DJ155" t="s">
        <v>136</v>
      </c>
      <c r="DK155" t="s">
        <v>136</v>
      </c>
      <c r="DL155" t="s">
        <v>136</v>
      </c>
      <c r="DM155" t="s">
        <v>136</v>
      </c>
      <c r="DN155" t="s">
        <v>136</v>
      </c>
      <c r="DO155" t="s">
        <v>136</v>
      </c>
      <c r="DP155" t="s">
        <v>136</v>
      </c>
      <c r="DQ155" t="s">
        <v>136</v>
      </c>
      <c r="DR155" t="s">
        <v>136</v>
      </c>
      <c r="DS155" t="s">
        <v>136</v>
      </c>
      <c r="DT155" t="s">
        <v>136</v>
      </c>
      <c r="DW155" t="s">
        <v>136</v>
      </c>
      <c r="DX155" t="s">
        <v>136</v>
      </c>
      <c r="DY155" t="s">
        <v>136</v>
      </c>
      <c r="DZ155" t="s">
        <v>136</v>
      </c>
      <c r="EA155" t="s">
        <v>136</v>
      </c>
      <c r="EB155" t="s">
        <v>136</v>
      </c>
      <c r="EC155" t="s">
        <v>136</v>
      </c>
      <c r="ED155" t="s">
        <v>136</v>
      </c>
      <c r="EE155" t="s">
        <v>136</v>
      </c>
      <c r="EF155" t="s">
        <v>136</v>
      </c>
      <c r="EG155" t="s">
        <v>136</v>
      </c>
      <c r="EH155" t="s">
        <v>136</v>
      </c>
      <c r="EI155" t="s">
        <v>136</v>
      </c>
      <c r="EJ155" t="s">
        <v>136</v>
      </c>
      <c r="EK155" t="s">
        <v>136</v>
      </c>
      <c r="EL155" t="s">
        <v>136</v>
      </c>
      <c r="EM155" t="s">
        <v>136</v>
      </c>
      <c r="EN155" t="s">
        <v>136</v>
      </c>
      <c r="EO155" t="s">
        <v>136</v>
      </c>
      <c r="EP155" t="s">
        <v>136</v>
      </c>
      <c r="EQ155" t="s">
        <v>136</v>
      </c>
      <c r="ER155" t="s">
        <v>136</v>
      </c>
      <c r="ES155" t="s">
        <v>136</v>
      </c>
      <c r="ET155" t="s">
        <v>136</v>
      </c>
      <c r="EU155" t="s">
        <v>136</v>
      </c>
      <c r="EV155" t="s">
        <v>133</v>
      </c>
      <c r="EW155" t="s">
        <v>136</v>
      </c>
      <c r="EX155" t="s">
        <v>136</v>
      </c>
      <c r="EY155" t="s">
        <v>136</v>
      </c>
      <c r="EZ155" t="s">
        <v>136</v>
      </c>
      <c r="FA155" t="s">
        <v>136</v>
      </c>
      <c r="FB155" t="s">
        <v>136</v>
      </c>
      <c r="FC155" t="s">
        <v>136</v>
      </c>
      <c r="FD155" t="s">
        <v>136</v>
      </c>
      <c r="FE155" t="s">
        <v>136</v>
      </c>
      <c r="FF155" t="s">
        <v>136</v>
      </c>
    </row>
    <row r="156" spans="1:162" x14ac:dyDescent="0.2">
      <c r="A156" t="s">
        <v>290</v>
      </c>
      <c r="B156" t="s">
        <v>136</v>
      </c>
      <c r="C156" t="s">
        <v>136</v>
      </c>
      <c r="D156" t="s">
        <v>136</v>
      </c>
      <c r="E156" t="s">
        <v>136</v>
      </c>
      <c r="F156" t="s">
        <v>136</v>
      </c>
      <c r="G156" t="s">
        <v>136</v>
      </c>
      <c r="J156" t="s">
        <v>138</v>
      </c>
      <c r="K156" t="s">
        <v>132</v>
      </c>
      <c r="L156" t="s">
        <v>136</v>
      </c>
      <c r="M156" t="s">
        <v>136</v>
      </c>
      <c r="N156" t="s">
        <v>136</v>
      </c>
      <c r="O156" t="s">
        <v>138</v>
      </c>
      <c r="R156" t="s">
        <v>136</v>
      </c>
      <c r="S156" t="s">
        <v>136</v>
      </c>
      <c r="T156" t="s">
        <v>136</v>
      </c>
      <c r="U156" t="s">
        <v>136</v>
      </c>
      <c r="V156" t="s">
        <v>136</v>
      </c>
      <c r="W156" t="s">
        <v>133</v>
      </c>
      <c r="Z156" t="s">
        <v>136</v>
      </c>
      <c r="AA156" t="s">
        <v>136</v>
      </c>
      <c r="AB156" t="s">
        <v>136</v>
      </c>
      <c r="AC156" t="s">
        <v>137</v>
      </c>
      <c r="AD156" t="s">
        <v>136</v>
      </c>
      <c r="AE156" t="s">
        <v>132</v>
      </c>
      <c r="AH156" t="s">
        <v>137</v>
      </c>
      <c r="AI156" t="s">
        <v>136</v>
      </c>
      <c r="AJ156" t="s">
        <v>136</v>
      </c>
      <c r="AK156" t="s">
        <v>136</v>
      </c>
      <c r="AL156" t="s">
        <v>136</v>
      </c>
      <c r="AM156" t="s">
        <v>136</v>
      </c>
      <c r="AP156" t="s">
        <v>136</v>
      </c>
      <c r="AQ156" t="s">
        <v>136</v>
      </c>
      <c r="AR156" t="s">
        <v>136</v>
      </c>
      <c r="AS156" t="s">
        <v>136</v>
      </c>
      <c r="AT156" t="s">
        <v>136</v>
      </c>
      <c r="AU156" t="s">
        <v>136</v>
      </c>
      <c r="AX156" t="s">
        <v>132</v>
      </c>
      <c r="AY156" t="s">
        <v>136</v>
      </c>
      <c r="AZ156" t="s">
        <v>136</v>
      </c>
      <c r="BA156" t="s">
        <v>132</v>
      </c>
      <c r="BB156" t="s">
        <v>132</v>
      </c>
      <c r="BC156" t="s">
        <v>136</v>
      </c>
      <c r="BF156" t="s">
        <v>136</v>
      </c>
      <c r="BG156" t="s">
        <v>136</v>
      </c>
      <c r="BH156" t="s">
        <v>136</v>
      </c>
      <c r="BI156" t="s">
        <v>136</v>
      </c>
      <c r="BJ156" t="s">
        <v>136</v>
      </c>
      <c r="BK156" t="s">
        <v>136</v>
      </c>
      <c r="BN156" t="s">
        <v>133</v>
      </c>
      <c r="BO156" t="s">
        <v>132</v>
      </c>
      <c r="BP156" t="s">
        <v>132</v>
      </c>
      <c r="BQ156" t="s">
        <v>136</v>
      </c>
      <c r="BR156" t="s">
        <v>133</v>
      </c>
      <c r="BS156" t="s">
        <v>136</v>
      </c>
      <c r="CD156" t="s">
        <v>136</v>
      </c>
      <c r="CE156" t="s">
        <v>136</v>
      </c>
      <c r="CF156" t="s">
        <v>136</v>
      </c>
      <c r="CG156" t="s">
        <v>136</v>
      </c>
      <c r="CH156" t="s">
        <v>138</v>
      </c>
      <c r="CI156" t="s">
        <v>136</v>
      </c>
      <c r="CJ156" t="s">
        <v>136</v>
      </c>
      <c r="CM156" t="s">
        <v>136</v>
      </c>
      <c r="CN156" t="s">
        <v>136</v>
      </c>
      <c r="CO156" t="s">
        <v>136</v>
      </c>
      <c r="CP156" t="s">
        <v>136</v>
      </c>
      <c r="CQ156" t="s">
        <v>136</v>
      </c>
      <c r="CR156" t="s">
        <v>136</v>
      </c>
      <c r="CS156" t="s">
        <v>136</v>
      </c>
      <c r="CT156" t="s">
        <v>136</v>
      </c>
      <c r="CU156" t="s">
        <v>136</v>
      </c>
      <c r="CV156" t="s">
        <v>136</v>
      </c>
      <c r="CW156" t="s">
        <v>136</v>
      </c>
      <c r="CX156" t="s">
        <v>136</v>
      </c>
      <c r="CY156" t="s">
        <v>136</v>
      </c>
      <c r="CZ156" t="s">
        <v>136</v>
      </c>
      <c r="DA156" t="s">
        <v>136</v>
      </c>
      <c r="DB156" t="s">
        <v>136</v>
      </c>
      <c r="DC156" t="s">
        <v>136</v>
      </c>
      <c r="DD156" t="s">
        <v>136</v>
      </c>
      <c r="DE156" t="s">
        <v>136</v>
      </c>
      <c r="DF156" t="s">
        <v>136</v>
      </c>
      <c r="DG156" t="s">
        <v>136</v>
      </c>
      <c r="DH156" t="s">
        <v>136</v>
      </c>
      <c r="DI156" t="s">
        <v>136</v>
      </c>
      <c r="DJ156" t="s">
        <v>136</v>
      </c>
      <c r="DK156" t="s">
        <v>136</v>
      </c>
      <c r="DL156" t="s">
        <v>136</v>
      </c>
      <c r="DM156" t="s">
        <v>136</v>
      </c>
      <c r="DN156" t="s">
        <v>136</v>
      </c>
      <c r="DO156" t="s">
        <v>136</v>
      </c>
      <c r="DP156" t="s">
        <v>136</v>
      </c>
      <c r="DQ156" t="s">
        <v>136</v>
      </c>
      <c r="DR156" t="s">
        <v>136</v>
      </c>
      <c r="DS156" t="s">
        <v>136</v>
      </c>
      <c r="DT156" t="s">
        <v>136</v>
      </c>
      <c r="DW156" t="s">
        <v>136</v>
      </c>
      <c r="DX156" t="s">
        <v>136</v>
      </c>
      <c r="DY156" t="s">
        <v>136</v>
      </c>
      <c r="DZ156" t="s">
        <v>136</v>
      </c>
      <c r="EA156" t="s">
        <v>136</v>
      </c>
      <c r="EB156" t="s">
        <v>136</v>
      </c>
      <c r="EC156" t="s">
        <v>136</v>
      </c>
      <c r="ED156" t="s">
        <v>136</v>
      </c>
      <c r="EE156" t="s">
        <v>138</v>
      </c>
      <c r="EF156" t="s">
        <v>136</v>
      </c>
      <c r="EG156" t="s">
        <v>136</v>
      </c>
      <c r="EH156" t="s">
        <v>136</v>
      </c>
      <c r="EI156" t="s">
        <v>136</v>
      </c>
      <c r="EJ156" t="s">
        <v>136</v>
      </c>
      <c r="EK156" t="s">
        <v>136</v>
      </c>
      <c r="EL156" t="s">
        <v>136</v>
      </c>
      <c r="EM156" t="s">
        <v>136</v>
      </c>
      <c r="EN156" t="s">
        <v>136</v>
      </c>
      <c r="EO156" t="s">
        <v>136</v>
      </c>
      <c r="EP156" t="s">
        <v>136</v>
      </c>
      <c r="EQ156" t="s">
        <v>136</v>
      </c>
      <c r="ER156" t="s">
        <v>138</v>
      </c>
      <c r="ES156" t="s">
        <v>136</v>
      </c>
      <c r="ET156" t="s">
        <v>136</v>
      </c>
      <c r="EU156" t="s">
        <v>136</v>
      </c>
      <c r="EV156" t="s">
        <v>138</v>
      </c>
      <c r="EW156" t="s">
        <v>136</v>
      </c>
      <c r="EX156" t="s">
        <v>136</v>
      </c>
      <c r="EY156" t="s">
        <v>136</v>
      </c>
      <c r="EZ156" t="s">
        <v>136</v>
      </c>
      <c r="FA156" t="s">
        <v>136</v>
      </c>
      <c r="FB156" t="s">
        <v>136</v>
      </c>
      <c r="FC156" t="s">
        <v>136</v>
      </c>
      <c r="FD156" t="s">
        <v>136</v>
      </c>
      <c r="FE156" t="s">
        <v>136</v>
      </c>
      <c r="FF156" t="s">
        <v>136</v>
      </c>
    </row>
    <row r="157" spans="1:162" x14ac:dyDescent="0.2">
      <c r="A157" t="s">
        <v>291</v>
      </c>
      <c r="B157" t="s">
        <v>136</v>
      </c>
      <c r="C157" t="s">
        <v>136</v>
      </c>
      <c r="D157" t="s">
        <v>136</v>
      </c>
      <c r="E157" t="s">
        <v>136</v>
      </c>
      <c r="F157" t="s">
        <v>136</v>
      </c>
      <c r="G157" t="s">
        <v>136</v>
      </c>
      <c r="J157" t="s">
        <v>136</v>
      </c>
      <c r="K157" t="s">
        <v>136</v>
      </c>
      <c r="L157" t="s">
        <v>136</v>
      </c>
      <c r="M157" t="s">
        <v>136</v>
      </c>
      <c r="N157" t="s">
        <v>136</v>
      </c>
      <c r="O157" t="s">
        <v>136</v>
      </c>
      <c r="R157" t="s">
        <v>136</v>
      </c>
      <c r="S157" t="s">
        <v>136</v>
      </c>
      <c r="T157" t="s">
        <v>136</v>
      </c>
      <c r="U157" t="s">
        <v>136</v>
      </c>
      <c r="V157" t="s">
        <v>136</v>
      </c>
      <c r="W157" t="s">
        <v>136</v>
      </c>
      <c r="Z157" t="s">
        <v>136</v>
      </c>
      <c r="AA157" t="s">
        <v>136</v>
      </c>
      <c r="AB157" t="s">
        <v>136</v>
      </c>
      <c r="AC157" t="s">
        <v>136</v>
      </c>
      <c r="AD157" t="s">
        <v>136</v>
      </c>
      <c r="AE157" t="s">
        <v>136</v>
      </c>
      <c r="AH157" t="s">
        <v>136</v>
      </c>
      <c r="AI157" t="s">
        <v>136</v>
      </c>
      <c r="AJ157" t="s">
        <v>136</v>
      </c>
      <c r="AK157" t="s">
        <v>136</v>
      </c>
      <c r="AL157" t="s">
        <v>136</v>
      </c>
      <c r="AM157" t="s">
        <v>133</v>
      </c>
      <c r="AP157" t="s">
        <v>136</v>
      </c>
      <c r="AQ157" t="s">
        <v>136</v>
      </c>
      <c r="AR157" t="s">
        <v>136</v>
      </c>
      <c r="AS157" t="s">
        <v>136</v>
      </c>
      <c r="AT157" t="s">
        <v>136</v>
      </c>
      <c r="AU157" t="s">
        <v>136</v>
      </c>
      <c r="AX157" t="s">
        <v>136</v>
      </c>
      <c r="AY157" t="s">
        <v>136</v>
      </c>
      <c r="AZ157" t="s">
        <v>136</v>
      </c>
      <c r="BA157" t="s">
        <v>136</v>
      </c>
      <c r="BB157" t="s">
        <v>136</v>
      </c>
      <c r="BC157" t="s">
        <v>136</v>
      </c>
      <c r="BF157" t="s">
        <v>136</v>
      </c>
      <c r="BG157" t="s">
        <v>136</v>
      </c>
      <c r="BH157" t="s">
        <v>136</v>
      </c>
      <c r="BI157" t="s">
        <v>137</v>
      </c>
      <c r="BJ157" t="s">
        <v>136</v>
      </c>
      <c r="BK157" t="s">
        <v>136</v>
      </c>
      <c r="BN157" t="s">
        <v>136</v>
      </c>
      <c r="BO157" t="s">
        <v>136</v>
      </c>
      <c r="BP157" t="s">
        <v>136</v>
      </c>
      <c r="BQ157" t="s">
        <v>136</v>
      </c>
      <c r="BR157" t="s">
        <v>136</v>
      </c>
      <c r="BS157" t="s">
        <v>136</v>
      </c>
      <c r="CD157" t="s">
        <v>136</v>
      </c>
      <c r="CE157" t="s">
        <v>136</v>
      </c>
      <c r="CF157" t="s">
        <v>136</v>
      </c>
      <c r="CG157" t="s">
        <v>136</v>
      </c>
      <c r="CH157" t="s">
        <v>136</v>
      </c>
      <c r="CI157" t="s">
        <v>136</v>
      </c>
      <c r="CJ157" t="s">
        <v>136</v>
      </c>
      <c r="CM157" t="s">
        <v>136</v>
      </c>
      <c r="CN157" t="s">
        <v>136</v>
      </c>
      <c r="CO157" t="s">
        <v>136</v>
      </c>
      <c r="CP157" t="s">
        <v>133</v>
      </c>
      <c r="CQ157" t="s">
        <v>136</v>
      </c>
      <c r="CR157" t="s">
        <v>136</v>
      </c>
      <c r="CS157" t="s">
        <v>136</v>
      </c>
      <c r="CT157" t="s">
        <v>136</v>
      </c>
      <c r="CU157" t="s">
        <v>136</v>
      </c>
      <c r="CV157" t="s">
        <v>136</v>
      </c>
      <c r="CW157" t="s">
        <v>136</v>
      </c>
      <c r="CX157" t="s">
        <v>136</v>
      </c>
      <c r="CY157" t="s">
        <v>136</v>
      </c>
      <c r="CZ157" t="s">
        <v>136</v>
      </c>
      <c r="DA157" t="s">
        <v>136</v>
      </c>
      <c r="DB157" t="s">
        <v>136</v>
      </c>
      <c r="DC157" t="s">
        <v>136</v>
      </c>
      <c r="DD157" t="s">
        <v>136</v>
      </c>
      <c r="DE157" t="s">
        <v>136</v>
      </c>
      <c r="DF157" t="s">
        <v>136</v>
      </c>
      <c r="DG157" t="s">
        <v>136</v>
      </c>
      <c r="DH157" t="s">
        <v>136</v>
      </c>
      <c r="DI157" t="s">
        <v>136</v>
      </c>
      <c r="DJ157" t="s">
        <v>136</v>
      </c>
      <c r="DK157" t="s">
        <v>136</v>
      </c>
      <c r="DL157" t="s">
        <v>136</v>
      </c>
      <c r="DM157" t="s">
        <v>136</v>
      </c>
      <c r="DN157" t="s">
        <v>136</v>
      </c>
      <c r="DO157" t="s">
        <v>136</v>
      </c>
      <c r="DP157" t="s">
        <v>136</v>
      </c>
      <c r="DQ157" t="s">
        <v>136</v>
      </c>
      <c r="DR157" t="s">
        <v>136</v>
      </c>
      <c r="DS157" t="s">
        <v>136</v>
      </c>
      <c r="DT157" t="s">
        <v>136</v>
      </c>
      <c r="DW157" t="s">
        <v>136</v>
      </c>
      <c r="DX157" t="s">
        <v>136</v>
      </c>
      <c r="DY157" t="s">
        <v>136</v>
      </c>
      <c r="DZ157" t="s">
        <v>136</v>
      </c>
      <c r="EA157" t="s">
        <v>136</v>
      </c>
      <c r="EB157" t="s">
        <v>136</v>
      </c>
      <c r="EC157" t="s">
        <v>136</v>
      </c>
      <c r="ED157" t="s">
        <v>136</v>
      </c>
      <c r="EE157" t="s">
        <v>136</v>
      </c>
      <c r="EF157" t="s">
        <v>136</v>
      </c>
      <c r="EG157" t="s">
        <v>136</v>
      </c>
      <c r="EH157" t="s">
        <v>136</v>
      </c>
      <c r="EI157" t="s">
        <v>136</v>
      </c>
      <c r="EJ157" t="s">
        <v>136</v>
      </c>
      <c r="EK157" t="s">
        <v>136</v>
      </c>
      <c r="EL157" t="s">
        <v>136</v>
      </c>
      <c r="EM157" t="s">
        <v>136</v>
      </c>
      <c r="EN157" t="s">
        <v>136</v>
      </c>
      <c r="EO157" t="s">
        <v>136</v>
      </c>
      <c r="EP157" t="s">
        <v>136</v>
      </c>
      <c r="EQ157" t="s">
        <v>136</v>
      </c>
      <c r="ER157" t="s">
        <v>136</v>
      </c>
      <c r="ES157" t="s">
        <v>136</v>
      </c>
      <c r="ET157" t="s">
        <v>136</v>
      </c>
      <c r="EU157" t="s">
        <v>136</v>
      </c>
      <c r="EV157" t="s">
        <v>136</v>
      </c>
      <c r="EW157" t="s">
        <v>136</v>
      </c>
      <c r="EX157" t="s">
        <v>136</v>
      </c>
      <c r="EY157" t="s">
        <v>136</v>
      </c>
      <c r="EZ157" t="s">
        <v>136</v>
      </c>
      <c r="FA157" t="s">
        <v>136</v>
      </c>
      <c r="FB157" t="s">
        <v>136</v>
      </c>
      <c r="FC157" t="s">
        <v>136</v>
      </c>
      <c r="FD157" t="s">
        <v>136</v>
      </c>
      <c r="FE157" t="s">
        <v>136</v>
      </c>
      <c r="FF157" t="s">
        <v>136</v>
      </c>
    </row>
    <row r="158" spans="1:162" x14ac:dyDescent="0.2">
      <c r="A158" t="s">
        <v>292</v>
      </c>
      <c r="B158" t="s">
        <v>136</v>
      </c>
      <c r="C158" t="s">
        <v>136</v>
      </c>
      <c r="D158" t="s">
        <v>136</v>
      </c>
      <c r="E158" t="s">
        <v>136</v>
      </c>
      <c r="F158" t="s">
        <v>136</v>
      </c>
      <c r="G158" t="s">
        <v>136</v>
      </c>
      <c r="J158" t="s">
        <v>136</v>
      </c>
      <c r="K158" t="s">
        <v>136</v>
      </c>
      <c r="L158" t="s">
        <v>136</v>
      </c>
      <c r="M158" t="s">
        <v>136</v>
      </c>
      <c r="N158" t="s">
        <v>136</v>
      </c>
      <c r="O158" t="s">
        <v>136</v>
      </c>
      <c r="R158" t="s">
        <v>136</v>
      </c>
      <c r="S158" t="s">
        <v>136</v>
      </c>
      <c r="T158" t="s">
        <v>136</v>
      </c>
      <c r="U158" t="s">
        <v>136</v>
      </c>
      <c r="V158" t="s">
        <v>136</v>
      </c>
      <c r="W158" t="s">
        <v>136</v>
      </c>
      <c r="Z158" t="s">
        <v>136</v>
      </c>
      <c r="AA158" t="s">
        <v>136</v>
      </c>
      <c r="AB158" t="s">
        <v>137</v>
      </c>
      <c r="AC158" t="s">
        <v>136</v>
      </c>
      <c r="AD158" t="s">
        <v>136</v>
      </c>
      <c r="AE158" t="s">
        <v>136</v>
      </c>
      <c r="AH158" t="s">
        <v>136</v>
      </c>
      <c r="AI158" t="s">
        <v>136</v>
      </c>
      <c r="AJ158" t="s">
        <v>136</v>
      </c>
      <c r="AK158" t="s">
        <v>136</v>
      </c>
      <c r="AL158" t="s">
        <v>136</v>
      </c>
      <c r="AM158" t="s">
        <v>136</v>
      </c>
      <c r="AP158" t="s">
        <v>136</v>
      </c>
      <c r="AQ158" t="s">
        <v>136</v>
      </c>
      <c r="AR158" t="s">
        <v>136</v>
      </c>
      <c r="AS158" t="s">
        <v>136</v>
      </c>
      <c r="AT158" t="s">
        <v>136</v>
      </c>
      <c r="AU158" t="s">
        <v>136</v>
      </c>
      <c r="AX158" t="s">
        <v>136</v>
      </c>
      <c r="AY158" t="s">
        <v>136</v>
      </c>
      <c r="AZ158" t="s">
        <v>136</v>
      </c>
      <c r="BA158" t="s">
        <v>136</v>
      </c>
      <c r="BB158" t="s">
        <v>136</v>
      </c>
      <c r="BC158" t="s">
        <v>136</v>
      </c>
      <c r="BF158" t="s">
        <v>136</v>
      </c>
      <c r="BG158" t="s">
        <v>136</v>
      </c>
      <c r="BH158" t="s">
        <v>136</v>
      </c>
      <c r="BI158" t="s">
        <v>136</v>
      </c>
      <c r="BJ158" t="s">
        <v>136</v>
      </c>
      <c r="BK158" t="s">
        <v>136</v>
      </c>
      <c r="BN158" t="s">
        <v>136</v>
      </c>
      <c r="BO158" t="s">
        <v>136</v>
      </c>
      <c r="BP158" t="s">
        <v>136</v>
      </c>
      <c r="BQ158" t="s">
        <v>136</v>
      </c>
      <c r="BR158" t="s">
        <v>136</v>
      </c>
      <c r="BS158" t="s">
        <v>136</v>
      </c>
      <c r="CD158" t="s">
        <v>136</v>
      </c>
      <c r="CE158" t="s">
        <v>136</v>
      </c>
      <c r="CF158" t="s">
        <v>136</v>
      </c>
      <c r="CG158" t="s">
        <v>133</v>
      </c>
      <c r="CH158" t="s">
        <v>136</v>
      </c>
      <c r="CI158" t="s">
        <v>136</v>
      </c>
      <c r="CJ158" t="s">
        <v>136</v>
      </c>
      <c r="CM158" t="s">
        <v>136</v>
      </c>
      <c r="CN158" t="s">
        <v>136</v>
      </c>
      <c r="CO158" t="s">
        <v>136</v>
      </c>
      <c r="CP158" t="s">
        <v>136</v>
      </c>
      <c r="CQ158" t="s">
        <v>136</v>
      </c>
      <c r="CR158" t="s">
        <v>136</v>
      </c>
      <c r="CS158" t="s">
        <v>136</v>
      </c>
      <c r="CT158" t="s">
        <v>136</v>
      </c>
      <c r="CU158" t="s">
        <v>136</v>
      </c>
      <c r="CV158" t="s">
        <v>136</v>
      </c>
      <c r="CW158" t="s">
        <v>136</v>
      </c>
      <c r="CX158" t="s">
        <v>136</v>
      </c>
      <c r="CY158" t="s">
        <v>136</v>
      </c>
      <c r="CZ158" t="s">
        <v>136</v>
      </c>
      <c r="DA158" t="s">
        <v>136</v>
      </c>
      <c r="DB158" t="s">
        <v>136</v>
      </c>
      <c r="DC158" t="s">
        <v>136</v>
      </c>
      <c r="DD158" t="s">
        <v>136</v>
      </c>
      <c r="DE158" t="s">
        <v>136</v>
      </c>
      <c r="DF158" t="s">
        <v>136</v>
      </c>
      <c r="DG158" t="s">
        <v>137</v>
      </c>
      <c r="DH158" t="s">
        <v>136</v>
      </c>
      <c r="DI158" t="s">
        <v>136</v>
      </c>
      <c r="DJ158" t="s">
        <v>136</v>
      </c>
      <c r="DK158" t="s">
        <v>136</v>
      </c>
      <c r="DL158" t="s">
        <v>134</v>
      </c>
      <c r="DM158" t="s">
        <v>136</v>
      </c>
      <c r="DN158" t="s">
        <v>136</v>
      </c>
      <c r="DO158" t="s">
        <v>136</v>
      </c>
      <c r="DP158" t="s">
        <v>136</v>
      </c>
      <c r="DQ158" t="s">
        <v>136</v>
      </c>
      <c r="DR158" t="s">
        <v>136</v>
      </c>
      <c r="DS158" t="s">
        <v>134</v>
      </c>
      <c r="DT158" t="s">
        <v>136</v>
      </c>
      <c r="DW158" t="s">
        <v>136</v>
      </c>
      <c r="DX158" t="s">
        <v>137</v>
      </c>
      <c r="DY158" t="s">
        <v>136</v>
      </c>
      <c r="DZ158" t="s">
        <v>136</v>
      </c>
      <c r="EA158" t="s">
        <v>136</v>
      </c>
      <c r="EB158" t="s">
        <v>136</v>
      </c>
      <c r="EC158" t="s">
        <v>136</v>
      </c>
      <c r="ED158" t="s">
        <v>136</v>
      </c>
      <c r="EE158" t="s">
        <v>136</v>
      </c>
      <c r="EF158" t="s">
        <v>136</v>
      </c>
      <c r="EG158" t="s">
        <v>136</v>
      </c>
      <c r="EH158" t="s">
        <v>136</v>
      </c>
      <c r="EI158" t="s">
        <v>136</v>
      </c>
      <c r="EJ158" t="s">
        <v>136</v>
      </c>
      <c r="EK158" t="s">
        <v>136</v>
      </c>
      <c r="EL158" t="s">
        <v>136</v>
      </c>
      <c r="EM158" t="s">
        <v>136</v>
      </c>
      <c r="EN158" t="s">
        <v>136</v>
      </c>
      <c r="EO158" t="s">
        <v>136</v>
      </c>
      <c r="EP158" t="s">
        <v>136</v>
      </c>
      <c r="EQ158" t="s">
        <v>136</v>
      </c>
      <c r="ER158" t="s">
        <v>136</v>
      </c>
      <c r="ES158" t="s">
        <v>136</v>
      </c>
      <c r="ET158" t="s">
        <v>136</v>
      </c>
      <c r="EU158" t="s">
        <v>136</v>
      </c>
      <c r="EV158" t="s">
        <v>136</v>
      </c>
      <c r="EW158" t="s">
        <v>136</v>
      </c>
      <c r="EX158" t="s">
        <v>136</v>
      </c>
      <c r="EY158" t="s">
        <v>136</v>
      </c>
      <c r="EZ158" t="s">
        <v>136</v>
      </c>
      <c r="FA158" t="s">
        <v>137</v>
      </c>
      <c r="FB158" t="s">
        <v>136</v>
      </c>
      <c r="FC158" t="s">
        <v>136</v>
      </c>
      <c r="FD158" t="s">
        <v>136</v>
      </c>
      <c r="FE158" t="s">
        <v>136</v>
      </c>
      <c r="FF158" t="s">
        <v>136</v>
      </c>
    </row>
    <row r="159" spans="1:162" x14ac:dyDescent="0.2">
      <c r="A159" t="s">
        <v>293</v>
      </c>
      <c r="B159" t="s">
        <v>138</v>
      </c>
      <c r="C159" t="s">
        <v>138</v>
      </c>
      <c r="D159" t="s">
        <v>138</v>
      </c>
      <c r="E159" t="s">
        <v>138</v>
      </c>
      <c r="F159" t="s">
        <v>138</v>
      </c>
      <c r="G159" t="s">
        <v>138</v>
      </c>
      <c r="J159" t="s">
        <v>138</v>
      </c>
      <c r="K159" t="s">
        <v>138</v>
      </c>
      <c r="L159" t="s">
        <v>138</v>
      </c>
      <c r="M159" t="s">
        <v>138</v>
      </c>
      <c r="N159" t="s">
        <v>138</v>
      </c>
      <c r="O159" t="s">
        <v>138</v>
      </c>
      <c r="R159" t="s">
        <v>134</v>
      </c>
      <c r="S159" t="s">
        <v>138</v>
      </c>
      <c r="T159" t="s">
        <v>138</v>
      </c>
      <c r="U159" t="s">
        <v>138</v>
      </c>
      <c r="V159" t="s">
        <v>138</v>
      </c>
      <c r="W159" t="s">
        <v>138</v>
      </c>
      <c r="Z159" t="s">
        <v>138</v>
      </c>
      <c r="AA159" t="s">
        <v>138</v>
      </c>
      <c r="AB159" t="s">
        <v>138</v>
      </c>
      <c r="AC159" t="s">
        <v>133</v>
      </c>
      <c r="AD159" t="s">
        <v>138</v>
      </c>
      <c r="AE159" t="s">
        <v>138</v>
      </c>
      <c r="AH159" t="s">
        <v>138</v>
      </c>
      <c r="AI159" t="s">
        <v>138</v>
      </c>
      <c r="AJ159" t="s">
        <v>138</v>
      </c>
      <c r="AK159" t="s">
        <v>138</v>
      </c>
      <c r="AL159" t="s">
        <v>138</v>
      </c>
      <c r="AM159" t="s">
        <v>133</v>
      </c>
      <c r="AP159" t="s">
        <v>137</v>
      </c>
      <c r="AQ159" t="s">
        <v>138</v>
      </c>
      <c r="AR159" t="s">
        <v>138</v>
      </c>
      <c r="AS159" t="s">
        <v>138</v>
      </c>
      <c r="AT159" t="s">
        <v>138</v>
      </c>
      <c r="AU159" t="s">
        <v>138</v>
      </c>
      <c r="AX159" t="s">
        <v>138</v>
      </c>
      <c r="AY159" t="s">
        <v>138</v>
      </c>
      <c r="AZ159" t="s">
        <v>138</v>
      </c>
      <c r="BA159" t="s">
        <v>138</v>
      </c>
      <c r="BB159" t="s">
        <v>138</v>
      </c>
      <c r="BC159" t="s">
        <v>138</v>
      </c>
      <c r="BF159" t="s">
        <v>138</v>
      </c>
      <c r="BG159" t="s">
        <v>138</v>
      </c>
      <c r="BH159" t="s">
        <v>138</v>
      </c>
      <c r="BI159" t="s">
        <v>138</v>
      </c>
      <c r="BJ159" t="s">
        <v>138</v>
      </c>
      <c r="BK159" t="s">
        <v>138</v>
      </c>
      <c r="BN159" t="s">
        <v>138</v>
      </c>
      <c r="BO159" t="s">
        <v>138</v>
      </c>
      <c r="BP159" t="s">
        <v>138</v>
      </c>
      <c r="BQ159" t="s">
        <v>138</v>
      </c>
      <c r="BR159" t="s">
        <v>138</v>
      </c>
      <c r="BS159" t="s">
        <v>138</v>
      </c>
      <c r="CD159" t="s">
        <v>138</v>
      </c>
      <c r="CE159" t="s">
        <v>138</v>
      </c>
      <c r="CF159" t="s">
        <v>138</v>
      </c>
      <c r="CG159" t="s">
        <v>138</v>
      </c>
      <c r="CH159" t="s">
        <v>138</v>
      </c>
      <c r="CI159" t="s">
        <v>138</v>
      </c>
      <c r="CJ159" t="s">
        <v>138</v>
      </c>
      <c r="CM159" t="s">
        <v>138</v>
      </c>
      <c r="CN159" t="s">
        <v>138</v>
      </c>
      <c r="CO159" t="s">
        <v>138</v>
      </c>
      <c r="CP159" t="s">
        <v>133</v>
      </c>
      <c r="CQ159" t="s">
        <v>138</v>
      </c>
      <c r="CR159" t="s">
        <v>138</v>
      </c>
      <c r="CS159" t="s">
        <v>133</v>
      </c>
      <c r="CT159" t="s">
        <v>138</v>
      </c>
      <c r="CU159" t="s">
        <v>138</v>
      </c>
      <c r="CV159" t="s">
        <v>138</v>
      </c>
      <c r="CW159" t="s">
        <v>138</v>
      </c>
      <c r="CX159" t="s">
        <v>138</v>
      </c>
      <c r="CY159" t="s">
        <v>138</v>
      </c>
      <c r="CZ159" t="s">
        <v>138</v>
      </c>
      <c r="DA159" t="s">
        <v>138</v>
      </c>
      <c r="DB159" t="s">
        <v>138</v>
      </c>
      <c r="DC159" t="s">
        <v>138</v>
      </c>
      <c r="DD159" t="s">
        <v>138</v>
      </c>
      <c r="DE159" t="s">
        <v>138</v>
      </c>
      <c r="DF159" t="s">
        <v>138</v>
      </c>
      <c r="DG159" t="s">
        <v>138</v>
      </c>
      <c r="DH159" t="s">
        <v>138</v>
      </c>
      <c r="DI159" t="s">
        <v>138</v>
      </c>
      <c r="DJ159" t="s">
        <v>138</v>
      </c>
      <c r="DK159" t="s">
        <v>138</v>
      </c>
      <c r="DL159" t="s">
        <v>138</v>
      </c>
      <c r="DM159" t="s">
        <v>138</v>
      </c>
      <c r="DN159" t="s">
        <v>138</v>
      </c>
      <c r="DO159" t="s">
        <v>138</v>
      </c>
      <c r="DP159" t="s">
        <v>138</v>
      </c>
      <c r="DQ159" t="s">
        <v>138</v>
      </c>
      <c r="DR159" t="s">
        <v>138</v>
      </c>
      <c r="DS159" t="s">
        <v>138</v>
      </c>
      <c r="DT159" t="s">
        <v>138</v>
      </c>
      <c r="DW159" t="s">
        <v>138</v>
      </c>
      <c r="DX159" t="s">
        <v>138</v>
      </c>
      <c r="DY159" t="s">
        <v>138</v>
      </c>
      <c r="DZ159" t="s">
        <v>138</v>
      </c>
      <c r="EA159" t="s">
        <v>138</v>
      </c>
      <c r="EB159" t="s">
        <v>138</v>
      </c>
      <c r="EC159" t="s">
        <v>138</v>
      </c>
      <c r="ED159" t="s">
        <v>138</v>
      </c>
      <c r="EE159" t="s">
        <v>138</v>
      </c>
      <c r="EF159" t="s">
        <v>138</v>
      </c>
      <c r="EG159" t="s">
        <v>138</v>
      </c>
      <c r="EH159" t="s">
        <v>138</v>
      </c>
      <c r="EI159" t="s">
        <v>138</v>
      </c>
      <c r="EJ159" t="s">
        <v>138</v>
      </c>
      <c r="EK159" t="s">
        <v>138</v>
      </c>
      <c r="EL159" t="s">
        <v>138</v>
      </c>
      <c r="EM159" t="s">
        <v>138</v>
      </c>
      <c r="EN159" t="s">
        <v>138</v>
      </c>
      <c r="EO159" t="s">
        <v>138</v>
      </c>
      <c r="EP159" t="s">
        <v>138</v>
      </c>
      <c r="EQ159" t="s">
        <v>138</v>
      </c>
      <c r="ER159" t="s">
        <v>138</v>
      </c>
      <c r="ES159" t="s">
        <v>138</v>
      </c>
      <c r="ET159" t="s">
        <v>138</v>
      </c>
      <c r="EU159" t="s">
        <v>138</v>
      </c>
      <c r="EV159" t="s">
        <v>138</v>
      </c>
      <c r="EW159" t="s">
        <v>138</v>
      </c>
      <c r="EX159" t="s">
        <v>138</v>
      </c>
      <c r="EY159" t="s">
        <v>138</v>
      </c>
      <c r="EZ159" t="s">
        <v>138</v>
      </c>
      <c r="FA159" t="s">
        <v>138</v>
      </c>
      <c r="FB159" t="s">
        <v>138</v>
      </c>
      <c r="FC159" t="s">
        <v>138</v>
      </c>
      <c r="FD159" t="s">
        <v>138</v>
      </c>
      <c r="FE159" t="s">
        <v>138</v>
      </c>
      <c r="FF159" t="s">
        <v>138</v>
      </c>
    </row>
    <row r="160" spans="1:162" x14ac:dyDescent="0.2">
      <c r="A160" t="s">
        <v>294</v>
      </c>
      <c r="B160" t="s">
        <v>136</v>
      </c>
      <c r="C160" t="s">
        <v>136</v>
      </c>
      <c r="D160" t="s">
        <v>136</v>
      </c>
      <c r="E160" t="s">
        <v>136</v>
      </c>
      <c r="F160" t="s">
        <v>136</v>
      </c>
      <c r="G160" t="s">
        <v>136</v>
      </c>
      <c r="J160" t="s">
        <v>136</v>
      </c>
      <c r="K160" t="s">
        <v>136</v>
      </c>
      <c r="L160" t="s">
        <v>136</v>
      </c>
      <c r="M160" t="s">
        <v>132</v>
      </c>
      <c r="N160" t="s">
        <v>132</v>
      </c>
      <c r="O160" t="s">
        <v>136</v>
      </c>
      <c r="R160" t="s">
        <v>133</v>
      </c>
      <c r="S160" t="s">
        <v>136</v>
      </c>
      <c r="T160" t="s">
        <v>136</v>
      </c>
      <c r="U160" t="s">
        <v>136</v>
      </c>
      <c r="V160" t="s">
        <v>136</v>
      </c>
      <c r="W160" t="s">
        <v>133</v>
      </c>
      <c r="Z160" t="s">
        <v>138</v>
      </c>
      <c r="AA160" t="s">
        <v>136</v>
      </c>
      <c r="AB160" t="s">
        <v>136</v>
      </c>
      <c r="AC160" t="s">
        <v>138</v>
      </c>
      <c r="AD160" t="s">
        <v>136</v>
      </c>
      <c r="AE160" t="s">
        <v>132</v>
      </c>
      <c r="AH160" t="s">
        <v>136</v>
      </c>
      <c r="AI160" t="s">
        <v>136</v>
      </c>
      <c r="AJ160" t="s">
        <v>136</v>
      </c>
      <c r="AK160" t="s">
        <v>136</v>
      </c>
      <c r="AL160" t="s">
        <v>136</v>
      </c>
      <c r="AM160" t="s">
        <v>136</v>
      </c>
      <c r="AP160" t="s">
        <v>136</v>
      </c>
      <c r="AQ160" t="s">
        <v>136</v>
      </c>
      <c r="AR160" t="s">
        <v>138</v>
      </c>
      <c r="AS160" t="s">
        <v>136</v>
      </c>
      <c r="AT160" t="s">
        <v>136</v>
      </c>
      <c r="AU160" t="s">
        <v>136</v>
      </c>
      <c r="AX160" t="s">
        <v>133</v>
      </c>
      <c r="AY160" t="s">
        <v>136</v>
      </c>
      <c r="AZ160" t="s">
        <v>138</v>
      </c>
      <c r="BA160" t="s">
        <v>133</v>
      </c>
      <c r="BB160" t="s">
        <v>133</v>
      </c>
      <c r="BC160" t="s">
        <v>136</v>
      </c>
      <c r="BF160" t="s">
        <v>136</v>
      </c>
      <c r="BG160" t="s">
        <v>136</v>
      </c>
      <c r="BH160" t="s">
        <v>136</v>
      </c>
      <c r="BI160" t="s">
        <v>136</v>
      </c>
      <c r="BJ160" t="s">
        <v>132</v>
      </c>
      <c r="BK160" t="s">
        <v>136</v>
      </c>
      <c r="BN160" t="s">
        <v>136</v>
      </c>
      <c r="BO160" t="s">
        <v>132</v>
      </c>
      <c r="BP160" t="s">
        <v>132</v>
      </c>
      <c r="BQ160" t="s">
        <v>136</v>
      </c>
      <c r="BR160" t="s">
        <v>136</v>
      </c>
      <c r="BS160" t="s">
        <v>136</v>
      </c>
      <c r="CD160" t="s">
        <v>136</v>
      </c>
      <c r="CE160" t="s">
        <v>136</v>
      </c>
      <c r="CF160" t="s">
        <v>136</v>
      </c>
      <c r="CG160" t="s">
        <v>136</v>
      </c>
      <c r="CH160" t="s">
        <v>138</v>
      </c>
      <c r="CI160" t="s">
        <v>138</v>
      </c>
      <c r="CJ160" t="s">
        <v>136</v>
      </c>
      <c r="CM160" t="s">
        <v>136</v>
      </c>
      <c r="CN160" t="s">
        <v>136</v>
      </c>
      <c r="CO160" t="s">
        <v>136</v>
      </c>
      <c r="CP160" t="s">
        <v>136</v>
      </c>
      <c r="CQ160" t="s">
        <v>136</v>
      </c>
      <c r="CR160" t="s">
        <v>136</v>
      </c>
      <c r="CS160" t="s">
        <v>136</v>
      </c>
      <c r="CT160" t="s">
        <v>136</v>
      </c>
      <c r="CU160" t="s">
        <v>136</v>
      </c>
      <c r="CV160" t="s">
        <v>136</v>
      </c>
      <c r="CW160" t="s">
        <v>136</v>
      </c>
      <c r="CX160" t="s">
        <v>136</v>
      </c>
      <c r="CY160" t="s">
        <v>136</v>
      </c>
      <c r="CZ160" t="s">
        <v>136</v>
      </c>
      <c r="DA160" t="s">
        <v>136</v>
      </c>
      <c r="DB160" t="s">
        <v>136</v>
      </c>
      <c r="DC160" t="s">
        <v>136</v>
      </c>
      <c r="DD160" t="s">
        <v>136</v>
      </c>
      <c r="DE160" t="s">
        <v>136</v>
      </c>
      <c r="DF160" t="s">
        <v>136</v>
      </c>
      <c r="DG160" t="s">
        <v>136</v>
      </c>
      <c r="DH160" t="s">
        <v>136</v>
      </c>
      <c r="DI160" t="s">
        <v>136</v>
      </c>
      <c r="DJ160" t="s">
        <v>136</v>
      </c>
      <c r="DK160" t="s">
        <v>136</v>
      </c>
      <c r="DL160" t="s">
        <v>136</v>
      </c>
      <c r="DM160" t="s">
        <v>136</v>
      </c>
      <c r="DN160" t="s">
        <v>136</v>
      </c>
      <c r="DO160" t="s">
        <v>136</v>
      </c>
      <c r="DP160" t="s">
        <v>136</v>
      </c>
      <c r="DQ160" t="s">
        <v>136</v>
      </c>
      <c r="DR160" t="s">
        <v>136</v>
      </c>
      <c r="DS160" t="s">
        <v>136</v>
      </c>
      <c r="DT160" t="s">
        <v>136</v>
      </c>
      <c r="DW160" t="s">
        <v>136</v>
      </c>
      <c r="DX160" t="s">
        <v>136</v>
      </c>
      <c r="DY160" t="s">
        <v>136</v>
      </c>
      <c r="DZ160" t="s">
        <v>136</v>
      </c>
      <c r="EA160" t="s">
        <v>136</v>
      </c>
      <c r="EB160" t="s">
        <v>136</v>
      </c>
      <c r="EC160" t="s">
        <v>136</v>
      </c>
      <c r="ED160" t="s">
        <v>136</v>
      </c>
      <c r="EE160" t="s">
        <v>136</v>
      </c>
      <c r="EF160" t="s">
        <v>136</v>
      </c>
      <c r="EG160" t="s">
        <v>136</v>
      </c>
      <c r="EH160" t="s">
        <v>136</v>
      </c>
      <c r="EI160" t="s">
        <v>136</v>
      </c>
      <c r="EJ160" t="s">
        <v>136</v>
      </c>
      <c r="EK160" t="s">
        <v>136</v>
      </c>
      <c r="EL160" t="s">
        <v>136</v>
      </c>
      <c r="EM160" t="s">
        <v>136</v>
      </c>
      <c r="EN160" t="s">
        <v>136</v>
      </c>
      <c r="EO160" t="s">
        <v>136</v>
      </c>
      <c r="EP160" t="s">
        <v>136</v>
      </c>
      <c r="EQ160" t="s">
        <v>136</v>
      </c>
      <c r="ER160" t="s">
        <v>138</v>
      </c>
      <c r="ES160" t="s">
        <v>136</v>
      </c>
      <c r="ET160" t="s">
        <v>136</v>
      </c>
      <c r="EU160" t="s">
        <v>136</v>
      </c>
      <c r="EV160" t="s">
        <v>138</v>
      </c>
      <c r="EW160" t="s">
        <v>136</v>
      </c>
      <c r="EX160" t="s">
        <v>136</v>
      </c>
      <c r="EY160" t="s">
        <v>138</v>
      </c>
      <c r="EZ160" t="s">
        <v>136</v>
      </c>
      <c r="FA160" t="s">
        <v>136</v>
      </c>
      <c r="FB160" t="s">
        <v>136</v>
      </c>
      <c r="FC160" t="s">
        <v>136</v>
      </c>
      <c r="FD160" t="s">
        <v>136</v>
      </c>
      <c r="FE160" t="s">
        <v>136</v>
      </c>
      <c r="FF160" t="s">
        <v>136</v>
      </c>
    </row>
    <row r="161" spans="1:162" x14ac:dyDescent="0.2">
      <c r="A161" t="s">
        <v>295</v>
      </c>
      <c r="B161" t="s">
        <v>136</v>
      </c>
      <c r="C161" t="s">
        <v>136</v>
      </c>
      <c r="D161" t="s">
        <v>136</v>
      </c>
      <c r="E161" t="s">
        <v>136</v>
      </c>
      <c r="F161" t="s">
        <v>136</v>
      </c>
      <c r="G161" t="s">
        <v>136</v>
      </c>
      <c r="J161" t="s">
        <v>136</v>
      </c>
      <c r="K161" t="s">
        <v>136</v>
      </c>
      <c r="L161" t="s">
        <v>136</v>
      </c>
      <c r="M161" t="s">
        <v>136</v>
      </c>
      <c r="N161" t="s">
        <v>136</v>
      </c>
      <c r="O161" t="s">
        <v>132</v>
      </c>
      <c r="R161" t="s">
        <v>136</v>
      </c>
      <c r="S161" t="s">
        <v>132</v>
      </c>
      <c r="T161" t="s">
        <v>136</v>
      </c>
      <c r="U161" t="s">
        <v>136</v>
      </c>
      <c r="V161" t="s">
        <v>138</v>
      </c>
      <c r="W161" t="s">
        <v>136</v>
      </c>
      <c r="Z161" t="s">
        <v>136</v>
      </c>
      <c r="AA161" t="s">
        <v>133</v>
      </c>
      <c r="AB161" t="s">
        <v>132</v>
      </c>
      <c r="AC161" t="s">
        <v>136</v>
      </c>
      <c r="AD161" t="s">
        <v>136</v>
      </c>
      <c r="AE161" t="s">
        <v>136</v>
      </c>
      <c r="AH161" t="s">
        <v>136</v>
      </c>
      <c r="AI161" t="s">
        <v>136</v>
      </c>
      <c r="AJ161" t="s">
        <v>136</v>
      </c>
      <c r="AK161" t="s">
        <v>136</v>
      </c>
      <c r="AL161" t="s">
        <v>136</v>
      </c>
      <c r="AM161" t="s">
        <v>136</v>
      </c>
      <c r="AP161" t="s">
        <v>136</v>
      </c>
      <c r="AQ161" t="s">
        <v>136</v>
      </c>
      <c r="AR161" t="s">
        <v>136</v>
      </c>
      <c r="AS161" t="s">
        <v>136</v>
      </c>
      <c r="AT161" t="s">
        <v>136</v>
      </c>
      <c r="AU161" t="s">
        <v>134</v>
      </c>
      <c r="AX161" t="s">
        <v>136</v>
      </c>
      <c r="AY161" t="s">
        <v>136</v>
      </c>
      <c r="AZ161" t="s">
        <v>136</v>
      </c>
      <c r="BA161" t="s">
        <v>136</v>
      </c>
      <c r="BB161" t="s">
        <v>136</v>
      </c>
      <c r="BC161" t="s">
        <v>136</v>
      </c>
      <c r="BF161" t="s">
        <v>136</v>
      </c>
      <c r="BG161" t="s">
        <v>133</v>
      </c>
      <c r="BH161" t="s">
        <v>136</v>
      </c>
      <c r="BI161" t="s">
        <v>133</v>
      </c>
      <c r="BJ161" t="s">
        <v>136</v>
      </c>
      <c r="BK161" t="s">
        <v>136</v>
      </c>
      <c r="BN161" t="s">
        <v>136</v>
      </c>
      <c r="BO161" t="s">
        <v>136</v>
      </c>
      <c r="BP161" t="s">
        <v>136</v>
      </c>
      <c r="BQ161" t="s">
        <v>136</v>
      </c>
      <c r="BR161" t="s">
        <v>136</v>
      </c>
      <c r="BS161" t="s">
        <v>136</v>
      </c>
      <c r="CD161" t="s">
        <v>133</v>
      </c>
      <c r="CE161" t="s">
        <v>136</v>
      </c>
      <c r="CF161" t="s">
        <v>136</v>
      </c>
      <c r="CG161" t="s">
        <v>136</v>
      </c>
      <c r="CH161" t="s">
        <v>136</v>
      </c>
      <c r="CI161" t="s">
        <v>136</v>
      </c>
      <c r="CJ161" t="s">
        <v>136</v>
      </c>
      <c r="CM161" t="s">
        <v>136</v>
      </c>
      <c r="CN161" t="s">
        <v>136</v>
      </c>
      <c r="CO161" t="s">
        <v>136</v>
      </c>
      <c r="CP161" t="s">
        <v>136</v>
      </c>
      <c r="CQ161" t="s">
        <v>136</v>
      </c>
      <c r="CR161" t="s">
        <v>136</v>
      </c>
      <c r="CS161" t="s">
        <v>136</v>
      </c>
      <c r="CT161" t="s">
        <v>136</v>
      </c>
      <c r="CU161" t="s">
        <v>132</v>
      </c>
      <c r="CV161" t="s">
        <v>136</v>
      </c>
      <c r="CW161" t="s">
        <v>136</v>
      </c>
      <c r="CX161" t="s">
        <v>136</v>
      </c>
      <c r="CY161" t="s">
        <v>136</v>
      </c>
      <c r="CZ161" t="s">
        <v>136</v>
      </c>
      <c r="DA161" t="s">
        <v>136</v>
      </c>
      <c r="DB161" t="s">
        <v>136</v>
      </c>
      <c r="DC161" t="s">
        <v>136</v>
      </c>
      <c r="DD161" t="s">
        <v>136</v>
      </c>
      <c r="DE161" t="s">
        <v>136</v>
      </c>
      <c r="DF161" t="s">
        <v>138</v>
      </c>
      <c r="DG161" t="s">
        <v>136</v>
      </c>
      <c r="DH161" t="s">
        <v>136</v>
      </c>
      <c r="DI161" t="s">
        <v>136</v>
      </c>
      <c r="DJ161" t="s">
        <v>132</v>
      </c>
      <c r="DK161" t="s">
        <v>136</v>
      </c>
      <c r="DL161" t="s">
        <v>136</v>
      </c>
      <c r="DM161" t="s">
        <v>136</v>
      </c>
      <c r="DN161" t="s">
        <v>136</v>
      </c>
      <c r="DO161" t="s">
        <v>134</v>
      </c>
      <c r="DP161" t="s">
        <v>136</v>
      </c>
      <c r="DQ161" t="s">
        <v>136</v>
      </c>
      <c r="DR161" t="s">
        <v>136</v>
      </c>
      <c r="DS161" t="s">
        <v>136</v>
      </c>
      <c r="DT161" t="s">
        <v>136</v>
      </c>
      <c r="DW161" t="s">
        <v>136</v>
      </c>
      <c r="DX161" t="s">
        <v>136</v>
      </c>
      <c r="DY161" t="s">
        <v>136</v>
      </c>
      <c r="DZ161" t="s">
        <v>136</v>
      </c>
      <c r="EA161" t="s">
        <v>136</v>
      </c>
      <c r="EB161" t="s">
        <v>136</v>
      </c>
      <c r="EC161" t="s">
        <v>136</v>
      </c>
      <c r="ED161" t="s">
        <v>138</v>
      </c>
      <c r="EE161" t="s">
        <v>136</v>
      </c>
      <c r="EF161" t="s">
        <v>136</v>
      </c>
      <c r="EG161" t="s">
        <v>136</v>
      </c>
      <c r="EH161" t="s">
        <v>136</v>
      </c>
      <c r="EI161" t="s">
        <v>136</v>
      </c>
      <c r="EJ161" t="s">
        <v>136</v>
      </c>
      <c r="EK161" t="s">
        <v>136</v>
      </c>
      <c r="EL161" t="s">
        <v>134</v>
      </c>
      <c r="EM161" t="s">
        <v>136</v>
      </c>
      <c r="EN161" t="s">
        <v>136</v>
      </c>
      <c r="EO161" t="s">
        <v>136</v>
      </c>
      <c r="EP161" t="s">
        <v>136</v>
      </c>
      <c r="EQ161" t="s">
        <v>138</v>
      </c>
      <c r="ER161" t="s">
        <v>136</v>
      </c>
      <c r="ES161" t="s">
        <v>136</v>
      </c>
      <c r="ET161" t="s">
        <v>136</v>
      </c>
      <c r="EU161" t="s">
        <v>136</v>
      </c>
      <c r="EV161" t="s">
        <v>136</v>
      </c>
      <c r="EW161" t="s">
        <v>136</v>
      </c>
      <c r="EX161" t="s">
        <v>138</v>
      </c>
      <c r="EY161" t="s">
        <v>133</v>
      </c>
      <c r="EZ161" t="s">
        <v>133</v>
      </c>
      <c r="FA161" t="s">
        <v>136</v>
      </c>
      <c r="FB161" t="s">
        <v>136</v>
      </c>
      <c r="FC161" t="s">
        <v>136</v>
      </c>
      <c r="FD161" t="s">
        <v>136</v>
      </c>
      <c r="FE161" t="s">
        <v>136</v>
      </c>
      <c r="FF161" t="s">
        <v>136</v>
      </c>
    </row>
    <row r="162" spans="1:162" x14ac:dyDescent="0.2">
      <c r="A162" t="s">
        <v>296</v>
      </c>
      <c r="B162" t="s">
        <v>136</v>
      </c>
      <c r="C162" t="s">
        <v>136</v>
      </c>
      <c r="D162" t="s">
        <v>136</v>
      </c>
      <c r="E162" t="s">
        <v>136</v>
      </c>
      <c r="F162" t="s">
        <v>136</v>
      </c>
      <c r="G162" t="s">
        <v>136</v>
      </c>
      <c r="J162" t="s">
        <v>136</v>
      </c>
      <c r="K162" t="s">
        <v>136</v>
      </c>
      <c r="L162" t="s">
        <v>136</v>
      </c>
      <c r="M162" t="s">
        <v>136</v>
      </c>
      <c r="N162" t="s">
        <v>136</v>
      </c>
      <c r="O162" t="s">
        <v>136</v>
      </c>
      <c r="R162" t="s">
        <v>136</v>
      </c>
      <c r="S162" t="s">
        <v>136</v>
      </c>
      <c r="T162" t="s">
        <v>136</v>
      </c>
      <c r="U162" t="s">
        <v>136</v>
      </c>
      <c r="V162" t="s">
        <v>136</v>
      </c>
      <c r="W162" t="s">
        <v>136</v>
      </c>
      <c r="Z162" t="s">
        <v>136</v>
      </c>
      <c r="AA162" t="s">
        <v>136</v>
      </c>
      <c r="AB162" t="s">
        <v>136</v>
      </c>
      <c r="AC162" t="s">
        <v>136</v>
      </c>
      <c r="AD162" t="s">
        <v>136</v>
      </c>
      <c r="AE162" t="s">
        <v>136</v>
      </c>
      <c r="AH162" t="s">
        <v>136</v>
      </c>
      <c r="AI162" t="s">
        <v>136</v>
      </c>
      <c r="AJ162" t="s">
        <v>136</v>
      </c>
      <c r="AK162" t="s">
        <v>136</v>
      </c>
      <c r="AL162" t="s">
        <v>136</v>
      </c>
      <c r="AM162" t="s">
        <v>133</v>
      </c>
      <c r="AP162" t="s">
        <v>136</v>
      </c>
      <c r="AQ162" t="s">
        <v>136</v>
      </c>
      <c r="AR162" t="s">
        <v>136</v>
      </c>
      <c r="AS162" t="s">
        <v>136</v>
      </c>
      <c r="AT162" t="s">
        <v>136</v>
      </c>
      <c r="AU162" t="s">
        <v>136</v>
      </c>
      <c r="AX162" t="s">
        <v>136</v>
      </c>
      <c r="AY162" t="s">
        <v>136</v>
      </c>
      <c r="AZ162" t="s">
        <v>136</v>
      </c>
      <c r="BA162" t="s">
        <v>136</v>
      </c>
      <c r="BB162" t="s">
        <v>136</v>
      </c>
      <c r="BC162" t="s">
        <v>136</v>
      </c>
      <c r="BF162" t="s">
        <v>136</v>
      </c>
      <c r="BG162" t="s">
        <v>136</v>
      </c>
      <c r="BH162" t="s">
        <v>136</v>
      </c>
      <c r="BI162" t="s">
        <v>137</v>
      </c>
      <c r="BJ162" t="s">
        <v>136</v>
      </c>
      <c r="BK162" t="s">
        <v>136</v>
      </c>
      <c r="BN162" t="s">
        <v>136</v>
      </c>
      <c r="BO162" t="s">
        <v>136</v>
      </c>
      <c r="BP162" t="s">
        <v>136</v>
      </c>
      <c r="BQ162" t="s">
        <v>136</v>
      </c>
      <c r="BR162" t="s">
        <v>136</v>
      </c>
      <c r="BS162" t="s">
        <v>137</v>
      </c>
      <c r="CD162" t="s">
        <v>136</v>
      </c>
      <c r="CE162" t="s">
        <v>136</v>
      </c>
      <c r="CF162" t="s">
        <v>136</v>
      </c>
      <c r="CG162" t="s">
        <v>136</v>
      </c>
      <c r="CH162" t="s">
        <v>136</v>
      </c>
      <c r="CI162" t="s">
        <v>136</v>
      </c>
      <c r="CJ162" t="s">
        <v>136</v>
      </c>
      <c r="CM162" t="s">
        <v>136</v>
      </c>
      <c r="CN162" t="s">
        <v>136</v>
      </c>
      <c r="CO162" t="s">
        <v>136</v>
      </c>
      <c r="CP162" t="s">
        <v>138</v>
      </c>
      <c r="CQ162" t="s">
        <v>136</v>
      </c>
      <c r="CR162" t="s">
        <v>136</v>
      </c>
      <c r="CS162" t="s">
        <v>136</v>
      </c>
      <c r="CT162" t="s">
        <v>136</v>
      </c>
      <c r="CU162" t="s">
        <v>136</v>
      </c>
      <c r="CV162" t="s">
        <v>136</v>
      </c>
      <c r="CW162" t="s">
        <v>136</v>
      </c>
      <c r="CX162" t="s">
        <v>136</v>
      </c>
      <c r="CY162" t="s">
        <v>136</v>
      </c>
      <c r="CZ162" t="s">
        <v>136</v>
      </c>
      <c r="DA162" t="s">
        <v>136</v>
      </c>
      <c r="DB162" t="s">
        <v>136</v>
      </c>
      <c r="DC162" t="s">
        <v>136</v>
      </c>
      <c r="DD162" t="s">
        <v>136</v>
      </c>
      <c r="DE162" t="s">
        <v>136</v>
      </c>
      <c r="DF162" t="s">
        <v>136</v>
      </c>
      <c r="DG162" t="s">
        <v>136</v>
      </c>
      <c r="DH162" t="s">
        <v>136</v>
      </c>
      <c r="DI162" t="s">
        <v>136</v>
      </c>
      <c r="DJ162" t="s">
        <v>136</v>
      </c>
      <c r="DK162" t="s">
        <v>136</v>
      </c>
      <c r="DL162" t="s">
        <v>137</v>
      </c>
      <c r="DM162" t="s">
        <v>136</v>
      </c>
      <c r="DN162" t="s">
        <v>136</v>
      </c>
      <c r="DO162" t="s">
        <v>136</v>
      </c>
      <c r="DP162" t="s">
        <v>136</v>
      </c>
      <c r="DQ162" t="s">
        <v>136</v>
      </c>
      <c r="DR162" t="s">
        <v>136</v>
      </c>
      <c r="DS162" t="s">
        <v>136</v>
      </c>
      <c r="DT162" t="s">
        <v>136</v>
      </c>
      <c r="DW162" t="s">
        <v>136</v>
      </c>
      <c r="DX162" t="s">
        <v>136</v>
      </c>
      <c r="DY162" t="s">
        <v>136</v>
      </c>
      <c r="DZ162" t="s">
        <v>136</v>
      </c>
      <c r="EA162" t="s">
        <v>136</v>
      </c>
      <c r="EB162" t="s">
        <v>136</v>
      </c>
      <c r="EC162" t="s">
        <v>136</v>
      </c>
      <c r="ED162" t="s">
        <v>136</v>
      </c>
      <c r="EE162" t="s">
        <v>136</v>
      </c>
      <c r="EF162" t="s">
        <v>136</v>
      </c>
      <c r="EG162" t="s">
        <v>136</v>
      </c>
      <c r="EH162" t="s">
        <v>136</v>
      </c>
      <c r="EI162" t="s">
        <v>136</v>
      </c>
      <c r="EJ162" t="s">
        <v>136</v>
      </c>
      <c r="EK162" t="s">
        <v>136</v>
      </c>
      <c r="EL162" t="s">
        <v>136</v>
      </c>
      <c r="EM162" t="s">
        <v>136</v>
      </c>
      <c r="EN162" t="s">
        <v>136</v>
      </c>
      <c r="EO162" t="s">
        <v>136</v>
      </c>
      <c r="EP162" t="s">
        <v>136</v>
      </c>
      <c r="EQ162" t="s">
        <v>136</v>
      </c>
      <c r="ER162" t="s">
        <v>136</v>
      </c>
      <c r="ES162" t="s">
        <v>136</v>
      </c>
      <c r="ET162" t="s">
        <v>136</v>
      </c>
      <c r="EU162" t="s">
        <v>136</v>
      </c>
      <c r="EV162" t="s">
        <v>136</v>
      </c>
      <c r="EW162" t="s">
        <v>136</v>
      </c>
      <c r="EX162" t="s">
        <v>136</v>
      </c>
      <c r="EY162" t="s">
        <v>136</v>
      </c>
      <c r="EZ162" t="s">
        <v>136</v>
      </c>
      <c r="FA162" t="s">
        <v>136</v>
      </c>
      <c r="FB162" t="s">
        <v>136</v>
      </c>
      <c r="FC162" t="s">
        <v>138</v>
      </c>
      <c r="FD162" t="s">
        <v>136</v>
      </c>
      <c r="FE162" t="s">
        <v>136</v>
      </c>
      <c r="FF162" t="s">
        <v>136</v>
      </c>
    </row>
    <row r="163" spans="1:162" x14ac:dyDescent="0.2">
      <c r="A163" t="s">
        <v>297</v>
      </c>
      <c r="B163" t="s">
        <v>136</v>
      </c>
      <c r="C163" t="s">
        <v>136</v>
      </c>
      <c r="D163" t="s">
        <v>136</v>
      </c>
      <c r="E163" t="s">
        <v>136</v>
      </c>
      <c r="F163" t="s">
        <v>136</v>
      </c>
      <c r="G163" t="s">
        <v>136</v>
      </c>
      <c r="J163" t="s">
        <v>137</v>
      </c>
      <c r="K163" t="s">
        <v>136</v>
      </c>
      <c r="L163" t="s">
        <v>136</v>
      </c>
      <c r="M163" t="s">
        <v>136</v>
      </c>
      <c r="N163" t="s">
        <v>138</v>
      </c>
      <c r="O163" t="s">
        <v>137</v>
      </c>
      <c r="R163" t="s">
        <v>133</v>
      </c>
      <c r="S163" t="s">
        <v>133</v>
      </c>
      <c r="T163" t="s">
        <v>132</v>
      </c>
      <c r="U163" t="s">
        <v>136</v>
      </c>
      <c r="V163" t="s">
        <v>136</v>
      </c>
      <c r="W163" t="s">
        <v>132</v>
      </c>
      <c r="Z163" t="s">
        <v>136</v>
      </c>
      <c r="AA163" t="s">
        <v>136</v>
      </c>
      <c r="AB163" t="s">
        <v>136</v>
      </c>
      <c r="AC163" t="s">
        <v>138</v>
      </c>
      <c r="AD163" t="s">
        <v>136</v>
      </c>
      <c r="AE163" t="s">
        <v>136</v>
      </c>
      <c r="AH163" t="s">
        <v>137</v>
      </c>
      <c r="AI163" t="s">
        <v>133</v>
      </c>
      <c r="AJ163" t="s">
        <v>136</v>
      </c>
      <c r="AK163" t="s">
        <v>136</v>
      </c>
      <c r="AL163" t="s">
        <v>136</v>
      </c>
      <c r="AM163" t="s">
        <v>132</v>
      </c>
      <c r="AP163" t="s">
        <v>138</v>
      </c>
      <c r="AQ163" t="s">
        <v>136</v>
      </c>
      <c r="AR163" t="s">
        <v>132</v>
      </c>
      <c r="AS163" t="s">
        <v>132</v>
      </c>
      <c r="AT163" t="s">
        <v>136</v>
      </c>
      <c r="AU163" t="s">
        <v>136</v>
      </c>
      <c r="AX163" t="s">
        <v>136</v>
      </c>
      <c r="AY163" t="s">
        <v>136</v>
      </c>
      <c r="AZ163" t="s">
        <v>136</v>
      </c>
      <c r="BA163" t="s">
        <v>136</v>
      </c>
      <c r="BB163" t="s">
        <v>136</v>
      </c>
      <c r="BC163" t="s">
        <v>137</v>
      </c>
      <c r="BF163" t="s">
        <v>136</v>
      </c>
      <c r="BG163" t="s">
        <v>136</v>
      </c>
      <c r="BH163" t="s">
        <v>136</v>
      </c>
      <c r="BI163" t="s">
        <v>136</v>
      </c>
      <c r="BJ163" t="s">
        <v>133</v>
      </c>
      <c r="BK163" t="s">
        <v>136</v>
      </c>
      <c r="BN163" t="s">
        <v>136</v>
      </c>
      <c r="BO163" t="s">
        <v>136</v>
      </c>
      <c r="BP163" t="s">
        <v>136</v>
      </c>
      <c r="BQ163" t="s">
        <v>136</v>
      </c>
      <c r="BR163" t="s">
        <v>136</v>
      </c>
      <c r="BS163" t="s">
        <v>136</v>
      </c>
      <c r="CD163" t="s">
        <v>136</v>
      </c>
      <c r="CE163" t="s">
        <v>136</v>
      </c>
      <c r="CF163" t="s">
        <v>136</v>
      </c>
      <c r="CG163" t="s">
        <v>136</v>
      </c>
      <c r="CH163" t="s">
        <v>138</v>
      </c>
      <c r="CI163" t="s">
        <v>136</v>
      </c>
      <c r="CJ163" t="s">
        <v>136</v>
      </c>
      <c r="CM163" t="s">
        <v>136</v>
      </c>
      <c r="CN163" t="s">
        <v>136</v>
      </c>
      <c r="CO163" t="s">
        <v>136</v>
      </c>
      <c r="CP163" t="s">
        <v>138</v>
      </c>
      <c r="CQ163" t="s">
        <v>136</v>
      </c>
      <c r="CR163" t="s">
        <v>136</v>
      </c>
      <c r="CS163" t="s">
        <v>136</v>
      </c>
      <c r="CT163" t="s">
        <v>136</v>
      </c>
      <c r="CU163" t="s">
        <v>137</v>
      </c>
      <c r="CV163" t="s">
        <v>136</v>
      </c>
      <c r="CW163" t="s">
        <v>136</v>
      </c>
      <c r="CX163" t="s">
        <v>136</v>
      </c>
      <c r="CY163" t="s">
        <v>136</v>
      </c>
      <c r="CZ163" t="s">
        <v>136</v>
      </c>
      <c r="DA163" t="s">
        <v>136</v>
      </c>
      <c r="DB163" t="s">
        <v>136</v>
      </c>
      <c r="DC163" t="s">
        <v>136</v>
      </c>
      <c r="DD163" t="s">
        <v>136</v>
      </c>
      <c r="DE163" t="s">
        <v>136</v>
      </c>
      <c r="DF163" t="s">
        <v>136</v>
      </c>
      <c r="DG163" t="s">
        <v>136</v>
      </c>
      <c r="DH163" t="s">
        <v>136</v>
      </c>
      <c r="DI163" t="s">
        <v>136</v>
      </c>
      <c r="DJ163" t="s">
        <v>136</v>
      </c>
      <c r="DK163" t="s">
        <v>136</v>
      </c>
      <c r="DL163" t="s">
        <v>136</v>
      </c>
      <c r="DM163" t="s">
        <v>136</v>
      </c>
      <c r="DN163" t="s">
        <v>136</v>
      </c>
      <c r="DO163" t="s">
        <v>137</v>
      </c>
      <c r="DP163" t="s">
        <v>136</v>
      </c>
      <c r="DQ163" t="s">
        <v>136</v>
      </c>
      <c r="DR163" t="s">
        <v>136</v>
      </c>
      <c r="DS163" t="s">
        <v>138</v>
      </c>
      <c r="DT163" t="s">
        <v>136</v>
      </c>
      <c r="DW163" t="s">
        <v>136</v>
      </c>
      <c r="DX163" t="s">
        <v>136</v>
      </c>
      <c r="DY163" t="s">
        <v>136</v>
      </c>
      <c r="DZ163" t="s">
        <v>136</v>
      </c>
      <c r="EA163" t="s">
        <v>136</v>
      </c>
      <c r="EB163" t="s">
        <v>136</v>
      </c>
      <c r="EC163" t="s">
        <v>136</v>
      </c>
      <c r="ED163" t="s">
        <v>136</v>
      </c>
      <c r="EE163" t="s">
        <v>136</v>
      </c>
      <c r="EF163" t="s">
        <v>136</v>
      </c>
      <c r="EG163" t="s">
        <v>137</v>
      </c>
      <c r="EH163" t="s">
        <v>136</v>
      </c>
      <c r="EI163" t="s">
        <v>136</v>
      </c>
      <c r="EJ163" t="s">
        <v>136</v>
      </c>
      <c r="EK163" t="s">
        <v>136</v>
      </c>
      <c r="EL163" t="s">
        <v>136</v>
      </c>
      <c r="EM163" t="s">
        <v>136</v>
      </c>
      <c r="EN163" t="s">
        <v>136</v>
      </c>
      <c r="EO163" t="s">
        <v>136</v>
      </c>
      <c r="EP163" t="s">
        <v>136</v>
      </c>
      <c r="EQ163" t="s">
        <v>136</v>
      </c>
      <c r="ER163" t="s">
        <v>136</v>
      </c>
      <c r="ES163" t="s">
        <v>136</v>
      </c>
      <c r="ET163" t="s">
        <v>136</v>
      </c>
      <c r="EU163" t="s">
        <v>137</v>
      </c>
      <c r="EV163" t="s">
        <v>136</v>
      </c>
      <c r="EW163" t="s">
        <v>136</v>
      </c>
      <c r="EX163" t="s">
        <v>136</v>
      </c>
      <c r="EY163" t="s">
        <v>136</v>
      </c>
      <c r="EZ163" t="s">
        <v>136</v>
      </c>
      <c r="FA163" t="s">
        <v>136</v>
      </c>
      <c r="FB163" t="s">
        <v>136</v>
      </c>
      <c r="FC163" t="s">
        <v>136</v>
      </c>
      <c r="FD163" t="s">
        <v>136</v>
      </c>
      <c r="FE163" t="s">
        <v>136</v>
      </c>
      <c r="FF163" t="s">
        <v>136</v>
      </c>
    </row>
    <row r="164" spans="1:162" x14ac:dyDescent="0.2">
      <c r="A164" t="s">
        <v>298</v>
      </c>
      <c r="B164" t="s">
        <v>136</v>
      </c>
      <c r="C164" t="s">
        <v>136</v>
      </c>
      <c r="D164" t="s">
        <v>136</v>
      </c>
      <c r="E164" t="s">
        <v>136</v>
      </c>
      <c r="F164" t="s">
        <v>136</v>
      </c>
      <c r="G164" t="s">
        <v>136</v>
      </c>
      <c r="J164" t="s">
        <v>137</v>
      </c>
      <c r="K164" t="s">
        <v>136</v>
      </c>
      <c r="L164" t="s">
        <v>136</v>
      </c>
      <c r="M164" t="s">
        <v>136</v>
      </c>
      <c r="N164" t="s">
        <v>138</v>
      </c>
      <c r="O164" t="s">
        <v>137</v>
      </c>
      <c r="R164" t="s">
        <v>133</v>
      </c>
      <c r="S164" t="s">
        <v>133</v>
      </c>
      <c r="T164" t="s">
        <v>132</v>
      </c>
      <c r="U164" t="s">
        <v>136</v>
      </c>
      <c r="V164" t="s">
        <v>136</v>
      </c>
      <c r="W164" t="s">
        <v>132</v>
      </c>
      <c r="Z164" t="s">
        <v>136</v>
      </c>
      <c r="AA164" t="s">
        <v>136</v>
      </c>
      <c r="AB164" t="s">
        <v>136</v>
      </c>
      <c r="AC164" t="s">
        <v>138</v>
      </c>
      <c r="AD164" t="s">
        <v>136</v>
      </c>
      <c r="AE164" t="s">
        <v>136</v>
      </c>
      <c r="AH164" t="s">
        <v>137</v>
      </c>
      <c r="AI164" t="s">
        <v>133</v>
      </c>
      <c r="AJ164" t="s">
        <v>136</v>
      </c>
      <c r="AK164" t="s">
        <v>136</v>
      </c>
      <c r="AL164" t="s">
        <v>136</v>
      </c>
      <c r="AM164" t="s">
        <v>132</v>
      </c>
      <c r="AP164" t="s">
        <v>138</v>
      </c>
      <c r="AQ164" t="s">
        <v>136</v>
      </c>
      <c r="AR164" t="s">
        <v>132</v>
      </c>
      <c r="AS164" t="s">
        <v>132</v>
      </c>
      <c r="AT164" t="s">
        <v>136</v>
      </c>
      <c r="AU164" t="s">
        <v>136</v>
      </c>
      <c r="AX164" t="s">
        <v>136</v>
      </c>
      <c r="AY164" t="s">
        <v>136</v>
      </c>
      <c r="AZ164" t="s">
        <v>136</v>
      </c>
      <c r="BA164" t="s">
        <v>136</v>
      </c>
      <c r="BB164" t="s">
        <v>136</v>
      </c>
      <c r="BC164" t="s">
        <v>137</v>
      </c>
      <c r="BF164" t="s">
        <v>136</v>
      </c>
      <c r="BG164" t="s">
        <v>136</v>
      </c>
      <c r="BH164" t="s">
        <v>136</v>
      </c>
      <c r="BI164" t="s">
        <v>136</v>
      </c>
      <c r="BJ164" t="s">
        <v>133</v>
      </c>
      <c r="BK164" t="s">
        <v>136</v>
      </c>
      <c r="BN164" t="s">
        <v>136</v>
      </c>
      <c r="BO164" t="s">
        <v>136</v>
      </c>
      <c r="BP164" t="s">
        <v>136</v>
      </c>
      <c r="BQ164" t="s">
        <v>136</v>
      </c>
      <c r="BR164" t="s">
        <v>136</v>
      </c>
      <c r="BS164" t="s">
        <v>136</v>
      </c>
      <c r="CD164" t="s">
        <v>133</v>
      </c>
      <c r="CE164" t="s">
        <v>136</v>
      </c>
      <c r="CF164" t="s">
        <v>136</v>
      </c>
      <c r="CG164" t="s">
        <v>136</v>
      </c>
      <c r="CH164" t="s">
        <v>138</v>
      </c>
      <c r="CI164" t="s">
        <v>136</v>
      </c>
      <c r="CJ164" t="s">
        <v>136</v>
      </c>
      <c r="CM164" t="s">
        <v>136</v>
      </c>
      <c r="CN164" t="s">
        <v>136</v>
      </c>
      <c r="CO164" t="s">
        <v>136</v>
      </c>
      <c r="CP164" t="s">
        <v>138</v>
      </c>
      <c r="CQ164" t="s">
        <v>136</v>
      </c>
      <c r="CR164" t="s">
        <v>136</v>
      </c>
      <c r="CS164" t="s">
        <v>136</v>
      </c>
      <c r="CT164" t="s">
        <v>136</v>
      </c>
      <c r="CU164" t="s">
        <v>137</v>
      </c>
      <c r="CV164" t="s">
        <v>136</v>
      </c>
      <c r="CW164" t="s">
        <v>136</v>
      </c>
      <c r="CX164" t="s">
        <v>136</v>
      </c>
      <c r="CY164" t="s">
        <v>136</v>
      </c>
      <c r="CZ164" t="s">
        <v>136</v>
      </c>
      <c r="DA164" t="s">
        <v>136</v>
      </c>
      <c r="DB164" t="s">
        <v>136</v>
      </c>
      <c r="DC164" t="s">
        <v>136</v>
      </c>
      <c r="DD164" t="s">
        <v>136</v>
      </c>
      <c r="DE164" t="s">
        <v>136</v>
      </c>
      <c r="DF164" t="s">
        <v>136</v>
      </c>
      <c r="DG164" t="s">
        <v>136</v>
      </c>
      <c r="DH164" t="s">
        <v>136</v>
      </c>
      <c r="DI164" t="s">
        <v>136</v>
      </c>
      <c r="DJ164" t="s">
        <v>136</v>
      </c>
      <c r="DK164" t="s">
        <v>136</v>
      </c>
      <c r="DL164" t="s">
        <v>136</v>
      </c>
      <c r="DM164" t="s">
        <v>136</v>
      </c>
      <c r="DN164" t="s">
        <v>136</v>
      </c>
      <c r="DO164" t="s">
        <v>137</v>
      </c>
      <c r="DP164" t="s">
        <v>136</v>
      </c>
      <c r="DQ164" t="s">
        <v>136</v>
      </c>
      <c r="DR164" t="s">
        <v>136</v>
      </c>
      <c r="DS164" t="s">
        <v>138</v>
      </c>
      <c r="DT164" t="s">
        <v>136</v>
      </c>
      <c r="DW164" t="s">
        <v>136</v>
      </c>
      <c r="DX164" t="s">
        <v>136</v>
      </c>
      <c r="DY164" t="s">
        <v>136</v>
      </c>
      <c r="DZ164" t="s">
        <v>136</v>
      </c>
      <c r="EA164" t="s">
        <v>136</v>
      </c>
      <c r="EB164" t="s">
        <v>136</v>
      </c>
      <c r="EC164" t="s">
        <v>136</v>
      </c>
      <c r="ED164" t="s">
        <v>136</v>
      </c>
      <c r="EE164" t="s">
        <v>136</v>
      </c>
      <c r="EF164" t="s">
        <v>136</v>
      </c>
      <c r="EG164" t="s">
        <v>137</v>
      </c>
      <c r="EH164" t="s">
        <v>136</v>
      </c>
      <c r="EI164" t="s">
        <v>136</v>
      </c>
      <c r="EJ164" t="s">
        <v>136</v>
      </c>
      <c r="EK164" t="s">
        <v>136</v>
      </c>
      <c r="EL164" t="s">
        <v>136</v>
      </c>
      <c r="EM164" t="s">
        <v>136</v>
      </c>
      <c r="EN164" t="s">
        <v>136</v>
      </c>
      <c r="EO164" t="s">
        <v>136</v>
      </c>
      <c r="EP164" t="s">
        <v>136</v>
      </c>
      <c r="EQ164" t="s">
        <v>136</v>
      </c>
      <c r="ER164" t="s">
        <v>136</v>
      </c>
      <c r="ES164" t="s">
        <v>136</v>
      </c>
      <c r="ET164" t="s">
        <v>136</v>
      </c>
      <c r="EU164" t="s">
        <v>137</v>
      </c>
      <c r="EV164" t="s">
        <v>136</v>
      </c>
      <c r="EW164" t="s">
        <v>136</v>
      </c>
      <c r="EX164" t="s">
        <v>136</v>
      </c>
      <c r="EY164" t="s">
        <v>136</v>
      </c>
      <c r="EZ164" t="s">
        <v>136</v>
      </c>
      <c r="FA164" t="s">
        <v>136</v>
      </c>
      <c r="FB164" t="s">
        <v>136</v>
      </c>
      <c r="FC164" t="s">
        <v>136</v>
      </c>
      <c r="FD164" t="s">
        <v>136</v>
      </c>
      <c r="FE164" t="s">
        <v>136</v>
      </c>
      <c r="FF164" t="s">
        <v>136</v>
      </c>
    </row>
    <row r="165" spans="1:162" x14ac:dyDescent="0.2">
      <c r="A165" t="s">
        <v>299</v>
      </c>
      <c r="B165" t="s">
        <v>136</v>
      </c>
      <c r="C165" t="s">
        <v>136</v>
      </c>
      <c r="D165" t="s">
        <v>136</v>
      </c>
      <c r="E165" t="s">
        <v>136</v>
      </c>
      <c r="F165" t="s">
        <v>136</v>
      </c>
      <c r="G165" t="s">
        <v>136</v>
      </c>
      <c r="J165" t="s">
        <v>137</v>
      </c>
      <c r="K165" t="s">
        <v>136</v>
      </c>
      <c r="L165" t="s">
        <v>136</v>
      </c>
      <c r="M165" t="s">
        <v>136</v>
      </c>
      <c r="N165" t="s">
        <v>138</v>
      </c>
      <c r="O165" t="s">
        <v>137</v>
      </c>
      <c r="R165" t="s">
        <v>133</v>
      </c>
      <c r="S165" t="s">
        <v>133</v>
      </c>
      <c r="T165" t="s">
        <v>132</v>
      </c>
      <c r="U165" t="s">
        <v>136</v>
      </c>
      <c r="V165" t="s">
        <v>136</v>
      </c>
      <c r="W165" t="s">
        <v>132</v>
      </c>
      <c r="Z165" t="s">
        <v>136</v>
      </c>
      <c r="AA165" t="s">
        <v>136</v>
      </c>
      <c r="AB165" t="s">
        <v>136</v>
      </c>
      <c r="AC165" t="s">
        <v>138</v>
      </c>
      <c r="AD165" t="s">
        <v>136</v>
      </c>
      <c r="AE165" t="s">
        <v>136</v>
      </c>
      <c r="AH165" t="s">
        <v>137</v>
      </c>
      <c r="AI165" t="s">
        <v>133</v>
      </c>
      <c r="AJ165" t="s">
        <v>136</v>
      </c>
      <c r="AK165" t="s">
        <v>136</v>
      </c>
      <c r="AL165" t="s">
        <v>136</v>
      </c>
      <c r="AM165" t="s">
        <v>132</v>
      </c>
      <c r="AP165" t="s">
        <v>138</v>
      </c>
      <c r="AQ165" t="s">
        <v>136</v>
      </c>
      <c r="AR165" t="s">
        <v>132</v>
      </c>
      <c r="AS165" t="s">
        <v>132</v>
      </c>
      <c r="AT165" t="s">
        <v>136</v>
      </c>
      <c r="AU165" t="s">
        <v>136</v>
      </c>
      <c r="AX165" t="s">
        <v>136</v>
      </c>
      <c r="AY165" t="s">
        <v>136</v>
      </c>
      <c r="AZ165" t="s">
        <v>136</v>
      </c>
      <c r="BA165" t="s">
        <v>136</v>
      </c>
      <c r="BB165" t="s">
        <v>136</v>
      </c>
      <c r="BC165" t="s">
        <v>137</v>
      </c>
      <c r="BF165" t="s">
        <v>136</v>
      </c>
      <c r="BG165" t="s">
        <v>136</v>
      </c>
      <c r="BH165" t="s">
        <v>136</v>
      </c>
      <c r="BI165" t="s">
        <v>136</v>
      </c>
      <c r="BJ165" t="s">
        <v>133</v>
      </c>
      <c r="BK165" t="s">
        <v>136</v>
      </c>
      <c r="BN165" t="s">
        <v>136</v>
      </c>
      <c r="BO165" t="s">
        <v>136</v>
      </c>
      <c r="BP165" t="s">
        <v>136</v>
      </c>
      <c r="BQ165" t="s">
        <v>136</v>
      </c>
      <c r="BR165" t="s">
        <v>136</v>
      </c>
      <c r="BS165" t="s">
        <v>136</v>
      </c>
      <c r="CD165" t="s">
        <v>136</v>
      </c>
      <c r="CE165" t="s">
        <v>136</v>
      </c>
      <c r="CF165" t="s">
        <v>136</v>
      </c>
      <c r="CG165" t="s">
        <v>136</v>
      </c>
      <c r="CH165" t="s">
        <v>138</v>
      </c>
      <c r="CI165" t="s">
        <v>136</v>
      </c>
      <c r="CJ165" t="s">
        <v>136</v>
      </c>
      <c r="CM165" t="s">
        <v>136</v>
      </c>
      <c r="CN165" t="s">
        <v>136</v>
      </c>
      <c r="CO165" t="s">
        <v>136</v>
      </c>
      <c r="CP165" t="s">
        <v>138</v>
      </c>
      <c r="CQ165" t="s">
        <v>136</v>
      </c>
      <c r="CR165" t="s">
        <v>136</v>
      </c>
      <c r="CS165" t="s">
        <v>136</v>
      </c>
      <c r="CT165" t="s">
        <v>136</v>
      </c>
      <c r="CU165" t="s">
        <v>137</v>
      </c>
      <c r="CV165" t="s">
        <v>136</v>
      </c>
      <c r="CW165" t="s">
        <v>136</v>
      </c>
      <c r="CX165" t="s">
        <v>136</v>
      </c>
      <c r="CY165" t="s">
        <v>136</v>
      </c>
      <c r="CZ165" t="s">
        <v>136</v>
      </c>
      <c r="DA165" t="s">
        <v>136</v>
      </c>
      <c r="DB165" t="s">
        <v>136</v>
      </c>
      <c r="DC165" t="s">
        <v>136</v>
      </c>
      <c r="DD165" t="s">
        <v>136</v>
      </c>
      <c r="DE165" t="s">
        <v>136</v>
      </c>
      <c r="DF165" t="s">
        <v>136</v>
      </c>
      <c r="DG165" t="s">
        <v>136</v>
      </c>
      <c r="DH165" t="s">
        <v>136</v>
      </c>
      <c r="DI165" t="s">
        <v>136</v>
      </c>
      <c r="DJ165" t="s">
        <v>136</v>
      </c>
      <c r="DK165" t="s">
        <v>136</v>
      </c>
      <c r="DL165" t="s">
        <v>136</v>
      </c>
      <c r="DM165" t="s">
        <v>136</v>
      </c>
      <c r="DN165" t="s">
        <v>136</v>
      </c>
      <c r="DO165" t="s">
        <v>137</v>
      </c>
      <c r="DP165" t="s">
        <v>136</v>
      </c>
      <c r="DQ165" t="s">
        <v>136</v>
      </c>
      <c r="DR165" t="s">
        <v>136</v>
      </c>
      <c r="DS165" t="s">
        <v>138</v>
      </c>
      <c r="DT165" t="s">
        <v>136</v>
      </c>
      <c r="DW165" t="s">
        <v>136</v>
      </c>
      <c r="DX165" t="s">
        <v>136</v>
      </c>
      <c r="DY165" t="s">
        <v>136</v>
      </c>
      <c r="DZ165" t="s">
        <v>136</v>
      </c>
      <c r="EA165" t="s">
        <v>136</v>
      </c>
      <c r="EB165" t="s">
        <v>136</v>
      </c>
      <c r="EC165" t="s">
        <v>136</v>
      </c>
      <c r="ED165" t="s">
        <v>136</v>
      </c>
      <c r="EE165" t="s">
        <v>136</v>
      </c>
      <c r="EF165" t="s">
        <v>136</v>
      </c>
      <c r="EG165" t="s">
        <v>137</v>
      </c>
      <c r="EH165" t="s">
        <v>136</v>
      </c>
      <c r="EI165" t="s">
        <v>136</v>
      </c>
      <c r="EJ165" t="s">
        <v>136</v>
      </c>
      <c r="EK165" t="s">
        <v>136</v>
      </c>
      <c r="EL165" t="s">
        <v>136</v>
      </c>
      <c r="EM165" t="s">
        <v>136</v>
      </c>
      <c r="EN165" t="s">
        <v>136</v>
      </c>
      <c r="EO165" t="s">
        <v>136</v>
      </c>
      <c r="EP165" t="s">
        <v>136</v>
      </c>
      <c r="EQ165" t="s">
        <v>136</v>
      </c>
      <c r="ER165" t="s">
        <v>136</v>
      </c>
      <c r="ES165" t="s">
        <v>136</v>
      </c>
      <c r="ET165" t="s">
        <v>136</v>
      </c>
      <c r="EU165" t="s">
        <v>137</v>
      </c>
      <c r="EV165" t="s">
        <v>136</v>
      </c>
      <c r="EW165" t="s">
        <v>136</v>
      </c>
      <c r="EX165" t="s">
        <v>136</v>
      </c>
      <c r="EY165" t="s">
        <v>136</v>
      </c>
      <c r="EZ165" t="s">
        <v>136</v>
      </c>
      <c r="FA165" t="s">
        <v>136</v>
      </c>
      <c r="FB165" t="s">
        <v>136</v>
      </c>
      <c r="FC165" t="s">
        <v>136</v>
      </c>
      <c r="FD165" t="s">
        <v>136</v>
      </c>
      <c r="FE165" t="s">
        <v>136</v>
      </c>
      <c r="FF165" t="s">
        <v>136</v>
      </c>
    </row>
    <row r="166" spans="1:162" x14ac:dyDescent="0.2">
      <c r="A166" t="s">
        <v>300</v>
      </c>
      <c r="B166" t="s">
        <v>136</v>
      </c>
      <c r="C166" t="s">
        <v>136</v>
      </c>
      <c r="D166" t="s">
        <v>136</v>
      </c>
      <c r="E166" t="s">
        <v>136</v>
      </c>
      <c r="F166" t="s">
        <v>136</v>
      </c>
      <c r="G166" t="s">
        <v>136</v>
      </c>
      <c r="J166" t="s">
        <v>136</v>
      </c>
      <c r="K166" t="s">
        <v>136</v>
      </c>
      <c r="L166" t="s">
        <v>136</v>
      </c>
      <c r="M166" t="s">
        <v>136</v>
      </c>
      <c r="N166" t="s">
        <v>136</v>
      </c>
      <c r="O166" t="s">
        <v>136</v>
      </c>
      <c r="R166" t="s">
        <v>136</v>
      </c>
      <c r="S166" t="s">
        <v>136</v>
      </c>
      <c r="T166" t="s">
        <v>136</v>
      </c>
      <c r="U166" t="s">
        <v>136</v>
      </c>
      <c r="V166" t="s">
        <v>138</v>
      </c>
      <c r="W166" t="s">
        <v>136</v>
      </c>
      <c r="Z166" t="s">
        <v>136</v>
      </c>
      <c r="AA166" t="s">
        <v>136</v>
      </c>
      <c r="AB166" t="s">
        <v>137</v>
      </c>
      <c r="AC166" t="s">
        <v>136</v>
      </c>
      <c r="AD166" t="s">
        <v>136</v>
      </c>
      <c r="AE166" t="s">
        <v>136</v>
      </c>
      <c r="AH166" t="s">
        <v>137</v>
      </c>
      <c r="AI166" t="s">
        <v>136</v>
      </c>
      <c r="AJ166" t="s">
        <v>136</v>
      </c>
      <c r="AK166" t="s">
        <v>136</v>
      </c>
      <c r="AL166" t="s">
        <v>136</v>
      </c>
      <c r="AM166" t="s">
        <v>136</v>
      </c>
      <c r="AP166" t="s">
        <v>136</v>
      </c>
      <c r="AQ166" t="s">
        <v>136</v>
      </c>
      <c r="AR166" t="s">
        <v>136</v>
      </c>
      <c r="AS166" t="s">
        <v>136</v>
      </c>
      <c r="AT166" t="s">
        <v>136</v>
      </c>
      <c r="AU166" t="s">
        <v>136</v>
      </c>
      <c r="AX166" t="s">
        <v>136</v>
      </c>
      <c r="AY166" t="s">
        <v>136</v>
      </c>
      <c r="AZ166" t="s">
        <v>136</v>
      </c>
      <c r="BA166" t="s">
        <v>136</v>
      </c>
      <c r="BB166" t="s">
        <v>136</v>
      </c>
      <c r="BC166" t="s">
        <v>136</v>
      </c>
      <c r="BF166" t="s">
        <v>136</v>
      </c>
      <c r="BG166" t="s">
        <v>136</v>
      </c>
      <c r="BH166" t="s">
        <v>136</v>
      </c>
      <c r="BI166" t="s">
        <v>136</v>
      </c>
      <c r="BJ166" t="s">
        <v>136</v>
      </c>
      <c r="BK166" t="s">
        <v>136</v>
      </c>
      <c r="BN166" t="s">
        <v>136</v>
      </c>
      <c r="BO166" t="s">
        <v>136</v>
      </c>
      <c r="BP166" t="s">
        <v>136</v>
      </c>
      <c r="BQ166" t="s">
        <v>136</v>
      </c>
      <c r="BR166" t="s">
        <v>136</v>
      </c>
      <c r="BS166" t="s">
        <v>136</v>
      </c>
      <c r="CD166" t="s">
        <v>136</v>
      </c>
      <c r="CE166" t="s">
        <v>136</v>
      </c>
      <c r="CF166" t="s">
        <v>136</v>
      </c>
      <c r="CG166" t="s">
        <v>138</v>
      </c>
      <c r="CH166" t="s">
        <v>136</v>
      </c>
      <c r="CI166" t="s">
        <v>136</v>
      </c>
      <c r="CJ166" t="s">
        <v>136</v>
      </c>
      <c r="CM166" t="s">
        <v>136</v>
      </c>
      <c r="CN166" t="s">
        <v>136</v>
      </c>
      <c r="CO166" t="s">
        <v>136</v>
      </c>
      <c r="CP166" t="s">
        <v>137</v>
      </c>
      <c r="CQ166" t="s">
        <v>136</v>
      </c>
      <c r="CR166" t="s">
        <v>136</v>
      </c>
      <c r="CS166" t="s">
        <v>136</v>
      </c>
      <c r="CT166" t="s">
        <v>136</v>
      </c>
      <c r="CU166" t="s">
        <v>136</v>
      </c>
      <c r="CV166" t="s">
        <v>136</v>
      </c>
      <c r="CW166" t="s">
        <v>136</v>
      </c>
      <c r="CX166" t="s">
        <v>136</v>
      </c>
      <c r="CY166" t="s">
        <v>136</v>
      </c>
      <c r="CZ166" t="s">
        <v>136</v>
      </c>
      <c r="DA166" t="s">
        <v>136</v>
      </c>
      <c r="DB166" t="s">
        <v>136</v>
      </c>
      <c r="DC166" t="s">
        <v>136</v>
      </c>
      <c r="DD166" t="s">
        <v>136</v>
      </c>
      <c r="DE166" t="s">
        <v>136</v>
      </c>
      <c r="DF166" t="s">
        <v>136</v>
      </c>
      <c r="DG166" t="s">
        <v>136</v>
      </c>
      <c r="DH166" t="s">
        <v>136</v>
      </c>
      <c r="DI166" t="s">
        <v>136</v>
      </c>
      <c r="DJ166" t="s">
        <v>136</v>
      </c>
      <c r="DK166" t="s">
        <v>136</v>
      </c>
      <c r="DL166" t="s">
        <v>136</v>
      </c>
      <c r="DM166" t="s">
        <v>136</v>
      </c>
      <c r="DN166" t="s">
        <v>136</v>
      </c>
      <c r="DO166" t="s">
        <v>136</v>
      </c>
      <c r="DP166" t="s">
        <v>136</v>
      </c>
      <c r="DQ166" t="s">
        <v>136</v>
      </c>
      <c r="DR166" t="s">
        <v>136</v>
      </c>
      <c r="DS166" t="s">
        <v>136</v>
      </c>
      <c r="DT166" t="s">
        <v>136</v>
      </c>
      <c r="DW166" t="s">
        <v>136</v>
      </c>
      <c r="DX166" t="s">
        <v>136</v>
      </c>
      <c r="DY166" t="s">
        <v>136</v>
      </c>
      <c r="DZ166" t="s">
        <v>136</v>
      </c>
      <c r="EA166" t="s">
        <v>136</v>
      </c>
      <c r="EB166" t="s">
        <v>137</v>
      </c>
      <c r="EC166" t="s">
        <v>136</v>
      </c>
      <c r="ED166" t="s">
        <v>136</v>
      </c>
      <c r="EE166" t="s">
        <v>136</v>
      </c>
      <c r="EF166" t="s">
        <v>136</v>
      </c>
      <c r="EG166" t="s">
        <v>136</v>
      </c>
      <c r="EH166" t="s">
        <v>136</v>
      </c>
      <c r="EI166" t="s">
        <v>136</v>
      </c>
      <c r="EJ166" t="s">
        <v>136</v>
      </c>
      <c r="EK166" t="s">
        <v>136</v>
      </c>
      <c r="EL166" t="s">
        <v>136</v>
      </c>
      <c r="EM166" t="s">
        <v>136</v>
      </c>
      <c r="EN166" t="s">
        <v>136</v>
      </c>
      <c r="EO166" t="s">
        <v>136</v>
      </c>
      <c r="EP166" t="s">
        <v>136</v>
      </c>
      <c r="EQ166" t="s">
        <v>136</v>
      </c>
      <c r="ER166" t="s">
        <v>136</v>
      </c>
      <c r="ES166" t="s">
        <v>136</v>
      </c>
      <c r="ET166" t="s">
        <v>136</v>
      </c>
      <c r="EU166" t="s">
        <v>136</v>
      </c>
      <c r="EV166" t="s">
        <v>136</v>
      </c>
      <c r="EW166" t="s">
        <v>136</v>
      </c>
      <c r="EX166" t="s">
        <v>136</v>
      </c>
      <c r="EY166" t="s">
        <v>136</v>
      </c>
      <c r="EZ166" t="s">
        <v>136</v>
      </c>
      <c r="FA166" t="s">
        <v>137</v>
      </c>
      <c r="FB166" t="s">
        <v>136</v>
      </c>
      <c r="FC166" t="s">
        <v>136</v>
      </c>
      <c r="FD166" t="s">
        <v>136</v>
      </c>
      <c r="FE166" t="s">
        <v>136</v>
      </c>
      <c r="FF166" t="s">
        <v>136</v>
      </c>
    </row>
    <row r="167" spans="1:162" x14ac:dyDescent="0.2">
      <c r="A167" t="s">
        <v>301</v>
      </c>
      <c r="B167" t="s">
        <v>136</v>
      </c>
      <c r="C167" t="s">
        <v>136</v>
      </c>
      <c r="D167" t="s">
        <v>136</v>
      </c>
      <c r="E167" t="s">
        <v>136</v>
      </c>
      <c r="F167" t="s">
        <v>136</v>
      </c>
      <c r="G167" t="s">
        <v>136</v>
      </c>
      <c r="J167" t="s">
        <v>136</v>
      </c>
      <c r="K167" t="s">
        <v>136</v>
      </c>
      <c r="L167" t="s">
        <v>136</v>
      </c>
      <c r="M167" t="s">
        <v>136</v>
      </c>
      <c r="N167" t="s">
        <v>136</v>
      </c>
      <c r="O167" t="s">
        <v>136</v>
      </c>
      <c r="R167" t="s">
        <v>136</v>
      </c>
      <c r="S167" t="s">
        <v>134</v>
      </c>
      <c r="T167" t="s">
        <v>136</v>
      </c>
      <c r="U167" t="s">
        <v>136</v>
      </c>
      <c r="V167" t="s">
        <v>133</v>
      </c>
      <c r="W167" t="s">
        <v>136</v>
      </c>
      <c r="Z167" t="s">
        <v>136</v>
      </c>
      <c r="AA167" t="s">
        <v>136</v>
      </c>
      <c r="AB167" t="s">
        <v>137</v>
      </c>
      <c r="AC167" t="s">
        <v>136</v>
      </c>
      <c r="AD167" t="s">
        <v>136</v>
      </c>
      <c r="AE167" t="s">
        <v>136</v>
      </c>
      <c r="AH167" t="s">
        <v>137</v>
      </c>
      <c r="AI167" t="s">
        <v>136</v>
      </c>
      <c r="AJ167" t="s">
        <v>136</v>
      </c>
      <c r="AK167" t="s">
        <v>136</v>
      </c>
      <c r="AL167" t="s">
        <v>136</v>
      </c>
      <c r="AM167" t="s">
        <v>136</v>
      </c>
      <c r="AP167" t="s">
        <v>136</v>
      </c>
      <c r="AQ167" t="s">
        <v>136</v>
      </c>
      <c r="AR167" t="s">
        <v>136</v>
      </c>
      <c r="AS167" t="s">
        <v>136</v>
      </c>
      <c r="AT167" t="s">
        <v>136</v>
      </c>
      <c r="AU167" t="s">
        <v>136</v>
      </c>
      <c r="AX167" t="s">
        <v>136</v>
      </c>
      <c r="AY167" t="s">
        <v>136</v>
      </c>
      <c r="AZ167" t="s">
        <v>136</v>
      </c>
      <c r="BA167" t="s">
        <v>136</v>
      </c>
      <c r="BB167" t="s">
        <v>136</v>
      </c>
      <c r="BC167" t="s">
        <v>136</v>
      </c>
      <c r="BF167" t="s">
        <v>136</v>
      </c>
      <c r="BG167" t="s">
        <v>136</v>
      </c>
      <c r="BH167" t="s">
        <v>136</v>
      </c>
      <c r="BI167" t="s">
        <v>136</v>
      </c>
      <c r="BJ167" t="s">
        <v>136</v>
      </c>
      <c r="BK167" t="s">
        <v>136</v>
      </c>
      <c r="BN167" t="s">
        <v>136</v>
      </c>
      <c r="BO167" t="s">
        <v>136</v>
      </c>
      <c r="BP167" t="s">
        <v>136</v>
      </c>
      <c r="BQ167" t="s">
        <v>136</v>
      </c>
      <c r="BR167" t="s">
        <v>136</v>
      </c>
      <c r="BS167" t="s">
        <v>136</v>
      </c>
      <c r="CD167" t="s">
        <v>136</v>
      </c>
      <c r="CE167" t="s">
        <v>136</v>
      </c>
      <c r="CF167" t="s">
        <v>136</v>
      </c>
      <c r="CG167" t="s">
        <v>133</v>
      </c>
      <c r="CH167" t="s">
        <v>136</v>
      </c>
      <c r="CI167" t="s">
        <v>136</v>
      </c>
      <c r="CJ167" t="s">
        <v>136</v>
      </c>
      <c r="CM167" t="s">
        <v>136</v>
      </c>
      <c r="CN167" t="s">
        <v>136</v>
      </c>
      <c r="CO167" t="s">
        <v>137</v>
      </c>
      <c r="CP167" t="s">
        <v>137</v>
      </c>
      <c r="CQ167" t="s">
        <v>136</v>
      </c>
      <c r="CR167" t="s">
        <v>136</v>
      </c>
      <c r="CS167" t="s">
        <v>136</v>
      </c>
      <c r="CT167" t="s">
        <v>136</v>
      </c>
      <c r="CU167" t="s">
        <v>136</v>
      </c>
      <c r="CV167" t="s">
        <v>136</v>
      </c>
      <c r="CW167" t="s">
        <v>136</v>
      </c>
      <c r="CX167" t="s">
        <v>136</v>
      </c>
      <c r="CY167" t="s">
        <v>136</v>
      </c>
      <c r="CZ167" t="s">
        <v>136</v>
      </c>
      <c r="DA167" t="s">
        <v>136</v>
      </c>
      <c r="DB167" t="s">
        <v>136</v>
      </c>
      <c r="DC167" t="s">
        <v>136</v>
      </c>
      <c r="DD167" t="s">
        <v>136</v>
      </c>
      <c r="DE167" t="s">
        <v>136</v>
      </c>
      <c r="DF167" t="s">
        <v>136</v>
      </c>
      <c r="DG167" t="s">
        <v>136</v>
      </c>
      <c r="DH167" t="s">
        <v>136</v>
      </c>
      <c r="DI167" t="s">
        <v>136</v>
      </c>
      <c r="DJ167" t="s">
        <v>136</v>
      </c>
      <c r="DK167" t="s">
        <v>136</v>
      </c>
      <c r="DL167" t="s">
        <v>136</v>
      </c>
      <c r="DM167" t="s">
        <v>136</v>
      </c>
      <c r="DN167" t="s">
        <v>136</v>
      </c>
      <c r="DO167" t="s">
        <v>136</v>
      </c>
      <c r="DP167" t="s">
        <v>136</v>
      </c>
      <c r="DQ167" t="s">
        <v>136</v>
      </c>
      <c r="DR167" t="s">
        <v>136</v>
      </c>
      <c r="DS167" t="s">
        <v>136</v>
      </c>
      <c r="DT167" t="s">
        <v>136</v>
      </c>
      <c r="DW167" t="s">
        <v>136</v>
      </c>
      <c r="DX167" t="s">
        <v>136</v>
      </c>
      <c r="DY167" t="s">
        <v>137</v>
      </c>
      <c r="DZ167" t="s">
        <v>136</v>
      </c>
      <c r="EA167" t="s">
        <v>136</v>
      </c>
      <c r="EB167" t="s">
        <v>137</v>
      </c>
      <c r="EC167" t="s">
        <v>136</v>
      </c>
      <c r="ED167" t="s">
        <v>136</v>
      </c>
      <c r="EE167" t="s">
        <v>136</v>
      </c>
      <c r="EF167" t="s">
        <v>136</v>
      </c>
      <c r="EG167" t="s">
        <v>136</v>
      </c>
      <c r="EH167" t="s">
        <v>136</v>
      </c>
      <c r="EI167" t="s">
        <v>136</v>
      </c>
      <c r="EJ167" t="s">
        <v>136</v>
      </c>
      <c r="EK167" t="s">
        <v>136</v>
      </c>
      <c r="EL167" t="s">
        <v>136</v>
      </c>
      <c r="EM167" t="s">
        <v>136</v>
      </c>
      <c r="EN167" t="s">
        <v>136</v>
      </c>
      <c r="EO167" t="s">
        <v>136</v>
      </c>
      <c r="EP167" t="s">
        <v>136</v>
      </c>
      <c r="EQ167" t="s">
        <v>136</v>
      </c>
      <c r="ER167" t="s">
        <v>136</v>
      </c>
      <c r="ES167" t="s">
        <v>136</v>
      </c>
      <c r="ET167" t="s">
        <v>136</v>
      </c>
      <c r="EU167" t="s">
        <v>136</v>
      </c>
      <c r="EV167" t="s">
        <v>136</v>
      </c>
      <c r="EW167" t="s">
        <v>136</v>
      </c>
      <c r="EX167" t="s">
        <v>136</v>
      </c>
      <c r="EY167" t="s">
        <v>136</v>
      </c>
      <c r="EZ167" t="s">
        <v>136</v>
      </c>
      <c r="FA167" t="s">
        <v>137</v>
      </c>
      <c r="FB167" t="s">
        <v>136</v>
      </c>
      <c r="FC167" t="s">
        <v>136</v>
      </c>
      <c r="FD167" t="s">
        <v>136</v>
      </c>
      <c r="FE167" t="s">
        <v>136</v>
      </c>
      <c r="FF167" t="s">
        <v>136</v>
      </c>
    </row>
    <row r="168" spans="1:162" x14ac:dyDescent="0.2">
      <c r="A168" t="s">
        <v>302</v>
      </c>
      <c r="B168" t="s">
        <v>138</v>
      </c>
      <c r="C168" t="s">
        <v>138</v>
      </c>
      <c r="D168" t="s">
        <v>138</v>
      </c>
      <c r="E168" t="s">
        <v>138</v>
      </c>
      <c r="F168" t="s">
        <v>138</v>
      </c>
      <c r="G168" t="s">
        <v>138</v>
      </c>
      <c r="J168" t="s">
        <v>138</v>
      </c>
      <c r="K168" t="s">
        <v>138</v>
      </c>
      <c r="L168" t="s">
        <v>138</v>
      </c>
      <c r="M168" t="s">
        <v>138</v>
      </c>
      <c r="N168" t="s">
        <v>138</v>
      </c>
      <c r="O168" t="s">
        <v>138</v>
      </c>
      <c r="R168" t="s">
        <v>138</v>
      </c>
      <c r="S168" t="s">
        <v>138</v>
      </c>
      <c r="T168" t="s">
        <v>138</v>
      </c>
      <c r="U168" t="s">
        <v>138</v>
      </c>
      <c r="V168" t="s">
        <v>138</v>
      </c>
      <c r="W168" t="s">
        <v>138</v>
      </c>
      <c r="Z168" t="s">
        <v>138</v>
      </c>
      <c r="AA168" t="s">
        <v>136</v>
      </c>
      <c r="AB168" t="s">
        <v>132</v>
      </c>
      <c r="AC168" t="s">
        <v>138</v>
      </c>
      <c r="AD168" t="s">
        <v>138</v>
      </c>
      <c r="AE168" t="s">
        <v>138</v>
      </c>
      <c r="AH168" t="s">
        <v>138</v>
      </c>
      <c r="AI168" t="s">
        <v>138</v>
      </c>
      <c r="AJ168" t="s">
        <v>138</v>
      </c>
      <c r="AK168" t="s">
        <v>138</v>
      </c>
      <c r="AL168" t="s">
        <v>138</v>
      </c>
      <c r="AM168" t="s">
        <v>138</v>
      </c>
      <c r="AP168" t="s">
        <v>138</v>
      </c>
      <c r="AQ168" t="s">
        <v>138</v>
      </c>
      <c r="AR168" t="s">
        <v>138</v>
      </c>
      <c r="AS168" t="s">
        <v>138</v>
      </c>
      <c r="AT168" t="s">
        <v>138</v>
      </c>
      <c r="AU168" t="s">
        <v>138</v>
      </c>
      <c r="AX168" t="s">
        <v>138</v>
      </c>
      <c r="AY168" t="s">
        <v>138</v>
      </c>
      <c r="AZ168" t="s">
        <v>138</v>
      </c>
      <c r="BA168" t="s">
        <v>138</v>
      </c>
      <c r="BB168" t="s">
        <v>138</v>
      </c>
      <c r="BC168" t="s">
        <v>138</v>
      </c>
      <c r="BF168" t="s">
        <v>138</v>
      </c>
      <c r="BG168" t="s">
        <v>138</v>
      </c>
      <c r="BH168" t="s">
        <v>138</v>
      </c>
      <c r="BI168" t="s">
        <v>138</v>
      </c>
      <c r="BJ168" t="s">
        <v>138</v>
      </c>
      <c r="BK168" t="s">
        <v>138</v>
      </c>
      <c r="BN168" t="s">
        <v>138</v>
      </c>
      <c r="BO168" t="s">
        <v>138</v>
      </c>
      <c r="BP168" t="s">
        <v>138</v>
      </c>
      <c r="BQ168" t="s">
        <v>138</v>
      </c>
      <c r="BR168" t="s">
        <v>138</v>
      </c>
      <c r="BS168" t="s">
        <v>138</v>
      </c>
      <c r="CD168" t="s">
        <v>138</v>
      </c>
      <c r="CE168" t="s">
        <v>138</v>
      </c>
      <c r="CF168" t="s">
        <v>138</v>
      </c>
      <c r="CG168" t="s">
        <v>138</v>
      </c>
      <c r="CH168" t="s">
        <v>138</v>
      </c>
      <c r="CI168" t="s">
        <v>138</v>
      </c>
      <c r="CJ168" t="s">
        <v>138</v>
      </c>
      <c r="CM168" t="s">
        <v>138</v>
      </c>
      <c r="CN168" t="s">
        <v>138</v>
      </c>
      <c r="CO168" t="s">
        <v>138</v>
      </c>
      <c r="CP168" t="s">
        <v>138</v>
      </c>
      <c r="CQ168" t="s">
        <v>138</v>
      </c>
      <c r="CR168" t="s">
        <v>138</v>
      </c>
      <c r="CS168" t="s">
        <v>138</v>
      </c>
      <c r="CT168" t="s">
        <v>138</v>
      </c>
      <c r="CU168" t="s">
        <v>136</v>
      </c>
      <c r="CV168" t="s">
        <v>138</v>
      </c>
      <c r="CW168" t="s">
        <v>138</v>
      </c>
      <c r="CX168" t="s">
        <v>138</v>
      </c>
      <c r="CY168" t="s">
        <v>138</v>
      </c>
      <c r="CZ168" t="s">
        <v>138</v>
      </c>
      <c r="DA168" t="s">
        <v>138</v>
      </c>
      <c r="DB168" t="s">
        <v>138</v>
      </c>
      <c r="DC168" t="s">
        <v>138</v>
      </c>
      <c r="DD168" t="s">
        <v>138</v>
      </c>
      <c r="DE168" t="s">
        <v>138</v>
      </c>
      <c r="DF168" t="s">
        <v>138</v>
      </c>
      <c r="DG168" t="s">
        <v>138</v>
      </c>
      <c r="DH168" t="s">
        <v>138</v>
      </c>
      <c r="DI168" t="s">
        <v>138</v>
      </c>
      <c r="DJ168" t="s">
        <v>138</v>
      </c>
      <c r="DK168" t="s">
        <v>138</v>
      </c>
      <c r="DL168" t="s">
        <v>138</v>
      </c>
      <c r="DM168" t="s">
        <v>138</v>
      </c>
      <c r="DN168" t="s">
        <v>138</v>
      </c>
      <c r="DO168" t="s">
        <v>138</v>
      </c>
      <c r="DP168" t="s">
        <v>138</v>
      </c>
      <c r="DQ168" t="s">
        <v>138</v>
      </c>
      <c r="DR168" t="s">
        <v>138</v>
      </c>
      <c r="DS168" t="s">
        <v>138</v>
      </c>
      <c r="DT168" t="s">
        <v>138</v>
      </c>
      <c r="DW168" t="s">
        <v>138</v>
      </c>
      <c r="DX168" t="s">
        <v>138</v>
      </c>
      <c r="DY168" t="s">
        <v>138</v>
      </c>
      <c r="DZ168" t="s">
        <v>138</v>
      </c>
      <c r="EA168" t="s">
        <v>138</v>
      </c>
      <c r="EB168" t="s">
        <v>138</v>
      </c>
      <c r="EC168" t="s">
        <v>138</v>
      </c>
      <c r="ED168" t="s">
        <v>138</v>
      </c>
      <c r="EE168" t="s">
        <v>138</v>
      </c>
      <c r="EF168" t="s">
        <v>138</v>
      </c>
      <c r="EG168" t="s">
        <v>138</v>
      </c>
      <c r="EH168" t="s">
        <v>138</v>
      </c>
      <c r="EI168" t="s">
        <v>138</v>
      </c>
      <c r="EJ168" t="s">
        <v>138</v>
      </c>
      <c r="EK168" t="s">
        <v>138</v>
      </c>
      <c r="EL168" t="s">
        <v>138</v>
      </c>
      <c r="EM168" t="s">
        <v>138</v>
      </c>
      <c r="EN168" t="s">
        <v>138</v>
      </c>
      <c r="EO168" t="s">
        <v>138</v>
      </c>
      <c r="EP168" t="s">
        <v>138</v>
      </c>
      <c r="EQ168" t="s">
        <v>138</v>
      </c>
      <c r="ER168" t="s">
        <v>138</v>
      </c>
      <c r="ES168" t="s">
        <v>138</v>
      </c>
      <c r="ET168" t="s">
        <v>138</v>
      </c>
      <c r="EU168" t="s">
        <v>138</v>
      </c>
      <c r="EV168" t="s">
        <v>138</v>
      </c>
      <c r="EW168" t="s">
        <v>138</v>
      </c>
      <c r="EX168" t="s">
        <v>138</v>
      </c>
      <c r="EY168" t="s">
        <v>138</v>
      </c>
      <c r="EZ168" t="s">
        <v>138</v>
      </c>
      <c r="FA168" t="s">
        <v>138</v>
      </c>
      <c r="FB168" t="s">
        <v>138</v>
      </c>
      <c r="FC168" t="s">
        <v>138</v>
      </c>
      <c r="FD168" t="s">
        <v>138</v>
      </c>
      <c r="FE168" t="s">
        <v>138</v>
      </c>
      <c r="FF168" t="s">
        <v>138</v>
      </c>
    </row>
    <row r="169" spans="1:162" x14ac:dyDescent="0.2">
      <c r="A169" t="s">
        <v>303</v>
      </c>
      <c r="B169" t="s">
        <v>136</v>
      </c>
      <c r="C169" t="s">
        <v>136</v>
      </c>
      <c r="D169" t="s">
        <v>136</v>
      </c>
      <c r="E169" t="s">
        <v>136</v>
      </c>
      <c r="F169" t="s">
        <v>136</v>
      </c>
      <c r="G169" t="s">
        <v>136</v>
      </c>
      <c r="J169" t="s">
        <v>136</v>
      </c>
      <c r="K169" t="s">
        <v>136</v>
      </c>
      <c r="L169" t="s">
        <v>136</v>
      </c>
      <c r="M169" t="s">
        <v>136</v>
      </c>
      <c r="N169" t="s">
        <v>136</v>
      </c>
      <c r="O169" t="s">
        <v>136</v>
      </c>
      <c r="R169" t="s">
        <v>136</v>
      </c>
      <c r="S169" t="s">
        <v>136</v>
      </c>
      <c r="T169" t="s">
        <v>136</v>
      </c>
      <c r="U169" t="s">
        <v>136</v>
      </c>
      <c r="V169" t="s">
        <v>136</v>
      </c>
      <c r="W169" t="s">
        <v>136</v>
      </c>
      <c r="Z169" t="s">
        <v>136</v>
      </c>
      <c r="AA169" t="s">
        <v>137</v>
      </c>
      <c r="AB169" t="s">
        <v>132</v>
      </c>
      <c r="AC169" t="s">
        <v>136</v>
      </c>
      <c r="AD169" t="s">
        <v>136</v>
      </c>
      <c r="AE169" t="s">
        <v>137</v>
      </c>
      <c r="AH169" t="s">
        <v>136</v>
      </c>
      <c r="AI169" t="s">
        <v>136</v>
      </c>
      <c r="AJ169" t="s">
        <v>136</v>
      </c>
      <c r="AK169" t="s">
        <v>136</v>
      </c>
      <c r="AL169" t="s">
        <v>136</v>
      </c>
      <c r="AM169" t="s">
        <v>136</v>
      </c>
      <c r="AP169" t="s">
        <v>136</v>
      </c>
      <c r="AQ169" t="s">
        <v>136</v>
      </c>
      <c r="AR169" t="s">
        <v>136</v>
      </c>
      <c r="AS169" t="s">
        <v>136</v>
      </c>
      <c r="AT169" t="s">
        <v>136</v>
      </c>
      <c r="AU169" t="s">
        <v>136</v>
      </c>
      <c r="AX169" t="s">
        <v>136</v>
      </c>
      <c r="AY169" t="s">
        <v>136</v>
      </c>
      <c r="AZ169" t="s">
        <v>136</v>
      </c>
      <c r="BA169" t="s">
        <v>136</v>
      </c>
      <c r="BB169" t="s">
        <v>136</v>
      </c>
      <c r="BC169" t="s">
        <v>136</v>
      </c>
      <c r="BF169" t="s">
        <v>136</v>
      </c>
      <c r="BG169" t="s">
        <v>136</v>
      </c>
      <c r="BH169" t="s">
        <v>136</v>
      </c>
      <c r="BI169" t="s">
        <v>136</v>
      </c>
      <c r="BJ169" t="s">
        <v>136</v>
      </c>
      <c r="BK169" t="s">
        <v>136</v>
      </c>
      <c r="BN169" t="s">
        <v>136</v>
      </c>
      <c r="BO169" t="s">
        <v>136</v>
      </c>
      <c r="BP169" t="s">
        <v>136</v>
      </c>
      <c r="BQ169" t="s">
        <v>136</v>
      </c>
      <c r="BR169" t="s">
        <v>136</v>
      </c>
      <c r="BS169" t="s">
        <v>136</v>
      </c>
      <c r="CD169" t="s">
        <v>136</v>
      </c>
      <c r="CE169" t="s">
        <v>136</v>
      </c>
      <c r="CF169" t="s">
        <v>136</v>
      </c>
      <c r="CG169" t="s">
        <v>136</v>
      </c>
      <c r="CH169" t="s">
        <v>136</v>
      </c>
      <c r="CI169" t="s">
        <v>136</v>
      </c>
      <c r="CJ169" t="s">
        <v>136</v>
      </c>
      <c r="CM169" t="s">
        <v>136</v>
      </c>
      <c r="CN169" t="s">
        <v>136</v>
      </c>
      <c r="CO169" t="s">
        <v>136</v>
      </c>
      <c r="CP169" t="s">
        <v>136</v>
      </c>
      <c r="CQ169" t="s">
        <v>136</v>
      </c>
      <c r="CR169" t="s">
        <v>136</v>
      </c>
      <c r="CS169" t="s">
        <v>136</v>
      </c>
      <c r="CT169" t="s">
        <v>136</v>
      </c>
      <c r="CU169" t="s">
        <v>136</v>
      </c>
      <c r="CV169" t="s">
        <v>136</v>
      </c>
      <c r="CW169" t="s">
        <v>136</v>
      </c>
      <c r="CX169" t="s">
        <v>136</v>
      </c>
      <c r="CY169" t="s">
        <v>136</v>
      </c>
      <c r="CZ169" t="s">
        <v>136</v>
      </c>
      <c r="DA169" t="s">
        <v>136</v>
      </c>
      <c r="DB169" t="s">
        <v>136</v>
      </c>
      <c r="DC169" t="s">
        <v>136</v>
      </c>
      <c r="DD169" t="s">
        <v>136</v>
      </c>
      <c r="DE169" t="s">
        <v>136</v>
      </c>
      <c r="DF169" t="s">
        <v>136</v>
      </c>
      <c r="DG169" t="s">
        <v>136</v>
      </c>
      <c r="DH169" t="s">
        <v>136</v>
      </c>
      <c r="DI169" t="s">
        <v>136</v>
      </c>
      <c r="DJ169" t="s">
        <v>136</v>
      </c>
      <c r="DK169" t="s">
        <v>136</v>
      </c>
      <c r="DL169" t="s">
        <v>136</v>
      </c>
      <c r="DM169" t="s">
        <v>136</v>
      </c>
      <c r="DN169" t="s">
        <v>136</v>
      </c>
      <c r="DO169" t="s">
        <v>136</v>
      </c>
      <c r="DP169" t="s">
        <v>136</v>
      </c>
      <c r="DQ169" t="s">
        <v>136</v>
      </c>
      <c r="DR169" t="s">
        <v>136</v>
      </c>
      <c r="DS169" t="s">
        <v>136</v>
      </c>
      <c r="DT169" t="s">
        <v>136</v>
      </c>
      <c r="DW169" t="s">
        <v>136</v>
      </c>
      <c r="DX169" t="s">
        <v>136</v>
      </c>
      <c r="DY169" t="s">
        <v>136</v>
      </c>
      <c r="DZ169" t="s">
        <v>136</v>
      </c>
      <c r="EA169" t="s">
        <v>136</v>
      </c>
      <c r="EB169" t="s">
        <v>136</v>
      </c>
      <c r="EC169" t="s">
        <v>136</v>
      </c>
      <c r="ED169" t="s">
        <v>136</v>
      </c>
      <c r="EE169" t="s">
        <v>136</v>
      </c>
      <c r="EF169" t="s">
        <v>136</v>
      </c>
      <c r="EG169" t="s">
        <v>136</v>
      </c>
      <c r="EH169" t="s">
        <v>136</v>
      </c>
      <c r="EI169" t="s">
        <v>136</v>
      </c>
      <c r="EJ169" t="s">
        <v>136</v>
      </c>
      <c r="EK169" t="s">
        <v>136</v>
      </c>
      <c r="EL169" t="s">
        <v>136</v>
      </c>
      <c r="EM169" t="s">
        <v>136</v>
      </c>
      <c r="EN169" t="s">
        <v>136</v>
      </c>
      <c r="EO169" t="s">
        <v>136</v>
      </c>
      <c r="EP169" t="s">
        <v>136</v>
      </c>
      <c r="EQ169" t="s">
        <v>136</v>
      </c>
      <c r="ER169" t="s">
        <v>136</v>
      </c>
      <c r="ES169" t="s">
        <v>136</v>
      </c>
      <c r="ET169" t="s">
        <v>136</v>
      </c>
      <c r="EU169" t="s">
        <v>136</v>
      </c>
      <c r="EV169" t="s">
        <v>136</v>
      </c>
      <c r="EW169" t="s">
        <v>136</v>
      </c>
      <c r="EX169" t="s">
        <v>133</v>
      </c>
      <c r="EY169" t="s">
        <v>136</v>
      </c>
      <c r="EZ169" t="s">
        <v>136</v>
      </c>
      <c r="FA169" t="s">
        <v>136</v>
      </c>
      <c r="FB169" t="s">
        <v>136</v>
      </c>
      <c r="FC169" t="s">
        <v>136</v>
      </c>
      <c r="FD169" t="s">
        <v>136</v>
      </c>
      <c r="FE169" t="s">
        <v>136</v>
      </c>
      <c r="FF169" t="s">
        <v>136</v>
      </c>
    </row>
    <row r="170" spans="1:162" x14ac:dyDescent="0.2">
      <c r="A170" t="s">
        <v>304</v>
      </c>
      <c r="B170" t="s">
        <v>134</v>
      </c>
      <c r="C170" t="s">
        <v>134</v>
      </c>
      <c r="D170" t="s">
        <v>136</v>
      </c>
      <c r="E170" t="s">
        <v>134</v>
      </c>
      <c r="F170" t="s">
        <v>134</v>
      </c>
      <c r="G170" t="s">
        <v>136</v>
      </c>
      <c r="J170" t="s">
        <v>134</v>
      </c>
      <c r="K170" t="s">
        <v>134</v>
      </c>
      <c r="L170" t="s">
        <v>134</v>
      </c>
      <c r="M170" t="s">
        <v>134</v>
      </c>
      <c r="N170" t="s">
        <v>134</v>
      </c>
      <c r="O170" t="s">
        <v>134</v>
      </c>
      <c r="R170" t="s">
        <v>136</v>
      </c>
      <c r="S170" t="s">
        <v>134</v>
      </c>
      <c r="T170" t="s">
        <v>134</v>
      </c>
      <c r="U170" t="s">
        <v>134</v>
      </c>
      <c r="V170" t="s">
        <v>134</v>
      </c>
      <c r="W170" t="s">
        <v>134</v>
      </c>
      <c r="Z170" t="s">
        <v>134</v>
      </c>
      <c r="AA170" t="s">
        <v>134</v>
      </c>
      <c r="AB170" t="s">
        <v>132</v>
      </c>
      <c r="AC170" t="s">
        <v>134</v>
      </c>
      <c r="AD170" t="s">
        <v>134</v>
      </c>
      <c r="AE170" t="s">
        <v>134</v>
      </c>
      <c r="AH170" t="s">
        <v>134</v>
      </c>
      <c r="AI170" t="s">
        <v>134</v>
      </c>
      <c r="AJ170" t="s">
        <v>134</v>
      </c>
      <c r="AK170" t="s">
        <v>134</v>
      </c>
      <c r="AL170" t="s">
        <v>134</v>
      </c>
      <c r="AM170" t="s">
        <v>134</v>
      </c>
      <c r="AP170" t="s">
        <v>134</v>
      </c>
      <c r="AQ170" t="s">
        <v>134</v>
      </c>
      <c r="AR170" t="s">
        <v>134</v>
      </c>
      <c r="AS170" t="s">
        <v>134</v>
      </c>
      <c r="AT170" t="s">
        <v>134</v>
      </c>
      <c r="AU170" t="s">
        <v>134</v>
      </c>
      <c r="AX170" t="s">
        <v>134</v>
      </c>
      <c r="AY170" t="s">
        <v>134</v>
      </c>
      <c r="AZ170" t="s">
        <v>137</v>
      </c>
      <c r="BA170" t="s">
        <v>134</v>
      </c>
      <c r="BB170" t="s">
        <v>136</v>
      </c>
      <c r="BC170" t="s">
        <v>134</v>
      </c>
      <c r="BF170" t="s">
        <v>134</v>
      </c>
      <c r="BG170" t="s">
        <v>134</v>
      </c>
      <c r="BH170" t="s">
        <v>134</v>
      </c>
      <c r="BI170" t="s">
        <v>134</v>
      </c>
      <c r="BJ170" t="s">
        <v>134</v>
      </c>
      <c r="BK170" t="s">
        <v>134</v>
      </c>
      <c r="BN170" t="s">
        <v>134</v>
      </c>
      <c r="BO170" t="s">
        <v>134</v>
      </c>
      <c r="BP170" t="s">
        <v>134</v>
      </c>
      <c r="BQ170" t="s">
        <v>134</v>
      </c>
      <c r="BR170" t="s">
        <v>134</v>
      </c>
      <c r="BS170" t="s">
        <v>134</v>
      </c>
      <c r="CD170" t="s">
        <v>133</v>
      </c>
      <c r="CE170" t="s">
        <v>134</v>
      </c>
      <c r="CF170" t="s">
        <v>134</v>
      </c>
      <c r="CG170" t="s">
        <v>134</v>
      </c>
      <c r="CH170" t="s">
        <v>134</v>
      </c>
      <c r="CI170" t="s">
        <v>134</v>
      </c>
      <c r="CJ170" t="s">
        <v>136</v>
      </c>
      <c r="CM170" t="s">
        <v>134</v>
      </c>
      <c r="CN170" t="s">
        <v>134</v>
      </c>
      <c r="CO170" t="s">
        <v>134</v>
      </c>
      <c r="CP170" t="s">
        <v>134</v>
      </c>
      <c r="CQ170" t="s">
        <v>134</v>
      </c>
      <c r="CR170" t="s">
        <v>136</v>
      </c>
      <c r="CS170" t="s">
        <v>134</v>
      </c>
      <c r="CT170" t="s">
        <v>134</v>
      </c>
      <c r="CU170" t="s">
        <v>134</v>
      </c>
      <c r="CV170" t="s">
        <v>134</v>
      </c>
      <c r="CW170" t="s">
        <v>134</v>
      </c>
      <c r="CX170" t="s">
        <v>134</v>
      </c>
      <c r="CY170" t="s">
        <v>134</v>
      </c>
      <c r="CZ170" t="s">
        <v>134</v>
      </c>
      <c r="DA170" t="s">
        <v>134</v>
      </c>
      <c r="DB170" t="s">
        <v>136</v>
      </c>
      <c r="DC170" t="s">
        <v>134</v>
      </c>
      <c r="DD170" t="s">
        <v>134</v>
      </c>
      <c r="DE170" t="s">
        <v>134</v>
      </c>
      <c r="DF170" t="s">
        <v>134</v>
      </c>
      <c r="DG170" t="s">
        <v>134</v>
      </c>
      <c r="DH170" t="s">
        <v>134</v>
      </c>
      <c r="DI170" t="s">
        <v>134</v>
      </c>
      <c r="DJ170" t="s">
        <v>134</v>
      </c>
      <c r="DK170" t="s">
        <v>134</v>
      </c>
      <c r="DL170" t="s">
        <v>134</v>
      </c>
      <c r="DM170" t="s">
        <v>134</v>
      </c>
      <c r="DN170" t="s">
        <v>134</v>
      </c>
      <c r="DO170" t="s">
        <v>134</v>
      </c>
      <c r="DP170" t="s">
        <v>136</v>
      </c>
      <c r="DQ170" t="s">
        <v>134</v>
      </c>
      <c r="DR170" t="s">
        <v>134</v>
      </c>
      <c r="DS170" t="s">
        <v>134</v>
      </c>
      <c r="DT170" t="s">
        <v>134</v>
      </c>
      <c r="DW170" t="s">
        <v>134</v>
      </c>
      <c r="DX170" t="s">
        <v>134</v>
      </c>
      <c r="DY170" t="s">
        <v>134</v>
      </c>
      <c r="DZ170" t="s">
        <v>134</v>
      </c>
      <c r="EA170" t="s">
        <v>134</v>
      </c>
      <c r="EB170" t="s">
        <v>134</v>
      </c>
      <c r="EC170" t="s">
        <v>134</v>
      </c>
      <c r="ED170" t="s">
        <v>134</v>
      </c>
      <c r="EE170" t="s">
        <v>134</v>
      </c>
      <c r="EF170" t="s">
        <v>134</v>
      </c>
      <c r="EG170" t="s">
        <v>134</v>
      </c>
      <c r="EH170" t="s">
        <v>134</v>
      </c>
      <c r="EI170" t="s">
        <v>134</v>
      </c>
      <c r="EJ170" t="s">
        <v>134</v>
      </c>
      <c r="EK170" t="s">
        <v>134</v>
      </c>
      <c r="EL170" t="s">
        <v>134</v>
      </c>
      <c r="EM170" t="s">
        <v>134</v>
      </c>
      <c r="EN170" t="s">
        <v>134</v>
      </c>
      <c r="EO170" t="s">
        <v>134</v>
      </c>
      <c r="EP170" t="s">
        <v>134</v>
      </c>
      <c r="EQ170" t="s">
        <v>134</v>
      </c>
      <c r="ER170" t="s">
        <v>134</v>
      </c>
      <c r="ES170" t="s">
        <v>134</v>
      </c>
      <c r="ET170" t="s">
        <v>134</v>
      </c>
      <c r="EU170" t="s">
        <v>134</v>
      </c>
      <c r="EV170" t="s">
        <v>134</v>
      </c>
      <c r="EW170" t="s">
        <v>134</v>
      </c>
      <c r="EX170" t="s">
        <v>134</v>
      </c>
      <c r="EY170" t="s">
        <v>134</v>
      </c>
      <c r="EZ170" t="s">
        <v>133</v>
      </c>
      <c r="FA170" t="s">
        <v>134</v>
      </c>
      <c r="FB170" t="s">
        <v>134</v>
      </c>
      <c r="FC170" t="s">
        <v>136</v>
      </c>
      <c r="FD170" t="s">
        <v>134</v>
      </c>
      <c r="FE170" t="s">
        <v>134</v>
      </c>
      <c r="FF170" t="s">
        <v>136</v>
      </c>
    </row>
    <row r="171" spans="1:162" x14ac:dyDescent="0.2">
      <c r="A171" t="s">
        <v>305</v>
      </c>
      <c r="B171" t="s">
        <v>136</v>
      </c>
      <c r="C171" t="s">
        <v>136</v>
      </c>
      <c r="D171" t="s">
        <v>136</v>
      </c>
      <c r="E171" t="s">
        <v>136</v>
      </c>
      <c r="F171" t="s">
        <v>136</v>
      </c>
      <c r="G171" t="s">
        <v>136</v>
      </c>
      <c r="J171" t="s">
        <v>136</v>
      </c>
      <c r="K171" t="s">
        <v>136</v>
      </c>
      <c r="L171" t="s">
        <v>136</v>
      </c>
      <c r="M171" t="s">
        <v>136</v>
      </c>
      <c r="N171" t="s">
        <v>136</v>
      </c>
      <c r="O171" t="s">
        <v>136</v>
      </c>
      <c r="R171" t="s">
        <v>136</v>
      </c>
      <c r="S171" t="s">
        <v>136</v>
      </c>
      <c r="T171" t="s">
        <v>136</v>
      </c>
      <c r="U171" t="s">
        <v>136</v>
      </c>
      <c r="V171" t="s">
        <v>136</v>
      </c>
      <c r="W171" t="s">
        <v>136</v>
      </c>
      <c r="Z171" t="s">
        <v>136</v>
      </c>
      <c r="AA171" t="s">
        <v>137</v>
      </c>
      <c r="AB171" t="s">
        <v>132</v>
      </c>
      <c r="AC171" t="s">
        <v>136</v>
      </c>
      <c r="AD171" t="s">
        <v>136</v>
      </c>
      <c r="AE171" t="s">
        <v>136</v>
      </c>
      <c r="AH171" t="s">
        <v>136</v>
      </c>
      <c r="AI171" t="s">
        <v>136</v>
      </c>
      <c r="AJ171" t="s">
        <v>136</v>
      </c>
      <c r="AK171" t="s">
        <v>136</v>
      </c>
      <c r="AL171" t="s">
        <v>136</v>
      </c>
      <c r="AM171" t="s">
        <v>136</v>
      </c>
      <c r="AP171" t="s">
        <v>136</v>
      </c>
      <c r="AQ171" t="s">
        <v>136</v>
      </c>
      <c r="AR171" t="s">
        <v>136</v>
      </c>
      <c r="AS171" t="s">
        <v>136</v>
      </c>
      <c r="AT171" t="s">
        <v>136</v>
      </c>
      <c r="AU171" t="s">
        <v>136</v>
      </c>
      <c r="AX171" t="s">
        <v>136</v>
      </c>
      <c r="AY171" t="s">
        <v>136</v>
      </c>
      <c r="AZ171" t="s">
        <v>136</v>
      </c>
      <c r="BA171" t="s">
        <v>136</v>
      </c>
      <c r="BB171" t="s">
        <v>136</v>
      </c>
      <c r="BC171" t="s">
        <v>136</v>
      </c>
      <c r="BF171" t="s">
        <v>136</v>
      </c>
      <c r="BG171" t="s">
        <v>136</v>
      </c>
      <c r="BH171" t="s">
        <v>136</v>
      </c>
      <c r="BI171" t="s">
        <v>136</v>
      </c>
      <c r="BJ171" t="s">
        <v>136</v>
      </c>
      <c r="BK171" t="s">
        <v>136</v>
      </c>
      <c r="BN171" t="s">
        <v>136</v>
      </c>
      <c r="BO171" t="s">
        <v>136</v>
      </c>
      <c r="BP171" t="s">
        <v>136</v>
      </c>
      <c r="BQ171" t="s">
        <v>136</v>
      </c>
      <c r="BR171" t="s">
        <v>136</v>
      </c>
      <c r="BS171" t="s">
        <v>136</v>
      </c>
      <c r="CD171" t="s">
        <v>136</v>
      </c>
      <c r="CE171" t="s">
        <v>136</v>
      </c>
      <c r="CF171" t="s">
        <v>136</v>
      </c>
      <c r="CG171" t="s">
        <v>136</v>
      </c>
      <c r="CH171" t="s">
        <v>136</v>
      </c>
      <c r="CI171" t="s">
        <v>136</v>
      </c>
      <c r="CJ171" t="s">
        <v>136</v>
      </c>
      <c r="CM171" t="s">
        <v>136</v>
      </c>
      <c r="CN171" t="s">
        <v>136</v>
      </c>
      <c r="CO171" t="s">
        <v>136</v>
      </c>
      <c r="CP171" t="s">
        <v>136</v>
      </c>
      <c r="CQ171" t="s">
        <v>136</v>
      </c>
      <c r="CR171" t="s">
        <v>136</v>
      </c>
      <c r="CS171" t="s">
        <v>136</v>
      </c>
      <c r="CT171" t="s">
        <v>136</v>
      </c>
      <c r="CU171" t="s">
        <v>137</v>
      </c>
      <c r="CV171" t="s">
        <v>136</v>
      </c>
      <c r="CW171" t="s">
        <v>136</v>
      </c>
      <c r="CX171" t="s">
        <v>136</v>
      </c>
      <c r="CY171" t="s">
        <v>136</v>
      </c>
      <c r="CZ171" t="s">
        <v>136</v>
      </c>
      <c r="DA171" t="s">
        <v>136</v>
      </c>
      <c r="DB171" t="s">
        <v>136</v>
      </c>
      <c r="DC171" t="s">
        <v>136</v>
      </c>
      <c r="DD171" t="s">
        <v>136</v>
      </c>
      <c r="DE171" t="s">
        <v>136</v>
      </c>
      <c r="DF171" t="s">
        <v>136</v>
      </c>
      <c r="DG171" t="s">
        <v>136</v>
      </c>
      <c r="DH171" t="s">
        <v>136</v>
      </c>
      <c r="DI171" t="s">
        <v>136</v>
      </c>
      <c r="DJ171" t="s">
        <v>136</v>
      </c>
      <c r="DK171" t="s">
        <v>136</v>
      </c>
      <c r="DL171" t="s">
        <v>136</v>
      </c>
      <c r="DM171" t="s">
        <v>136</v>
      </c>
      <c r="DN171" t="s">
        <v>136</v>
      </c>
      <c r="DO171" t="s">
        <v>136</v>
      </c>
      <c r="DP171" t="s">
        <v>136</v>
      </c>
      <c r="DQ171" t="s">
        <v>136</v>
      </c>
      <c r="DR171" t="s">
        <v>136</v>
      </c>
      <c r="DS171" t="s">
        <v>136</v>
      </c>
      <c r="DT171" t="s">
        <v>136</v>
      </c>
      <c r="DW171" t="s">
        <v>136</v>
      </c>
      <c r="DX171" t="s">
        <v>136</v>
      </c>
      <c r="DY171" t="s">
        <v>136</v>
      </c>
      <c r="DZ171" t="s">
        <v>136</v>
      </c>
      <c r="EA171" t="s">
        <v>136</v>
      </c>
      <c r="EB171" t="s">
        <v>136</v>
      </c>
      <c r="EC171" t="s">
        <v>136</v>
      </c>
      <c r="ED171" t="s">
        <v>136</v>
      </c>
      <c r="EE171" t="s">
        <v>136</v>
      </c>
      <c r="EF171" t="s">
        <v>136</v>
      </c>
      <c r="EG171" t="s">
        <v>136</v>
      </c>
      <c r="EH171" t="s">
        <v>136</v>
      </c>
      <c r="EI171" t="s">
        <v>136</v>
      </c>
      <c r="EJ171" t="s">
        <v>136</v>
      </c>
      <c r="EK171" t="s">
        <v>136</v>
      </c>
      <c r="EL171" t="s">
        <v>136</v>
      </c>
      <c r="EM171" t="s">
        <v>136</v>
      </c>
      <c r="EN171" t="s">
        <v>136</v>
      </c>
      <c r="EO171" t="s">
        <v>136</v>
      </c>
      <c r="EP171" t="s">
        <v>136</v>
      </c>
      <c r="EQ171" t="s">
        <v>136</v>
      </c>
      <c r="ER171" t="s">
        <v>136</v>
      </c>
      <c r="ES171" t="s">
        <v>136</v>
      </c>
      <c r="ET171" t="s">
        <v>136</v>
      </c>
      <c r="EU171" t="s">
        <v>136</v>
      </c>
      <c r="EV171" t="s">
        <v>136</v>
      </c>
      <c r="EW171" t="s">
        <v>136</v>
      </c>
      <c r="EX171" t="s">
        <v>136</v>
      </c>
      <c r="EY171" t="s">
        <v>136</v>
      </c>
      <c r="EZ171" t="s">
        <v>136</v>
      </c>
      <c r="FA171" t="s">
        <v>136</v>
      </c>
      <c r="FB171" t="s">
        <v>136</v>
      </c>
      <c r="FC171" t="s">
        <v>136</v>
      </c>
      <c r="FD171" t="s">
        <v>136</v>
      </c>
      <c r="FE171" t="s">
        <v>136</v>
      </c>
      <c r="FF171" t="s">
        <v>136</v>
      </c>
    </row>
    <row r="172" spans="1:162" x14ac:dyDescent="0.2">
      <c r="A172" t="s">
        <v>306</v>
      </c>
      <c r="B172" t="s">
        <v>136</v>
      </c>
      <c r="C172" t="s">
        <v>137</v>
      </c>
      <c r="D172" t="s">
        <v>136</v>
      </c>
      <c r="E172" t="s">
        <v>137</v>
      </c>
      <c r="F172" t="s">
        <v>137</v>
      </c>
      <c r="G172" t="s">
        <v>136</v>
      </c>
      <c r="J172" t="s">
        <v>137</v>
      </c>
      <c r="K172" t="s">
        <v>137</v>
      </c>
      <c r="L172" t="s">
        <v>137</v>
      </c>
      <c r="M172" t="s">
        <v>136</v>
      </c>
      <c r="N172" t="s">
        <v>136</v>
      </c>
      <c r="O172" t="s">
        <v>136</v>
      </c>
      <c r="R172" t="s">
        <v>136</v>
      </c>
      <c r="S172" t="s">
        <v>137</v>
      </c>
      <c r="T172" t="s">
        <v>137</v>
      </c>
      <c r="U172" t="s">
        <v>137</v>
      </c>
      <c r="V172" t="s">
        <v>136</v>
      </c>
      <c r="W172" t="s">
        <v>136</v>
      </c>
      <c r="Z172" t="s">
        <v>136</v>
      </c>
      <c r="AA172" t="s">
        <v>136</v>
      </c>
      <c r="AB172" t="s">
        <v>137</v>
      </c>
      <c r="AC172" t="s">
        <v>136</v>
      </c>
      <c r="AD172" t="s">
        <v>136</v>
      </c>
      <c r="AE172" t="s">
        <v>136</v>
      </c>
      <c r="AH172" t="s">
        <v>137</v>
      </c>
      <c r="AI172" t="s">
        <v>136</v>
      </c>
      <c r="AJ172" t="s">
        <v>137</v>
      </c>
      <c r="AK172" t="s">
        <v>137</v>
      </c>
      <c r="AL172" t="s">
        <v>137</v>
      </c>
      <c r="AM172" t="s">
        <v>136</v>
      </c>
      <c r="AP172" t="s">
        <v>136</v>
      </c>
      <c r="AQ172" t="s">
        <v>137</v>
      </c>
      <c r="AR172" t="s">
        <v>137</v>
      </c>
      <c r="AS172" t="s">
        <v>137</v>
      </c>
      <c r="AT172" t="s">
        <v>137</v>
      </c>
      <c r="AU172" t="s">
        <v>134</v>
      </c>
      <c r="AX172" t="s">
        <v>137</v>
      </c>
      <c r="AY172" t="s">
        <v>136</v>
      </c>
      <c r="AZ172" t="s">
        <v>136</v>
      </c>
      <c r="BA172" t="s">
        <v>137</v>
      </c>
      <c r="BB172" t="s">
        <v>136</v>
      </c>
      <c r="BC172" t="s">
        <v>137</v>
      </c>
      <c r="BF172" t="s">
        <v>136</v>
      </c>
      <c r="BG172" t="s">
        <v>136</v>
      </c>
      <c r="BH172" t="s">
        <v>137</v>
      </c>
      <c r="BI172" t="s">
        <v>136</v>
      </c>
      <c r="BJ172" t="s">
        <v>137</v>
      </c>
      <c r="BK172" t="s">
        <v>136</v>
      </c>
      <c r="BN172" t="s">
        <v>137</v>
      </c>
      <c r="BO172" t="s">
        <v>136</v>
      </c>
      <c r="BP172" t="s">
        <v>137</v>
      </c>
      <c r="BQ172" t="s">
        <v>137</v>
      </c>
      <c r="BR172" t="s">
        <v>137</v>
      </c>
      <c r="BS172" t="s">
        <v>137</v>
      </c>
      <c r="CD172" t="s">
        <v>138</v>
      </c>
      <c r="CE172" t="s">
        <v>137</v>
      </c>
      <c r="CF172" t="s">
        <v>137</v>
      </c>
      <c r="CG172" t="s">
        <v>136</v>
      </c>
      <c r="CH172" t="s">
        <v>136</v>
      </c>
      <c r="CI172" t="s">
        <v>136</v>
      </c>
      <c r="CJ172" t="s">
        <v>136</v>
      </c>
      <c r="CM172" t="s">
        <v>137</v>
      </c>
      <c r="CN172" t="s">
        <v>137</v>
      </c>
      <c r="CO172" t="s">
        <v>137</v>
      </c>
      <c r="CP172" t="s">
        <v>137</v>
      </c>
      <c r="CQ172" t="s">
        <v>136</v>
      </c>
      <c r="CR172" t="s">
        <v>136</v>
      </c>
      <c r="CS172" t="s">
        <v>137</v>
      </c>
      <c r="CT172" t="s">
        <v>137</v>
      </c>
      <c r="CU172" t="s">
        <v>137</v>
      </c>
      <c r="CV172" t="s">
        <v>136</v>
      </c>
      <c r="CW172" t="s">
        <v>136</v>
      </c>
      <c r="CX172" t="s">
        <v>136</v>
      </c>
      <c r="CY172" t="s">
        <v>137</v>
      </c>
      <c r="CZ172" t="s">
        <v>137</v>
      </c>
      <c r="DA172" t="s">
        <v>137</v>
      </c>
      <c r="DB172" t="s">
        <v>136</v>
      </c>
      <c r="DC172" t="s">
        <v>137</v>
      </c>
      <c r="DD172" t="s">
        <v>137</v>
      </c>
      <c r="DE172" t="s">
        <v>137</v>
      </c>
      <c r="DF172" t="s">
        <v>136</v>
      </c>
      <c r="DG172" t="s">
        <v>136</v>
      </c>
      <c r="DH172" t="s">
        <v>136</v>
      </c>
      <c r="DI172" t="s">
        <v>137</v>
      </c>
      <c r="DJ172" t="s">
        <v>136</v>
      </c>
      <c r="DK172" t="s">
        <v>137</v>
      </c>
      <c r="DL172" t="s">
        <v>137</v>
      </c>
      <c r="DM172" t="s">
        <v>136</v>
      </c>
      <c r="DN172" t="s">
        <v>136</v>
      </c>
      <c r="DO172" t="s">
        <v>134</v>
      </c>
      <c r="DP172" t="s">
        <v>136</v>
      </c>
      <c r="DQ172" t="s">
        <v>136</v>
      </c>
      <c r="DR172" t="s">
        <v>137</v>
      </c>
      <c r="DS172" t="s">
        <v>137</v>
      </c>
      <c r="DT172" t="s">
        <v>137</v>
      </c>
      <c r="DW172" t="s">
        <v>137</v>
      </c>
      <c r="DX172" t="s">
        <v>137</v>
      </c>
      <c r="DY172" t="s">
        <v>137</v>
      </c>
      <c r="DZ172" t="s">
        <v>136</v>
      </c>
      <c r="EA172" t="s">
        <v>137</v>
      </c>
      <c r="EB172" t="s">
        <v>137</v>
      </c>
      <c r="EC172" t="s">
        <v>137</v>
      </c>
      <c r="ED172" t="s">
        <v>137</v>
      </c>
      <c r="EE172" t="s">
        <v>137</v>
      </c>
      <c r="EF172" t="s">
        <v>136</v>
      </c>
      <c r="EG172" t="s">
        <v>136</v>
      </c>
      <c r="EH172" t="s">
        <v>136</v>
      </c>
      <c r="EI172" t="s">
        <v>137</v>
      </c>
      <c r="EJ172" t="s">
        <v>137</v>
      </c>
      <c r="EK172" t="s">
        <v>137</v>
      </c>
      <c r="EL172" t="s">
        <v>134</v>
      </c>
      <c r="EM172" t="s">
        <v>136</v>
      </c>
      <c r="EN172" t="s">
        <v>137</v>
      </c>
      <c r="EO172" t="s">
        <v>137</v>
      </c>
      <c r="EP172" t="s">
        <v>137</v>
      </c>
      <c r="EQ172" t="s">
        <v>137</v>
      </c>
      <c r="ER172" t="s">
        <v>137</v>
      </c>
      <c r="ES172" t="s">
        <v>137</v>
      </c>
      <c r="ET172" t="s">
        <v>136</v>
      </c>
      <c r="EU172" t="s">
        <v>137</v>
      </c>
      <c r="EV172" t="s">
        <v>137</v>
      </c>
      <c r="EW172" t="s">
        <v>137</v>
      </c>
      <c r="EX172" t="s">
        <v>136</v>
      </c>
      <c r="EY172" t="s">
        <v>137</v>
      </c>
      <c r="EZ172" t="s">
        <v>136</v>
      </c>
      <c r="FA172" t="s">
        <v>137</v>
      </c>
      <c r="FB172" t="s">
        <v>137</v>
      </c>
      <c r="FC172" t="s">
        <v>136</v>
      </c>
      <c r="FD172" t="s">
        <v>137</v>
      </c>
      <c r="FE172" t="s">
        <v>137</v>
      </c>
      <c r="FF172" t="s">
        <v>136</v>
      </c>
    </row>
    <row r="173" spans="1:162" x14ac:dyDescent="0.2">
      <c r="A173" t="s">
        <v>307</v>
      </c>
      <c r="B173" t="s">
        <v>136</v>
      </c>
      <c r="C173" t="s">
        <v>136</v>
      </c>
      <c r="D173" t="s">
        <v>136</v>
      </c>
      <c r="E173" t="s">
        <v>136</v>
      </c>
      <c r="F173" t="s">
        <v>136</v>
      </c>
      <c r="G173" t="s">
        <v>136</v>
      </c>
      <c r="J173" t="s">
        <v>136</v>
      </c>
      <c r="K173" t="s">
        <v>136</v>
      </c>
      <c r="L173" t="s">
        <v>136</v>
      </c>
      <c r="M173" t="s">
        <v>136</v>
      </c>
      <c r="N173" t="s">
        <v>136</v>
      </c>
      <c r="O173" t="s">
        <v>136</v>
      </c>
      <c r="R173" t="s">
        <v>136</v>
      </c>
      <c r="S173" t="s">
        <v>136</v>
      </c>
      <c r="T173" t="s">
        <v>136</v>
      </c>
      <c r="U173" t="s">
        <v>136</v>
      </c>
      <c r="V173" t="s">
        <v>136</v>
      </c>
      <c r="W173" t="s">
        <v>136</v>
      </c>
      <c r="Z173" t="s">
        <v>136</v>
      </c>
      <c r="AA173" t="s">
        <v>136</v>
      </c>
      <c r="AB173" t="s">
        <v>136</v>
      </c>
      <c r="AC173" t="s">
        <v>136</v>
      </c>
      <c r="AD173" t="s">
        <v>136</v>
      </c>
      <c r="AE173" t="s">
        <v>136</v>
      </c>
      <c r="AH173" t="s">
        <v>136</v>
      </c>
      <c r="AI173" t="s">
        <v>136</v>
      </c>
      <c r="AJ173" t="s">
        <v>136</v>
      </c>
      <c r="AK173" t="s">
        <v>136</v>
      </c>
      <c r="AL173" t="s">
        <v>136</v>
      </c>
      <c r="AM173" t="s">
        <v>133</v>
      </c>
      <c r="AP173" t="s">
        <v>136</v>
      </c>
      <c r="AQ173" t="s">
        <v>136</v>
      </c>
      <c r="AR173" t="s">
        <v>136</v>
      </c>
      <c r="AS173" t="s">
        <v>136</v>
      </c>
      <c r="AT173" t="s">
        <v>136</v>
      </c>
      <c r="AU173" t="s">
        <v>136</v>
      </c>
      <c r="AX173" t="s">
        <v>136</v>
      </c>
      <c r="AY173" t="s">
        <v>136</v>
      </c>
      <c r="AZ173" t="s">
        <v>136</v>
      </c>
      <c r="BA173" t="s">
        <v>136</v>
      </c>
      <c r="BB173" t="s">
        <v>136</v>
      </c>
      <c r="BC173" t="s">
        <v>136</v>
      </c>
      <c r="BF173" t="s">
        <v>136</v>
      </c>
      <c r="BG173" t="s">
        <v>136</v>
      </c>
      <c r="BH173" t="s">
        <v>136</v>
      </c>
      <c r="BI173" t="s">
        <v>136</v>
      </c>
      <c r="BJ173" t="s">
        <v>136</v>
      </c>
      <c r="BK173" t="s">
        <v>136</v>
      </c>
      <c r="BN173" t="s">
        <v>136</v>
      </c>
      <c r="BO173" t="s">
        <v>136</v>
      </c>
      <c r="BP173" t="s">
        <v>136</v>
      </c>
      <c r="BQ173" t="s">
        <v>136</v>
      </c>
      <c r="BR173" t="s">
        <v>136</v>
      </c>
      <c r="BS173" t="s">
        <v>136</v>
      </c>
      <c r="CD173" t="s">
        <v>136</v>
      </c>
      <c r="CE173" t="s">
        <v>136</v>
      </c>
      <c r="CF173" t="s">
        <v>136</v>
      </c>
      <c r="CG173" t="s">
        <v>136</v>
      </c>
      <c r="CH173" t="s">
        <v>136</v>
      </c>
      <c r="CI173" t="s">
        <v>136</v>
      </c>
      <c r="CJ173" t="s">
        <v>136</v>
      </c>
      <c r="CM173" t="s">
        <v>136</v>
      </c>
      <c r="CN173" t="s">
        <v>136</v>
      </c>
      <c r="CO173" t="s">
        <v>136</v>
      </c>
      <c r="CP173" t="s">
        <v>133</v>
      </c>
      <c r="CQ173" t="s">
        <v>136</v>
      </c>
      <c r="CR173" t="s">
        <v>136</v>
      </c>
      <c r="CS173" t="s">
        <v>136</v>
      </c>
      <c r="CT173" t="s">
        <v>136</v>
      </c>
      <c r="CU173" t="s">
        <v>136</v>
      </c>
      <c r="CV173" t="s">
        <v>136</v>
      </c>
      <c r="CW173" t="s">
        <v>136</v>
      </c>
      <c r="CX173" t="s">
        <v>136</v>
      </c>
      <c r="CY173" t="s">
        <v>136</v>
      </c>
      <c r="CZ173" t="s">
        <v>136</v>
      </c>
      <c r="DA173" t="s">
        <v>136</v>
      </c>
      <c r="DB173" t="s">
        <v>136</v>
      </c>
      <c r="DC173" t="s">
        <v>136</v>
      </c>
      <c r="DD173" t="s">
        <v>136</v>
      </c>
      <c r="DE173" t="s">
        <v>136</v>
      </c>
      <c r="DF173" t="s">
        <v>136</v>
      </c>
      <c r="DG173" t="s">
        <v>136</v>
      </c>
      <c r="DH173" t="s">
        <v>136</v>
      </c>
      <c r="DI173" t="s">
        <v>136</v>
      </c>
      <c r="DJ173" t="s">
        <v>136</v>
      </c>
      <c r="DK173" t="s">
        <v>136</v>
      </c>
      <c r="DL173" t="s">
        <v>136</v>
      </c>
      <c r="DM173" t="s">
        <v>136</v>
      </c>
      <c r="DN173" t="s">
        <v>136</v>
      </c>
      <c r="DO173" t="s">
        <v>136</v>
      </c>
      <c r="DP173" t="s">
        <v>136</v>
      </c>
      <c r="DQ173" t="s">
        <v>136</v>
      </c>
      <c r="DR173" t="s">
        <v>136</v>
      </c>
      <c r="DS173" t="s">
        <v>136</v>
      </c>
      <c r="DT173" t="s">
        <v>136</v>
      </c>
      <c r="DW173" t="s">
        <v>136</v>
      </c>
      <c r="DX173" t="s">
        <v>136</v>
      </c>
      <c r="DY173" t="s">
        <v>136</v>
      </c>
      <c r="DZ173" t="s">
        <v>136</v>
      </c>
      <c r="EA173" t="s">
        <v>136</v>
      </c>
      <c r="EB173" t="s">
        <v>136</v>
      </c>
      <c r="EC173" t="s">
        <v>136</v>
      </c>
      <c r="ED173" t="s">
        <v>136</v>
      </c>
      <c r="EE173" t="s">
        <v>136</v>
      </c>
      <c r="EF173" t="s">
        <v>136</v>
      </c>
      <c r="EG173" t="s">
        <v>136</v>
      </c>
      <c r="EH173" t="s">
        <v>136</v>
      </c>
      <c r="EI173" t="s">
        <v>136</v>
      </c>
      <c r="EJ173" t="s">
        <v>136</v>
      </c>
      <c r="EK173" t="s">
        <v>136</v>
      </c>
      <c r="EL173" t="s">
        <v>136</v>
      </c>
      <c r="EM173" t="s">
        <v>136</v>
      </c>
      <c r="EN173" t="s">
        <v>136</v>
      </c>
      <c r="EO173" t="s">
        <v>136</v>
      </c>
      <c r="EP173" t="s">
        <v>136</v>
      </c>
      <c r="EQ173" t="s">
        <v>136</v>
      </c>
      <c r="ER173" t="s">
        <v>136</v>
      </c>
      <c r="ES173" t="s">
        <v>136</v>
      </c>
      <c r="ET173" t="s">
        <v>136</v>
      </c>
      <c r="EU173" t="s">
        <v>136</v>
      </c>
      <c r="EV173" t="s">
        <v>136</v>
      </c>
      <c r="EW173" t="s">
        <v>136</v>
      </c>
      <c r="EX173" t="s">
        <v>136</v>
      </c>
      <c r="EY173" t="s">
        <v>136</v>
      </c>
      <c r="EZ173" t="s">
        <v>136</v>
      </c>
      <c r="FA173" t="s">
        <v>136</v>
      </c>
      <c r="FB173" t="s">
        <v>136</v>
      </c>
      <c r="FC173" t="s">
        <v>136</v>
      </c>
      <c r="FD173" t="s">
        <v>136</v>
      </c>
      <c r="FE173" t="s">
        <v>136</v>
      </c>
      <c r="FF173" t="s">
        <v>136</v>
      </c>
    </row>
    <row r="174" spans="1:162" x14ac:dyDescent="0.2">
      <c r="A174" t="s">
        <v>308</v>
      </c>
      <c r="B174" t="s">
        <v>136</v>
      </c>
      <c r="C174" t="s">
        <v>136</v>
      </c>
      <c r="D174" t="s">
        <v>136</v>
      </c>
      <c r="E174" t="s">
        <v>136</v>
      </c>
      <c r="F174" t="s">
        <v>136</v>
      </c>
      <c r="G174" t="s">
        <v>136</v>
      </c>
      <c r="J174" t="s">
        <v>136</v>
      </c>
      <c r="K174" t="s">
        <v>136</v>
      </c>
      <c r="L174" t="s">
        <v>136</v>
      </c>
      <c r="M174" t="s">
        <v>136</v>
      </c>
      <c r="N174" t="s">
        <v>136</v>
      </c>
      <c r="O174" t="s">
        <v>136</v>
      </c>
      <c r="R174" t="s">
        <v>136</v>
      </c>
      <c r="S174" t="s">
        <v>136</v>
      </c>
      <c r="T174" t="s">
        <v>136</v>
      </c>
      <c r="U174" t="s">
        <v>136</v>
      </c>
      <c r="V174" t="s">
        <v>138</v>
      </c>
      <c r="W174" t="s">
        <v>136</v>
      </c>
      <c r="Z174" t="s">
        <v>136</v>
      </c>
      <c r="AA174" t="s">
        <v>136</v>
      </c>
      <c r="AB174" t="s">
        <v>137</v>
      </c>
      <c r="AC174" t="s">
        <v>136</v>
      </c>
      <c r="AD174" t="s">
        <v>136</v>
      </c>
      <c r="AE174" t="s">
        <v>136</v>
      </c>
      <c r="AH174" t="s">
        <v>136</v>
      </c>
      <c r="AI174" t="s">
        <v>136</v>
      </c>
      <c r="AJ174" t="s">
        <v>136</v>
      </c>
      <c r="AK174" t="s">
        <v>136</v>
      </c>
      <c r="AL174" t="s">
        <v>136</v>
      </c>
      <c r="AM174" t="s">
        <v>136</v>
      </c>
      <c r="AP174" t="s">
        <v>136</v>
      </c>
      <c r="AQ174" t="s">
        <v>136</v>
      </c>
      <c r="AR174" t="s">
        <v>136</v>
      </c>
      <c r="AS174" t="s">
        <v>136</v>
      </c>
      <c r="AT174" t="s">
        <v>136</v>
      </c>
      <c r="AU174" t="s">
        <v>136</v>
      </c>
      <c r="AX174" t="s">
        <v>136</v>
      </c>
      <c r="AY174" t="s">
        <v>136</v>
      </c>
      <c r="AZ174" t="s">
        <v>136</v>
      </c>
      <c r="BA174" t="s">
        <v>136</v>
      </c>
      <c r="BB174" t="s">
        <v>136</v>
      </c>
      <c r="BC174" t="s">
        <v>136</v>
      </c>
      <c r="BF174" t="s">
        <v>136</v>
      </c>
      <c r="BG174" t="s">
        <v>136</v>
      </c>
      <c r="BH174" t="s">
        <v>136</v>
      </c>
      <c r="BI174" t="s">
        <v>136</v>
      </c>
      <c r="BJ174" t="s">
        <v>136</v>
      </c>
      <c r="BK174" t="s">
        <v>136</v>
      </c>
      <c r="BN174" t="s">
        <v>136</v>
      </c>
      <c r="BO174" t="s">
        <v>136</v>
      </c>
      <c r="BP174" t="s">
        <v>136</v>
      </c>
      <c r="BQ174" t="s">
        <v>136</v>
      </c>
      <c r="BR174" t="s">
        <v>136</v>
      </c>
      <c r="BS174" t="s">
        <v>136</v>
      </c>
      <c r="CD174" t="s">
        <v>136</v>
      </c>
      <c r="CE174" t="s">
        <v>136</v>
      </c>
      <c r="CF174" t="s">
        <v>136</v>
      </c>
      <c r="CG174" t="s">
        <v>138</v>
      </c>
      <c r="CH174" t="s">
        <v>136</v>
      </c>
      <c r="CI174" t="s">
        <v>136</v>
      </c>
      <c r="CJ174" t="s">
        <v>136</v>
      </c>
      <c r="CM174" t="s">
        <v>136</v>
      </c>
      <c r="CN174" t="s">
        <v>136</v>
      </c>
      <c r="CO174" t="s">
        <v>136</v>
      </c>
      <c r="CP174" t="s">
        <v>136</v>
      </c>
      <c r="CQ174" t="s">
        <v>136</v>
      </c>
      <c r="CR174" t="s">
        <v>136</v>
      </c>
      <c r="CS174" t="s">
        <v>136</v>
      </c>
      <c r="CT174" t="s">
        <v>136</v>
      </c>
      <c r="CU174" t="s">
        <v>136</v>
      </c>
      <c r="CV174" t="s">
        <v>136</v>
      </c>
      <c r="CW174" t="s">
        <v>136</v>
      </c>
      <c r="CX174" t="s">
        <v>136</v>
      </c>
      <c r="CY174" t="s">
        <v>134</v>
      </c>
      <c r="CZ174" t="s">
        <v>136</v>
      </c>
      <c r="DA174" t="s">
        <v>136</v>
      </c>
      <c r="DB174" t="s">
        <v>136</v>
      </c>
      <c r="DC174" t="s">
        <v>136</v>
      </c>
      <c r="DD174" t="s">
        <v>136</v>
      </c>
      <c r="DE174" t="s">
        <v>136</v>
      </c>
      <c r="DF174" t="s">
        <v>136</v>
      </c>
      <c r="DG174" t="s">
        <v>137</v>
      </c>
      <c r="DH174" t="s">
        <v>136</v>
      </c>
      <c r="DI174" t="s">
        <v>136</v>
      </c>
      <c r="DJ174" t="s">
        <v>136</v>
      </c>
      <c r="DK174" t="s">
        <v>136</v>
      </c>
      <c r="DL174" t="s">
        <v>136</v>
      </c>
      <c r="DM174" t="s">
        <v>136</v>
      </c>
      <c r="DN174" t="s">
        <v>136</v>
      </c>
      <c r="DO174" t="s">
        <v>136</v>
      </c>
      <c r="DP174" t="s">
        <v>136</v>
      </c>
      <c r="DQ174" t="s">
        <v>136</v>
      </c>
      <c r="DR174" t="s">
        <v>136</v>
      </c>
      <c r="DS174" t="s">
        <v>136</v>
      </c>
      <c r="DT174" t="s">
        <v>136</v>
      </c>
      <c r="DW174" t="s">
        <v>136</v>
      </c>
      <c r="DX174" t="s">
        <v>136</v>
      </c>
      <c r="DY174" t="s">
        <v>136</v>
      </c>
      <c r="DZ174" t="s">
        <v>136</v>
      </c>
      <c r="EA174" t="s">
        <v>136</v>
      </c>
      <c r="EB174" t="s">
        <v>136</v>
      </c>
      <c r="EC174" t="s">
        <v>136</v>
      </c>
      <c r="ED174" t="s">
        <v>136</v>
      </c>
      <c r="EE174" t="s">
        <v>136</v>
      </c>
      <c r="EF174" t="s">
        <v>136</v>
      </c>
      <c r="EG174" t="s">
        <v>136</v>
      </c>
      <c r="EH174" t="s">
        <v>136</v>
      </c>
      <c r="EI174" t="s">
        <v>136</v>
      </c>
      <c r="EJ174" t="s">
        <v>136</v>
      </c>
      <c r="EK174" t="s">
        <v>136</v>
      </c>
      <c r="EL174" t="s">
        <v>136</v>
      </c>
      <c r="EM174" t="s">
        <v>136</v>
      </c>
      <c r="EN174" t="s">
        <v>136</v>
      </c>
      <c r="EO174" t="s">
        <v>136</v>
      </c>
      <c r="EP174" t="s">
        <v>136</v>
      </c>
      <c r="EQ174" t="s">
        <v>136</v>
      </c>
      <c r="ER174" t="s">
        <v>136</v>
      </c>
      <c r="ES174" t="s">
        <v>136</v>
      </c>
      <c r="ET174" t="s">
        <v>136</v>
      </c>
      <c r="EU174" t="s">
        <v>136</v>
      </c>
      <c r="EV174" t="s">
        <v>136</v>
      </c>
      <c r="EW174" t="s">
        <v>136</v>
      </c>
      <c r="EX174" t="s">
        <v>136</v>
      </c>
      <c r="EY174" t="s">
        <v>136</v>
      </c>
      <c r="EZ174" t="s">
        <v>136</v>
      </c>
      <c r="FA174" t="s">
        <v>137</v>
      </c>
      <c r="FB174" t="s">
        <v>136</v>
      </c>
      <c r="FC174" t="s">
        <v>136</v>
      </c>
      <c r="FD174" t="s">
        <v>136</v>
      </c>
      <c r="FE174" t="s">
        <v>136</v>
      </c>
      <c r="FF174" t="s">
        <v>136</v>
      </c>
    </row>
    <row r="175" spans="1:162" x14ac:dyDescent="0.2">
      <c r="A175" t="s">
        <v>309</v>
      </c>
      <c r="B175" t="s">
        <v>136</v>
      </c>
      <c r="C175" t="s">
        <v>136</v>
      </c>
      <c r="D175" t="s">
        <v>136</v>
      </c>
      <c r="E175" t="s">
        <v>136</v>
      </c>
      <c r="F175" t="s">
        <v>136</v>
      </c>
      <c r="G175" t="s">
        <v>136</v>
      </c>
      <c r="J175" t="s">
        <v>136</v>
      </c>
      <c r="K175" t="s">
        <v>136</v>
      </c>
      <c r="L175" t="s">
        <v>136</v>
      </c>
      <c r="M175" t="s">
        <v>136</v>
      </c>
      <c r="N175" t="s">
        <v>136</v>
      </c>
      <c r="O175" t="s">
        <v>136</v>
      </c>
      <c r="R175" t="s">
        <v>136</v>
      </c>
      <c r="S175" t="s">
        <v>136</v>
      </c>
      <c r="T175" t="s">
        <v>136</v>
      </c>
      <c r="U175" t="s">
        <v>136</v>
      </c>
      <c r="V175" t="s">
        <v>136</v>
      </c>
      <c r="W175" t="s">
        <v>136</v>
      </c>
      <c r="Z175" t="s">
        <v>136</v>
      </c>
      <c r="AA175" t="s">
        <v>136</v>
      </c>
      <c r="AB175" t="s">
        <v>136</v>
      </c>
      <c r="AC175" t="s">
        <v>136</v>
      </c>
      <c r="AD175" t="s">
        <v>136</v>
      </c>
      <c r="AE175" t="s">
        <v>136</v>
      </c>
      <c r="AH175" t="s">
        <v>136</v>
      </c>
      <c r="AI175" t="s">
        <v>136</v>
      </c>
      <c r="AJ175" t="s">
        <v>136</v>
      </c>
      <c r="AK175" t="s">
        <v>136</v>
      </c>
      <c r="AL175" t="s">
        <v>136</v>
      </c>
      <c r="AM175" t="s">
        <v>136</v>
      </c>
      <c r="AP175" t="s">
        <v>136</v>
      </c>
      <c r="AQ175" t="s">
        <v>136</v>
      </c>
      <c r="AR175" t="s">
        <v>136</v>
      </c>
      <c r="AS175" t="s">
        <v>136</v>
      </c>
      <c r="AT175" t="s">
        <v>136</v>
      </c>
      <c r="AU175" t="s">
        <v>136</v>
      </c>
      <c r="AX175" t="s">
        <v>136</v>
      </c>
      <c r="AY175" t="s">
        <v>136</v>
      </c>
      <c r="AZ175" t="s">
        <v>136</v>
      </c>
      <c r="BA175" t="s">
        <v>136</v>
      </c>
      <c r="BB175" t="s">
        <v>136</v>
      </c>
      <c r="BC175" t="s">
        <v>136</v>
      </c>
      <c r="BF175" t="s">
        <v>136</v>
      </c>
      <c r="BG175" t="s">
        <v>136</v>
      </c>
      <c r="BH175" t="s">
        <v>136</v>
      </c>
      <c r="BI175" t="s">
        <v>136</v>
      </c>
      <c r="BJ175" t="s">
        <v>136</v>
      </c>
      <c r="BK175" t="s">
        <v>136</v>
      </c>
      <c r="BN175" t="s">
        <v>136</v>
      </c>
      <c r="BO175" t="s">
        <v>136</v>
      </c>
      <c r="BP175" t="s">
        <v>136</v>
      </c>
      <c r="BQ175" t="s">
        <v>136</v>
      </c>
      <c r="BR175" t="s">
        <v>136</v>
      </c>
      <c r="BS175" t="s">
        <v>136</v>
      </c>
      <c r="CD175" t="s">
        <v>136</v>
      </c>
      <c r="CE175" t="s">
        <v>136</v>
      </c>
      <c r="CF175" t="s">
        <v>136</v>
      </c>
      <c r="CG175" t="s">
        <v>136</v>
      </c>
      <c r="CH175" t="s">
        <v>136</v>
      </c>
      <c r="CI175" t="s">
        <v>136</v>
      </c>
      <c r="CJ175" t="s">
        <v>136</v>
      </c>
      <c r="CM175" t="s">
        <v>136</v>
      </c>
      <c r="CN175" t="s">
        <v>136</v>
      </c>
      <c r="CO175" t="s">
        <v>136</v>
      </c>
      <c r="CP175" t="s">
        <v>136</v>
      </c>
      <c r="CQ175" t="s">
        <v>136</v>
      </c>
      <c r="CR175" t="s">
        <v>136</v>
      </c>
      <c r="CS175" t="s">
        <v>136</v>
      </c>
      <c r="CT175" t="s">
        <v>136</v>
      </c>
      <c r="CU175" t="s">
        <v>136</v>
      </c>
      <c r="CV175" t="s">
        <v>136</v>
      </c>
      <c r="CW175" t="s">
        <v>136</v>
      </c>
      <c r="CX175" t="s">
        <v>136</v>
      </c>
      <c r="CY175" t="s">
        <v>136</v>
      </c>
      <c r="CZ175" t="s">
        <v>136</v>
      </c>
      <c r="DA175" t="s">
        <v>136</v>
      </c>
      <c r="DB175" t="s">
        <v>136</v>
      </c>
      <c r="DC175" t="s">
        <v>136</v>
      </c>
      <c r="DD175" t="s">
        <v>136</v>
      </c>
      <c r="DE175" t="s">
        <v>136</v>
      </c>
      <c r="DF175" t="s">
        <v>136</v>
      </c>
      <c r="DG175" t="s">
        <v>136</v>
      </c>
      <c r="DH175" t="s">
        <v>136</v>
      </c>
      <c r="DI175" t="s">
        <v>136</v>
      </c>
      <c r="DJ175" t="s">
        <v>136</v>
      </c>
      <c r="DK175" t="s">
        <v>136</v>
      </c>
      <c r="DL175" t="s">
        <v>136</v>
      </c>
      <c r="DM175" t="s">
        <v>136</v>
      </c>
      <c r="DN175" t="s">
        <v>136</v>
      </c>
      <c r="DO175" t="s">
        <v>136</v>
      </c>
      <c r="DP175" t="s">
        <v>136</v>
      </c>
      <c r="DQ175" t="s">
        <v>136</v>
      </c>
      <c r="DR175" t="s">
        <v>136</v>
      </c>
      <c r="DS175" t="s">
        <v>136</v>
      </c>
      <c r="DT175" t="s">
        <v>136</v>
      </c>
      <c r="DW175" t="s">
        <v>136</v>
      </c>
      <c r="DX175" t="s">
        <v>136</v>
      </c>
      <c r="DY175" t="s">
        <v>136</v>
      </c>
      <c r="DZ175" t="s">
        <v>136</v>
      </c>
      <c r="EA175" t="s">
        <v>136</v>
      </c>
      <c r="EB175" t="s">
        <v>136</v>
      </c>
      <c r="EC175" t="s">
        <v>136</v>
      </c>
      <c r="ED175" t="s">
        <v>136</v>
      </c>
      <c r="EE175" t="s">
        <v>136</v>
      </c>
      <c r="EF175" t="s">
        <v>136</v>
      </c>
      <c r="EG175" t="s">
        <v>136</v>
      </c>
      <c r="EH175" t="s">
        <v>136</v>
      </c>
      <c r="EI175" t="s">
        <v>136</v>
      </c>
      <c r="EJ175" t="s">
        <v>136</v>
      </c>
      <c r="EK175" t="s">
        <v>136</v>
      </c>
      <c r="EL175" t="s">
        <v>136</v>
      </c>
      <c r="EM175" t="s">
        <v>136</v>
      </c>
      <c r="EN175" t="s">
        <v>136</v>
      </c>
      <c r="EO175" t="s">
        <v>136</v>
      </c>
      <c r="EP175" t="s">
        <v>136</v>
      </c>
      <c r="EQ175" t="s">
        <v>136</v>
      </c>
      <c r="ER175" t="s">
        <v>136</v>
      </c>
      <c r="ES175" t="s">
        <v>136</v>
      </c>
      <c r="ET175" t="s">
        <v>136</v>
      </c>
      <c r="EU175" t="s">
        <v>136</v>
      </c>
      <c r="EV175" t="s">
        <v>136</v>
      </c>
      <c r="EW175" t="s">
        <v>136</v>
      </c>
      <c r="EX175" t="s">
        <v>136</v>
      </c>
      <c r="EY175" t="s">
        <v>136</v>
      </c>
      <c r="EZ175" t="s">
        <v>136</v>
      </c>
      <c r="FA175" t="s">
        <v>136</v>
      </c>
      <c r="FB175" t="s">
        <v>136</v>
      </c>
      <c r="FC175" t="s">
        <v>136</v>
      </c>
      <c r="FD175" t="s">
        <v>136</v>
      </c>
      <c r="FE175" t="s">
        <v>136</v>
      </c>
      <c r="FF175" t="s">
        <v>136</v>
      </c>
    </row>
    <row r="176" spans="1:162" x14ac:dyDescent="0.2">
      <c r="A176" t="s">
        <v>310</v>
      </c>
      <c r="B176" t="s">
        <v>136</v>
      </c>
      <c r="C176" t="s">
        <v>136</v>
      </c>
      <c r="D176" t="s">
        <v>137</v>
      </c>
      <c r="E176" t="s">
        <v>136</v>
      </c>
      <c r="F176" t="s">
        <v>136</v>
      </c>
      <c r="G176" t="s">
        <v>136</v>
      </c>
      <c r="J176" t="s">
        <v>136</v>
      </c>
      <c r="K176" t="s">
        <v>136</v>
      </c>
      <c r="L176" t="s">
        <v>136</v>
      </c>
      <c r="M176" t="s">
        <v>136</v>
      </c>
      <c r="N176" t="s">
        <v>132</v>
      </c>
      <c r="O176" t="s">
        <v>136</v>
      </c>
      <c r="R176" t="s">
        <v>136</v>
      </c>
      <c r="S176" t="s">
        <v>137</v>
      </c>
      <c r="T176" t="s">
        <v>136</v>
      </c>
      <c r="U176" t="s">
        <v>133</v>
      </c>
      <c r="V176" t="s">
        <v>136</v>
      </c>
      <c r="W176" t="s">
        <v>133</v>
      </c>
      <c r="Z176" t="s">
        <v>136</v>
      </c>
      <c r="AA176" t="s">
        <v>136</v>
      </c>
      <c r="AB176" t="s">
        <v>136</v>
      </c>
      <c r="AC176" t="s">
        <v>137</v>
      </c>
      <c r="AD176" t="s">
        <v>136</v>
      </c>
      <c r="AE176" t="s">
        <v>132</v>
      </c>
      <c r="AH176" t="s">
        <v>137</v>
      </c>
      <c r="AI176" t="s">
        <v>136</v>
      </c>
      <c r="AJ176" t="s">
        <v>136</v>
      </c>
      <c r="AK176" t="s">
        <v>136</v>
      </c>
      <c r="AL176" t="s">
        <v>136</v>
      </c>
      <c r="AM176" t="s">
        <v>136</v>
      </c>
      <c r="AP176" t="s">
        <v>136</v>
      </c>
      <c r="AQ176" t="s">
        <v>136</v>
      </c>
      <c r="AR176" t="s">
        <v>136</v>
      </c>
      <c r="AS176" t="s">
        <v>136</v>
      </c>
      <c r="AT176" t="s">
        <v>136</v>
      </c>
      <c r="AU176" t="s">
        <v>136</v>
      </c>
      <c r="AX176" t="s">
        <v>132</v>
      </c>
      <c r="AY176" t="s">
        <v>132</v>
      </c>
      <c r="AZ176" t="s">
        <v>137</v>
      </c>
      <c r="BA176" t="s">
        <v>132</v>
      </c>
      <c r="BB176" t="s">
        <v>132</v>
      </c>
      <c r="BC176" t="s">
        <v>136</v>
      </c>
      <c r="BF176" t="s">
        <v>136</v>
      </c>
      <c r="BG176" t="s">
        <v>136</v>
      </c>
      <c r="BH176" t="s">
        <v>136</v>
      </c>
      <c r="BI176" t="s">
        <v>133</v>
      </c>
      <c r="BJ176" t="s">
        <v>136</v>
      </c>
      <c r="BK176" t="s">
        <v>136</v>
      </c>
      <c r="BN176" t="s">
        <v>136</v>
      </c>
      <c r="BO176" t="s">
        <v>132</v>
      </c>
      <c r="BP176" t="s">
        <v>132</v>
      </c>
      <c r="BQ176" t="s">
        <v>136</v>
      </c>
      <c r="BR176" t="s">
        <v>136</v>
      </c>
      <c r="BS176" t="s">
        <v>136</v>
      </c>
      <c r="CD176" t="s">
        <v>133</v>
      </c>
      <c r="CE176" t="s">
        <v>136</v>
      </c>
      <c r="CF176" t="s">
        <v>136</v>
      </c>
      <c r="CG176" t="s">
        <v>137</v>
      </c>
      <c r="CH176" t="s">
        <v>136</v>
      </c>
      <c r="CI176" t="s">
        <v>136</v>
      </c>
      <c r="CJ176" t="s">
        <v>136</v>
      </c>
      <c r="CM176" t="s">
        <v>136</v>
      </c>
      <c r="CN176" t="s">
        <v>136</v>
      </c>
      <c r="CO176" t="s">
        <v>136</v>
      </c>
      <c r="CP176" t="s">
        <v>136</v>
      </c>
      <c r="CQ176" t="s">
        <v>136</v>
      </c>
      <c r="CR176" t="s">
        <v>136</v>
      </c>
      <c r="CS176" t="s">
        <v>136</v>
      </c>
      <c r="CT176" t="s">
        <v>136</v>
      </c>
      <c r="CU176" t="s">
        <v>136</v>
      </c>
      <c r="CV176" t="s">
        <v>136</v>
      </c>
      <c r="CW176" t="s">
        <v>136</v>
      </c>
      <c r="CX176" t="s">
        <v>136</v>
      </c>
      <c r="CY176" t="s">
        <v>136</v>
      </c>
      <c r="CZ176" t="s">
        <v>136</v>
      </c>
      <c r="DA176" t="s">
        <v>136</v>
      </c>
      <c r="DB176" t="s">
        <v>136</v>
      </c>
      <c r="DC176" t="s">
        <v>136</v>
      </c>
      <c r="DD176" t="s">
        <v>136</v>
      </c>
      <c r="DE176" t="s">
        <v>136</v>
      </c>
      <c r="DF176" t="s">
        <v>136</v>
      </c>
      <c r="DG176" t="s">
        <v>136</v>
      </c>
      <c r="DH176" t="s">
        <v>136</v>
      </c>
      <c r="DI176" t="s">
        <v>136</v>
      </c>
      <c r="DJ176" t="s">
        <v>136</v>
      </c>
      <c r="DK176" t="s">
        <v>136</v>
      </c>
      <c r="DL176" t="s">
        <v>137</v>
      </c>
      <c r="DM176" t="s">
        <v>136</v>
      </c>
      <c r="DN176" t="s">
        <v>136</v>
      </c>
      <c r="DO176" t="s">
        <v>136</v>
      </c>
      <c r="DP176" t="s">
        <v>136</v>
      </c>
      <c r="DQ176" t="s">
        <v>136</v>
      </c>
      <c r="DR176" t="s">
        <v>136</v>
      </c>
      <c r="DS176" t="s">
        <v>136</v>
      </c>
      <c r="DT176" t="s">
        <v>136</v>
      </c>
      <c r="DW176" t="s">
        <v>136</v>
      </c>
      <c r="DX176" t="s">
        <v>136</v>
      </c>
      <c r="DY176" t="s">
        <v>136</v>
      </c>
      <c r="DZ176" t="s">
        <v>136</v>
      </c>
      <c r="EA176" t="s">
        <v>136</v>
      </c>
      <c r="EB176" t="s">
        <v>136</v>
      </c>
      <c r="EC176" t="s">
        <v>136</v>
      </c>
      <c r="ED176" t="s">
        <v>136</v>
      </c>
      <c r="EE176" t="s">
        <v>136</v>
      </c>
      <c r="EF176" t="s">
        <v>136</v>
      </c>
      <c r="EG176" t="s">
        <v>136</v>
      </c>
      <c r="EH176" t="s">
        <v>136</v>
      </c>
      <c r="EI176" t="s">
        <v>136</v>
      </c>
      <c r="EJ176" t="s">
        <v>136</v>
      </c>
      <c r="EK176" t="s">
        <v>136</v>
      </c>
      <c r="EL176" t="s">
        <v>136</v>
      </c>
      <c r="EM176" t="s">
        <v>136</v>
      </c>
      <c r="EN176" t="s">
        <v>136</v>
      </c>
      <c r="EO176" t="s">
        <v>136</v>
      </c>
      <c r="EP176" t="s">
        <v>136</v>
      </c>
      <c r="EQ176" t="s">
        <v>136</v>
      </c>
      <c r="ER176" t="s">
        <v>136</v>
      </c>
      <c r="ES176" t="s">
        <v>136</v>
      </c>
      <c r="ET176" t="s">
        <v>136</v>
      </c>
      <c r="EU176" t="s">
        <v>136</v>
      </c>
      <c r="EV176" t="s">
        <v>136</v>
      </c>
      <c r="EW176" t="s">
        <v>136</v>
      </c>
      <c r="EX176" t="s">
        <v>136</v>
      </c>
      <c r="EY176" t="s">
        <v>136</v>
      </c>
      <c r="EZ176" t="s">
        <v>136</v>
      </c>
      <c r="FA176" t="s">
        <v>136</v>
      </c>
      <c r="FB176" t="s">
        <v>136</v>
      </c>
      <c r="FC176" t="s">
        <v>136</v>
      </c>
      <c r="FD176" t="s">
        <v>136</v>
      </c>
      <c r="FE176" t="s">
        <v>136</v>
      </c>
      <c r="FF176" t="s">
        <v>136</v>
      </c>
    </row>
    <row r="177" spans="1:162" x14ac:dyDescent="0.2">
      <c r="A177" t="s">
        <v>311</v>
      </c>
      <c r="B177" t="s">
        <v>136</v>
      </c>
      <c r="C177" t="s">
        <v>136</v>
      </c>
      <c r="D177" t="s">
        <v>136</v>
      </c>
      <c r="E177" t="s">
        <v>136</v>
      </c>
      <c r="F177" t="s">
        <v>136</v>
      </c>
      <c r="G177" t="s">
        <v>136</v>
      </c>
      <c r="J177" t="s">
        <v>136</v>
      </c>
      <c r="K177" t="s">
        <v>136</v>
      </c>
      <c r="L177" t="s">
        <v>136</v>
      </c>
      <c r="M177" t="s">
        <v>136</v>
      </c>
      <c r="N177" t="s">
        <v>136</v>
      </c>
      <c r="O177" t="s">
        <v>136</v>
      </c>
      <c r="R177" t="s">
        <v>136</v>
      </c>
      <c r="S177" t="s">
        <v>136</v>
      </c>
      <c r="T177" t="s">
        <v>136</v>
      </c>
      <c r="U177" t="s">
        <v>136</v>
      </c>
      <c r="V177" t="s">
        <v>136</v>
      </c>
      <c r="W177" t="s">
        <v>136</v>
      </c>
      <c r="Z177" t="s">
        <v>136</v>
      </c>
      <c r="AA177" t="s">
        <v>136</v>
      </c>
      <c r="AB177" t="s">
        <v>136</v>
      </c>
      <c r="AC177" t="s">
        <v>136</v>
      </c>
      <c r="AD177" t="s">
        <v>136</v>
      </c>
      <c r="AE177" t="s">
        <v>136</v>
      </c>
      <c r="AH177" t="s">
        <v>136</v>
      </c>
      <c r="AI177" t="s">
        <v>136</v>
      </c>
      <c r="AJ177" t="s">
        <v>136</v>
      </c>
      <c r="AK177" t="s">
        <v>136</v>
      </c>
      <c r="AL177" t="s">
        <v>136</v>
      </c>
      <c r="AM177" t="s">
        <v>136</v>
      </c>
      <c r="AP177" t="s">
        <v>136</v>
      </c>
      <c r="AQ177" t="s">
        <v>136</v>
      </c>
      <c r="AR177" t="s">
        <v>136</v>
      </c>
      <c r="AS177" t="s">
        <v>136</v>
      </c>
      <c r="AT177" t="s">
        <v>136</v>
      </c>
      <c r="AU177" t="s">
        <v>136</v>
      </c>
      <c r="AX177" t="s">
        <v>136</v>
      </c>
      <c r="AY177" t="s">
        <v>136</v>
      </c>
      <c r="AZ177" t="s">
        <v>136</v>
      </c>
      <c r="BA177" t="s">
        <v>136</v>
      </c>
      <c r="BB177" t="s">
        <v>136</v>
      </c>
      <c r="BC177" t="s">
        <v>136</v>
      </c>
      <c r="BF177" t="s">
        <v>136</v>
      </c>
      <c r="BG177" t="s">
        <v>136</v>
      </c>
      <c r="BH177" t="s">
        <v>136</v>
      </c>
      <c r="BI177" t="s">
        <v>136</v>
      </c>
      <c r="BJ177" t="s">
        <v>136</v>
      </c>
      <c r="BK177" t="s">
        <v>136</v>
      </c>
      <c r="BN177" t="s">
        <v>136</v>
      </c>
      <c r="BO177" t="s">
        <v>136</v>
      </c>
      <c r="BP177" t="s">
        <v>136</v>
      </c>
      <c r="BQ177" t="s">
        <v>136</v>
      </c>
      <c r="BR177" t="s">
        <v>136</v>
      </c>
      <c r="BS177" t="s">
        <v>136</v>
      </c>
      <c r="CD177" t="s">
        <v>136</v>
      </c>
      <c r="CE177" t="s">
        <v>136</v>
      </c>
      <c r="CF177" t="s">
        <v>136</v>
      </c>
      <c r="CG177" t="s">
        <v>136</v>
      </c>
      <c r="CH177" t="s">
        <v>136</v>
      </c>
      <c r="CI177" t="s">
        <v>136</v>
      </c>
      <c r="CJ177" t="s">
        <v>136</v>
      </c>
      <c r="CM177" t="s">
        <v>136</v>
      </c>
      <c r="CN177" t="s">
        <v>136</v>
      </c>
      <c r="CO177" t="s">
        <v>136</v>
      </c>
      <c r="CP177" t="s">
        <v>136</v>
      </c>
      <c r="CQ177" t="s">
        <v>136</v>
      </c>
      <c r="CR177" t="s">
        <v>136</v>
      </c>
      <c r="CS177" t="s">
        <v>136</v>
      </c>
      <c r="CT177" t="s">
        <v>136</v>
      </c>
      <c r="CU177" t="s">
        <v>136</v>
      </c>
      <c r="CV177" t="s">
        <v>136</v>
      </c>
      <c r="CW177" t="s">
        <v>136</v>
      </c>
      <c r="CX177" t="s">
        <v>136</v>
      </c>
      <c r="CY177" t="s">
        <v>136</v>
      </c>
      <c r="CZ177" t="s">
        <v>136</v>
      </c>
      <c r="DA177" t="s">
        <v>136</v>
      </c>
      <c r="DB177" t="s">
        <v>136</v>
      </c>
      <c r="DC177" t="s">
        <v>136</v>
      </c>
      <c r="DD177" t="s">
        <v>136</v>
      </c>
      <c r="DE177" t="s">
        <v>136</v>
      </c>
      <c r="DF177" t="s">
        <v>136</v>
      </c>
      <c r="DG177" t="s">
        <v>136</v>
      </c>
      <c r="DH177" t="s">
        <v>136</v>
      </c>
      <c r="DI177" t="s">
        <v>136</v>
      </c>
      <c r="DJ177" t="s">
        <v>136</v>
      </c>
      <c r="DK177" t="s">
        <v>136</v>
      </c>
      <c r="DL177" t="s">
        <v>136</v>
      </c>
      <c r="DM177" t="s">
        <v>136</v>
      </c>
      <c r="DN177" t="s">
        <v>136</v>
      </c>
      <c r="DO177" t="s">
        <v>136</v>
      </c>
      <c r="DP177" t="s">
        <v>136</v>
      </c>
      <c r="DQ177" t="s">
        <v>136</v>
      </c>
      <c r="DR177" t="s">
        <v>136</v>
      </c>
      <c r="DS177" t="s">
        <v>136</v>
      </c>
      <c r="DT177" t="s">
        <v>136</v>
      </c>
      <c r="DW177" t="s">
        <v>136</v>
      </c>
      <c r="DX177" t="s">
        <v>136</v>
      </c>
      <c r="DY177" t="s">
        <v>136</v>
      </c>
      <c r="DZ177" t="s">
        <v>136</v>
      </c>
      <c r="EA177" t="s">
        <v>136</v>
      </c>
      <c r="EB177" t="s">
        <v>136</v>
      </c>
      <c r="EC177" t="s">
        <v>136</v>
      </c>
      <c r="ED177" t="s">
        <v>136</v>
      </c>
      <c r="EE177" t="s">
        <v>136</v>
      </c>
      <c r="EF177" t="s">
        <v>136</v>
      </c>
      <c r="EG177" t="s">
        <v>136</v>
      </c>
      <c r="EH177" t="s">
        <v>136</v>
      </c>
      <c r="EI177" t="s">
        <v>136</v>
      </c>
      <c r="EJ177" t="s">
        <v>136</v>
      </c>
      <c r="EK177" t="s">
        <v>136</v>
      </c>
      <c r="EL177" t="s">
        <v>136</v>
      </c>
      <c r="EM177" t="s">
        <v>136</v>
      </c>
      <c r="EN177" t="s">
        <v>136</v>
      </c>
      <c r="EO177" t="s">
        <v>136</v>
      </c>
      <c r="EP177" t="s">
        <v>136</v>
      </c>
      <c r="EQ177" t="s">
        <v>136</v>
      </c>
      <c r="ER177" t="s">
        <v>136</v>
      </c>
      <c r="ES177" t="s">
        <v>136</v>
      </c>
      <c r="ET177" t="s">
        <v>136</v>
      </c>
      <c r="EU177" t="s">
        <v>136</v>
      </c>
      <c r="EV177" t="s">
        <v>136</v>
      </c>
      <c r="EW177" t="s">
        <v>136</v>
      </c>
      <c r="EX177" t="s">
        <v>136</v>
      </c>
      <c r="EY177" t="s">
        <v>136</v>
      </c>
      <c r="EZ177" t="s">
        <v>136</v>
      </c>
      <c r="FA177" t="s">
        <v>136</v>
      </c>
      <c r="FB177" t="s">
        <v>136</v>
      </c>
      <c r="FC177" t="s">
        <v>136</v>
      </c>
      <c r="FD177" t="s">
        <v>136</v>
      </c>
      <c r="FE177" t="s">
        <v>136</v>
      </c>
      <c r="FF177" t="s">
        <v>136</v>
      </c>
    </row>
    <row r="178" spans="1:162" x14ac:dyDescent="0.2">
      <c r="A178" t="s">
        <v>312</v>
      </c>
      <c r="B178" t="s">
        <v>136</v>
      </c>
      <c r="C178" t="s">
        <v>136</v>
      </c>
      <c r="D178" t="s">
        <v>136</v>
      </c>
      <c r="E178" t="s">
        <v>136</v>
      </c>
      <c r="F178" t="s">
        <v>136</v>
      </c>
      <c r="G178" t="s">
        <v>136</v>
      </c>
      <c r="J178" t="s">
        <v>138</v>
      </c>
      <c r="K178" t="s">
        <v>132</v>
      </c>
      <c r="L178" t="s">
        <v>136</v>
      </c>
      <c r="M178" t="s">
        <v>132</v>
      </c>
      <c r="N178" t="s">
        <v>136</v>
      </c>
      <c r="O178" t="s">
        <v>136</v>
      </c>
      <c r="R178" t="s">
        <v>136</v>
      </c>
      <c r="S178" t="s">
        <v>137</v>
      </c>
      <c r="T178" t="s">
        <v>136</v>
      </c>
      <c r="U178" t="s">
        <v>133</v>
      </c>
      <c r="V178" t="s">
        <v>136</v>
      </c>
      <c r="W178" t="s">
        <v>133</v>
      </c>
      <c r="Z178" t="s">
        <v>137</v>
      </c>
      <c r="AA178" t="s">
        <v>136</v>
      </c>
      <c r="AB178" t="s">
        <v>136</v>
      </c>
      <c r="AC178" t="s">
        <v>137</v>
      </c>
      <c r="AD178" t="s">
        <v>137</v>
      </c>
      <c r="AE178" t="s">
        <v>136</v>
      </c>
      <c r="AH178" t="s">
        <v>136</v>
      </c>
      <c r="AI178" t="s">
        <v>132</v>
      </c>
      <c r="AJ178" t="s">
        <v>136</v>
      </c>
      <c r="AK178" t="s">
        <v>136</v>
      </c>
      <c r="AL178" t="s">
        <v>136</v>
      </c>
      <c r="AM178" t="s">
        <v>136</v>
      </c>
      <c r="AP178" t="s">
        <v>137</v>
      </c>
      <c r="AQ178" t="s">
        <v>136</v>
      </c>
      <c r="AR178" t="s">
        <v>133</v>
      </c>
      <c r="AS178" t="s">
        <v>133</v>
      </c>
      <c r="AT178" t="s">
        <v>136</v>
      </c>
      <c r="AU178" t="s">
        <v>136</v>
      </c>
      <c r="AX178" t="s">
        <v>132</v>
      </c>
      <c r="AY178" t="s">
        <v>136</v>
      </c>
      <c r="AZ178" t="s">
        <v>136</v>
      </c>
      <c r="BA178" t="s">
        <v>136</v>
      </c>
      <c r="BB178" t="s">
        <v>132</v>
      </c>
      <c r="BC178" t="s">
        <v>136</v>
      </c>
      <c r="BF178" t="s">
        <v>136</v>
      </c>
      <c r="BG178" t="s">
        <v>133</v>
      </c>
      <c r="BH178" t="s">
        <v>136</v>
      </c>
      <c r="BI178" t="s">
        <v>133</v>
      </c>
      <c r="BJ178" t="s">
        <v>136</v>
      </c>
      <c r="BK178" t="s">
        <v>136</v>
      </c>
      <c r="BN178" t="s">
        <v>132</v>
      </c>
      <c r="BO178" t="s">
        <v>133</v>
      </c>
      <c r="BP178" t="s">
        <v>133</v>
      </c>
      <c r="BQ178" t="s">
        <v>133</v>
      </c>
      <c r="BR178" t="s">
        <v>132</v>
      </c>
      <c r="BS178" t="s">
        <v>136</v>
      </c>
      <c r="CD178" t="s">
        <v>133</v>
      </c>
      <c r="CE178" t="s">
        <v>136</v>
      </c>
      <c r="CF178" t="s">
        <v>136</v>
      </c>
      <c r="CG178" t="s">
        <v>136</v>
      </c>
      <c r="CH178" t="s">
        <v>136</v>
      </c>
      <c r="CI178" t="s">
        <v>136</v>
      </c>
      <c r="CJ178" t="s">
        <v>136</v>
      </c>
      <c r="CM178" t="s">
        <v>136</v>
      </c>
      <c r="CN178" t="s">
        <v>136</v>
      </c>
      <c r="CO178" t="s">
        <v>136</v>
      </c>
      <c r="CP178" t="s">
        <v>136</v>
      </c>
      <c r="CQ178" t="s">
        <v>136</v>
      </c>
      <c r="CR178" t="s">
        <v>136</v>
      </c>
      <c r="CS178" t="s">
        <v>136</v>
      </c>
      <c r="CT178" t="s">
        <v>136</v>
      </c>
      <c r="CU178" t="s">
        <v>136</v>
      </c>
      <c r="CV178" t="s">
        <v>136</v>
      </c>
      <c r="CW178" t="s">
        <v>136</v>
      </c>
      <c r="CX178" t="s">
        <v>136</v>
      </c>
      <c r="CY178" t="s">
        <v>136</v>
      </c>
      <c r="CZ178" t="s">
        <v>136</v>
      </c>
      <c r="DA178" t="s">
        <v>136</v>
      </c>
      <c r="DB178" t="s">
        <v>136</v>
      </c>
      <c r="DC178" t="s">
        <v>136</v>
      </c>
      <c r="DD178" t="s">
        <v>136</v>
      </c>
      <c r="DE178" t="s">
        <v>136</v>
      </c>
      <c r="DF178" t="s">
        <v>136</v>
      </c>
      <c r="DG178" t="s">
        <v>136</v>
      </c>
      <c r="DH178" t="s">
        <v>136</v>
      </c>
      <c r="DI178" t="s">
        <v>137</v>
      </c>
      <c r="DJ178" t="s">
        <v>136</v>
      </c>
      <c r="DK178" t="s">
        <v>136</v>
      </c>
      <c r="DL178" t="s">
        <v>136</v>
      </c>
      <c r="DM178" t="s">
        <v>137</v>
      </c>
      <c r="DN178" t="s">
        <v>136</v>
      </c>
      <c r="DO178" t="s">
        <v>136</v>
      </c>
      <c r="DP178" t="s">
        <v>136</v>
      </c>
      <c r="DQ178" t="s">
        <v>136</v>
      </c>
      <c r="DR178" t="s">
        <v>136</v>
      </c>
      <c r="DS178" t="s">
        <v>136</v>
      </c>
      <c r="DT178" t="s">
        <v>136</v>
      </c>
      <c r="DW178" t="s">
        <v>136</v>
      </c>
      <c r="DX178" t="s">
        <v>136</v>
      </c>
      <c r="DY178" t="s">
        <v>136</v>
      </c>
      <c r="DZ178" t="s">
        <v>136</v>
      </c>
      <c r="EA178" t="s">
        <v>136</v>
      </c>
      <c r="EB178" t="s">
        <v>136</v>
      </c>
      <c r="EC178" t="s">
        <v>132</v>
      </c>
      <c r="ED178" t="s">
        <v>137</v>
      </c>
      <c r="EE178" t="s">
        <v>137</v>
      </c>
      <c r="EF178" t="s">
        <v>136</v>
      </c>
      <c r="EG178" t="s">
        <v>136</v>
      </c>
      <c r="EH178" t="s">
        <v>132</v>
      </c>
      <c r="EI178" t="s">
        <v>138</v>
      </c>
      <c r="EJ178" t="s">
        <v>136</v>
      </c>
      <c r="EK178" t="s">
        <v>136</v>
      </c>
      <c r="EL178" t="s">
        <v>136</v>
      </c>
      <c r="EM178" t="s">
        <v>136</v>
      </c>
      <c r="EN178" t="s">
        <v>136</v>
      </c>
      <c r="EO178" t="s">
        <v>136</v>
      </c>
      <c r="EP178" t="s">
        <v>136</v>
      </c>
      <c r="EQ178" t="s">
        <v>136</v>
      </c>
      <c r="ER178" t="s">
        <v>138</v>
      </c>
      <c r="ES178" t="s">
        <v>136</v>
      </c>
      <c r="ET178" t="s">
        <v>136</v>
      </c>
      <c r="EU178" t="s">
        <v>136</v>
      </c>
      <c r="EV178" t="s">
        <v>138</v>
      </c>
      <c r="EW178" t="s">
        <v>136</v>
      </c>
      <c r="EX178" t="s">
        <v>137</v>
      </c>
      <c r="EY178" t="s">
        <v>136</v>
      </c>
      <c r="EZ178" t="s">
        <v>136</v>
      </c>
      <c r="FA178" t="s">
        <v>137</v>
      </c>
      <c r="FB178" t="s">
        <v>136</v>
      </c>
      <c r="FC178" t="s">
        <v>136</v>
      </c>
      <c r="FD178" t="s">
        <v>137</v>
      </c>
      <c r="FE178" t="s">
        <v>137</v>
      </c>
      <c r="FF178" t="s">
        <v>136</v>
      </c>
    </row>
    <row r="179" spans="1:162" x14ac:dyDescent="0.2">
      <c r="A179" t="s">
        <v>313</v>
      </c>
      <c r="B179" t="s">
        <v>136</v>
      </c>
      <c r="C179" t="s">
        <v>136</v>
      </c>
      <c r="D179" t="s">
        <v>136</v>
      </c>
      <c r="E179" t="s">
        <v>136</v>
      </c>
      <c r="F179" t="s">
        <v>136</v>
      </c>
      <c r="G179" t="s">
        <v>136</v>
      </c>
      <c r="J179" t="s">
        <v>138</v>
      </c>
      <c r="K179" t="s">
        <v>132</v>
      </c>
      <c r="L179" t="s">
        <v>136</v>
      </c>
      <c r="M179" t="s">
        <v>132</v>
      </c>
      <c r="N179" t="s">
        <v>136</v>
      </c>
      <c r="O179" t="s">
        <v>136</v>
      </c>
      <c r="R179" t="s">
        <v>136</v>
      </c>
      <c r="S179" t="s">
        <v>137</v>
      </c>
      <c r="T179" t="s">
        <v>136</v>
      </c>
      <c r="U179" t="s">
        <v>133</v>
      </c>
      <c r="V179" t="s">
        <v>136</v>
      </c>
      <c r="W179" t="s">
        <v>133</v>
      </c>
      <c r="Z179" t="s">
        <v>137</v>
      </c>
      <c r="AA179" t="s">
        <v>136</v>
      </c>
      <c r="AB179" t="s">
        <v>136</v>
      </c>
      <c r="AC179" t="s">
        <v>137</v>
      </c>
      <c r="AD179" t="s">
        <v>136</v>
      </c>
      <c r="AE179" t="s">
        <v>136</v>
      </c>
      <c r="AH179" t="s">
        <v>136</v>
      </c>
      <c r="AI179" t="s">
        <v>132</v>
      </c>
      <c r="AJ179" t="s">
        <v>136</v>
      </c>
      <c r="AK179" t="s">
        <v>136</v>
      </c>
      <c r="AL179" t="s">
        <v>136</v>
      </c>
      <c r="AM179" t="s">
        <v>136</v>
      </c>
      <c r="AP179" t="s">
        <v>137</v>
      </c>
      <c r="AQ179" t="s">
        <v>136</v>
      </c>
      <c r="AR179" t="s">
        <v>133</v>
      </c>
      <c r="AS179" t="s">
        <v>133</v>
      </c>
      <c r="AT179" t="s">
        <v>136</v>
      </c>
      <c r="AU179" t="s">
        <v>136</v>
      </c>
      <c r="AX179" t="s">
        <v>132</v>
      </c>
      <c r="AY179" t="s">
        <v>136</v>
      </c>
      <c r="AZ179" t="s">
        <v>136</v>
      </c>
      <c r="BA179" t="s">
        <v>136</v>
      </c>
      <c r="BB179" t="s">
        <v>132</v>
      </c>
      <c r="BC179" t="s">
        <v>136</v>
      </c>
      <c r="BF179" t="s">
        <v>136</v>
      </c>
      <c r="BG179" t="s">
        <v>133</v>
      </c>
      <c r="BH179" t="s">
        <v>136</v>
      </c>
      <c r="BI179" t="s">
        <v>136</v>
      </c>
      <c r="BJ179" t="s">
        <v>136</v>
      </c>
      <c r="BK179" t="s">
        <v>136</v>
      </c>
      <c r="BN179" t="s">
        <v>132</v>
      </c>
      <c r="BO179" t="s">
        <v>133</v>
      </c>
      <c r="BP179" t="s">
        <v>133</v>
      </c>
      <c r="BQ179" t="s">
        <v>133</v>
      </c>
      <c r="BR179" t="s">
        <v>132</v>
      </c>
      <c r="BS179" t="s">
        <v>136</v>
      </c>
      <c r="CD179" t="s">
        <v>136</v>
      </c>
      <c r="CE179" t="s">
        <v>136</v>
      </c>
      <c r="CF179" t="s">
        <v>136</v>
      </c>
      <c r="CG179" t="s">
        <v>136</v>
      </c>
      <c r="CH179" t="s">
        <v>136</v>
      </c>
      <c r="CI179" t="s">
        <v>136</v>
      </c>
      <c r="CJ179" t="s">
        <v>136</v>
      </c>
      <c r="CM179" t="s">
        <v>136</v>
      </c>
      <c r="CN179" t="s">
        <v>136</v>
      </c>
      <c r="CO179" t="s">
        <v>136</v>
      </c>
      <c r="CP179" t="s">
        <v>136</v>
      </c>
      <c r="CQ179" t="s">
        <v>136</v>
      </c>
      <c r="CR179" t="s">
        <v>136</v>
      </c>
      <c r="CS179" t="s">
        <v>136</v>
      </c>
      <c r="CT179" t="s">
        <v>136</v>
      </c>
      <c r="CU179" t="s">
        <v>136</v>
      </c>
      <c r="CV179" t="s">
        <v>136</v>
      </c>
      <c r="CW179" t="s">
        <v>136</v>
      </c>
      <c r="CX179" t="s">
        <v>136</v>
      </c>
      <c r="CY179" t="s">
        <v>136</v>
      </c>
      <c r="CZ179" t="s">
        <v>136</v>
      </c>
      <c r="DA179" t="s">
        <v>136</v>
      </c>
      <c r="DB179" t="s">
        <v>136</v>
      </c>
      <c r="DC179" t="s">
        <v>136</v>
      </c>
      <c r="DD179" t="s">
        <v>136</v>
      </c>
      <c r="DE179" t="s">
        <v>136</v>
      </c>
      <c r="DF179" t="s">
        <v>136</v>
      </c>
      <c r="DG179" t="s">
        <v>136</v>
      </c>
      <c r="DH179" t="s">
        <v>136</v>
      </c>
      <c r="DI179" t="s">
        <v>137</v>
      </c>
      <c r="DJ179" t="s">
        <v>136</v>
      </c>
      <c r="DK179" t="s">
        <v>136</v>
      </c>
      <c r="DL179" t="s">
        <v>136</v>
      </c>
      <c r="DM179" t="s">
        <v>137</v>
      </c>
      <c r="DN179" t="s">
        <v>136</v>
      </c>
      <c r="DO179" t="s">
        <v>136</v>
      </c>
      <c r="DP179" t="s">
        <v>136</v>
      </c>
      <c r="DQ179" t="s">
        <v>136</v>
      </c>
      <c r="DR179" t="s">
        <v>136</v>
      </c>
      <c r="DS179" t="s">
        <v>136</v>
      </c>
      <c r="DT179" t="s">
        <v>136</v>
      </c>
      <c r="DW179" t="s">
        <v>136</v>
      </c>
      <c r="DX179" t="s">
        <v>136</v>
      </c>
      <c r="DY179" t="s">
        <v>136</v>
      </c>
      <c r="DZ179" t="s">
        <v>136</v>
      </c>
      <c r="EA179" t="s">
        <v>136</v>
      </c>
      <c r="EB179" t="s">
        <v>136</v>
      </c>
      <c r="EC179" t="s">
        <v>132</v>
      </c>
      <c r="ED179" t="s">
        <v>137</v>
      </c>
      <c r="EE179" t="s">
        <v>137</v>
      </c>
      <c r="EF179" t="s">
        <v>136</v>
      </c>
      <c r="EG179" t="s">
        <v>136</v>
      </c>
      <c r="EH179" t="s">
        <v>132</v>
      </c>
      <c r="EI179" t="s">
        <v>138</v>
      </c>
      <c r="EJ179" t="s">
        <v>136</v>
      </c>
      <c r="EK179" t="s">
        <v>136</v>
      </c>
      <c r="EL179" t="s">
        <v>136</v>
      </c>
      <c r="EM179" t="s">
        <v>136</v>
      </c>
      <c r="EN179" t="s">
        <v>136</v>
      </c>
      <c r="EO179" t="s">
        <v>136</v>
      </c>
      <c r="EP179" t="s">
        <v>136</v>
      </c>
      <c r="EQ179" t="s">
        <v>136</v>
      </c>
      <c r="ER179" t="s">
        <v>138</v>
      </c>
      <c r="ES179" t="s">
        <v>136</v>
      </c>
      <c r="ET179" t="s">
        <v>136</v>
      </c>
      <c r="EU179" t="s">
        <v>136</v>
      </c>
      <c r="EV179" t="s">
        <v>138</v>
      </c>
      <c r="EW179" t="s">
        <v>136</v>
      </c>
      <c r="EX179" t="s">
        <v>137</v>
      </c>
      <c r="EY179" t="s">
        <v>136</v>
      </c>
      <c r="EZ179" t="s">
        <v>136</v>
      </c>
      <c r="FA179" t="s">
        <v>137</v>
      </c>
      <c r="FB179" t="s">
        <v>136</v>
      </c>
      <c r="FC179" t="s">
        <v>136</v>
      </c>
      <c r="FD179" t="s">
        <v>137</v>
      </c>
      <c r="FE179" t="s">
        <v>137</v>
      </c>
      <c r="FF179" t="s">
        <v>136</v>
      </c>
    </row>
    <row r="180" spans="1:162" x14ac:dyDescent="0.2">
      <c r="A180" t="s">
        <v>314</v>
      </c>
      <c r="B180" t="s">
        <v>136</v>
      </c>
      <c r="C180" t="s">
        <v>136</v>
      </c>
      <c r="D180" t="s">
        <v>136</v>
      </c>
      <c r="E180" t="s">
        <v>136</v>
      </c>
      <c r="F180" t="s">
        <v>136</v>
      </c>
      <c r="G180" t="s">
        <v>136</v>
      </c>
      <c r="J180" t="s">
        <v>138</v>
      </c>
      <c r="K180" t="s">
        <v>132</v>
      </c>
      <c r="L180" t="s">
        <v>136</v>
      </c>
      <c r="M180" t="s">
        <v>132</v>
      </c>
      <c r="N180" t="s">
        <v>136</v>
      </c>
      <c r="O180" t="s">
        <v>136</v>
      </c>
      <c r="R180" t="s">
        <v>136</v>
      </c>
      <c r="S180" t="s">
        <v>137</v>
      </c>
      <c r="T180" t="s">
        <v>136</v>
      </c>
      <c r="U180" t="s">
        <v>133</v>
      </c>
      <c r="V180" t="s">
        <v>136</v>
      </c>
      <c r="W180" t="s">
        <v>133</v>
      </c>
      <c r="Z180" t="s">
        <v>137</v>
      </c>
      <c r="AA180" t="s">
        <v>136</v>
      </c>
      <c r="AB180" t="s">
        <v>136</v>
      </c>
      <c r="AC180" t="s">
        <v>137</v>
      </c>
      <c r="AD180" t="s">
        <v>136</v>
      </c>
      <c r="AE180" t="s">
        <v>136</v>
      </c>
      <c r="AH180" t="s">
        <v>136</v>
      </c>
      <c r="AI180" t="s">
        <v>132</v>
      </c>
      <c r="AJ180" t="s">
        <v>136</v>
      </c>
      <c r="AK180" t="s">
        <v>136</v>
      </c>
      <c r="AL180" t="s">
        <v>136</v>
      </c>
      <c r="AM180" t="s">
        <v>136</v>
      </c>
      <c r="AP180" t="s">
        <v>137</v>
      </c>
      <c r="AQ180" t="s">
        <v>136</v>
      </c>
      <c r="AR180" t="s">
        <v>133</v>
      </c>
      <c r="AS180" t="s">
        <v>133</v>
      </c>
      <c r="AT180" t="s">
        <v>136</v>
      </c>
      <c r="AU180" t="s">
        <v>136</v>
      </c>
      <c r="AX180" t="s">
        <v>132</v>
      </c>
      <c r="AY180" t="s">
        <v>136</v>
      </c>
      <c r="AZ180" t="s">
        <v>136</v>
      </c>
      <c r="BA180" t="s">
        <v>136</v>
      </c>
      <c r="BB180" t="s">
        <v>132</v>
      </c>
      <c r="BC180" t="s">
        <v>136</v>
      </c>
      <c r="BF180" t="s">
        <v>136</v>
      </c>
      <c r="BG180" t="s">
        <v>133</v>
      </c>
      <c r="BH180" t="s">
        <v>136</v>
      </c>
      <c r="BI180" t="s">
        <v>133</v>
      </c>
      <c r="BJ180" t="s">
        <v>136</v>
      </c>
      <c r="BK180" t="s">
        <v>136</v>
      </c>
      <c r="BN180" t="s">
        <v>132</v>
      </c>
      <c r="BO180" t="s">
        <v>133</v>
      </c>
      <c r="BP180" t="s">
        <v>133</v>
      </c>
      <c r="BQ180" t="s">
        <v>133</v>
      </c>
      <c r="BR180" t="s">
        <v>132</v>
      </c>
      <c r="BS180" t="s">
        <v>136</v>
      </c>
      <c r="CD180" t="s">
        <v>133</v>
      </c>
      <c r="CE180" t="s">
        <v>136</v>
      </c>
      <c r="CF180" t="s">
        <v>136</v>
      </c>
      <c r="CG180" t="s">
        <v>136</v>
      </c>
      <c r="CH180" t="s">
        <v>136</v>
      </c>
      <c r="CI180" t="s">
        <v>136</v>
      </c>
      <c r="CJ180" t="s">
        <v>136</v>
      </c>
      <c r="CM180" t="s">
        <v>136</v>
      </c>
      <c r="CN180" t="s">
        <v>136</v>
      </c>
      <c r="CO180" t="s">
        <v>136</v>
      </c>
      <c r="CP180" t="s">
        <v>136</v>
      </c>
      <c r="CQ180" t="s">
        <v>136</v>
      </c>
      <c r="CR180" t="s">
        <v>136</v>
      </c>
      <c r="CS180" t="s">
        <v>136</v>
      </c>
      <c r="CT180" t="s">
        <v>136</v>
      </c>
      <c r="CU180" t="s">
        <v>136</v>
      </c>
      <c r="CV180" t="s">
        <v>136</v>
      </c>
      <c r="CW180" t="s">
        <v>136</v>
      </c>
      <c r="CX180" t="s">
        <v>136</v>
      </c>
      <c r="CY180" t="s">
        <v>136</v>
      </c>
      <c r="CZ180" t="s">
        <v>136</v>
      </c>
      <c r="DA180" t="s">
        <v>136</v>
      </c>
      <c r="DB180" t="s">
        <v>136</v>
      </c>
      <c r="DC180" t="s">
        <v>136</v>
      </c>
      <c r="DD180" t="s">
        <v>136</v>
      </c>
      <c r="DE180" t="s">
        <v>136</v>
      </c>
      <c r="DF180" t="s">
        <v>136</v>
      </c>
      <c r="DG180" t="s">
        <v>136</v>
      </c>
      <c r="DH180" t="s">
        <v>136</v>
      </c>
      <c r="DI180" t="s">
        <v>137</v>
      </c>
      <c r="DJ180" t="s">
        <v>136</v>
      </c>
      <c r="DK180" t="s">
        <v>136</v>
      </c>
      <c r="DL180" t="s">
        <v>136</v>
      </c>
      <c r="DM180" t="s">
        <v>137</v>
      </c>
      <c r="DN180" t="s">
        <v>136</v>
      </c>
      <c r="DO180" t="s">
        <v>136</v>
      </c>
      <c r="DP180" t="s">
        <v>136</v>
      </c>
      <c r="DQ180" t="s">
        <v>136</v>
      </c>
      <c r="DR180" t="s">
        <v>136</v>
      </c>
      <c r="DS180" t="s">
        <v>136</v>
      </c>
      <c r="DT180" t="s">
        <v>136</v>
      </c>
      <c r="DW180" t="s">
        <v>136</v>
      </c>
      <c r="DX180" t="s">
        <v>136</v>
      </c>
      <c r="DY180" t="s">
        <v>136</v>
      </c>
      <c r="DZ180" t="s">
        <v>136</v>
      </c>
      <c r="EA180" t="s">
        <v>136</v>
      </c>
      <c r="EB180" t="s">
        <v>136</v>
      </c>
      <c r="EC180" t="s">
        <v>132</v>
      </c>
      <c r="ED180" t="s">
        <v>137</v>
      </c>
      <c r="EE180" t="s">
        <v>137</v>
      </c>
      <c r="EF180" t="s">
        <v>136</v>
      </c>
      <c r="EG180" t="s">
        <v>136</v>
      </c>
      <c r="EH180" t="s">
        <v>132</v>
      </c>
      <c r="EI180" t="s">
        <v>138</v>
      </c>
      <c r="EJ180" t="s">
        <v>136</v>
      </c>
      <c r="EK180" t="s">
        <v>136</v>
      </c>
      <c r="EL180" t="s">
        <v>136</v>
      </c>
      <c r="EM180" t="s">
        <v>136</v>
      </c>
      <c r="EN180" t="s">
        <v>136</v>
      </c>
      <c r="EO180" t="s">
        <v>136</v>
      </c>
      <c r="EP180" t="s">
        <v>136</v>
      </c>
      <c r="EQ180" t="s">
        <v>136</v>
      </c>
      <c r="ER180" t="s">
        <v>138</v>
      </c>
      <c r="ES180" t="s">
        <v>136</v>
      </c>
      <c r="ET180" t="s">
        <v>136</v>
      </c>
      <c r="EU180" t="s">
        <v>136</v>
      </c>
      <c r="EV180" t="s">
        <v>138</v>
      </c>
      <c r="EW180" t="s">
        <v>136</v>
      </c>
      <c r="EX180" t="s">
        <v>137</v>
      </c>
      <c r="EY180" t="s">
        <v>136</v>
      </c>
      <c r="EZ180" t="s">
        <v>136</v>
      </c>
      <c r="FA180" t="s">
        <v>137</v>
      </c>
      <c r="FB180" t="s">
        <v>136</v>
      </c>
      <c r="FC180" t="s">
        <v>136</v>
      </c>
      <c r="FD180" t="s">
        <v>137</v>
      </c>
      <c r="FE180" t="s">
        <v>137</v>
      </c>
      <c r="FF180" t="s">
        <v>136</v>
      </c>
    </row>
    <row r="181" spans="1:162" x14ac:dyDescent="0.2">
      <c r="A181" t="s">
        <v>315</v>
      </c>
      <c r="B181" t="s">
        <v>133</v>
      </c>
      <c r="C181" t="s">
        <v>133</v>
      </c>
      <c r="D181" t="s">
        <v>133</v>
      </c>
      <c r="E181" t="s">
        <v>133</v>
      </c>
      <c r="F181" t="s">
        <v>133</v>
      </c>
      <c r="G181" t="s">
        <v>133</v>
      </c>
      <c r="J181" t="s">
        <v>138</v>
      </c>
      <c r="K181" t="s">
        <v>136</v>
      </c>
      <c r="L181" t="s">
        <v>137</v>
      </c>
      <c r="M181" t="s">
        <v>136</v>
      </c>
      <c r="N181" t="s">
        <v>136</v>
      </c>
      <c r="O181" t="s">
        <v>136</v>
      </c>
      <c r="R181" t="s">
        <v>138</v>
      </c>
      <c r="S181" t="s">
        <v>136</v>
      </c>
      <c r="T181" t="s">
        <v>133</v>
      </c>
      <c r="U181" t="s">
        <v>133</v>
      </c>
      <c r="V181" t="s">
        <v>133</v>
      </c>
      <c r="W181" t="s">
        <v>133</v>
      </c>
      <c r="Z181" t="s">
        <v>132</v>
      </c>
      <c r="AA181" t="s">
        <v>132</v>
      </c>
      <c r="AB181" t="s">
        <v>132</v>
      </c>
      <c r="AC181" t="s">
        <v>132</v>
      </c>
      <c r="AD181" t="s">
        <v>132</v>
      </c>
      <c r="AE181" t="s">
        <v>132</v>
      </c>
      <c r="AH181" t="s">
        <v>136</v>
      </c>
      <c r="AI181" t="s">
        <v>136</v>
      </c>
      <c r="AJ181" t="s">
        <v>136</v>
      </c>
      <c r="AK181" t="s">
        <v>136</v>
      </c>
      <c r="AL181" t="s">
        <v>136</v>
      </c>
      <c r="AM181" t="s">
        <v>133</v>
      </c>
      <c r="AP181" t="s">
        <v>136</v>
      </c>
      <c r="AQ181" t="s">
        <v>136</v>
      </c>
      <c r="AR181" t="s">
        <v>133</v>
      </c>
      <c r="AS181" t="s">
        <v>133</v>
      </c>
      <c r="AT181" t="s">
        <v>138</v>
      </c>
      <c r="AU181" t="s">
        <v>136</v>
      </c>
      <c r="AX181" t="s">
        <v>133</v>
      </c>
      <c r="AY181" t="s">
        <v>133</v>
      </c>
      <c r="AZ181" t="s">
        <v>133</v>
      </c>
      <c r="BA181" t="s">
        <v>133</v>
      </c>
      <c r="BB181" t="s">
        <v>133</v>
      </c>
      <c r="BC181" t="s">
        <v>133</v>
      </c>
      <c r="BF181" t="s">
        <v>136</v>
      </c>
      <c r="BG181" t="s">
        <v>136</v>
      </c>
      <c r="BH181" t="s">
        <v>133</v>
      </c>
      <c r="BI181" t="s">
        <v>137</v>
      </c>
      <c r="BJ181" t="s">
        <v>133</v>
      </c>
      <c r="BK181" t="s">
        <v>133</v>
      </c>
      <c r="BN181" t="s">
        <v>133</v>
      </c>
      <c r="BO181" t="s">
        <v>133</v>
      </c>
      <c r="BP181" t="s">
        <v>133</v>
      </c>
      <c r="BQ181" t="s">
        <v>133</v>
      </c>
      <c r="BR181" t="s">
        <v>133</v>
      </c>
      <c r="BS181" t="s">
        <v>133</v>
      </c>
      <c r="CD181" t="s">
        <v>136</v>
      </c>
      <c r="CE181" t="s">
        <v>136</v>
      </c>
      <c r="CF181" t="s">
        <v>136</v>
      </c>
      <c r="CG181" t="s">
        <v>136</v>
      </c>
      <c r="CH181" t="s">
        <v>136</v>
      </c>
      <c r="CI181" t="s">
        <v>136</v>
      </c>
      <c r="CJ181" t="s">
        <v>136</v>
      </c>
      <c r="CM181" t="s">
        <v>136</v>
      </c>
      <c r="CN181" t="s">
        <v>136</v>
      </c>
      <c r="CO181" t="s">
        <v>136</v>
      </c>
      <c r="CP181" t="s">
        <v>138</v>
      </c>
      <c r="CQ181" t="s">
        <v>136</v>
      </c>
      <c r="CR181" t="s">
        <v>136</v>
      </c>
      <c r="CS181" t="s">
        <v>136</v>
      </c>
      <c r="CT181" t="s">
        <v>136</v>
      </c>
      <c r="CU181" t="s">
        <v>136</v>
      </c>
      <c r="CV181" t="s">
        <v>136</v>
      </c>
      <c r="CW181" t="s">
        <v>138</v>
      </c>
      <c r="CX181" t="s">
        <v>136</v>
      </c>
      <c r="CY181" t="s">
        <v>136</v>
      </c>
      <c r="CZ181" t="s">
        <v>136</v>
      </c>
      <c r="DA181" t="s">
        <v>136</v>
      </c>
      <c r="DB181" t="s">
        <v>136</v>
      </c>
      <c r="DC181" t="s">
        <v>137</v>
      </c>
      <c r="DD181" t="s">
        <v>137</v>
      </c>
      <c r="DE181" t="s">
        <v>138</v>
      </c>
      <c r="DF181" t="s">
        <v>138</v>
      </c>
      <c r="DG181" t="s">
        <v>136</v>
      </c>
      <c r="DH181" t="s">
        <v>137</v>
      </c>
      <c r="DI181" t="s">
        <v>136</v>
      </c>
      <c r="DJ181" t="s">
        <v>136</v>
      </c>
      <c r="DK181" t="s">
        <v>136</v>
      </c>
      <c r="DL181" t="s">
        <v>137</v>
      </c>
      <c r="DM181" t="s">
        <v>136</v>
      </c>
      <c r="DN181" t="s">
        <v>136</v>
      </c>
      <c r="DO181" t="s">
        <v>136</v>
      </c>
      <c r="DP181" t="s">
        <v>136</v>
      </c>
      <c r="DQ181" t="s">
        <v>136</v>
      </c>
      <c r="DR181" t="s">
        <v>136</v>
      </c>
      <c r="DS181" t="s">
        <v>136</v>
      </c>
      <c r="DT181" t="s">
        <v>136</v>
      </c>
      <c r="DW181" t="s">
        <v>136</v>
      </c>
      <c r="DX181" t="s">
        <v>136</v>
      </c>
      <c r="DY181" t="s">
        <v>136</v>
      </c>
      <c r="DZ181" t="s">
        <v>137</v>
      </c>
      <c r="EA181" t="s">
        <v>136</v>
      </c>
      <c r="EB181" t="s">
        <v>136</v>
      </c>
      <c r="EC181" t="s">
        <v>136</v>
      </c>
      <c r="ED181" t="s">
        <v>136</v>
      </c>
      <c r="EE181" t="s">
        <v>136</v>
      </c>
      <c r="EF181" t="s">
        <v>136</v>
      </c>
      <c r="EG181" t="s">
        <v>136</v>
      </c>
      <c r="EH181" t="s">
        <v>136</v>
      </c>
      <c r="EI181" t="s">
        <v>136</v>
      </c>
      <c r="EJ181" t="s">
        <v>136</v>
      </c>
      <c r="EK181" t="s">
        <v>136</v>
      </c>
      <c r="EL181" t="s">
        <v>138</v>
      </c>
      <c r="EM181" t="s">
        <v>136</v>
      </c>
      <c r="EN181" t="s">
        <v>136</v>
      </c>
      <c r="EO181" t="s">
        <v>136</v>
      </c>
      <c r="EP181" t="s">
        <v>136</v>
      </c>
      <c r="EQ181" t="s">
        <v>136</v>
      </c>
      <c r="ER181" t="s">
        <v>136</v>
      </c>
      <c r="ES181" t="s">
        <v>136</v>
      </c>
      <c r="ET181" t="s">
        <v>136</v>
      </c>
      <c r="EU181" t="s">
        <v>137</v>
      </c>
      <c r="EV181" t="s">
        <v>137</v>
      </c>
      <c r="EW181" t="s">
        <v>132</v>
      </c>
      <c r="EX181" t="s">
        <v>136</v>
      </c>
      <c r="EY181" t="s">
        <v>132</v>
      </c>
      <c r="EZ181" t="s">
        <v>136</v>
      </c>
      <c r="FA181" t="s">
        <v>136</v>
      </c>
      <c r="FB181" t="s">
        <v>136</v>
      </c>
      <c r="FC181" t="s">
        <v>138</v>
      </c>
      <c r="FD181" t="s">
        <v>132</v>
      </c>
      <c r="FE181" t="s">
        <v>137</v>
      </c>
      <c r="FF181" t="s">
        <v>137</v>
      </c>
    </row>
    <row r="182" spans="1:162" x14ac:dyDescent="0.2">
      <c r="A182" t="s">
        <v>316</v>
      </c>
      <c r="B182" t="s">
        <v>136</v>
      </c>
      <c r="C182" t="s">
        <v>136</v>
      </c>
      <c r="D182" t="s">
        <v>136</v>
      </c>
      <c r="E182" t="s">
        <v>136</v>
      </c>
      <c r="F182" t="s">
        <v>138</v>
      </c>
      <c r="G182" t="s">
        <v>136</v>
      </c>
      <c r="J182" t="s">
        <v>136</v>
      </c>
      <c r="K182" t="s">
        <v>136</v>
      </c>
      <c r="L182" t="s">
        <v>136</v>
      </c>
      <c r="M182" t="s">
        <v>136</v>
      </c>
      <c r="N182" t="s">
        <v>136</v>
      </c>
      <c r="O182" t="s">
        <v>136</v>
      </c>
      <c r="R182" t="s">
        <v>136</v>
      </c>
      <c r="S182" t="s">
        <v>136</v>
      </c>
      <c r="T182" t="s">
        <v>136</v>
      </c>
      <c r="U182" t="s">
        <v>136</v>
      </c>
      <c r="V182" t="s">
        <v>136</v>
      </c>
      <c r="W182" t="s">
        <v>136</v>
      </c>
      <c r="Z182" t="s">
        <v>136</v>
      </c>
      <c r="AA182" t="s">
        <v>137</v>
      </c>
      <c r="AB182" t="s">
        <v>132</v>
      </c>
      <c r="AC182" t="s">
        <v>136</v>
      </c>
      <c r="AD182" t="s">
        <v>136</v>
      </c>
      <c r="AE182" t="s">
        <v>136</v>
      </c>
      <c r="AH182" t="s">
        <v>136</v>
      </c>
      <c r="AI182" t="s">
        <v>136</v>
      </c>
      <c r="AJ182" t="s">
        <v>136</v>
      </c>
      <c r="AK182" t="s">
        <v>136</v>
      </c>
      <c r="AL182" t="s">
        <v>136</v>
      </c>
      <c r="AM182" t="s">
        <v>136</v>
      </c>
      <c r="AP182" t="s">
        <v>136</v>
      </c>
      <c r="AQ182" t="s">
        <v>136</v>
      </c>
      <c r="AR182" t="s">
        <v>136</v>
      </c>
      <c r="AS182" t="s">
        <v>136</v>
      </c>
      <c r="AT182" t="s">
        <v>136</v>
      </c>
      <c r="AU182" t="s">
        <v>136</v>
      </c>
      <c r="AX182" t="s">
        <v>136</v>
      </c>
      <c r="AY182" t="s">
        <v>136</v>
      </c>
      <c r="AZ182" t="s">
        <v>136</v>
      </c>
      <c r="BA182" t="s">
        <v>136</v>
      </c>
      <c r="BB182" t="s">
        <v>136</v>
      </c>
      <c r="BC182" t="s">
        <v>136</v>
      </c>
      <c r="BF182" t="s">
        <v>136</v>
      </c>
      <c r="BG182" t="s">
        <v>136</v>
      </c>
      <c r="BH182" t="s">
        <v>136</v>
      </c>
      <c r="BI182" t="s">
        <v>136</v>
      </c>
      <c r="BJ182" t="s">
        <v>136</v>
      </c>
      <c r="BK182" t="s">
        <v>136</v>
      </c>
      <c r="BN182" t="s">
        <v>136</v>
      </c>
      <c r="BO182" t="s">
        <v>136</v>
      </c>
      <c r="BP182" t="s">
        <v>136</v>
      </c>
      <c r="BQ182" t="s">
        <v>136</v>
      </c>
      <c r="BR182" t="s">
        <v>136</v>
      </c>
      <c r="BS182" t="s">
        <v>136</v>
      </c>
      <c r="CD182" t="s">
        <v>136</v>
      </c>
      <c r="CE182" t="s">
        <v>136</v>
      </c>
      <c r="CF182" t="s">
        <v>136</v>
      </c>
      <c r="CG182" t="s">
        <v>136</v>
      </c>
      <c r="CH182" t="s">
        <v>136</v>
      </c>
      <c r="CI182" t="s">
        <v>136</v>
      </c>
      <c r="CJ182" t="s">
        <v>136</v>
      </c>
      <c r="CM182" t="s">
        <v>136</v>
      </c>
      <c r="CN182" t="s">
        <v>136</v>
      </c>
      <c r="CO182" t="s">
        <v>136</v>
      </c>
      <c r="CP182" t="s">
        <v>136</v>
      </c>
      <c r="CQ182" t="s">
        <v>136</v>
      </c>
      <c r="CR182" t="s">
        <v>136</v>
      </c>
      <c r="CS182" t="s">
        <v>136</v>
      </c>
      <c r="CT182" t="s">
        <v>136</v>
      </c>
      <c r="CU182" t="s">
        <v>137</v>
      </c>
      <c r="CV182" t="s">
        <v>136</v>
      </c>
      <c r="CW182" t="s">
        <v>136</v>
      </c>
      <c r="CX182" t="s">
        <v>136</v>
      </c>
      <c r="CY182" t="s">
        <v>136</v>
      </c>
      <c r="CZ182" t="s">
        <v>136</v>
      </c>
      <c r="DA182" t="s">
        <v>136</v>
      </c>
      <c r="DB182" t="s">
        <v>136</v>
      </c>
      <c r="DC182" t="s">
        <v>136</v>
      </c>
      <c r="DD182" t="s">
        <v>136</v>
      </c>
      <c r="DE182" t="s">
        <v>136</v>
      </c>
      <c r="DF182" t="s">
        <v>136</v>
      </c>
      <c r="DG182" t="s">
        <v>136</v>
      </c>
      <c r="DH182" t="s">
        <v>136</v>
      </c>
      <c r="DI182" t="s">
        <v>136</v>
      </c>
      <c r="DJ182" t="s">
        <v>136</v>
      </c>
      <c r="DK182" t="s">
        <v>136</v>
      </c>
      <c r="DL182" t="s">
        <v>136</v>
      </c>
      <c r="DM182" t="s">
        <v>136</v>
      </c>
      <c r="DN182" t="s">
        <v>136</v>
      </c>
      <c r="DO182" t="s">
        <v>136</v>
      </c>
      <c r="DP182" t="s">
        <v>136</v>
      </c>
      <c r="DQ182" t="s">
        <v>136</v>
      </c>
      <c r="DR182" t="s">
        <v>136</v>
      </c>
      <c r="DS182" t="s">
        <v>136</v>
      </c>
      <c r="DT182" t="s">
        <v>136</v>
      </c>
      <c r="DW182" t="s">
        <v>136</v>
      </c>
      <c r="DX182" t="s">
        <v>136</v>
      </c>
      <c r="DY182" t="s">
        <v>136</v>
      </c>
      <c r="DZ182" t="s">
        <v>136</v>
      </c>
      <c r="EA182" t="s">
        <v>136</v>
      </c>
      <c r="EB182" t="s">
        <v>136</v>
      </c>
      <c r="EC182" t="s">
        <v>136</v>
      </c>
      <c r="ED182" t="s">
        <v>138</v>
      </c>
      <c r="EE182" t="s">
        <v>136</v>
      </c>
      <c r="EF182" t="s">
        <v>136</v>
      </c>
      <c r="EG182" t="s">
        <v>136</v>
      </c>
      <c r="EH182" t="s">
        <v>136</v>
      </c>
      <c r="EI182" t="s">
        <v>136</v>
      </c>
      <c r="EJ182" t="s">
        <v>136</v>
      </c>
      <c r="EK182" t="s">
        <v>136</v>
      </c>
      <c r="EL182" t="s">
        <v>136</v>
      </c>
      <c r="EM182" t="s">
        <v>136</v>
      </c>
      <c r="EN182" t="s">
        <v>136</v>
      </c>
      <c r="EO182" t="s">
        <v>136</v>
      </c>
      <c r="EP182" t="s">
        <v>136</v>
      </c>
      <c r="EQ182" t="s">
        <v>138</v>
      </c>
      <c r="ER182" t="s">
        <v>136</v>
      </c>
      <c r="ES182" t="s">
        <v>136</v>
      </c>
      <c r="ET182" t="s">
        <v>136</v>
      </c>
      <c r="EU182" t="s">
        <v>138</v>
      </c>
      <c r="EV182" t="s">
        <v>136</v>
      </c>
      <c r="EW182" t="s">
        <v>136</v>
      </c>
      <c r="EX182" t="s">
        <v>136</v>
      </c>
      <c r="EY182" t="s">
        <v>136</v>
      </c>
      <c r="EZ182" t="s">
        <v>138</v>
      </c>
      <c r="FA182" t="s">
        <v>136</v>
      </c>
      <c r="FB182" t="s">
        <v>136</v>
      </c>
      <c r="FC182" t="s">
        <v>136</v>
      </c>
      <c r="FD182" t="s">
        <v>136</v>
      </c>
      <c r="FE182" t="s">
        <v>136</v>
      </c>
      <c r="FF182" t="s">
        <v>136</v>
      </c>
    </row>
    <row r="183" spans="1:162" x14ac:dyDescent="0.2">
      <c r="A183" t="s">
        <v>317</v>
      </c>
      <c r="B183" t="s">
        <v>136</v>
      </c>
      <c r="C183" t="s">
        <v>136</v>
      </c>
      <c r="D183" t="s">
        <v>136</v>
      </c>
      <c r="E183" t="s">
        <v>136</v>
      </c>
      <c r="F183" t="s">
        <v>136</v>
      </c>
      <c r="G183" t="s">
        <v>136</v>
      </c>
      <c r="J183" t="s">
        <v>136</v>
      </c>
      <c r="K183" t="s">
        <v>136</v>
      </c>
      <c r="L183" t="s">
        <v>136</v>
      </c>
      <c r="M183" t="s">
        <v>136</v>
      </c>
      <c r="N183" t="s">
        <v>136</v>
      </c>
      <c r="O183" t="s">
        <v>136</v>
      </c>
      <c r="R183" t="s">
        <v>136</v>
      </c>
      <c r="S183" t="s">
        <v>136</v>
      </c>
      <c r="T183" t="s">
        <v>136</v>
      </c>
      <c r="U183" t="s">
        <v>136</v>
      </c>
      <c r="V183" t="s">
        <v>136</v>
      </c>
      <c r="W183" t="s">
        <v>136</v>
      </c>
      <c r="Z183" t="s">
        <v>136</v>
      </c>
      <c r="AA183" t="s">
        <v>136</v>
      </c>
      <c r="AB183" t="s">
        <v>136</v>
      </c>
      <c r="AC183" t="s">
        <v>136</v>
      </c>
      <c r="AD183" t="s">
        <v>136</v>
      </c>
      <c r="AE183" t="s">
        <v>136</v>
      </c>
      <c r="AH183" t="s">
        <v>136</v>
      </c>
      <c r="AI183" t="s">
        <v>136</v>
      </c>
      <c r="AJ183" t="s">
        <v>136</v>
      </c>
      <c r="AK183" t="s">
        <v>136</v>
      </c>
      <c r="AL183" t="s">
        <v>136</v>
      </c>
      <c r="AM183" t="s">
        <v>136</v>
      </c>
      <c r="AP183" t="s">
        <v>136</v>
      </c>
      <c r="AQ183" t="s">
        <v>136</v>
      </c>
      <c r="AR183" t="s">
        <v>136</v>
      </c>
      <c r="AS183" t="s">
        <v>136</v>
      </c>
      <c r="AT183" t="s">
        <v>136</v>
      </c>
      <c r="AU183" t="s">
        <v>136</v>
      </c>
      <c r="AX183" t="s">
        <v>136</v>
      </c>
      <c r="AY183" t="s">
        <v>136</v>
      </c>
      <c r="AZ183" t="s">
        <v>136</v>
      </c>
      <c r="BA183" t="s">
        <v>136</v>
      </c>
      <c r="BB183" t="s">
        <v>136</v>
      </c>
      <c r="BC183" t="s">
        <v>136</v>
      </c>
      <c r="BF183" t="s">
        <v>136</v>
      </c>
      <c r="BG183" t="s">
        <v>136</v>
      </c>
      <c r="BH183" t="s">
        <v>136</v>
      </c>
      <c r="BI183" t="s">
        <v>136</v>
      </c>
      <c r="BJ183" t="s">
        <v>136</v>
      </c>
      <c r="BK183" t="s">
        <v>136</v>
      </c>
      <c r="BN183" t="s">
        <v>136</v>
      </c>
      <c r="BO183" t="s">
        <v>136</v>
      </c>
      <c r="BP183" t="s">
        <v>136</v>
      </c>
      <c r="BQ183" t="s">
        <v>136</v>
      </c>
      <c r="BR183" t="s">
        <v>136</v>
      </c>
      <c r="BS183" t="s">
        <v>136</v>
      </c>
      <c r="CD183" t="s">
        <v>136</v>
      </c>
      <c r="CE183" t="s">
        <v>136</v>
      </c>
      <c r="CF183" t="s">
        <v>136</v>
      </c>
      <c r="CG183" t="s">
        <v>136</v>
      </c>
      <c r="CH183" t="s">
        <v>136</v>
      </c>
      <c r="CI183" t="s">
        <v>136</v>
      </c>
      <c r="CJ183" t="s">
        <v>136</v>
      </c>
      <c r="CM183" t="s">
        <v>136</v>
      </c>
      <c r="CN183" t="s">
        <v>136</v>
      </c>
      <c r="CO183" t="s">
        <v>136</v>
      </c>
      <c r="CP183" t="s">
        <v>136</v>
      </c>
      <c r="CQ183" t="s">
        <v>136</v>
      </c>
      <c r="CR183" t="s">
        <v>136</v>
      </c>
      <c r="CS183" t="s">
        <v>136</v>
      </c>
      <c r="CT183" t="s">
        <v>136</v>
      </c>
      <c r="CU183" t="s">
        <v>136</v>
      </c>
      <c r="CV183" t="s">
        <v>136</v>
      </c>
      <c r="CW183" t="s">
        <v>136</v>
      </c>
      <c r="CX183" t="s">
        <v>136</v>
      </c>
      <c r="CY183" t="s">
        <v>136</v>
      </c>
      <c r="CZ183" t="s">
        <v>136</v>
      </c>
      <c r="DA183" t="s">
        <v>136</v>
      </c>
      <c r="DB183" t="s">
        <v>136</v>
      </c>
      <c r="DC183" t="s">
        <v>136</v>
      </c>
      <c r="DD183" t="s">
        <v>136</v>
      </c>
      <c r="DE183" t="s">
        <v>136</v>
      </c>
      <c r="DF183" t="s">
        <v>136</v>
      </c>
      <c r="DG183" t="s">
        <v>136</v>
      </c>
      <c r="DH183" t="s">
        <v>136</v>
      </c>
      <c r="DI183" t="s">
        <v>136</v>
      </c>
      <c r="DJ183" t="s">
        <v>136</v>
      </c>
      <c r="DK183" t="s">
        <v>136</v>
      </c>
      <c r="DL183" t="s">
        <v>136</v>
      </c>
      <c r="DM183" t="s">
        <v>136</v>
      </c>
      <c r="DN183" t="s">
        <v>136</v>
      </c>
      <c r="DO183" t="s">
        <v>136</v>
      </c>
      <c r="DP183" t="s">
        <v>136</v>
      </c>
      <c r="DQ183" t="s">
        <v>136</v>
      </c>
      <c r="DR183" t="s">
        <v>136</v>
      </c>
      <c r="DS183" t="s">
        <v>136</v>
      </c>
      <c r="DT183" t="s">
        <v>136</v>
      </c>
      <c r="DW183" t="s">
        <v>136</v>
      </c>
      <c r="DX183" t="s">
        <v>136</v>
      </c>
      <c r="DY183" t="s">
        <v>136</v>
      </c>
      <c r="DZ183" t="s">
        <v>136</v>
      </c>
      <c r="EA183" t="s">
        <v>136</v>
      </c>
      <c r="EB183" t="s">
        <v>136</v>
      </c>
      <c r="EC183" t="s">
        <v>136</v>
      </c>
      <c r="ED183" t="s">
        <v>136</v>
      </c>
      <c r="EE183" t="s">
        <v>136</v>
      </c>
      <c r="EF183" t="s">
        <v>136</v>
      </c>
      <c r="EG183" t="s">
        <v>136</v>
      </c>
      <c r="EH183" t="s">
        <v>136</v>
      </c>
      <c r="EI183" t="s">
        <v>136</v>
      </c>
      <c r="EJ183" t="s">
        <v>136</v>
      </c>
      <c r="EK183" t="s">
        <v>136</v>
      </c>
      <c r="EL183" t="s">
        <v>136</v>
      </c>
      <c r="EM183" t="s">
        <v>136</v>
      </c>
      <c r="EN183" t="s">
        <v>136</v>
      </c>
      <c r="EO183" t="s">
        <v>136</v>
      </c>
      <c r="EP183" t="s">
        <v>136</v>
      </c>
      <c r="EQ183" t="s">
        <v>136</v>
      </c>
      <c r="ER183" t="s">
        <v>136</v>
      </c>
      <c r="ES183" t="s">
        <v>136</v>
      </c>
      <c r="ET183" t="s">
        <v>136</v>
      </c>
      <c r="EU183" t="s">
        <v>136</v>
      </c>
      <c r="EV183" t="s">
        <v>136</v>
      </c>
      <c r="EW183" t="s">
        <v>136</v>
      </c>
      <c r="EX183" t="s">
        <v>136</v>
      </c>
      <c r="EY183" t="s">
        <v>136</v>
      </c>
      <c r="EZ183" t="s">
        <v>136</v>
      </c>
      <c r="FA183" t="s">
        <v>136</v>
      </c>
      <c r="FB183" t="s">
        <v>136</v>
      </c>
      <c r="FC183" t="s">
        <v>136</v>
      </c>
      <c r="FD183" t="s">
        <v>136</v>
      </c>
      <c r="FE183" t="s">
        <v>136</v>
      </c>
      <c r="FF183" t="s">
        <v>136</v>
      </c>
    </row>
    <row r="184" spans="1:162" x14ac:dyDescent="0.2">
      <c r="A184" t="s">
        <v>318</v>
      </c>
      <c r="B184" t="s">
        <v>136</v>
      </c>
      <c r="C184" t="s">
        <v>136</v>
      </c>
      <c r="D184" t="s">
        <v>136</v>
      </c>
      <c r="E184" t="s">
        <v>136</v>
      </c>
      <c r="F184" t="s">
        <v>136</v>
      </c>
      <c r="G184" t="s">
        <v>136</v>
      </c>
      <c r="J184" t="s">
        <v>136</v>
      </c>
      <c r="K184" t="s">
        <v>136</v>
      </c>
      <c r="L184" t="s">
        <v>136</v>
      </c>
      <c r="M184" t="s">
        <v>136</v>
      </c>
      <c r="N184" t="s">
        <v>136</v>
      </c>
      <c r="O184" t="s">
        <v>136</v>
      </c>
      <c r="R184" t="s">
        <v>136</v>
      </c>
      <c r="S184" t="s">
        <v>136</v>
      </c>
      <c r="T184" t="s">
        <v>136</v>
      </c>
      <c r="U184" t="s">
        <v>136</v>
      </c>
      <c r="V184" t="s">
        <v>136</v>
      </c>
      <c r="W184" t="s">
        <v>136</v>
      </c>
      <c r="Z184" t="s">
        <v>136</v>
      </c>
      <c r="AA184" t="s">
        <v>136</v>
      </c>
      <c r="AB184" t="s">
        <v>136</v>
      </c>
      <c r="AC184" t="s">
        <v>136</v>
      </c>
      <c r="AD184" t="s">
        <v>136</v>
      </c>
      <c r="AE184" t="s">
        <v>136</v>
      </c>
      <c r="AH184" t="s">
        <v>136</v>
      </c>
      <c r="AI184" t="s">
        <v>136</v>
      </c>
      <c r="AJ184" t="s">
        <v>136</v>
      </c>
      <c r="AK184" t="s">
        <v>136</v>
      </c>
      <c r="AL184" t="s">
        <v>136</v>
      </c>
      <c r="AM184" t="s">
        <v>133</v>
      </c>
      <c r="AP184" t="s">
        <v>137</v>
      </c>
      <c r="AQ184" t="s">
        <v>136</v>
      </c>
      <c r="AR184" t="s">
        <v>136</v>
      </c>
      <c r="AS184" t="s">
        <v>136</v>
      </c>
      <c r="AT184" t="s">
        <v>136</v>
      </c>
      <c r="AU184" t="s">
        <v>136</v>
      </c>
      <c r="AX184" t="s">
        <v>136</v>
      </c>
      <c r="AY184" t="s">
        <v>136</v>
      </c>
      <c r="AZ184" t="s">
        <v>136</v>
      </c>
      <c r="BA184" t="s">
        <v>136</v>
      </c>
      <c r="BB184" t="s">
        <v>136</v>
      </c>
      <c r="BC184" t="s">
        <v>136</v>
      </c>
      <c r="BF184" t="s">
        <v>136</v>
      </c>
      <c r="BG184" t="s">
        <v>136</v>
      </c>
      <c r="BH184" t="s">
        <v>136</v>
      </c>
      <c r="BI184" t="s">
        <v>137</v>
      </c>
      <c r="BJ184" t="s">
        <v>136</v>
      </c>
      <c r="BK184" t="s">
        <v>136</v>
      </c>
      <c r="BN184" t="s">
        <v>136</v>
      </c>
      <c r="BO184" t="s">
        <v>136</v>
      </c>
      <c r="BP184" t="s">
        <v>136</v>
      </c>
      <c r="BQ184" t="s">
        <v>136</v>
      </c>
      <c r="BR184" t="s">
        <v>136</v>
      </c>
      <c r="BS184" t="s">
        <v>136</v>
      </c>
      <c r="CD184" t="s">
        <v>136</v>
      </c>
      <c r="CE184" t="s">
        <v>136</v>
      </c>
      <c r="CF184" t="s">
        <v>136</v>
      </c>
      <c r="CG184" t="s">
        <v>136</v>
      </c>
      <c r="CH184" t="s">
        <v>136</v>
      </c>
      <c r="CI184" t="s">
        <v>136</v>
      </c>
      <c r="CJ184" t="s">
        <v>136</v>
      </c>
      <c r="CM184" t="s">
        <v>136</v>
      </c>
      <c r="CN184" t="s">
        <v>136</v>
      </c>
      <c r="CO184" t="s">
        <v>136</v>
      </c>
      <c r="CP184" t="s">
        <v>138</v>
      </c>
      <c r="CQ184" t="s">
        <v>136</v>
      </c>
      <c r="CR184" t="s">
        <v>136</v>
      </c>
      <c r="CS184" t="s">
        <v>136</v>
      </c>
      <c r="CT184" t="s">
        <v>136</v>
      </c>
      <c r="CU184" t="s">
        <v>136</v>
      </c>
      <c r="CV184" t="s">
        <v>136</v>
      </c>
      <c r="CW184" t="s">
        <v>136</v>
      </c>
      <c r="CX184" t="s">
        <v>136</v>
      </c>
      <c r="CY184" t="s">
        <v>136</v>
      </c>
      <c r="CZ184" t="s">
        <v>136</v>
      </c>
      <c r="DA184" t="s">
        <v>136</v>
      </c>
      <c r="DB184" t="s">
        <v>136</v>
      </c>
      <c r="DC184" t="s">
        <v>136</v>
      </c>
      <c r="DD184" t="s">
        <v>136</v>
      </c>
      <c r="DE184" t="s">
        <v>136</v>
      </c>
      <c r="DF184" t="s">
        <v>136</v>
      </c>
      <c r="DG184" t="s">
        <v>136</v>
      </c>
      <c r="DH184" t="s">
        <v>136</v>
      </c>
      <c r="DI184" t="s">
        <v>136</v>
      </c>
      <c r="DJ184" t="s">
        <v>136</v>
      </c>
      <c r="DK184" t="s">
        <v>136</v>
      </c>
      <c r="DL184" t="s">
        <v>134</v>
      </c>
      <c r="DM184" t="s">
        <v>136</v>
      </c>
      <c r="DN184" t="s">
        <v>136</v>
      </c>
      <c r="DO184" t="s">
        <v>136</v>
      </c>
      <c r="DP184" t="s">
        <v>136</v>
      </c>
      <c r="DQ184" t="s">
        <v>136</v>
      </c>
      <c r="DR184" t="s">
        <v>136</v>
      </c>
      <c r="DS184" t="s">
        <v>134</v>
      </c>
      <c r="DT184" t="s">
        <v>136</v>
      </c>
      <c r="DW184" t="s">
        <v>136</v>
      </c>
      <c r="DX184" t="s">
        <v>136</v>
      </c>
      <c r="DY184" t="s">
        <v>136</v>
      </c>
      <c r="DZ184" t="s">
        <v>136</v>
      </c>
      <c r="EA184" t="s">
        <v>136</v>
      </c>
      <c r="EB184" t="s">
        <v>136</v>
      </c>
      <c r="EC184" t="s">
        <v>136</v>
      </c>
      <c r="ED184" t="s">
        <v>136</v>
      </c>
      <c r="EE184" t="s">
        <v>136</v>
      </c>
      <c r="EF184" t="s">
        <v>136</v>
      </c>
      <c r="EG184" t="s">
        <v>136</v>
      </c>
      <c r="EH184" t="s">
        <v>136</v>
      </c>
      <c r="EI184" t="s">
        <v>136</v>
      </c>
      <c r="EJ184" t="s">
        <v>136</v>
      </c>
      <c r="EK184" t="s">
        <v>136</v>
      </c>
      <c r="EL184" t="s">
        <v>136</v>
      </c>
      <c r="EM184" t="s">
        <v>136</v>
      </c>
      <c r="EN184" t="s">
        <v>136</v>
      </c>
      <c r="EO184" t="s">
        <v>136</v>
      </c>
      <c r="EP184" t="s">
        <v>136</v>
      </c>
      <c r="EQ184" t="s">
        <v>136</v>
      </c>
      <c r="ER184" t="s">
        <v>136</v>
      </c>
      <c r="ES184" t="s">
        <v>136</v>
      </c>
      <c r="ET184" t="s">
        <v>136</v>
      </c>
      <c r="EU184" t="s">
        <v>136</v>
      </c>
      <c r="EV184" t="s">
        <v>136</v>
      </c>
      <c r="EW184" t="s">
        <v>136</v>
      </c>
      <c r="EX184" t="s">
        <v>136</v>
      </c>
      <c r="EY184" t="s">
        <v>136</v>
      </c>
      <c r="EZ184" t="s">
        <v>136</v>
      </c>
      <c r="FA184" t="s">
        <v>136</v>
      </c>
      <c r="FB184" t="s">
        <v>136</v>
      </c>
      <c r="FC184" t="s">
        <v>138</v>
      </c>
      <c r="FD184" t="s">
        <v>136</v>
      </c>
      <c r="FE184" t="s">
        <v>136</v>
      </c>
      <c r="FF184" t="s">
        <v>136</v>
      </c>
    </row>
    <row r="185" spans="1:162" x14ac:dyDescent="0.2">
      <c r="A185" t="s">
        <v>319</v>
      </c>
      <c r="B185" t="s">
        <v>132</v>
      </c>
      <c r="C185" t="s">
        <v>132</v>
      </c>
      <c r="D185" t="s">
        <v>132</v>
      </c>
      <c r="E185" t="s">
        <v>132</v>
      </c>
      <c r="F185" t="s">
        <v>132</v>
      </c>
      <c r="G185" t="s">
        <v>132</v>
      </c>
      <c r="J185" t="s">
        <v>132</v>
      </c>
      <c r="K185" t="s">
        <v>132</v>
      </c>
      <c r="L185" t="s">
        <v>132</v>
      </c>
      <c r="M185" t="s">
        <v>132</v>
      </c>
      <c r="N185" t="s">
        <v>132</v>
      </c>
      <c r="O185" t="s">
        <v>132</v>
      </c>
      <c r="R185" t="s">
        <v>132</v>
      </c>
      <c r="S185" t="s">
        <v>132</v>
      </c>
      <c r="T185" t="s">
        <v>132</v>
      </c>
      <c r="U185" t="s">
        <v>132</v>
      </c>
      <c r="V185" t="s">
        <v>132</v>
      </c>
      <c r="W185" t="s">
        <v>132</v>
      </c>
      <c r="Z185" t="s">
        <v>132</v>
      </c>
      <c r="AA185" t="s">
        <v>132</v>
      </c>
      <c r="AB185" t="s">
        <v>132</v>
      </c>
      <c r="AC185" t="s">
        <v>132</v>
      </c>
      <c r="AD185" t="s">
        <v>132</v>
      </c>
      <c r="AE185" t="s">
        <v>132</v>
      </c>
      <c r="AH185" t="s">
        <v>132</v>
      </c>
      <c r="AI185" t="s">
        <v>132</v>
      </c>
      <c r="AJ185" t="s">
        <v>132</v>
      </c>
      <c r="AK185" t="s">
        <v>132</v>
      </c>
      <c r="AL185" t="s">
        <v>132</v>
      </c>
      <c r="AM185" t="s">
        <v>132</v>
      </c>
      <c r="AP185" t="s">
        <v>132</v>
      </c>
      <c r="AQ185" t="s">
        <v>132</v>
      </c>
      <c r="AR185" t="s">
        <v>132</v>
      </c>
      <c r="AS185" t="s">
        <v>132</v>
      </c>
      <c r="AT185" t="s">
        <v>132</v>
      </c>
      <c r="AU185" t="s">
        <v>132</v>
      </c>
      <c r="AX185" t="s">
        <v>132</v>
      </c>
      <c r="AY185" t="s">
        <v>132</v>
      </c>
      <c r="AZ185" t="s">
        <v>132</v>
      </c>
      <c r="BA185" t="s">
        <v>132</v>
      </c>
      <c r="BB185" t="s">
        <v>132</v>
      </c>
      <c r="BC185" t="s">
        <v>132</v>
      </c>
      <c r="BF185" t="s">
        <v>132</v>
      </c>
      <c r="BG185" t="s">
        <v>132</v>
      </c>
      <c r="BH185" t="s">
        <v>132</v>
      </c>
      <c r="BI185" t="s">
        <v>133</v>
      </c>
      <c r="BJ185" t="s">
        <v>132</v>
      </c>
      <c r="BK185" t="s">
        <v>132</v>
      </c>
      <c r="BN185" t="s">
        <v>132</v>
      </c>
      <c r="BO185" t="s">
        <v>132</v>
      </c>
      <c r="BP185" t="s">
        <v>132</v>
      </c>
      <c r="BQ185" t="s">
        <v>132</v>
      </c>
      <c r="BR185" t="s">
        <v>132</v>
      </c>
      <c r="BS185" t="s">
        <v>132</v>
      </c>
      <c r="CD185" t="s">
        <v>133</v>
      </c>
      <c r="CE185" t="s">
        <v>136</v>
      </c>
      <c r="CF185" t="s">
        <v>136</v>
      </c>
      <c r="CG185" t="s">
        <v>138</v>
      </c>
      <c r="CH185" t="s">
        <v>136</v>
      </c>
      <c r="CI185" t="s">
        <v>136</v>
      </c>
      <c r="CJ185" t="s">
        <v>136</v>
      </c>
      <c r="CM185" t="s">
        <v>132</v>
      </c>
      <c r="CN185" t="s">
        <v>132</v>
      </c>
      <c r="CO185" t="s">
        <v>132</v>
      </c>
      <c r="CP185" t="s">
        <v>132</v>
      </c>
      <c r="CQ185" t="s">
        <v>132</v>
      </c>
      <c r="CR185" t="s">
        <v>132</v>
      </c>
      <c r="CS185" t="s">
        <v>132</v>
      </c>
      <c r="CT185" t="s">
        <v>132</v>
      </c>
      <c r="CU185" t="s">
        <v>132</v>
      </c>
      <c r="CV185" t="s">
        <v>132</v>
      </c>
      <c r="CW185" t="s">
        <v>132</v>
      </c>
      <c r="CX185" t="s">
        <v>132</v>
      </c>
      <c r="CY185" t="s">
        <v>132</v>
      </c>
      <c r="CZ185" t="s">
        <v>132</v>
      </c>
      <c r="DA185" t="s">
        <v>132</v>
      </c>
      <c r="DB185" t="s">
        <v>132</v>
      </c>
      <c r="DC185" t="s">
        <v>132</v>
      </c>
      <c r="DD185" t="s">
        <v>132</v>
      </c>
      <c r="DE185" t="s">
        <v>132</v>
      </c>
      <c r="DF185" t="s">
        <v>132</v>
      </c>
      <c r="DG185" t="s">
        <v>132</v>
      </c>
      <c r="DH185" t="s">
        <v>132</v>
      </c>
      <c r="DI185" t="s">
        <v>136</v>
      </c>
      <c r="DJ185" t="s">
        <v>136</v>
      </c>
      <c r="DK185" t="s">
        <v>136</v>
      </c>
      <c r="DL185" t="s">
        <v>136</v>
      </c>
      <c r="DM185" t="s">
        <v>136</v>
      </c>
      <c r="DN185" t="s">
        <v>136</v>
      </c>
      <c r="DO185" t="s">
        <v>136</v>
      </c>
      <c r="DP185" t="s">
        <v>136</v>
      </c>
      <c r="DQ185" t="s">
        <v>136</v>
      </c>
      <c r="DR185" t="s">
        <v>136</v>
      </c>
      <c r="DS185" t="s">
        <v>136</v>
      </c>
      <c r="DT185" t="s">
        <v>136</v>
      </c>
      <c r="DW185" t="s">
        <v>132</v>
      </c>
      <c r="DX185" t="s">
        <v>132</v>
      </c>
      <c r="DY185" t="s">
        <v>132</v>
      </c>
      <c r="DZ185" t="s">
        <v>132</v>
      </c>
      <c r="EA185" t="s">
        <v>132</v>
      </c>
      <c r="EB185" t="s">
        <v>132</v>
      </c>
      <c r="EC185" t="s">
        <v>132</v>
      </c>
      <c r="ED185" t="s">
        <v>132</v>
      </c>
      <c r="EE185" t="s">
        <v>132</v>
      </c>
      <c r="EF185" t="s">
        <v>132</v>
      </c>
      <c r="EG185" t="s">
        <v>132</v>
      </c>
      <c r="EH185" t="s">
        <v>132</v>
      </c>
      <c r="EI185" t="s">
        <v>132</v>
      </c>
      <c r="EJ185" t="s">
        <v>132</v>
      </c>
      <c r="EK185" t="s">
        <v>132</v>
      </c>
      <c r="EL185" t="s">
        <v>132</v>
      </c>
      <c r="EM185" t="s">
        <v>132</v>
      </c>
      <c r="EN185" t="s">
        <v>132</v>
      </c>
      <c r="EO185" t="s">
        <v>132</v>
      </c>
      <c r="EP185" t="s">
        <v>132</v>
      </c>
      <c r="EQ185" t="s">
        <v>132</v>
      </c>
      <c r="ER185" t="s">
        <v>132</v>
      </c>
      <c r="ES185" t="s">
        <v>132</v>
      </c>
      <c r="ET185" t="s">
        <v>132</v>
      </c>
      <c r="EU185" t="s">
        <v>136</v>
      </c>
      <c r="EV185" t="s">
        <v>136</v>
      </c>
      <c r="EW185" t="s">
        <v>136</v>
      </c>
      <c r="EX185" t="s">
        <v>136</v>
      </c>
      <c r="EY185" t="s">
        <v>136</v>
      </c>
      <c r="EZ185" t="s">
        <v>136</v>
      </c>
      <c r="FA185" t="s">
        <v>137</v>
      </c>
      <c r="FB185" t="s">
        <v>136</v>
      </c>
      <c r="FC185" t="s">
        <v>136</v>
      </c>
      <c r="FD185" t="s">
        <v>136</v>
      </c>
      <c r="FE185" t="s">
        <v>136</v>
      </c>
      <c r="FF185" t="s">
        <v>136</v>
      </c>
    </row>
    <row r="186" spans="1:162" x14ac:dyDescent="0.2">
      <c r="A186" t="s">
        <v>320</v>
      </c>
      <c r="B186" t="s">
        <v>136</v>
      </c>
      <c r="C186" t="s">
        <v>136</v>
      </c>
      <c r="D186" t="s">
        <v>136</v>
      </c>
      <c r="E186" t="s">
        <v>136</v>
      </c>
      <c r="F186" t="s">
        <v>136</v>
      </c>
      <c r="G186" t="s">
        <v>136</v>
      </c>
      <c r="J186" t="s">
        <v>137</v>
      </c>
      <c r="K186" t="s">
        <v>136</v>
      </c>
      <c r="L186" t="s">
        <v>136</v>
      </c>
      <c r="M186" t="s">
        <v>136</v>
      </c>
      <c r="N186" t="s">
        <v>136</v>
      </c>
      <c r="O186" t="s">
        <v>136</v>
      </c>
      <c r="R186" t="s">
        <v>138</v>
      </c>
      <c r="S186" t="s">
        <v>136</v>
      </c>
      <c r="T186" t="s">
        <v>136</v>
      </c>
      <c r="U186" t="s">
        <v>136</v>
      </c>
      <c r="V186" t="s">
        <v>136</v>
      </c>
      <c r="W186" t="s">
        <v>136</v>
      </c>
      <c r="Z186" t="s">
        <v>136</v>
      </c>
      <c r="AA186" t="s">
        <v>136</v>
      </c>
      <c r="AB186" t="s">
        <v>136</v>
      </c>
      <c r="AC186" t="s">
        <v>138</v>
      </c>
      <c r="AD186" t="s">
        <v>136</v>
      </c>
      <c r="AE186" t="s">
        <v>136</v>
      </c>
      <c r="AH186" t="s">
        <v>136</v>
      </c>
      <c r="AI186" t="s">
        <v>136</v>
      </c>
      <c r="AJ186" t="s">
        <v>136</v>
      </c>
      <c r="AK186" t="s">
        <v>136</v>
      </c>
      <c r="AL186" t="s">
        <v>136</v>
      </c>
      <c r="AM186" t="s">
        <v>132</v>
      </c>
      <c r="AP186" t="s">
        <v>136</v>
      </c>
      <c r="AQ186" t="s">
        <v>136</v>
      </c>
      <c r="AR186" t="s">
        <v>136</v>
      </c>
      <c r="AS186" t="s">
        <v>136</v>
      </c>
      <c r="AT186" t="s">
        <v>136</v>
      </c>
      <c r="AU186" t="s">
        <v>136</v>
      </c>
      <c r="AX186" t="s">
        <v>136</v>
      </c>
      <c r="AY186" t="s">
        <v>136</v>
      </c>
      <c r="AZ186" t="s">
        <v>136</v>
      </c>
      <c r="BA186" t="s">
        <v>136</v>
      </c>
      <c r="BB186" t="s">
        <v>136</v>
      </c>
      <c r="BC186" t="s">
        <v>136</v>
      </c>
      <c r="BF186" t="s">
        <v>136</v>
      </c>
      <c r="BG186" t="s">
        <v>136</v>
      </c>
      <c r="BH186" t="s">
        <v>136</v>
      </c>
      <c r="BI186" t="s">
        <v>136</v>
      </c>
      <c r="BJ186" t="s">
        <v>132</v>
      </c>
      <c r="BK186" t="s">
        <v>132</v>
      </c>
      <c r="BN186" t="s">
        <v>136</v>
      </c>
      <c r="BO186" t="s">
        <v>136</v>
      </c>
      <c r="BP186" t="s">
        <v>136</v>
      </c>
      <c r="BQ186" t="s">
        <v>136</v>
      </c>
      <c r="BR186" t="s">
        <v>136</v>
      </c>
      <c r="BS186" t="s">
        <v>136</v>
      </c>
      <c r="CD186" t="s">
        <v>137</v>
      </c>
      <c r="CE186" t="s">
        <v>136</v>
      </c>
      <c r="CF186" t="s">
        <v>136</v>
      </c>
      <c r="CG186" t="s">
        <v>136</v>
      </c>
      <c r="CH186" t="s">
        <v>136</v>
      </c>
      <c r="CI186" t="s">
        <v>136</v>
      </c>
      <c r="CJ186" t="s">
        <v>136</v>
      </c>
      <c r="CM186" t="s">
        <v>136</v>
      </c>
      <c r="CN186" t="s">
        <v>136</v>
      </c>
      <c r="CO186" t="s">
        <v>136</v>
      </c>
      <c r="CP186" t="s">
        <v>136</v>
      </c>
      <c r="CQ186" t="s">
        <v>136</v>
      </c>
      <c r="CR186" t="s">
        <v>136</v>
      </c>
      <c r="CS186" t="s">
        <v>136</v>
      </c>
      <c r="CT186" t="s">
        <v>136</v>
      </c>
      <c r="CU186" t="s">
        <v>137</v>
      </c>
      <c r="CV186" t="s">
        <v>136</v>
      </c>
      <c r="CW186" t="s">
        <v>136</v>
      </c>
      <c r="CX186" t="s">
        <v>136</v>
      </c>
      <c r="CY186" t="s">
        <v>136</v>
      </c>
      <c r="CZ186" t="s">
        <v>136</v>
      </c>
      <c r="DA186" t="s">
        <v>136</v>
      </c>
      <c r="DB186" t="s">
        <v>136</v>
      </c>
      <c r="DC186" t="s">
        <v>136</v>
      </c>
      <c r="DD186" t="s">
        <v>136</v>
      </c>
      <c r="DE186" t="s">
        <v>136</v>
      </c>
      <c r="DF186" t="s">
        <v>136</v>
      </c>
      <c r="DG186" t="s">
        <v>136</v>
      </c>
      <c r="DH186" t="s">
        <v>136</v>
      </c>
      <c r="DI186" t="s">
        <v>136</v>
      </c>
      <c r="DJ186" t="s">
        <v>136</v>
      </c>
      <c r="DK186" t="s">
        <v>136</v>
      </c>
      <c r="DL186" t="s">
        <v>136</v>
      </c>
      <c r="DM186" t="s">
        <v>136</v>
      </c>
      <c r="DN186" t="s">
        <v>136</v>
      </c>
      <c r="DO186" t="s">
        <v>137</v>
      </c>
      <c r="DP186" t="s">
        <v>136</v>
      </c>
      <c r="DQ186" t="s">
        <v>136</v>
      </c>
      <c r="DR186" t="s">
        <v>136</v>
      </c>
      <c r="DS186" t="s">
        <v>136</v>
      </c>
      <c r="DT186" t="s">
        <v>136</v>
      </c>
      <c r="DW186" t="s">
        <v>136</v>
      </c>
      <c r="DX186" t="s">
        <v>136</v>
      </c>
      <c r="DY186" t="s">
        <v>136</v>
      </c>
      <c r="DZ186" t="s">
        <v>136</v>
      </c>
      <c r="EA186" t="s">
        <v>136</v>
      </c>
      <c r="EB186" t="s">
        <v>136</v>
      </c>
      <c r="EC186" t="s">
        <v>136</v>
      </c>
      <c r="ED186" t="s">
        <v>136</v>
      </c>
      <c r="EE186" t="s">
        <v>136</v>
      </c>
      <c r="EF186" t="s">
        <v>136</v>
      </c>
      <c r="EG186" t="s">
        <v>137</v>
      </c>
      <c r="EH186" t="s">
        <v>136</v>
      </c>
      <c r="EI186" t="s">
        <v>136</v>
      </c>
      <c r="EJ186" t="s">
        <v>136</v>
      </c>
      <c r="EK186" t="s">
        <v>136</v>
      </c>
      <c r="EL186" t="s">
        <v>136</v>
      </c>
      <c r="EM186" t="s">
        <v>136</v>
      </c>
      <c r="EN186" t="s">
        <v>136</v>
      </c>
      <c r="EO186" t="s">
        <v>136</v>
      </c>
      <c r="EP186" t="s">
        <v>136</v>
      </c>
      <c r="EQ186" t="s">
        <v>136</v>
      </c>
      <c r="ER186" t="s">
        <v>136</v>
      </c>
      <c r="ES186" t="s">
        <v>136</v>
      </c>
      <c r="ET186" t="s">
        <v>136</v>
      </c>
      <c r="EU186" t="s">
        <v>136</v>
      </c>
      <c r="EV186" t="s">
        <v>136</v>
      </c>
      <c r="EW186" t="s">
        <v>136</v>
      </c>
      <c r="EX186" t="s">
        <v>136</v>
      </c>
      <c r="EY186" t="s">
        <v>136</v>
      </c>
      <c r="EZ186" t="s">
        <v>136</v>
      </c>
      <c r="FA186" t="s">
        <v>136</v>
      </c>
      <c r="FB186" t="s">
        <v>136</v>
      </c>
      <c r="FC186" t="s">
        <v>136</v>
      </c>
      <c r="FD186" t="s">
        <v>136</v>
      </c>
      <c r="FE186" t="s">
        <v>136</v>
      </c>
      <c r="FF186" t="s">
        <v>136</v>
      </c>
    </row>
    <row r="187" spans="1:162" x14ac:dyDescent="0.2">
      <c r="A187" t="s">
        <v>321</v>
      </c>
      <c r="B187" t="s">
        <v>136</v>
      </c>
      <c r="C187" t="s">
        <v>134</v>
      </c>
      <c r="D187" t="s">
        <v>133</v>
      </c>
      <c r="E187" t="s">
        <v>136</v>
      </c>
      <c r="F187" t="s">
        <v>136</v>
      </c>
      <c r="G187" t="s">
        <v>134</v>
      </c>
      <c r="J187" t="s">
        <v>136</v>
      </c>
      <c r="K187" t="s">
        <v>136</v>
      </c>
      <c r="L187" t="s">
        <v>136</v>
      </c>
      <c r="M187" t="s">
        <v>136</v>
      </c>
      <c r="N187" t="s">
        <v>134</v>
      </c>
      <c r="O187" t="s">
        <v>134</v>
      </c>
      <c r="R187" t="s">
        <v>134</v>
      </c>
      <c r="S187" t="s">
        <v>134</v>
      </c>
      <c r="T187" t="s">
        <v>133</v>
      </c>
      <c r="U187" t="s">
        <v>134</v>
      </c>
      <c r="V187" t="s">
        <v>134</v>
      </c>
      <c r="W187" t="s">
        <v>134</v>
      </c>
      <c r="Z187" t="s">
        <v>136</v>
      </c>
      <c r="AA187" t="s">
        <v>136</v>
      </c>
      <c r="AB187" t="s">
        <v>134</v>
      </c>
      <c r="AC187" t="s">
        <v>136</v>
      </c>
      <c r="AD187" t="s">
        <v>132</v>
      </c>
      <c r="AE187" t="s">
        <v>136</v>
      </c>
      <c r="AH187" t="s">
        <v>136</v>
      </c>
      <c r="AI187" t="s">
        <v>134</v>
      </c>
      <c r="AJ187" t="s">
        <v>136</v>
      </c>
      <c r="AK187" t="s">
        <v>136</v>
      </c>
      <c r="AL187" t="s">
        <v>136</v>
      </c>
      <c r="AM187" t="s">
        <v>136</v>
      </c>
      <c r="AP187" t="s">
        <v>132</v>
      </c>
      <c r="AQ187" t="s">
        <v>136</v>
      </c>
      <c r="AR187" t="s">
        <v>134</v>
      </c>
      <c r="AS187" t="s">
        <v>133</v>
      </c>
      <c r="AT187" t="s">
        <v>136</v>
      </c>
      <c r="AU187" t="s">
        <v>134</v>
      </c>
      <c r="AX187" t="s">
        <v>134</v>
      </c>
      <c r="AY187" t="s">
        <v>134</v>
      </c>
      <c r="AZ187" t="s">
        <v>134</v>
      </c>
      <c r="BA187" t="s">
        <v>134</v>
      </c>
      <c r="BB187" t="s">
        <v>134</v>
      </c>
      <c r="BC187" t="s">
        <v>136</v>
      </c>
      <c r="BF187" t="s">
        <v>134</v>
      </c>
      <c r="BG187" t="s">
        <v>134</v>
      </c>
      <c r="BH187" t="s">
        <v>138</v>
      </c>
      <c r="BI187" t="s">
        <v>134</v>
      </c>
      <c r="BJ187" t="s">
        <v>134</v>
      </c>
      <c r="BK187" t="s">
        <v>134</v>
      </c>
      <c r="BN187" t="s">
        <v>134</v>
      </c>
      <c r="BO187" t="s">
        <v>132</v>
      </c>
      <c r="BP187" t="s">
        <v>132</v>
      </c>
      <c r="BQ187" t="s">
        <v>134</v>
      </c>
      <c r="BR187" t="s">
        <v>134</v>
      </c>
      <c r="BS187" t="s">
        <v>134</v>
      </c>
      <c r="CD187" t="s">
        <v>134</v>
      </c>
      <c r="CE187" t="s">
        <v>134</v>
      </c>
      <c r="CF187" t="s">
        <v>136</v>
      </c>
      <c r="CG187" t="s">
        <v>134</v>
      </c>
      <c r="CH187" t="s">
        <v>134</v>
      </c>
      <c r="CI187" t="s">
        <v>134</v>
      </c>
      <c r="CJ187" t="s">
        <v>134</v>
      </c>
      <c r="CM187" t="s">
        <v>136</v>
      </c>
      <c r="CN187" t="s">
        <v>136</v>
      </c>
      <c r="CO187" t="s">
        <v>136</v>
      </c>
      <c r="CP187" t="s">
        <v>133</v>
      </c>
      <c r="CQ187" t="s">
        <v>134</v>
      </c>
      <c r="CR187" t="s">
        <v>134</v>
      </c>
      <c r="CS187" t="s">
        <v>134</v>
      </c>
      <c r="CT187" t="s">
        <v>134</v>
      </c>
      <c r="CU187" t="s">
        <v>134</v>
      </c>
      <c r="CV187" t="s">
        <v>134</v>
      </c>
      <c r="CW187" t="s">
        <v>134</v>
      </c>
      <c r="CX187" t="s">
        <v>134</v>
      </c>
      <c r="CY187" t="s">
        <v>136</v>
      </c>
      <c r="CZ187" t="s">
        <v>136</v>
      </c>
      <c r="DA187" t="s">
        <v>136</v>
      </c>
      <c r="DB187" t="s">
        <v>134</v>
      </c>
      <c r="DC187" t="s">
        <v>136</v>
      </c>
      <c r="DD187" t="s">
        <v>136</v>
      </c>
      <c r="DE187" t="s">
        <v>134</v>
      </c>
      <c r="DF187" t="s">
        <v>134</v>
      </c>
      <c r="DG187" t="s">
        <v>134</v>
      </c>
      <c r="DH187" t="s">
        <v>134</v>
      </c>
      <c r="DI187" t="s">
        <v>136</v>
      </c>
      <c r="DJ187" t="s">
        <v>136</v>
      </c>
      <c r="DK187" t="s">
        <v>136</v>
      </c>
      <c r="DL187" t="s">
        <v>136</v>
      </c>
      <c r="DM187" t="s">
        <v>133</v>
      </c>
      <c r="DN187" t="s">
        <v>136</v>
      </c>
      <c r="DO187" t="s">
        <v>136</v>
      </c>
      <c r="DP187" t="s">
        <v>136</v>
      </c>
      <c r="DQ187" t="s">
        <v>134</v>
      </c>
      <c r="DR187" t="s">
        <v>134</v>
      </c>
      <c r="DS187" t="s">
        <v>136</v>
      </c>
      <c r="DT187" t="s">
        <v>136</v>
      </c>
      <c r="DW187" t="s">
        <v>136</v>
      </c>
      <c r="DX187" t="s">
        <v>136</v>
      </c>
      <c r="DY187" t="s">
        <v>133</v>
      </c>
      <c r="DZ187" t="s">
        <v>133</v>
      </c>
      <c r="EA187" t="s">
        <v>138</v>
      </c>
      <c r="EB187" t="s">
        <v>133</v>
      </c>
      <c r="EC187" t="s">
        <v>136</v>
      </c>
      <c r="ED187" t="s">
        <v>136</v>
      </c>
      <c r="EE187" t="s">
        <v>134</v>
      </c>
      <c r="EF187" t="s">
        <v>134</v>
      </c>
      <c r="EG187" t="s">
        <v>134</v>
      </c>
      <c r="EH187" t="s">
        <v>133</v>
      </c>
      <c r="EI187" t="s">
        <v>136</v>
      </c>
      <c r="EJ187" t="s">
        <v>136</v>
      </c>
      <c r="EK187" t="s">
        <v>134</v>
      </c>
      <c r="EL187" t="s">
        <v>134</v>
      </c>
      <c r="EM187" t="s">
        <v>134</v>
      </c>
      <c r="EN187" t="s">
        <v>136</v>
      </c>
      <c r="EO187" t="s">
        <v>134</v>
      </c>
      <c r="EP187" t="s">
        <v>136</v>
      </c>
      <c r="EQ187" t="s">
        <v>132</v>
      </c>
      <c r="ER187" t="s">
        <v>134</v>
      </c>
      <c r="ES187" t="s">
        <v>136</v>
      </c>
      <c r="ET187" t="s">
        <v>134</v>
      </c>
      <c r="EU187" t="s">
        <v>136</v>
      </c>
      <c r="EV187" t="s">
        <v>136</v>
      </c>
      <c r="EW187" t="s">
        <v>136</v>
      </c>
      <c r="EX187" t="s">
        <v>136</v>
      </c>
      <c r="EY187" t="s">
        <v>136</v>
      </c>
      <c r="EZ187" t="s">
        <v>134</v>
      </c>
      <c r="FA187" t="s">
        <v>136</v>
      </c>
      <c r="FB187" t="s">
        <v>136</v>
      </c>
      <c r="FC187" t="s">
        <v>134</v>
      </c>
      <c r="FD187" t="s">
        <v>132</v>
      </c>
      <c r="FE187" t="s">
        <v>134</v>
      </c>
      <c r="FF187" t="s">
        <v>134</v>
      </c>
    </row>
    <row r="188" spans="1:162" x14ac:dyDescent="0.2">
      <c r="A188" t="s">
        <v>322</v>
      </c>
      <c r="B188" t="s">
        <v>134</v>
      </c>
      <c r="C188" t="s">
        <v>134</v>
      </c>
      <c r="D188" t="s">
        <v>134</v>
      </c>
      <c r="E188" t="s">
        <v>134</v>
      </c>
      <c r="F188" t="s">
        <v>134</v>
      </c>
      <c r="G188" t="s">
        <v>134</v>
      </c>
      <c r="J188" t="s">
        <v>134</v>
      </c>
      <c r="K188" t="s">
        <v>134</v>
      </c>
      <c r="L188" t="s">
        <v>134</v>
      </c>
      <c r="M188" t="s">
        <v>134</v>
      </c>
      <c r="N188" t="s">
        <v>134</v>
      </c>
      <c r="O188" t="s">
        <v>134</v>
      </c>
      <c r="R188" t="s">
        <v>138</v>
      </c>
      <c r="S188" t="s">
        <v>134</v>
      </c>
      <c r="T188" t="s">
        <v>134</v>
      </c>
      <c r="U188" t="s">
        <v>134</v>
      </c>
      <c r="V188" t="s">
        <v>134</v>
      </c>
      <c r="W188" t="s">
        <v>134</v>
      </c>
      <c r="Z188" t="s">
        <v>134</v>
      </c>
      <c r="AA188" t="s">
        <v>134</v>
      </c>
      <c r="AB188" t="s">
        <v>134</v>
      </c>
      <c r="AC188" t="s">
        <v>134</v>
      </c>
      <c r="AD188" t="s">
        <v>134</v>
      </c>
      <c r="AE188" t="s">
        <v>134</v>
      </c>
      <c r="AH188" t="s">
        <v>134</v>
      </c>
      <c r="AI188" t="s">
        <v>134</v>
      </c>
      <c r="AJ188" t="s">
        <v>134</v>
      </c>
      <c r="AK188" t="s">
        <v>134</v>
      </c>
      <c r="AL188" t="s">
        <v>134</v>
      </c>
      <c r="AM188" t="s">
        <v>134</v>
      </c>
      <c r="AP188" t="s">
        <v>134</v>
      </c>
      <c r="AQ188" t="s">
        <v>134</v>
      </c>
      <c r="AR188" t="s">
        <v>134</v>
      </c>
      <c r="AS188" t="s">
        <v>134</v>
      </c>
      <c r="AT188" t="s">
        <v>134</v>
      </c>
      <c r="AU188" t="s">
        <v>134</v>
      </c>
      <c r="AX188" t="s">
        <v>134</v>
      </c>
      <c r="AY188" t="s">
        <v>134</v>
      </c>
      <c r="AZ188" t="s">
        <v>134</v>
      </c>
      <c r="BA188" t="s">
        <v>134</v>
      </c>
      <c r="BB188" t="s">
        <v>132</v>
      </c>
      <c r="BC188" t="s">
        <v>134</v>
      </c>
      <c r="BF188" t="s">
        <v>134</v>
      </c>
      <c r="BG188" t="s">
        <v>134</v>
      </c>
      <c r="BH188" t="s">
        <v>134</v>
      </c>
      <c r="BI188" t="s">
        <v>134</v>
      </c>
      <c r="BJ188" t="s">
        <v>134</v>
      </c>
      <c r="BK188" t="s">
        <v>134</v>
      </c>
      <c r="BN188" t="s">
        <v>134</v>
      </c>
      <c r="BO188" t="s">
        <v>132</v>
      </c>
      <c r="BP188" t="s">
        <v>134</v>
      </c>
      <c r="BQ188" t="s">
        <v>134</v>
      </c>
      <c r="BR188" t="s">
        <v>134</v>
      </c>
      <c r="BS188" t="s">
        <v>134</v>
      </c>
      <c r="CD188" t="s">
        <v>134</v>
      </c>
      <c r="CE188" t="s">
        <v>134</v>
      </c>
      <c r="CF188" t="s">
        <v>134</v>
      </c>
      <c r="CG188" t="s">
        <v>134</v>
      </c>
      <c r="CH188" t="s">
        <v>134</v>
      </c>
      <c r="CI188" t="s">
        <v>134</v>
      </c>
      <c r="CJ188" t="s">
        <v>134</v>
      </c>
      <c r="CM188" t="s">
        <v>134</v>
      </c>
      <c r="CN188" t="s">
        <v>134</v>
      </c>
      <c r="CO188" t="s">
        <v>134</v>
      </c>
      <c r="CP188" t="s">
        <v>134</v>
      </c>
      <c r="CQ188" t="s">
        <v>134</v>
      </c>
      <c r="CR188" t="s">
        <v>138</v>
      </c>
      <c r="CS188" t="s">
        <v>134</v>
      </c>
      <c r="CT188" t="s">
        <v>134</v>
      </c>
      <c r="CU188" t="s">
        <v>134</v>
      </c>
      <c r="CV188" t="s">
        <v>134</v>
      </c>
      <c r="CW188" t="s">
        <v>132</v>
      </c>
      <c r="CX188" t="s">
        <v>134</v>
      </c>
      <c r="CY188" t="s">
        <v>134</v>
      </c>
      <c r="CZ188" t="s">
        <v>134</v>
      </c>
      <c r="DA188" t="s">
        <v>134</v>
      </c>
      <c r="DB188" t="s">
        <v>134</v>
      </c>
      <c r="DC188" t="s">
        <v>134</v>
      </c>
      <c r="DD188" t="s">
        <v>134</v>
      </c>
      <c r="DE188" t="s">
        <v>134</v>
      </c>
      <c r="DF188" t="s">
        <v>134</v>
      </c>
      <c r="DG188" t="s">
        <v>134</v>
      </c>
      <c r="DH188" t="s">
        <v>136</v>
      </c>
      <c r="DI188" t="s">
        <v>134</v>
      </c>
      <c r="DJ188" t="s">
        <v>134</v>
      </c>
      <c r="DK188" t="s">
        <v>134</v>
      </c>
      <c r="DL188" t="s">
        <v>134</v>
      </c>
      <c r="DM188" t="s">
        <v>134</v>
      </c>
      <c r="DN188" t="s">
        <v>134</v>
      </c>
      <c r="DO188" t="s">
        <v>134</v>
      </c>
      <c r="DP188" t="s">
        <v>136</v>
      </c>
      <c r="DQ188" t="s">
        <v>134</v>
      </c>
      <c r="DR188" t="s">
        <v>134</v>
      </c>
      <c r="DS188" t="s">
        <v>134</v>
      </c>
      <c r="DT188" t="s">
        <v>134</v>
      </c>
      <c r="DW188" t="s">
        <v>134</v>
      </c>
      <c r="DX188" t="s">
        <v>134</v>
      </c>
      <c r="DY188" t="s">
        <v>134</v>
      </c>
      <c r="DZ188" t="s">
        <v>134</v>
      </c>
      <c r="EA188" t="s">
        <v>134</v>
      </c>
      <c r="EB188" t="s">
        <v>138</v>
      </c>
      <c r="EC188" t="s">
        <v>134</v>
      </c>
      <c r="ED188" t="s">
        <v>134</v>
      </c>
      <c r="EE188" t="s">
        <v>134</v>
      </c>
      <c r="EF188" t="s">
        <v>134</v>
      </c>
      <c r="EG188" t="s">
        <v>134</v>
      </c>
      <c r="EH188" t="s">
        <v>134</v>
      </c>
      <c r="EI188" t="s">
        <v>134</v>
      </c>
      <c r="EJ188" t="s">
        <v>134</v>
      </c>
      <c r="EK188" t="s">
        <v>134</v>
      </c>
      <c r="EL188" t="s">
        <v>134</v>
      </c>
      <c r="EM188" t="s">
        <v>134</v>
      </c>
      <c r="EN188" t="s">
        <v>134</v>
      </c>
      <c r="EO188" t="s">
        <v>134</v>
      </c>
      <c r="EP188" t="s">
        <v>134</v>
      </c>
      <c r="EQ188" t="s">
        <v>134</v>
      </c>
      <c r="ER188" t="s">
        <v>134</v>
      </c>
      <c r="ES188" t="s">
        <v>134</v>
      </c>
      <c r="ET188" t="s">
        <v>134</v>
      </c>
      <c r="EU188" t="s">
        <v>134</v>
      </c>
      <c r="EV188" t="s">
        <v>134</v>
      </c>
      <c r="EW188" t="s">
        <v>134</v>
      </c>
      <c r="EX188" t="s">
        <v>134</v>
      </c>
      <c r="EY188" t="s">
        <v>134</v>
      </c>
      <c r="EZ188" t="s">
        <v>136</v>
      </c>
      <c r="FA188" t="s">
        <v>134</v>
      </c>
      <c r="FB188" t="s">
        <v>134</v>
      </c>
      <c r="FC188" t="s">
        <v>134</v>
      </c>
      <c r="FD188" t="s">
        <v>134</v>
      </c>
      <c r="FE188" t="s">
        <v>134</v>
      </c>
      <c r="FF188" t="s">
        <v>134</v>
      </c>
    </row>
    <row r="189" spans="1:162" x14ac:dyDescent="0.2">
      <c r="A189" t="s">
        <v>323</v>
      </c>
      <c r="B189" t="s">
        <v>136</v>
      </c>
      <c r="C189" t="s">
        <v>136</v>
      </c>
      <c r="D189" t="s">
        <v>136</v>
      </c>
      <c r="E189" t="s">
        <v>136</v>
      </c>
      <c r="F189" t="s">
        <v>136</v>
      </c>
      <c r="G189" t="s">
        <v>136</v>
      </c>
      <c r="J189" t="s">
        <v>138</v>
      </c>
      <c r="K189" t="s">
        <v>132</v>
      </c>
      <c r="L189" t="s">
        <v>136</v>
      </c>
      <c r="M189" t="s">
        <v>136</v>
      </c>
      <c r="N189" t="s">
        <v>136</v>
      </c>
      <c r="O189" t="s">
        <v>138</v>
      </c>
      <c r="R189" t="s">
        <v>136</v>
      </c>
      <c r="S189" t="s">
        <v>136</v>
      </c>
      <c r="T189" t="s">
        <v>136</v>
      </c>
      <c r="U189" t="s">
        <v>136</v>
      </c>
      <c r="V189" t="s">
        <v>136</v>
      </c>
      <c r="W189" t="s">
        <v>133</v>
      </c>
      <c r="Z189" t="s">
        <v>136</v>
      </c>
      <c r="AA189" t="s">
        <v>136</v>
      </c>
      <c r="AB189" t="s">
        <v>136</v>
      </c>
      <c r="AC189" t="s">
        <v>137</v>
      </c>
      <c r="AD189" t="s">
        <v>136</v>
      </c>
      <c r="AE189" t="s">
        <v>132</v>
      </c>
      <c r="AH189" t="s">
        <v>137</v>
      </c>
      <c r="AI189" t="s">
        <v>136</v>
      </c>
      <c r="AJ189" t="s">
        <v>136</v>
      </c>
      <c r="AK189" t="s">
        <v>136</v>
      </c>
      <c r="AL189" t="s">
        <v>136</v>
      </c>
      <c r="AM189" t="s">
        <v>136</v>
      </c>
      <c r="AP189" t="s">
        <v>136</v>
      </c>
      <c r="AQ189" t="s">
        <v>136</v>
      </c>
      <c r="AR189" t="s">
        <v>136</v>
      </c>
      <c r="AS189" t="s">
        <v>136</v>
      </c>
      <c r="AT189" t="s">
        <v>136</v>
      </c>
      <c r="AU189" t="s">
        <v>136</v>
      </c>
      <c r="AX189" t="s">
        <v>132</v>
      </c>
      <c r="AY189" t="s">
        <v>136</v>
      </c>
      <c r="AZ189" t="s">
        <v>136</v>
      </c>
      <c r="BA189" t="s">
        <v>132</v>
      </c>
      <c r="BB189" t="s">
        <v>132</v>
      </c>
      <c r="BC189" t="s">
        <v>136</v>
      </c>
      <c r="BF189" t="s">
        <v>136</v>
      </c>
      <c r="BG189" t="s">
        <v>136</v>
      </c>
      <c r="BH189" t="s">
        <v>136</v>
      </c>
      <c r="BI189" t="s">
        <v>136</v>
      </c>
      <c r="BJ189" t="s">
        <v>136</v>
      </c>
      <c r="BK189" t="s">
        <v>136</v>
      </c>
      <c r="BN189" t="s">
        <v>133</v>
      </c>
      <c r="BO189" t="s">
        <v>132</v>
      </c>
      <c r="BP189" t="s">
        <v>132</v>
      </c>
      <c r="BQ189" t="s">
        <v>136</v>
      </c>
      <c r="BR189" t="s">
        <v>133</v>
      </c>
      <c r="BS189" t="s">
        <v>136</v>
      </c>
      <c r="CD189" t="s">
        <v>136</v>
      </c>
      <c r="CE189" t="s">
        <v>136</v>
      </c>
      <c r="CF189" t="s">
        <v>136</v>
      </c>
      <c r="CG189" t="s">
        <v>136</v>
      </c>
      <c r="CH189" t="s">
        <v>138</v>
      </c>
      <c r="CI189" t="s">
        <v>136</v>
      </c>
      <c r="CJ189" t="s">
        <v>136</v>
      </c>
      <c r="CM189" t="s">
        <v>136</v>
      </c>
      <c r="CN189" t="s">
        <v>136</v>
      </c>
      <c r="CO189" t="s">
        <v>136</v>
      </c>
      <c r="CP189" t="s">
        <v>136</v>
      </c>
      <c r="CQ189" t="s">
        <v>136</v>
      </c>
      <c r="CR189" t="s">
        <v>136</v>
      </c>
      <c r="CS189" t="s">
        <v>136</v>
      </c>
      <c r="CT189" t="s">
        <v>136</v>
      </c>
      <c r="CU189" t="s">
        <v>136</v>
      </c>
      <c r="CV189" t="s">
        <v>136</v>
      </c>
      <c r="CW189" t="s">
        <v>136</v>
      </c>
      <c r="CX189" t="s">
        <v>136</v>
      </c>
      <c r="CY189" t="s">
        <v>136</v>
      </c>
      <c r="CZ189" t="s">
        <v>136</v>
      </c>
      <c r="DA189" t="s">
        <v>136</v>
      </c>
      <c r="DB189" t="s">
        <v>136</v>
      </c>
      <c r="DC189" t="s">
        <v>136</v>
      </c>
      <c r="DD189" t="s">
        <v>136</v>
      </c>
      <c r="DE189" t="s">
        <v>136</v>
      </c>
      <c r="DF189" t="s">
        <v>136</v>
      </c>
      <c r="DG189" t="s">
        <v>136</v>
      </c>
      <c r="DH189" t="s">
        <v>136</v>
      </c>
      <c r="DI189" t="s">
        <v>136</v>
      </c>
      <c r="DJ189" t="s">
        <v>136</v>
      </c>
      <c r="DK189" t="s">
        <v>136</v>
      </c>
      <c r="DL189" t="s">
        <v>136</v>
      </c>
      <c r="DM189" t="s">
        <v>136</v>
      </c>
      <c r="DN189" t="s">
        <v>136</v>
      </c>
      <c r="DO189" t="s">
        <v>136</v>
      </c>
      <c r="DP189" t="s">
        <v>136</v>
      </c>
      <c r="DQ189" t="s">
        <v>136</v>
      </c>
      <c r="DR189" t="s">
        <v>136</v>
      </c>
      <c r="DS189" t="s">
        <v>136</v>
      </c>
      <c r="DT189" t="s">
        <v>136</v>
      </c>
      <c r="DW189" t="s">
        <v>136</v>
      </c>
      <c r="DX189" t="s">
        <v>136</v>
      </c>
      <c r="DY189" t="s">
        <v>136</v>
      </c>
      <c r="DZ189" t="s">
        <v>136</v>
      </c>
      <c r="EA189" t="s">
        <v>136</v>
      </c>
      <c r="EB189" t="s">
        <v>136</v>
      </c>
      <c r="EC189" t="s">
        <v>136</v>
      </c>
      <c r="ED189" t="s">
        <v>136</v>
      </c>
      <c r="EE189" t="s">
        <v>138</v>
      </c>
      <c r="EF189" t="s">
        <v>136</v>
      </c>
      <c r="EG189" t="s">
        <v>136</v>
      </c>
      <c r="EH189" t="s">
        <v>136</v>
      </c>
      <c r="EI189" t="s">
        <v>136</v>
      </c>
      <c r="EJ189" t="s">
        <v>136</v>
      </c>
      <c r="EK189" t="s">
        <v>136</v>
      </c>
      <c r="EL189" t="s">
        <v>136</v>
      </c>
      <c r="EM189" t="s">
        <v>136</v>
      </c>
      <c r="EN189" t="s">
        <v>136</v>
      </c>
      <c r="EO189" t="s">
        <v>136</v>
      </c>
      <c r="EP189" t="s">
        <v>136</v>
      </c>
      <c r="EQ189" t="s">
        <v>136</v>
      </c>
      <c r="ER189" t="s">
        <v>138</v>
      </c>
      <c r="ES189" t="s">
        <v>136</v>
      </c>
      <c r="ET189" t="s">
        <v>136</v>
      </c>
      <c r="EU189" t="s">
        <v>136</v>
      </c>
      <c r="EV189" t="s">
        <v>138</v>
      </c>
      <c r="EW189" t="s">
        <v>136</v>
      </c>
      <c r="EX189" t="s">
        <v>136</v>
      </c>
      <c r="EY189" t="s">
        <v>136</v>
      </c>
      <c r="EZ189" t="s">
        <v>136</v>
      </c>
      <c r="FA189" t="s">
        <v>136</v>
      </c>
      <c r="FB189" t="s">
        <v>136</v>
      </c>
      <c r="FC189" t="s">
        <v>136</v>
      </c>
      <c r="FD189" t="s">
        <v>136</v>
      </c>
      <c r="FE189" t="s">
        <v>136</v>
      </c>
      <c r="FF189" t="s">
        <v>136</v>
      </c>
    </row>
    <row r="190" spans="1:162" x14ac:dyDescent="0.2">
      <c r="A190" t="s">
        <v>324</v>
      </c>
      <c r="B190" t="s">
        <v>136</v>
      </c>
      <c r="C190" t="s">
        <v>132</v>
      </c>
      <c r="D190" t="s">
        <v>136</v>
      </c>
      <c r="E190" t="s">
        <v>136</v>
      </c>
      <c r="F190" t="s">
        <v>133</v>
      </c>
      <c r="G190" t="s">
        <v>136</v>
      </c>
      <c r="J190" t="s">
        <v>134</v>
      </c>
      <c r="K190" t="s">
        <v>136</v>
      </c>
      <c r="L190" t="s">
        <v>136</v>
      </c>
      <c r="M190" t="s">
        <v>136</v>
      </c>
      <c r="N190" t="s">
        <v>136</v>
      </c>
      <c r="O190" t="s">
        <v>132</v>
      </c>
      <c r="R190" t="s">
        <v>138</v>
      </c>
      <c r="S190" t="s">
        <v>136</v>
      </c>
      <c r="T190" t="s">
        <v>136</v>
      </c>
      <c r="U190" t="s">
        <v>134</v>
      </c>
      <c r="V190" t="s">
        <v>136</v>
      </c>
      <c r="W190" t="s">
        <v>136</v>
      </c>
      <c r="Z190" t="s">
        <v>136</v>
      </c>
      <c r="AA190" t="s">
        <v>132</v>
      </c>
      <c r="AB190" t="s">
        <v>132</v>
      </c>
      <c r="AC190" t="s">
        <v>136</v>
      </c>
      <c r="AD190" t="s">
        <v>134</v>
      </c>
      <c r="AE190" t="s">
        <v>134</v>
      </c>
      <c r="AH190" t="s">
        <v>136</v>
      </c>
      <c r="AI190" t="s">
        <v>136</v>
      </c>
      <c r="AJ190" t="s">
        <v>136</v>
      </c>
      <c r="AK190" t="s">
        <v>136</v>
      </c>
      <c r="AL190" t="s">
        <v>136</v>
      </c>
      <c r="AM190" t="s">
        <v>136</v>
      </c>
      <c r="AP190" t="s">
        <v>136</v>
      </c>
      <c r="AQ190" t="s">
        <v>136</v>
      </c>
      <c r="AR190" t="s">
        <v>136</v>
      </c>
      <c r="AS190" t="s">
        <v>136</v>
      </c>
      <c r="AT190" t="s">
        <v>136</v>
      </c>
      <c r="AU190" t="s">
        <v>136</v>
      </c>
      <c r="AX190" t="s">
        <v>134</v>
      </c>
      <c r="AY190" t="s">
        <v>136</v>
      </c>
      <c r="AZ190" t="s">
        <v>136</v>
      </c>
      <c r="BA190" t="s">
        <v>134</v>
      </c>
      <c r="BB190" t="s">
        <v>136</v>
      </c>
      <c r="BC190" t="s">
        <v>136</v>
      </c>
      <c r="BF190" t="s">
        <v>136</v>
      </c>
      <c r="BG190" t="s">
        <v>136</v>
      </c>
      <c r="BH190" t="s">
        <v>136</v>
      </c>
      <c r="BI190" t="s">
        <v>133</v>
      </c>
      <c r="BJ190" t="s">
        <v>136</v>
      </c>
      <c r="BK190" t="s">
        <v>136</v>
      </c>
      <c r="BN190" t="s">
        <v>136</v>
      </c>
      <c r="BO190" t="s">
        <v>136</v>
      </c>
      <c r="BP190" t="s">
        <v>136</v>
      </c>
      <c r="BQ190" t="s">
        <v>136</v>
      </c>
      <c r="BR190" t="s">
        <v>136</v>
      </c>
      <c r="BS190" t="s">
        <v>134</v>
      </c>
      <c r="CD190" t="s">
        <v>133</v>
      </c>
      <c r="CE190" t="s">
        <v>134</v>
      </c>
      <c r="CF190" t="s">
        <v>136</v>
      </c>
      <c r="CG190" t="s">
        <v>134</v>
      </c>
      <c r="CH190" t="s">
        <v>136</v>
      </c>
      <c r="CI190" t="s">
        <v>136</v>
      </c>
      <c r="CJ190" t="s">
        <v>136</v>
      </c>
      <c r="CM190" t="s">
        <v>136</v>
      </c>
      <c r="CN190" t="s">
        <v>136</v>
      </c>
      <c r="CO190" t="s">
        <v>134</v>
      </c>
      <c r="CP190" t="s">
        <v>136</v>
      </c>
      <c r="CQ190" t="s">
        <v>136</v>
      </c>
      <c r="CR190" t="s">
        <v>136</v>
      </c>
      <c r="CS190" t="s">
        <v>136</v>
      </c>
      <c r="CT190" t="s">
        <v>136</v>
      </c>
      <c r="CU190" t="s">
        <v>132</v>
      </c>
      <c r="CV190" t="s">
        <v>136</v>
      </c>
      <c r="CW190" t="s">
        <v>136</v>
      </c>
      <c r="CX190" t="s">
        <v>136</v>
      </c>
      <c r="CY190" t="s">
        <v>136</v>
      </c>
      <c r="CZ190" t="s">
        <v>136</v>
      </c>
      <c r="DA190" t="s">
        <v>136</v>
      </c>
      <c r="DB190" t="s">
        <v>136</v>
      </c>
      <c r="DC190" t="s">
        <v>136</v>
      </c>
      <c r="DD190" t="s">
        <v>136</v>
      </c>
      <c r="DE190" t="s">
        <v>134</v>
      </c>
      <c r="DF190" t="s">
        <v>133</v>
      </c>
      <c r="DG190" t="s">
        <v>136</v>
      </c>
      <c r="DH190" t="s">
        <v>136</v>
      </c>
      <c r="DI190" t="s">
        <v>136</v>
      </c>
      <c r="DJ190" t="s">
        <v>136</v>
      </c>
      <c r="DK190" t="s">
        <v>136</v>
      </c>
      <c r="DL190" t="s">
        <v>136</v>
      </c>
      <c r="DM190" t="s">
        <v>136</v>
      </c>
      <c r="DN190" t="s">
        <v>136</v>
      </c>
      <c r="DO190" t="s">
        <v>136</v>
      </c>
      <c r="DP190" t="s">
        <v>136</v>
      </c>
      <c r="DQ190" t="s">
        <v>136</v>
      </c>
      <c r="DR190" t="s">
        <v>134</v>
      </c>
      <c r="DS190" t="s">
        <v>136</v>
      </c>
      <c r="DT190" t="s">
        <v>136</v>
      </c>
      <c r="DW190" t="s">
        <v>136</v>
      </c>
      <c r="DX190" t="s">
        <v>136</v>
      </c>
      <c r="DY190" t="s">
        <v>134</v>
      </c>
      <c r="DZ190" t="s">
        <v>136</v>
      </c>
      <c r="EA190" t="s">
        <v>136</v>
      </c>
      <c r="EB190" t="s">
        <v>136</v>
      </c>
      <c r="EC190" t="s">
        <v>134</v>
      </c>
      <c r="ED190" t="s">
        <v>133</v>
      </c>
      <c r="EE190" t="s">
        <v>134</v>
      </c>
      <c r="EF190" t="s">
        <v>136</v>
      </c>
      <c r="EG190" t="s">
        <v>136</v>
      </c>
      <c r="EH190" t="s">
        <v>136</v>
      </c>
      <c r="EI190" t="s">
        <v>136</v>
      </c>
      <c r="EJ190" t="s">
        <v>136</v>
      </c>
      <c r="EK190" t="s">
        <v>134</v>
      </c>
      <c r="EL190" t="s">
        <v>136</v>
      </c>
      <c r="EM190" t="s">
        <v>136</v>
      </c>
      <c r="EN190" t="s">
        <v>136</v>
      </c>
      <c r="EO190" t="s">
        <v>134</v>
      </c>
      <c r="EP190" t="s">
        <v>136</v>
      </c>
      <c r="EQ190" t="s">
        <v>134</v>
      </c>
      <c r="ER190" t="s">
        <v>136</v>
      </c>
      <c r="ES190" t="s">
        <v>136</v>
      </c>
      <c r="ET190" t="s">
        <v>136</v>
      </c>
      <c r="EU190" t="s">
        <v>138</v>
      </c>
      <c r="EV190" t="s">
        <v>136</v>
      </c>
      <c r="EW190" t="s">
        <v>136</v>
      </c>
      <c r="EX190" t="s">
        <v>133</v>
      </c>
      <c r="EY190" t="s">
        <v>138</v>
      </c>
      <c r="EZ190" t="s">
        <v>133</v>
      </c>
      <c r="FA190" t="s">
        <v>136</v>
      </c>
      <c r="FB190" t="s">
        <v>136</v>
      </c>
      <c r="FC190" t="s">
        <v>136</v>
      </c>
      <c r="FD190" t="s">
        <v>134</v>
      </c>
      <c r="FE190" t="s">
        <v>134</v>
      </c>
      <c r="FF190" t="s">
        <v>136</v>
      </c>
    </row>
    <row r="191" spans="1:162" x14ac:dyDescent="0.2">
      <c r="A191" t="s">
        <v>325</v>
      </c>
      <c r="B191" t="s">
        <v>136</v>
      </c>
      <c r="C191" t="s">
        <v>136</v>
      </c>
      <c r="D191" t="s">
        <v>137</v>
      </c>
      <c r="E191" t="s">
        <v>136</v>
      </c>
      <c r="F191" t="s">
        <v>136</v>
      </c>
      <c r="G191" t="s">
        <v>136</v>
      </c>
      <c r="J191" t="s">
        <v>136</v>
      </c>
      <c r="K191" t="s">
        <v>136</v>
      </c>
      <c r="L191" t="s">
        <v>136</v>
      </c>
      <c r="M191" t="s">
        <v>136</v>
      </c>
      <c r="N191" t="s">
        <v>136</v>
      </c>
      <c r="O191" t="s">
        <v>136</v>
      </c>
      <c r="R191" t="s">
        <v>136</v>
      </c>
      <c r="S191" t="s">
        <v>136</v>
      </c>
      <c r="T191" t="s">
        <v>136</v>
      </c>
      <c r="U191" t="s">
        <v>136</v>
      </c>
      <c r="V191" t="s">
        <v>136</v>
      </c>
      <c r="W191" t="s">
        <v>136</v>
      </c>
      <c r="Z191" t="s">
        <v>136</v>
      </c>
      <c r="AA191" t="s">
        <v>136</v>
      </c>
      <c r="AB191" t="s">
        <v>136</v>
      </c>
      <c r="AC191" t="s">
        <v>136</v>
      </c>
      <c r="AD191" t="s">
        <v>136</v>
      </c>
      <c r="AE191" t="s">
        <v>136</v>
      </c>
      <c r="AH191" t="s">
        <v>136</v>
      </c>
      <c r="AI191" t="s">
        <v>136</v>
      </c>
      <c r="AJ191" t="s">
        <v>136</v>
      </c>
      <c r="AK191" t="s">
        <v>136</v>
      </c>
      <c r="AL191" t="s">
        <v>136</v>
      </c>
      <c r="AM191" t="s">
        <v>136</v>
      </c>
      <c r="AP191" t="s">
        <v>136</v>
      </c>
      <c r="AQ191" t="s">
        <v>136</v>
      </c>
      <c r="AR191" t="s">
        <v>136</v>
      </c>
      <c r="AS191" t="s">
        <v>136</v>
      </c>
      <c r="AT191" t="s">
        <v>136</v>
      </c>
      <c r="AU191" t="s">
        <v>136</v>
      </c>
      <c r="AX191" t="s">
        <v>136</v>
      </c>
      <c r="AY191" t="s">
        <v>136</v>
      </c>
      <c r="AZ191" t="s">
        <v>136</v>
      </c>
      <c r="BA191" t="s">
        <v>136</v>
      </c>
      <c r="BB191" t="s">
        <v>136</v>
      </c>
      <c r="BC191" t="s">
        <v>136</v>
      </c>
      <c r="BF191" t="s">
        <v>136</v>
      </c>
      <c r="BG191" t="s">
        <v>136</v>
      </c>
      <c r="BH191" t="s">
        <v>136</v>
      </c>
      <c r="BI191" t="s">
        <v>136</v>
      </c>
      <c r="BJ191" t="s">
        <v>136</v>
      </c>
      <c r="BK191" t="s">
        <v>136</v>
      </c>
      <c r="BN191" t="s">
        <v>136</v>
      </c>
      <c r="BO191" t="s">
        <v>136</v>
      </c>
      <c r="BP191" t="s">
        <v>136</v>
      </c>
      <c r="BQ191" t="s">
        <v>136</v>
      </c>
      <c r="BR191" t="s">
        <v>136</v>
      </c>
      <c r="BS191" t="s">
        <v>136</v>
      </c>
      <c r="CD191" t="s">
        <v>136</v>
      </c>
      <c r="CE191" t="s">
        <v>136</v>
      </c>
      <c r="CF191" t="s">
        <v>136</v>
      </c>
      <c r="CG191" t="s">
        <v>136</v>
      </c>
      <c r="CH191" t="s">
        <v>136</v>
      </c>
      <c r="CI191" t="s">
        <v>136</v>
      </c>
      <c r="CJ191" t="s">
        <v>136</v>
      </c>
      <c r="CM191" t="s">
        <v>136</v>
      </c>
      <c r="CN191" t="s">
        <v>136</v>
      </c>
      <c r="CO191" t="s">
        <v>136</v>
      </c>
      <c r="CP191" t="s">
        <v>136</v>
      </c>
      <c r="CQ191" t="s">
        <v>136</v>
      </c>
      <c r="CR191" t="s">
        <v>136</v>
      </c>
      <c r="CS191" t="s">
        <v>136</v>
      </c>
      <c r="CT191" t="s">
        <v>136</v>
      </c>
      <c r="CU191" t="s">
        <v>136</v>
      </c>
      <c r="CV191" t="s">
        <v>136</v>
      </c>
      <c r="CW191" t="s">
        <v>136</v>
      </c>
      <c r="CX191" t="s">
        <v>136</v>
      </c>
      <c r="CY191" t="s">
        <v>136</v>
      </c>
      <c r="CZ191" t="s">
        <v>136</v>
      </c>
      <c r="DA191" t="s">
        <v>136</v>
      </c>
      <c r="DB191" t="s">
        <v>136</v>
      </c>
      <c r="DC191" t="s">
        <v>136</v>
      </c>
      <c r="DD191" t="s">
        <v>136</v>
      </c>
      <c r="DE191" t="s">
        <v>136</v>
      </c>
      <c r="DF191" t="s">
        <v>136</v>
      </c>
      <c r="DG191" t="s">
        <v>136</v>
      </c>
      <c r="DH191" t="s">
        <v>136</v>
      </c>
      <c r="DI191" t="s">
        <v>133</v>
      </c>
      <c r="DJ191" t="s">
        <v>136</v>
      </c>
      <c r="DK191" t="s">
        <v>136</v>
      </c>
      <c r="DL191" t="s">
        <v>136</v>
      </c>
      <c r="DM191" t="s">
        <v>136</v>
      </c>
      <c r="DN191" t="s">
        <v>136</v>
      </c>
      <c r="DO191" t="s">
        <v>136</v>
      </c>
      <c r="DP191" t="s">
        <v>136</v>
      </c>
      <c r="DQ191" t="s">
        <v>136</v>
      </c>
      <c r="DR191" t="s">
        <v>136</v>
      </c>
      <c r="DS191" t="s">
        <v>136</v>
      </c>
      <c r="DT191" t="s">
        <v>136</v>
      </c>
      <c r="DW191" t="s">
        <v>136</v>
      </c>
      <c r="DX191" t="s">
        <v>136</v>
      </c>
      <c r="DY191" t="s">
        <v>136</v>
      </c>
      <c r="DZ191" t="s">
        <v>136</v>
      </c>
      <c r="EA191" t="s">
        <v>136</v>
      </c>
      <c r="EB191" t="s">
        <v>136</v>
      </c>
      <c r="EC191" t="s">
        <v>136</v>
      </c>
      <c r="ED191" t="s">
        <v>136</v>
      </c>
      <c r="EE191" t="s">
        <v>136</v>
      </c>
      <c r="EF191" t="s">
        <v>136</v>
      </c>
      <c r="EG191" t="s">
        <v>136</v>
      </c>
      <c r="EH191" t="s">
        <v>136</v>
      </c>
      <c r="EI191" t="s">
        <v>136</v>
      </c>
      <c r="EJ191" t="s">
        <v>136</v>
      </c>
      <c r="EK191" t="s">
        <v>136</v>
      </c>
      <c r="EL191" t="s">
        <v>136</v>
      </c>
      <c r="EM191" t="s">
        <v>136</v>
      </c>
      <c r="EN191" t="s">
        <v>136</v>
      </c>
      <c r="EO191" t="s">
        <v>136</v>
      </c>
      <c r="EP191" t="s">
        <v>136</v>
      </c>
      <c r="EQ191" t="s">
        <v>136</v>
      </c>
      <c r="ER191" t="s">
        <v>136</v>
      </c>
      <c r="ES191" t="s">
        <v>136</v>
      </c>
      <c r="ET191" t="s">
        <v>136</v>
      </c>
      <c r="EU191" t="s">
        <v>136</v>
      </c>
      <c r="EV191" t="s">
        <v>136</v>
      </c>
      <c r="EW191" t="s">
        <v>136</v>
      </c>
      <c r="EX191" t="s">
        <v>136</v>
      </c>
      <c r="EY191" t="s">
        <v>136</v>
      </c>
      <c r="EZ191" t="s">
        <v>136</v>
      </c>
      <c r="FA191" t="s">
        <v>136</v>
      </c>
      <c r="FB191" t="s">
        <v>136</v>
      </c>
      <c r="FC191" t="s">
        <v>136</v>
      </c>
      <c r="FD191" t="s">
        <v>136</v>
      </c>
      <c r="FE191" t="s">
        <v>136</v>
      </c>
      <c r="FF191" t="s">
        <v>136</v>
      </c>
    </row>
    <row r="192" spans="1:162" x14ac:dyDescent="0.2">
      <c r="A192" t="s">
        <v>326</v>
      </c>
      <c r="B192" t="s">
        <v>136</v>
      </c>
      <c r="C192" t="s">
        <v>136</v>
      </c>
      <c r="D192" t="s">
        <v>138</v>
      </c>
      <c r="E192" t="s">
        <v>136</v>
      </c>
      <c r="F192" t="s">
        <v>136</v>
      </c>
      <c r="G192" t="s">
        <v>136</v>
      </c>
      <c r="J192" t="s">
        <v>136</v>
      </c>
      <c r="K192" t="s">
        <v>136</v>
      </c>
      <c r="L192" t="s">
        <v>136</v>
      </c>
      <c r="M192" t="s">
        <v>136</v>
      </c>
      <c r="N192" t="s">
        <v>136</v>
      </c>
      <c r="O192" t="s">
        <v>136</v>
      </c>
      <c r="R192" t="s">
        <v>136</v>
      </c>
      <c r="S192" t="s">
        <v>136</v>
      </c>
      <c r="T192" t="s">
        <v>136</v>
      </c>
      <c r="U192" t="s">
        <v>136</v>
      </c>
      <c r="V192" t="s">
        <v>136</v>
      </c>
      <c r="W192" t="s">
        <v>136</v>
      </c>
      <c r="Z192" t="s">
        <v>136</v>
      </c>
      <c r="AA192" t="s">
        <v>136</v>
      </c>
      <c r="AB192" t="s">
        <v>136</v>
      </c>
      <c r="AC192" t="s">
        <v>136</v>
      </c>
      <c r="AD192" t="s">
        <v>136</v>
      </c>
      <c r="AE192" t="s">
        <v>136</v>
      </c>
      <c r="AH192" t="s">
        <v>136</v>
      </c>
      <c r="AI192" t="s">
        <v>136</v>
      </c>
      <c r="AJ192" t="s">
        <v>136</v>
      </c>
      <c r="AK192" t="s">
        <v>136</v>
      </c>
      <c r="AL192" t="s">
        <v>136</v>
      </c>
      <c r="AM192" t="s">
        <v>136</v>
      </c>
      <c r="AP192" t="s">
        <v>136</v>
      </c>
      <c r="AQ192" t="s">
        <v>136</v>
      </c>
      <c r="AR192" t="s">
        <v>136</v>
      </c>
      <c r="AS192" t="s">
        <v>136</v>
      </c>
      <c r="AT192" t="s">
        <v>136</v>
      </c>
      <c r="AU192" t="s">
        <v>136</v>
      </c>
      <c r="AX192" t="s">
        <v>136</v>
      </c>
      <c r="AY192" t="s">
        <v>136</v>
      </c>
      <c r="AZ192" t="s">
        <v>136</v>
      </c>
      <c r="BA192" t="s">
        <v>136</v>
      </c>
      <c r="BB192" t="s">
        <v>136</v>
      </c>
      <c r="BC192" t="s">
        <v>136</v>
      </c>
      <c r="BF192" t="s">
        <v>136</v>
      </c>
      <c r="BG192" t="s">
        <v>136</v>
      </c>
      <c r="BH192" t="s">
        <v>136</v>
      </c>
      <c r="BI192" t="s">
        <v>136</v>
      </c>
      <c r="BJ192" t="s">
        <v>136</v>
      </c>
      <c r="BK192" t="s">
        <v>136</v>
      </c>
      <c r="BN192" t="s">
        <v>136</v>
      </c>
      <c r="BO192" t="s">
        <v>136</v>
      </c>
      <c r="BP192" t="s">
        <v>136</v>
      </c>
      <c r="BQ192" t="s">
        <v>136</v>
      </c>
      <c r="BR192" t="s">
        <v>136</v>
      </c>
      <c r="BS192" t="s">
        <v>136</v>
      </c>
      <c r="CD192" t="s">
        <v>136</v>
      </c>
      <c r="CE192" t="s">
        <v>136</v>
      </c>
      <c r="CF192" t="s">
        <v>136</v>
      </c>
      <c r="CG192" t="s">
        <v>136</v>
      </c>
      <c r="CH192" t="s">
        <v>136</v>
      </c>
      <c r="CI192" t="s">
        <v>136</v>
      </c>
      <c r="CJ192" t="s">
        <v>136</v>
      </c>
      <c r="CM192" t="s">
        <v>136</v>
      </c>
      <c r="CN192" t="s">
        <v>136</v>
      </c>
      <c r="CO192" t="s">
        <v>136</v>
      </c>
      <c r="CP192" t="s">
        <v>136</v>
      </c>
      <c r="CQ192" t="s">
        <v>136</v>
      </c>
      <c r="CR192" t="s">
        <v>136</v>
      </c>
      <c r="CS192" t="s">
        <v>136</v>
      </c>
      <c r="CT192" t="s">
        <v>136</v>
      </c>
      <c r="CU192" t="s">
        <v>136</v>
      </c>
      <c r="CV192" t="s">
        <v>136</v>
      </c>
      <c r="CW192" t="s">
        <v>136</v>
      </c>
      <c r="CX192" t="s">
        <v>136</v>
      </c>
      <c r="CY192" t="s">
        <v>136</v>
      </c>
      <c r="CZ192" t="s">
        <v>136</v>
      </c>
      <c r="DA192" t="s">
        <v>136</v>
      </c>
      <c r="DB192" t="s">
        <v>136</v>
      </c>
      <c r="DC192" t="s">
        <v>136</v>
      </c>
      <c r="DD192" t="s">
        <v>136</v>
      </c>
      <c r="DE192" t="s">
        <v>136</v>
      </c>
      <c r="DF192" t="s">
        <v>136</v>
      </c>
      <c r="DG192" t="s">
        <v>136</v>
      </c>
      <c r="DH192" t="s">
        <v>136</v>
      </c>
      <c r="DI192" t="s">
        <v>138</v>
      </c>
      <c r="DJ192" t="s">
        <v>136</v>
      </c>
      <c r="DK192" t="s">
        <v>136</v>
      </c>
      <c r="DL192" t="s">
        <v>136</v>
      </c>
      <c r="DM192" t="s">
        <v>136</v>
      </c>
      <c r="DN192" t="s">
        <v>136</v>
      </c>
      <c r="DO192" t="s">
        <v>136</v>
      </c>
      <c r="DP192" t="s">
        <v>136</v>
      </c>
      <c r="DQ192" t="s">
        <v>136</v>
      </c>
      <c r="DR192" t="s">
        <v>136</v>
      </c>
      <c r="DS192" t="s">
        <v>136</v>
      </c>
      <c r="DT192" t="s">
        <v>136</v>
      </c>
      <c r="DW192" t="s">
        <v>136</v>
      </c>
      <c r="DX192" t="s">
        <v>136</v>
      </c>
      <c r="DY192" t="s">
        <v>136</v>
      </c>
      <c r="DZ192" t="s">
        <v>136</v>
      </c>
      <c r="EA192" t="s">
        <v>136</v>
      </c>
      <c r="EB192" t="s">
        <v>136</v>
      </c>
      <c r="EC192" t="s">
        <v>136</v>
      </c>
      <c r="ED192" t="s">
        <v>136</v>
      </c>
      <c r="EE192" t="s">
        <v>136</v>
      </c>
      <c r="EF192" t="s">
        <v>136</v>
      </c>
      <c r="EG192" t="s">
        <v>136</v>
      </c>
      <c r="EH192" t="s">
        <v>136</v>
      </c>
      <c r="EI192" t="s">
        <v>136</v>
      </c>
      <c r="EJ192" t="s">
        <v>136</v>
      </c>
      <c r="EK192" t="s">
        <v>136</v>
      </c>
      <c r="EL192" t="s">
        <v>136</v>
      </c>
      <c r="EM192" t="s">
        <v>136</v>
      </c>
      <c r="EN192" t="s">
        <v>136</v>
      </c>
      <c r="EO192" t="s">
        <v>136</v>
      </c>
      <c r="EP192" t="s">
        <v>136</v>
      </c>
      <c r="EQ192" t="s">
        <v>136</v>
      </c>
      <c r="ER192" t="s">
        <v>136</v>
      </c>
      <c r="ES192" t="s">
        <v>136</v>
      </c>
      <c r="ET192" t="s">
        <v>136</v>
      </c>
      <c r="EU192" t="s">
        <v>136</v>
      </c>
      <c r="EV192" t="s">
        <v>136</v>
      </c>
      <c r="EW192" t="s">
        <v>136</v>
      </c>
      <c r="EX192" t="s">
        <v>136</v>
      </c>
      <c r="EY192" t="s">
        <v>136</v>
      </c>
      <c r="EZ192" t="s">
        <v>136</v>
      </c>
      <c r="FA192" t="s">
        <v>136</v>
      </c>
      <c r="FB192" t="s">
        <v>136</v>
      </c>
      <c r="FC192" t="s">
        <v>136</v>
      </c>
      <c r="FD192" t="s">
        <v>136</v>
      </c>
      <c r="FE192" t="s">
        <v>136</v>
      </c>
      <c r="FF192" t="s">
        <v>136</v>
      </c>
    </row>
    <row r="193" spans="1:162" x14ac:dyDescent="0.2">
      <c r="A193" t="s">
        <v>327</v>
      </c>
      <c r="B193" t="s">
        <v>136</v>
      </c>
      <c r="C193" t="s">
        <v>136</v>
      </c>
      <c r="D193" t="s">
        <v>136</v>
      </c>
      <c r="E193" t="s">
        <v>136</v>
      </c>
      <c r="F193" t="s">
        <v>136</v>
      </c>
      <c r="G193" t="s">
        <v>136</v>
      </c>
      <c r="J193" t="s">
        <v>136</v>
      </c>
      <c r="K193" t="s">
        <v>136</v>
      </c>
      <c r="L193" t="s">
        <v>136</v>
      </c>
      <c r="M193" t="s">
        <v>136</v>
      </c>
      <c r="N193" t="s">
        <v>136</v>
      </c>
      <c r="O193" t="s">
        <v>136</v>
      </c>
      <c r="R193" t="s">
        <v>136</v>
      </c>
      <c r="S193" t="s">
        <v>136</v>
      </c>
      <c r="T193" t="s">
        <v>136</v>
      </c>
      <c r="U193" t="s">
        <v>136</v>
      </c>
      <c r="V193" t="s">
        <v>136</v>
      </c>
      <c r="W193" t="s">
        <v>136</v>
      </c>
      <c r="Z193" t="s">
        <v>136</v>
      </c>
      <c r="AA193" t="s">
        <v>136</v>
      </c>
      <c r="AB193" t="s">
        <v>136</v>
      </c>
      <c r="AC193" t="s">
        <v>136</v>
      </c>
      <c r="AD193" t="s">
        <v>136</v>
      </c>
      <c r="AE193" t="s">
        <v>136</v>
      </c>
      <c r="AH193" t="s">
        <v>136</v>
      </c>
      <c r="AI193" t="s">
        <v>136</v>
      </c>
      <c r="AJ193" t="s">
        <v>136</v>
      </c>
      <c r="AK193" t="s">
        <v>136</v>
      </c>
      <c r="AL193" t="s">
        <v>136</v>
      </c>
      <c r="AM193" t="s">
        <v>136</v>
      </c>
      <c r="AP193" t="s">
        <v>136</v>
      </c>
      <c r="AQ193" t="s">
        <v>136</v>
      </c>
      <c r="AR193" t="s">
        <v>136</v>
      </c>
      <c r="AS193" t="s">
        <v>136</v>
      </c>
      <c r="AT193" t="s">
        <v>136</v>
      </c>
      <c r="AU193" t="s">
        <v>136</v>
      </c>
      <c r="AX193" t="s">
        <v>136</v>
      </c>
      <c r="AY193" t="s">
        <v>136</v>
      </c>
      <c r="AZ193" t="s">
        <v>136</v>
      </c>
      <c r="BA193" t="s">
        <v>136</v>
      </c>
      <c r="BB193" t="s">
        <v>136</v>
      </c>
      <c r="BC193" t="s">
        <v>136</v>
      </c>
      <c r="BF193" t="s">
        <v>136</v>
      </c>
      <c r="BG193" t="s">
        <v>136</v>
      </c>
      <c r="BH193" t="s">
        <v>136</v>
      </c>
      <c r="BI193" t="s">
        <v>136</v>
      </c>
      <c r="BJ193" t="s">
        <v>136</v>
      </c>
      <c r="BK193" t="s">
        <v>136</v>
      </c>
      <c r="BN193" t="s">
        <v>136</v>
      </c>
      <c r="BO193" t="s">
        <v>136</v>
      </c>
      <c r="BP193" t="s">
        <v>136</v>
      </c>
      <c r="BQ193" t="s">
        <v>136</v>
      </c>
      <c r="BR193" t="s">
        <v>136</v>
      </c>
      <c r="BS193" t="s">
        <v>136</v>
      </c>
      <c r="CD193" t="s">
        <v>136</v>
      </c>
      <c r="CE193" t="s">
        <v>136</v>
      </c>
      <c r="CF193" t="s">
        <v>136</v>
      </c>
      <c r="CG193" t="s">
        <v>136</v>
      </c>
      <c r="CH193" t="s">
        <v>136</v>
      </c>
      <c r="CI193" t="s">
        <v>136</v>
      </c>
      <c r="CJ193" t="s">
        <v>136</v>
      </c>
      <c r="CM193" t="s">
        <v>136</v>
      </c>
      <c r="CN193" t="s">
        <v>136</v>
      </c>
      <c r="CO193" t="s">
        <v>136</v>
      </c>
      <c r="CP193" t="s">
        <v>136</v>
      </c>
      <c r="CQ193" t="s">
        <v>136</v>
      </c>
      <c r="CR193" t="s">
        <v>136</v>
      </c>
      <c r="CS193" t="s">
        <v>136</v>
      </c>
      <c r="CT193" t="s">
        <v>136</v>
      </c>
      <c r="CU193" t="s">
        <v>136</v>
      </c>
      <c r="CV193" t="s">
        <v>136</v>
      </c>
      <c r="CW193" t="s">
        <v>136</v>
      </c>
      <c r="CX193" t="s">
        <v>136</v>
      </c>
      <c r="CY193" t="s">
        <v>136</v>
      </c>
      <c r="CZ193" t="s">
        <v>136</v>
      </c>
      <c r="DA193" t="s">
        <v>136</v>
      </c>
      <c r="DB193" t="s">
        <v>136</v>
      </c>
      <c r="DC193" t="s">
        <v>136</v>
      </c>
      <c r="DD193" t="s">
        <v>136</v>
      </c>
      <c r="DE193" t="s">
        <v>136</v>
      </c>
      <c r="DF193" t="s">
        <v>136</v>
      </c>
      <c r="DG193" t="s">
        <v>136</v>
      </c>
      <c r="DH193" t="s">
        <v>136</v>
      </c>
      <c r="DI193" t="s">
        <v>136</v>
      </c>
      <c r="DJ193" t="s">
        <v>136</v>
      </c>
      <c r="DK193" t="s">
        <v>136</v>
      </c>
      <c r="DL193" t="s">
        <v>136</v>
      </c>
      <c r="DM193" t="s">
        <v>136</v>
      </c>
      <c r="DN193" t="s">
        <v>136</v>
      </c>
      <c r="DO193" t="s">
        <v>136</v>
      </c>
      <c r="DP193" t="s">
        <v>136</v>
      </c>
      <c r="DQ193" t="s">
        <v>136</v>
      </c>
      <c r="DR193" t="s">
        <v>136</v>
      </c>
      <c r="DS193" t="s">
        <v>136</v>
      </c>
      <c r="DT193" t="s">
        <v>136</v>
      </c>
      <c r="DW193" t="s">
        <v>136</v>
      </c>
      <c r="DX193" t="s">
        <v>136</v>
      </c>
      <c r="DY193" t="s">
        <v>136</v>
      </c>
      <c r="DZ193" t="s">
        <v>136</v>
      </c>
      <c r="EA193" t="s">
        <v>136</v>
      </c>
      <c r="EB193" t="s">
        <v>136</v>
      </c>
      <c r="EC193" t="s">
        <v>136</v>
      </c>
      <c r="ED193" t="s">
        <v>136</v>
      </c>
      <c r="EE193" t="s">
        <v>136</v>
      </c>
      <c r="EF193" t="s">
        <v>136</v>
      </c>
      <c r="EG193" t="s">
        <v>136</v>
      </c>
      <c r="EH193" t="s">
        <v>136</v>
      </c>
      <c r="EI193" t="s">
        <v>136</v>
      </c>
      <c r="EJ193" t="s">
        <v>136</v>
      </c>
      <c r="EK193" t="s">
        <v>136</v>
      </c>
      <c r="EL193" t="s">
        <v>136</v>
      </c>
      <c r="EM193" t="s">
        <v>136</v>
      </c>
      <c r="EN193" t="s">
        <v>136</v>
      </c>
      <c r="EO193" t="s">
        <v>136</v>
      </c>
      <c r="EP193" t="s">
        <v>136</v>
      </c>
      <c r="EQ193" t="s">
        <v>136</v>
      </c>
      <c r="ER193" t="s">
        <v>136</v>
      </c>
      <c r="ES193" t="s">
        <v>136</v>
      </c>
      <c r="ET193" t="s">
        <v>136</v>
      </c>
      <c r="EU193" t="s">
        <v>136</v>
      </c>
      <c r="EV193" t="s">
        <v>136</v>
      </c>
      <c r="EW193" t="s">
        <v>136</v>
      </c>
      <c r="EX193" t="s">
        <v>136</v>
      </c>
      <c r="EY193" t="s">
        <v>136</v>
      </c>
      <c r="EZ193" t="s">
        <v>136</v>
      </c>
      <c r="FA193" t="s">
        <v>136</v>
      </c>
      <c r="FB193" t="s">
        <v>136</v>
      </c>
      <c r="FC193" t="s">
        <v>136</v>
      </c>
      <c r="FD193" t="s">
        <v>136</v>
      </c>
      <c r="FE193" t="s">
        <v>136</v>
      </c>
      <c r="FF193" t="s">
        <v>136</v>
      </c>
    </row>
    <row r="194" spans="1:162" x14ac:dyDescent="0.2">
      <c r="A194" t="s">
        <v>328</v>
      </c>
      <c r="B194" t="s">
        <v>136</v>
      </c>
      <c r="C194" t="s">
        <v>136</v>
      </c>
      <c r="D194" t="s">
        <v>136</v>
      </c>
      <c r="E194" t="s">
        <v>136</v>
      </c>
      <c r="F194" t="s">
        <v>136</v>
      </c>
      <c r="G194" t="s">
        <v>136</v>
      </c>
      <c r="J194" t="s">
        <v>136</v>
      </c>
      <c r="K194" t="s">
        <v>136</v>
      </c>
      <c r="L194" t="s">
        <v>136</v>
      </c>
      <c r="M194" t="s">
        <v>136</v>
      </c>
      <c r="N194" t="s">
        <v>136</v>
      </c>
      <c r="O194" t="s">
        <v>136</v>
      </c>
      <c r="R194" t="s">
        <v>136</v>
      </c>
      <c r="S194" t="s">
        <v>136</v>
      </c>
      <c r="T194" t="s">
        <v>136</v>
      </c>
      <c r="U194" t="s">
        <v>136</v>
      </c>
      <c r="V194" t="s">
        <v>137</v>
      </c>
      <c r="W194" t="s">
        <v>136</v>
      </c>
      <c r="Z194" t="s">
        <v>136</v>
      </c>
      <c r="AA194" t="s">
        <v>136</v>
      </c>
      <c r="AB194" t="s">
        <v>136</v>
      </c>
      <c r="AC194" t="s">
        <v>136</v>
      </c>
      <c r="AD194" t="s">
        <v>136</v>
      </c>
      <c r="AE194" t="s">
        <v>136</v>
      </c>
      <c r="AH194" t="s">
        <v>136</v>
      </c>
      <c r="AI194" t="s">
        <v>136</v>
      </c>
      <c r="AJ194" t="s">
        <v>136</v>
      </c>
      <c r="AK194" t="s">
        <v>136</v>
      </c>
      <c r="AL194" t="s">
        <v>137</v>
      </c>
      <c r="AM194" t="s">
        <v>136</v>
      </c>
      <c r="AP194" t="s">
        <v>136</v>
      </c>
      <c r="AQ194" t="s">
        <v>136</v>
      </c>
      <c r="AR194" t="s">
        <v>136</v>
      </c>
      <c r="AS194" t="s">
        <v>136</v>
      </c>
      <c r="AT194" t="s">
        <v>136</v>
      </c>
      <c r="AU194" t="s">
        <v>136</v>
      </c>
      <c r="AX194" t="s">
        <v>136</v>
      </c>
      <c r="AY194" t="s">
        <v>136</v>
      </c>
      <c r="AZ194" t="s">
        <v>136</v>
      </c>
      <c r="BA194" t="s">
        <v>138</v>
      </c>
      <c r="BB194" t="s">
        <v>136</v>
      </c>
      <c r="BC194" t="s">
        <v>136</v>
      </c>
      <c r="BF194" t="s">
        <v>136</v>
      </c>
      <c r="BG194" t="s">
        <v>136</v>
      </c>
      <c r="BH194" t="s">
        <v>136</v>
      </c>
      <c r="BI194" t="s">
        <v>136</v>
      </c>
      <c r="BJ194" t="s">
        <v>136</v>
      </c>
      <c r="BK194" t="s">
        <v>136</v>
      </c>
      <c r="BN194" t="s">
        <v>136</v>
      </c>
      <c r="BO194" t="s">
        <v>136</v>
      </c>
      <c r="BP194" t="s">
        <v>137</v>
      </c>
      <c r="BQ194" t="s">
        <v>136</v>
      </c>
      <c r="BR194" t="s">
        <v>136</v>
      </c>
      <c r="BS194" t="s">
        <v>137</v>
      </c>
      <c r="CD194" t="s">
        <v>136</v>
      </c>
      <c r="CE194" t="s">
        <v>136</v>
      </c>
      <c r="CF194" t="s">
        <v>136</v>
      </c>
      <c r="CG194" t="s">
        <v>136</v>
      </c>
      <c r="CH194" t="s">
        <v>136</v>
      </c>
      <c r="CI194" t="s">
        <v>136</v>
      </c>
      <c r="CJ194" t="s">
        <v>136</v>
      </c>
      <c r="CM194" t="s">
        <v>136</v>
      </c>
      <c r="CN194" t="s">
        <v>136</v>
      </c>
      <c r="CO194" t="s">
        <v>136</v>
      </c>
      <c r="CP194" t="s">
        <v>136</v>
      </c>
      <c r="CQ194" t="s">
        <v>136</v>
      </c>
      <c r="CR194" t="s">
        <v>136</v>
      </c>
      <c r="CS194" t="s">
        <v>136</v>
      </c>
      <c r="CT194" t="s">
        <v>136</v>
      </c>
      <c r="CU194" t="s">
        <v>136</v>
      </c>
      <c r="CV194" t="s">
        <v>136</v>
      </c>
      <c r="CW194" t="s">
        <v>136</v>
      </c>
      <c r="CX194" t="s">
        <v>136</v>
      </c>
      <c r="CY194" t="s">
        <v>136</v>
      </c>
      <c r="CZ194" t="s">
        <v>136</v>
      </c>
      <c r="DA194" t="s">
        <v>136</v>
      </c>
      <c r="DB194" t="s">
        <v>136</v>
      </c>
      <c r="DC194" t="s">
        <v>136</v>
      </c>
      <c r="DD194" t="s">
        <v>136</v>
      </c>
      <c r="DE194" t="s">
        <v>136</v>
      </c>
      <c r="DF194" t="s">
        <v>136</v>
      </c>
      <c r="DG194" t="s">
        <v>136</v>
      </c>
      <c r="DH194" t="s">
        <v>136</v>
      </c>
      <c r="DI194" t="s">
        <v>136</v>
      </c>
      <c r="DJ194" t="s">
        <v>136</v>
      </c>
      <c r="DK194" t="s">
        <v>136</v>
      </c>
      <c r="DL194" t="s">
        <v>136</v>
      </c>
      <c r="DM194" t="s">
        <v>136</v>
      </c>
      <c r="DN194" t="s">
        <v>136</v>
      </c>
      <c r="DO194" t="s">
        <v>136</v>
      </c>
      <c r="DP194" t="s">
        <v>136</v>
      </c>
      <c r="DQ194" t="s">
        <v>136</v>
      </c>
      <c r="DR194" t="s">
        <v>136</v>
      </c>
      <c r="DS194" t="s">
        <v>136</v>
      </c>
      <c r="DT194" t="s">
        <v>136</v>
      </c>
      <c r="DW194" t="s">
        <v>136</v>
      </c>
      <c r="DX194" t="s">
        <v>136</v>
      </c>
      <c r="DY194" t="s">
        <v>136</v>
      </c>
      <c r="DZ194" t="s">
        <v>136</v>
      </c>
      <c r="EA194" t="s">
        <v>136</v>
      </c>
      <c r="EB194" t="s">
        <v>136</v>
      </c>
      <c r="EC194" t="s">
        <v>136</v>
      </c>
      <c r="ED194" t="s">
        <v>136</v>
      </c>
      <c r="EE194" t="s">
        <v>136</v>
      </c>
      <c r="EF194" t="s">
        <v>136</v>
      </c>
      <c r="EG194" t="s">
        <v>136</v>
      </c>
      <c r="EH194" t="s">
        <v>136</v>
      </c>
      <c r="EI194" t="s">
        <v>136</v>
      </c>
      <c r="EJ194" t="s">
        <v>136</v>
      </c>
      <c r="EK194" t="s">
        <v>136</v>
      </c>
      <c r="EL194" t="s">
        <v>136</v>
      </c>
      <c r="EM194" t="s">
        <v>136</v>
      </c>
      <c r="EN194" t="s">
        <v>136</v>
      </c>
      <c r="EO194" t="s">
        <v>136</v>
      </c>
      <c r="EP194" t="s">
        <v>136</v>
      </c>
      <c r="EQ194" t="s">
        <v>136</v>
      </c>
      <c r="ER194" t="s">
        <v>136</v>
      </c>
      <c r="ES194" t="s">
        <v>136</v>
      </c>
      <c r="ET194" t="s">
        <v>136</v>
      </c>
      <c r="EU194" t="s">
        <v>136</v>
      </c>
      <c r="EV194" t="s">
        <v>136</v>
      </c>
      <c r="EW194" t="s">
        <v>136</v>
      </c>
      <c r="EX194" t="s">
        <v>136</v>
      </c>
      <c r="EY194" t="s">
        <v>136</v>
      </c>
      <c r="EZ194" t="s">
        <v>136</v>
      </c>
      <c r="FA194" t="s">
        <v>136</v>
      </c>
      <c r="FB194" t="s">
        <v>136</v>
      </c>
      <c r="FC194" t="s">
        <v>136</v>
      </c>
      <c r="FD194" t="s">
        <v>136</v>
      </c>
      <c r="FE194" t="s">
        <v>136</v>
      </c>
      <c r="FF194" t="s">
        <v>136</v>
      </c>
    </row>
    <row r="195" spans="1:162" x14ac:dyDescent="0.2">
      <c r="A195" t="s">
        <v>329</v>
      </c>
      <c r="B195" t="s">
        <v>136</v>
      </c>
      <c r="C195" t="s">
        <v>136</v>
      </c>
      <c r="D195" t="s">
        <v>136</v>
      </c>
      <c r="E195" t="s">
        <v>136</v>
      </c>
      <c r="F195" t="s">
        <v>136</v>
      </c>
      <c r="G195" t="s">
        <v>136</v>
      </c>
      <c r="J195" t="s">
        <v>136</v>
      </c>
      <c r="K195" t="s">
        <v>136</v>
      </c>
      <c r="L195" t="s">
        <v>136</v>
      </c>
      <c r="M195" t="s">
        <v>136</v>
      </c>
      <c r="N195" t="s">
        <v>136</v>
      </c>
      <c r="O195" t="s">
        <v>136</v>
      </c>
      <c r="R195" t="s">
        <v>136</v>
      </c>
      <c r="S195" t="s">
        <v>134</v>
      </c>
      <c r="T195" t="s">
        <v>136</v>
      </c>
      <c r="U195" t="s">
        <v>136</v>
      </c>
      <c r="V195" t="s">
        <v>138</v>
      </c>
      <c r="W195" t="s">
        <v>136</v>
      </c>
      <c r="Z195" t="s">
        <v>136</v>
      </c>
      <c r="AA195" t="s">
        <v>136</v>
      </c>
      <c r="AB195" t="s">
        <v>137</v>
      </c>
      <c r="AC195" t="s">
        <v>136</v>
      </c>
      <c r="AD195" t="s">
        <v>136</v>
      </c>
      <c r="AE195" t="s">
        <v>136</v>
      </c>
      <c r="AH195" t="s">
        <v>136</v>
      </c>
      <c r="AI195" t="s">
        <v>136</v>
      </c>
      <c r="AJ195" t="s">
        <v>136</v>
      </c>
      <c r="AK195" t="s">
        <v>136</v>
      </c>
      <c r="AL195" t="s">
        <v>136</v>
      </c>
      <c r="AM195" t="s">
        <v>136</v>
      </c>
      <c r="AP195" t="s">
        <v>136</v>
      </c>
      <c r="AQ195" t="s">
        <v>136</v>
      </c>
      <c r="AR195" t="s">
        <v>136</v>
      </c>
      <c r="AS195" t="s">
        <v>136</v>
      </c>
      <c r="AT195" t="s">
        <v>136</v>
      </c>
      <c r="AU195" t="s">
        <v>136</v>
      </c>
      <c r="AX195" t="s">
        <v>136</v>
      </c>
      <c r="AY195" t="s">
        <v>136</v>
      </c>
      <c r="AZ195" t="s">
        <v>136</v>
      </c>
      <c r="BA195" t="s">
        <v>136</v>
      </c>
      <c r="BB195" t="s">
        <v>136</v>
      </c>
      <c r="BC195" t="s">
        <v>136</v>
      </c>
      <c r="BF195" t="s">
        <v>136</v>
      </c>
      <c r="BG195" t="s">
        <v>136</v>
      </c>
      <c r="BH195" t="s">
        <v>136</v>
      </c>
      <c r="BI195" t="s">
        <v>136</v>
      </c>
      <c r="BJ195" t="s">
        <v>136</v>
      </c>
      <c r="BK195" t="s">
        <v>136</v>
      </c>
      <c r="BN195" t="s">
        <v>136</v>
      </c>
      <c r="BO195" t="s">
        <v>136</v>
      </c>
      <c r="BP195" t="s">
        <v>136</v>
      </c>
      <c r="BQ195" t="s">
        <v>136</v>
      </c>
      <c r="BR195" t="s">
        <v>136</v>
      </c>
      <c r="BS195" t="s">
        <v>136</v>
      </c>
      <c r="CD195" t="s">
        <v>136</v>
      </c>
      <c r="CE195" t="s">
        <v>136</v>
      </c>
      <c r="CF195" t="s">
        <v>136</v>
      </c>
      <c r="CG195" t="s">
        <v>138</v>
      </c>
      <c r="CH195" t="s">
        <v>136</v>
      </c>
      <c r="CI195" t="s">
        <v>136</v>
      </c>
      <c r="CJ195" t="s">
        <v>136</v>
      </c>
      <c r="CM195" t="s">
        <v>136</v>
      </c>
      <c r="CN195" t="s">
        <v>136</v>
      </c>
      <c r="CO195" t="s">
        <v>136</v>
      </c>
      <c r="CP195" t="s">
        <v>136</v>
      </c>
      <c r="CQ195" t="s">
        <v>136</v>
      </c>
      <c r="CR195" t="s">
        <v>136</v>
      </c>
      <c r="CS195" t="s">
        <v>136</v>
      </c>
      <c r="CT195" t="s">
        <v>136</v>
      </c>
      <c r="CU195" t="s">
        <v>136</v>
      </c>
      <c r="CV195" t="s">
        <v>136</v>
      </c>
      <c r="CW195" t="s">
        <v>136</v>
      </c>
      <c r="CX195" t="s">
        <v>136</v>
      </c>
      <c r="CY195" t="s">
        <v>136</v>
      </c>
      <c r="CZ195" t="s">
        <v>136</v>
      </c>
      <c r="DA195" t="s">
        <v>136</v>
      </c>
      <c r="DB195" t="s">
        <v>136</v>
      </c>
      <c r="DC195" t="s">
        <v>136</v>
      </c>
      <c r="DD195" t="s">
        <v>136</v>
      </c>
      <c r="DE195" t="s">
        <v>136</v>
      </c>
      <c r="DF195" t="s">
        <v>136</v>
      </c>
      <c r="DG195" t="s">
        <v>136</v>
      </c>
      <c r="DH195" t="s">
        <v>136</v>
      </c>
      <c r="DI195" t="s">
        <v>136</v>
      </c>
      <c r="DJ195" t="s">
        <v>136</v>
      </c>
      <c r="DK195" t="s">
        <v>136</v>
      </c>
      <c r="DL195" t="s">
        <v>136</v>
      </c>
      <c r="DM195" t="s">
        <v>136</v>
      </c>
      <c r="DN195" t="s">
        <v>136</v>
      </c>
      <c r="DO195" t="s">
        <v>136</v>
      </c>
      <c r="DP195" t="s">
        <v>136</v>
      </c>
      <c r="DQ195" t="s">
        <v>136</v>
      </c>
      <c r="DR195" t="s">
        <v>136</v>
      </c>
      <c r="DS195" t="s">
        <v>136</v>
      </c>
      <c r="DT195" t="s">
        <v>136</v>
      </c>
      <c r="DW195" t="s">
        <v>136</v>
      </c>
      <c r="DX195" t="s">
        <v>136</v>
      </c>
      <c r="DY195" t="s">
        <v>136</v>
      </c>
      <c r="DZ195" t="s">
        <v>136</v>
      </c>
      <c r="EA195" t="s">
        <v>136</v>
      </c>
      <c r="EB195" t="s">
        <v>136</v>
      </c>
      <c r="EC195" t="s">
        <v>136</v>
      </c>
      <c r="ED195" t="s">
        <v>136</v>
      </c>
      <c r="EE195" t="s">
        <v>136</v>
      </c>
      <c r="EF195" t="s">
        <v>136</v>
      </c>
      <c r="EG195" t="s">
        <v>136</v>
      </c>
      <c r="EH195" t="s">
        <v>136</v>
      </c>
      <c r="EI195" t="s">
        <v>136</v>
      </c>
      <c r="EJ195" t="s">
        <v>136</v>
      </c>
      <c r="EK195" t="s">
        <v>136</v>
      </c>
      <c r="EL195" t="s">
        <v>136</v>
      </c>
      <c r="EM195" t="s">
        <v>136</v>
      </c>
      <c r="EN195" t="s">
        <v>136</v>
      </c>
      <c r="EO195" t="s">
        <v>136</v>
      </c>
      <c r="EP195" t="s">
        <v>136</v>
      </c>
      <c r="EQ195" t="s">
        <v>136</v>
      </c>
      <c r="ER195" t="s">
        <v>136</v>
      </c>
      <c r="ES195" t="s">
        <v>136</v>
      </c>
      <c r="ET195" t="s">
        <v>136</v>
      </c>
      <c r="EU195" t="s">
        <v>136</v>
      </c>
      <c r="EV195" t="s">
        <v>136</v>
      </c>
      <c r="EW195" t="s">
        <v>136</v>
      </c>
      <c r="EX195" t="s">
        <v>136</v>
      </c>
      <c r="EY195" t="s">
        <v>136</v>
      </c>
      <c r="EZ195" t="s">
        <v>136</v>
      </c>
      <c r="FA195" t="s">
        <v>137</v>
      </c>
      <c r="FB195" t="s">
        <v>136</v>
      </c>
      <c r="FC195" t="s">
        <v>136</v>
      </c>
      <c r="FD195" t="s">
        <v>136</v>
      </c>
      <c r="FE195" t="s">
        <v>136</v>
      </c>
      <c r="FF195" t="s">
        <v>136</v>
      </c>
    </row>
    <row r="196" spans="1:162" x14ac:dyDescent="0.2">
      <c r="A196" t="s">
        <v>330</v>
      </c>
      <c r="B196" t="s">
        <v>136</v>
      </c>
      <c r="C196" t="s">
        <v>136</v>
      </c>
      <c r="D196" t="s">
        <v>137</v>
      </c>
      <c r="E196" t="s">
        <v>136</v>
      </c>
      <c r="F196" t="s">
        <v>136</v>
      </c>
      <c r="G196" t="s">
        <v>136</v>
      </c>
      <c r="J196" t="s">
        <v>136</v>
      </c>
      <c r="K196" t="s">
        <v>136</v>
      </c>
      <c r="L196" t="s">
        <v>136</v>
      </c>
      <c r="M196" t="s">
        <v>136</v>
      </c>
      <c r="N196" t="s">
        <v>136</v>
      </c>
      <c r="O196" t="s">
        <v>136</v>
      </c>
      <c r="R196" t="s">
        <v>136</v>
      </c>
      <c r="S196" t="s">
        <v>136</v>
      </c>
      <c r="T196" t="s">
        <v>136</v>
      </c>
      <c r="U196" t="s">
        <v>133</v>
      </c>
      <c r="V196" t="s">
        <v>136</v>
      </c>
      <c r="W196" t="s">
        <v>136</v>
      </c>
      <c r="Z196" t="s">
        <v>136</v>
      </c>
      <c r="AA196" t="s">
        <v>136</v>
      </c>
      <c r="AB196" t="s">
        <v>136</v>
      </c>
      <c r="AC196" t="s">
        <v>136</v>
      </c>
      <c r="AD196" t="s">
        <v>136</v>
      </c>
      <c r="AE196" t="s">
        <v>136</v>
      </c>
      <c r="AH196" t="s">
        <v>136</v>
      </c>
      <c r="AI196" t="s">
        <v>136</v>
      </c>
      <c r="AJ196" t="s">
        <v>136</v>
      </c>
      <c r="AK196" t="s">
        <v>136</v>
      </c>
      <c r="AL196" t="s">
        <v>136</v>
      </c>
      <c r="AM196" t="s">
        <v>136</v>
      </c>
      <c r="AP196" t="s">
        <v>136</v>
      </c>
      <c r="AQ196" t="s">
        <v>136</v>
      </c>
      <c r="AR196" t="s">
        <v>136</v>
      </c>
      <c r="AS196" t="s">
        <v>133</v>
      </c>
      <c r="AT196" t="s">
        <v>136</v>
      </c>
      <c r="AU196" t="s">
        <v>136</v>
      </c>
      <c r="AX196" t="s">
        <v>136</v>
      </c>
      <c r="AY196" t="s">
        <v>136</v>
      </c>
      <c r="AZ196" t="s">
        <v>136</v>
      </c>
      <c r="BA196" t="s">
        <v>136</v>
      </c>
      <c r="BB196" t="s">
        <v>136</v>
      </c>
      <c r="BC196" t="s">
        <v>136</v>
      </c>
      <c r="BF196" t="s">
        <v>136</v>
      </c>
      <c r="BG196" t="s">
        <v>136</v>
      </c>
      <c r="BH196" t="s">
        <v>136</v>
      </c>
      <c r="BI196" t="s">
        <v>133</v>
      </c>
      <c r="BJ196" t="s">
        <v>136</v>
      </c>
      <c r="BK196" t="s">
        <v>136</v>
      </c>
      <c r="BN196" t="s">
        <v>136</v>
      </c>
      <c r="BO196" t="s">
        <v>136</v>
      </c>
      <c r="BP196" t="s">
        <v>136</v>
      </c>
      <c r="BQ196" t="s">
        <v>136</v>
      </c>
      <c r="BR196" t="s">
        <v>136</v>
      </c>
      <c r="BS196" t="s">
        <v>136</v>
      </c>
      <c r="CD196" t="s">
        <v>133</v>
      </c>
      <c r="CE196" t="s">
        <v>136</v>
      </c>
      <c r="CF196" t="s">
        <v>136</v>
      </c>
      <c r="CG196" t="s">
        <v>136</v>
      </c>
      <c r="CH196" t="s">
        <v>136</v>
      </c>
      <c r="CI196" t="s">
        <v>136</v>
      </c>
      <c r="CJ196" t="s">
        <v>136</v>
      </c>
      <c r="CM196" t="s">
        <v>136</v>
      </c>
      <c r="CN196" t="s">
        <v>136</v>
      </c>
      <c r="CO196" t="s">
        <v>136</v>
      </c>
      <c r="CP196" t="s">
        <v>136</v>
      </c>
      <c r="CQ196" t="s">
        <v>136</v>
      </c>
      <c r="CR196" t="s">
        <v>136</v>
      </c>
      <c r="CS196" t="s">
        <v>136</v>
      </c>
      <c r="CT196" t="s">
        <v>136</v>
      </c>
      <c r="CU196" t="s">
        <v>136</v>
      </c>
      <c r="CV196" t="s">
        <v>136</v>
      </c>
      <c r="CW196" t="s">
        <v>136</v>
      </c>
      <c r="CX196" t="s">
        <v>136</v>
      </c>
      <c r="CY196" t="s">
        <v>136</v>
      </c>
      <c r="CZ196" t="s">
        <v>136</v>
      </c>
      <c r="DA196" t="s">
        <v>136</v>
      </c>
      <c r="DB196" t="s">
        <v>136</v>
      </c>
      <c r="DC196" t="s">
        <v>136</v>
      </c>
      <c r="DD196" t="s">
        <v>136</v>
      </c>
      <c r="DE196" t="s">
        <v>136</v>
      </c>
      <c r="DF196" t="s">
        <v>136</v>
      </c>
      <c r="DG196" t="s">
        <v>136</v>
      </c>
      <c r="DH196" t="s">
        <v>136</v>
      </c>
      <c r="DI196" t="s">
        <v>136</v>
      </c>
      <c r="DJ196" t="s">
        <v>136</v>
      </c>
      <c r="DK196" t="s">
        <v>136</v>
      </c>
      <c r="DL196" t="s">
        <v>136</v>
      </c>
      <c r="DM196" t="s">
        <v>136</v>
      </c>
      <c r="DN196" t="s">
        <v>136</v>
      </c>
      <c r="DO196" t="s">
        <v>136</v>
      </c>
      <c r="DP196" t="s">
        <v>136</v>
      </c>
      <c r="DQ196" t="s">
        <v>136</v>
      </c>
      <c r="DR196" t="s">
        <v>136</v>
      </c>
      <c r="DS196" t="s">
        <v>136</v>
      </c>
      <c r="DT196" t="s">
        <v>136</v>
      </c>
      <c r="DW196" t="s">
        <v>136</v>
      </c>
      <c r="DX196" t="s">
        <v>136</v>
      </c>
      <c r="DY196" t="s">
        <v>136</v>
      </c>
      <c r="DZ196" t="s">
        <v>136</v>
      </c>
      <c r="EA196" t="s">
        <v>136</v>
      </c>
      <c r="EB196" t="s">
        <v>136</v>
      </c>
      <c r="EC196" t="s">
        <v>136</v>
      </c>
      <c r="ED196" t="s">
        <v>136</v>
      </c>
      <c r="EE196" t="s">
        <v>136</v>
      </c>
      <c r="EF196" t="s">
        <v>136</v>
      </c>
      <c r="EG196" t="s">
        <v>136</v>
      </c>
      <c r="EH196" t="s">
        <v>136</v>
      </c>
      <c r="EI196" t="s">
        <v>136</v>
      </c>
      <c r="EJ196" t="s">
        <v>136</v>
      </c>
      <c r="EK196" t="s">
        <v>136</v>
      </c>
      <c r="EL196" t="s">
        <v>136</v>
      </c>
      <c r="EM196" t="s">
        <v>136</v>
      </c>
      <c r="EN196" t="s">
        <v>136</v>
      </c>
      <c r="EO196" t="s">
        <v>136</v>
      </c>
      <c r="EP196" t="s">
        <v>136</v>
      </c>
      <c r="EQ196" t="s">
        <v>136</v>
      </c>
      <c r="ER196" t="s">
        <v>136</v>
      </c>
      <c r="ES196" t="s">
        <v>136</v>
      </c>
      <c r="ET196" t="s">
        <v>136</v>
      </c>
      <c r="EU196" t="s">
        <v>136</v>
      </c>
      <c r="EV196" t="s">
        <v>136</v>
      </c>
      <c r="EW196" t="s">
        <v>136</v>
      </c>
      <c r="EX196" t="s">
        <v>136</v>
      </c>
      <c r="EY196" t="s">
        <v>136</v>
      </c>
      <c r="EZ196" t="s">
        <v>136</v>
      </c>
      <c r="FA196" t="s">
        <v>136</v>
      </c>
      <c r="FB196" t="s">
        <v>136</v>
      </c>
      <c r="FC196" t="s">
        <v>136</v>
      </c>
      <c r="FD196" t="s">
        <v>136</v>
      </c>
      <c r="FE196" t="s">
        <v>136</v>
      </c>
      <c r="FF196" t="s">
        <v>136</v>
      </c>
    </row>
    <row r="197" spans="1:162" x14ac:dyDescent="0.2">
      <c r="A197" t="s">
        <v>331</v>
      </c>
      <c r="B197" t="s">
        <v>136</v>
      </c>
      <c r="C197" t="s">
        <v>136</v>
      </c>
      <c r="D197" t="s">
        <v>137</v>
      </c>
      <c r="E197" t="s">
        <v>136</v>
      </c>
      <c r="F197" t="s">
        <v>136</v>
      </c>
      <c r="G197" t="s">
        <v>136</v>
      </c>
      <c r="J197" t="s">
        <v>136</v>
      </c>
      <c r="K197" t="s">
        <v>136</v>
      </c>
      <c r="L197" t="s">
        <v>136</v>
      </c>
      <c r="M197" t="s">
        <v>136</v>
      </c>
      <c r="N197" t="s">
        <v>136</v>
      </c>
      <c r="O197" t="s">
        <v>136</v>
      </c>
      <c r="R197" t="s">
        <v>136</v>
      </c>
      <c r="S197" t="s">
        <v>136</v>
      </c>
      <c r="T197" t="s">
        <v>136</v>
      </c>
      <c r="U197" t="s">
        <v>136</v>
      </c>
      <c r="V197" t="s">
        <v>136</v>
      </c>
      <c r="W197" t="s">
        <v>136</v>
      </c>
      <c r="Z197" t="s">
        <v>136</v>
      </c>
      <c r="AA197" t="s">
        <v>136</v>
      </c>
      <c r="AB197" t="s">
        <v>136</v>
      </c>
      <c r="AC197" t="s">
        <v>136</v>
      </c>
      <c r="AD197" t="s">
        <v>136</v>
      </c>
      <c r="AE197" t="s">
        <v>136</v>
      </c>
      <c r="AH197" t="s">
        <v>136</v>
      </c>
      <c r="AI197" t="s">
        <v>136</v>
      </c>
      <c r="AJ197" t="s">
        <v>136</v>
      </c>
      <c r="AK197" t="s">
        <v>136</v>
      </c>
      <c r="AL197" t="s">
        <v>136</v>
      </c>
      <c r="AM197" t="s">
        <v>136</v>
      </c>
      <c r="AP197" t="s">
        <v>136</v>
      </c>
      <c r="AQ197" t="s">
        <v>136</v>
      </c>
      <c r="AR197" t="s">
        <v>136</v>
      </c>
      <c r="AS197" t="s">
        <v>136</v>
      </c>
      <c r="AT197" t="s">
        <v>136</v>
      </c>
      <c r="AU197" t="s">
        <v>136</v>
      </c>
      <c r="AX197" t="s">
        <v>136</v>
      </c>
      <c r="AY197" t="s">
        <v>136</v>
      </c>
      <c r="AZ197" t="s">
        <v>136</v>
      </c>
      <c r="BA197" t="s">
        <v>136</v>
      </c>
      <c r="BB197" t="s">
        <v>136</v>
      </c>
      <c r="BC197" t="s">
        <v>136</v>
      </c>
      <c r="BF197" t="s">
        <v>136</v>
      </c>
      <c r="BG197" t="s">
        <v>136</v>
      </c>
      <c r="BH197" t="s">
        <v>136</v>
      </c>
      <c r="BI197" t="s">
        <v>133</v>
      </c>
      <c r="BJ197" t="s">
        <v>136</v>
      </c>
      <c r="BK197" t="s">
        <v>136</v>
      </c>
      <c r="BN197" t="s">
        <v>136</v>
      </c>
      <c r="BO197" t="s">
        <v>136</v>
      </c>
      <c r="BP197" t="s">
        <v>132</v>
      </c>
      <c r="BQ197" t="s">
        <v>136</v>
      </c>
      <c r="BR197" t="s">
        <v>136</v>
      </c>
      <c r="BS197" t="s">
        <v>137</v>
      </c>
      <c r="CD197" t="s">
        <v>133</v>
      </c>
      <c r="CE197" t="s">
        <v>136</v>
      </c>
      <c r="CF197" t="s">
        <v>136</v>
      </c>
      <c r="CG197" t="s">
        <v>136</v>
      </c>
      <c r="CH197" t="s">
        <v>136</v>
      </c>
      <c r="CI197" t="s">
        <v>136</v>
      </c>
      <c r="CJ197" t="s">
        <v>136</v>
      </c>
      <c r="CM197" t="s">
        <v>136</v>
      </c>
      <c r="CN197" t="s">
        <v>136</v>
      </c>
      <c r="CO197" t="s">
        <v>136</v>
      </c>
      <c r="CP197" t="s">
        <v>136</v>
      </c>
      <c r="CQ197" t="s">
        <v>136</v>
      </c>
      <c r="CR197" t="s">
        <v>136</v>
      </c>
      <c r="CS197" t="s">
        <v>136</v>
      </c>
      <c r="CT197" t="s">
        <v>136</v>
      </c>
      <c r="CU197" t="s">
        <v>136</v>
      </c>
      <c r="CV197" t="s">
        <v>136</v>
      </c>
      <c r="CW197" t="s">
        <v>136</v>
      </c>
      <c r="CX197" t="s">
        <v>136</v>
      </c>
      <c r="CY197" t="s">
        <v>136</v>
      </c>
      <c r="CZ197" t="s">
        <v>136</v>
      </c>
      <c r="DA197" t="s">
        <v>136</v>
      </c>
      <c r="DB197" t="s">
        <v>136</v>
      </c>
      <c r="DC197" t="s">
        <v>136</v>
      </c>
      <c r="DD197" t="s">
        <v>136</v>
      </c>
      <c r="DE197" t="s">
        <v>136</v>
      </c>
      <c r="DF197" t="s">
        <v>136</v>
      </c>
      <c r="DG197" t="s">
        <v>136</v>
      </c>
      <c r="DH197" t="s">
        <v>136</v>
      </c>
      <c r="DI197" t="s">
        <v>136</v>
      </c>
      <c r="DJ197" t="s">
        <v>136</v>
      </c>
      <c r="DK197" t="s">
        <v>136</v>
      </c>
      <c r="DL197" t="s">
        <v>136</v>
      </c>
      <c r="DM197" t="s">
        <v>136</v>
      </c>
      <c r="DN197" t="s">
        <v>136</v>
      </c>
      <c r="DO197" t="s">
        <v>136</v>
      </c>
      <c r="DP197" t="s">
        <v>136</v>
      </c>
      <c r="DQ197" t="s">
        <v>136</v>
      </c>
      <c r="DR197" t="s">
        <v>136</v>
      </c>
      <c r="DS197" t="s">
        <v>136</v>
      </c>
      <c r="DT197" t="s">
        <v>136</v>
      </c>
      <c r="DW197" t="s">
        <v>136</v>
      </c>
      <c r="DX197" t="s">
        <v>136</v>
      </c>
      <c r="DY197" t="s">
        <v>136</v>
      </c>
      <c r="DZ197" t="s">
        <v>136</v>
      </c>
      <c r="EA197" t="s">
        <v>136</v>
      </c>
      <c r="EB197" t="s">
        <v>136</v>
      </c>
      <c r="EC197" t="s">
        <v>136</v>
      </c>
      <c r="ED197" t="s">
        <v>136</v>
      </c>
      <c r="EE197" t="s">
        <v>136</v>
      </c>
      <c r="EF197" t="s">
        <v>136</v>
      </c>
      <c r="EG197" t="s">
        <v>136</v>
      </c>
      <c r="EH197" t="s">
        <v>136</v>
      </c>
      <c r="EI197" t="s">
        <v>136</v>
      </c>
      <c r="EJ197" t="s">
        <v>136</v>
      </c>
      <c r="EK197" t="s">
        <v>136</v>
      </c>
      <c r="EL197" t="s">
        <v>136</v>
      </c>
      <c r="EM197" t="s">
        <v>136</v>
      </c>
      <c r="EN197" t="s">
        <v>136</v>
      </c>
      <c r="EO197" t="s">
        <v>136</v>
      </c>
      <c r="EP197" t="s">
        <v>136</v>
      </c>
      <c r="EQ197" t="s">
        <v>136</v>
      </c>
      <c r="ER197" t="s">
        <v>136</v>
      </c>
      <c r="ES197" t="s">
        <v>136</v>
      </c>
      <c r="ET197" t="s">
        <v>136</v>
      </c>
      <c r="EU197" t="s">
        <v>136</v>
      </c>
      <c r="EV197" t="s">
        <v>136</v>
      </c>
      <c r="EW197" t="s">
        <v>136</v>
      </c>
      <c r="EX197" t="s">
        <v>136</v>
      </c>
      <c r="EY197" t="s">
        <v>136</v>
      </c>
      <c r="EZ197" t="s">
        <v>136</v>
      </c>
      <c r="FA197" t="s">
        <v>136</v>
      </c>
      <c r="FB197" t="s">
        <v>136</v>
      </c>
      <c r="FC197" t="s">
        <v>136</v>
      </c>
      <c r="FD197" t="s">
        <v>136</v>
      </c>
      <c r="FE197" t="s">
        <v>136</v>
      </c>
      <c r="FF197" t="s">
        <v>136</v>
      </c>
    </row>
    <row r="198" spans="1:162" x14ac:dyDescent="0.2">
      <c r="A198" t="s">
        <v>332</v>
      </c>
      <c r="B198" t="s">
        <v>136</v>
      </c>
      <c r="C198" t="s">
        <v>136</v>
      </c>
      <c r="D198" t="s">
        <v>137</v>
      </c>
      <c r="E198" t="s">
        <v>136</v>
      </c>
      <c r="F198" t="s">
        <v>136</v>
      </c>
      <c r="G198" t="s">
        <v>136</v>
      </c>
      <c r="J198" t="s">
        <v>136</v>
      </c>
      <c r="K198" t="s">
        <v>136</v>
      </c>
      <c r="L198" t="s">
        <v>136</v>
      </c>
      <c r="M198" t="s">
        <v>136</v>
      </c>
      <c r="N198" t="s">
        <v>136</v>
      </c>
      <c r="O198" t="s">
        <v>136</v>
      </c>
      <c r="R198" t="s">
        <v>136</v>
      </c>
      <c r="S198" t="s">
        <v>136</v>
      </c>
      <c r="T198" t="s">
        <v>136</v>
      </c>
      <c r="U198" t="s">
        <v>136</v>
      </c>
      <c r="V198" t="s">
        <v>136</v>
      </c>
      <c r="W198" t="s">
        <v>136</v>
      </c>
      <c r="Z198" t="s">
        <v>136</v>
      </c>
      <c r="AA198" t="s">
        <v>136</v>
      </c>
      <c r="AB198" t="s">
        <v>136</v>
      </c>
      <c r="AC198" t="s">
        <v>136</v>
      </c>
      <c r="AD198" t="s">
        <v>136</v>
      </c>
      <c r="AE198" t="s">
        <v>136</v>
      </c>
      <c r="AH198" t="s">
        <v>136</v>
      </c>
      <c r="AI198" t="s">
        <v>136</v>
      </c>
      <c r="AJ198" t="s">
        <v>136</v>
      </c>
      <c r="AK198" t="s">
        <v>136</v>
      </c>
      <c r="AL198" t="s">
        <v>136</v>
      </c>
      <c r="AM198" t="s">
        <v>136</v>
      </c>
      <c r="AP198" t="s">
        <v>136</v>
      </c>
      <c r="AQ198" t="s">
        <v>136</v>
      </c>
      <c r="AR198" t="s">
        <v>136</v>
      </c>
      <c r="AS198" t="s">
        <v>136</v>
      </c>
      <c r="AT198" t="s">
        <v>136</v>
      </c>
      <c r="AU198" t="s">
        <v>136</v>
      </c>
      <c r="AX198" t="s">
        <v>136</v>
      </c>
      <c r="AY198" t="s">
        <v>136</v>
      </c>
      <c r="AZ198" t="s">
        <v>136</v>
      </c>
      <c r="BA198" t="s">
        <v>136</v>
      </c>
      <c r="BB198" t="s">
        <v>136</v>
      </c>
      <c r="BC198" t="s">
        <v>136</v>
      </c>
      <c r="BF198" t="s">
        <v>136</v>
      </c>
      <c r="BG198" t="s">
        <v>136</v>
      </c>
      <c r="BH198" t="s">
        <v>136</v>
      </c>
      <c r="BI198" t="s">
        <v>136</v>
      </c>
      <c r="BJ198" t="s">
        <v>136</v>
      </c>
      <c r="BK198" t="s">
        <v>136</v>
      </c>
      <c r="BN198" t="s">
        <v>136</v>
      </c>
      <c r="BO198" t="s">
        <v>136</v>
      </c>
      <c r="BP198" t="s">
        <v>136</v>
      </c>
      <c r="BQ198" t="s">
        <v>136</v>
      </c>
      <c r="BR198" t="s">
        <v>136</v>
      </c>
      <c r="BS198" t="s">
        <v>136</v>
      </c>
      <c r="CD198" t="s">
        <v>136</v>
      </c>
      <c r="CE198" t="s">
        <v>136</v>
      </c>
      <c r="CF198" t="s">
        <v>136</v>
      </c>
      <c r="CG198" t="s">
        <v>136</v>
      </c>
      <c r="CH198" t="s">
        <v>136</v>
      </c>
      <c r="CI198" t="s">
        <v>136</v>
      </c>
      <c r="CJ198" t="s">
        <v>136</v>
      </c>
      <c r="CM198" t="s">
        <v>136</v>
      </c>
      <c r="CN198" t="s">
        <v>136</v>
      </c>
      <c r="CO198" t="s">
        <v>136</v>
      </c>
      <c r="CP198" t="s">
        <v>136</v>
      </c>
      <c r="CQ198" t="s">
        <v>136</v>
      </c>
      <c r="CR198" t="s">
        <v>136</v>
      </c>
      <c r="CS198" t="s">
        <v>136</v>
      </c>
      <c r="CT198" t="s">
        <v>136</v>
      </c>
      <c r="CU198" t="s">
        <v>136</v>
      </c>
      <c r="CV198" t="s">
        <v>136</v>
      </c>
      <c r="CW198" t="s">
        <v>136</v>
      </c>
      <c r="CX198" t="s">
        <v>136</v>
      </c>
      <c r="CY198" t="s">
        <v>136</v>
      </c>
      <c r="CZ198" t="s">
        <v>136</v>
      </c>
      <c r="DA198" t="s">
        <v>136</v>
      </c>
      <c r="DB198" t="s">
        <v>136</v>
      </c>
      <c r="DC198" t="s">
        <v>136</v>
      </c>
      <c r="DD198" t="s">
        <v>136</v>
      </c>
      <c r="DE198" t="s">
        <v>136</v>
      </c>
      <c r="DF198" t="s">
        <v>136</v>
      </c>
      <c r="DG198" t="s">
        <v>136</v>
      </c>
      <c r="DH198" t="s">
        <v>136</v>
      </c>
      <c r="DI198" t="s">
        <v>136</v>
      </c>
      <c r="DJ198" t="s">
        <v>136</v>
      </c>
      <c r="DK198" t="s">
        <v>136</v>
      </c>
      <c r="DL198" t="s">
        <v>136</v>
      </c>
      <c r="DM198" t="s">
        <v>136</v>
      </c>
      <c r="DN198" t="s">
        <v>136</v>
      </c>
      <c r="DO198" t="s">
        <v>136</v>
      </c>
      <c r="DP198" t="s">
        <v>136</v>
      </c>
      <c r="DQ198" t="s">
        <v>136</v>
      </c>
      <c r="DR198" t="s">
        <v>136</v>
      </c>
      <c r="DS198" t="s">
        <v>136</v>
      </c>
      <c r="DT198" t="s">
        <v>136</v>
      </c>
      <c r="DW198" t="s">
        <v>136</v>
      </c>
      <c r="DX198" t="s">
        <v>136</v>
      </c>
      <c r="DY198" t="s">
        <v>136</v>
      </c>
      <c r="DZ198" t="s">
        <v>136</v>
      </c>
      <c r="EA198" t="s">
        <v>136</v>
      </c>
      <c r="EB198" t="s">
        <v>136</v>
      </c>
      <c r="EC198" t="s">
        <v>136</v>
      </c>
      <c r="ED198" t="s">
        <v>136</v>
      </c>
      <c r="EE198" t="s">
        <v>136</v>
      </c>
      <c r="EF198" t="s">
        <v>136</v>
      </c>
      <c r="EG198" t="s">
        <v>136</v>
      </c>
      <c r="EH198" t="s">
        <v>136</v>
      </c>
      <c r="EI198" t="s">
        <v>136</v>
      </c>
      <c r="EJ198" t="s">
        <v>136</v>
      </c>
      <c r="EK198" t="s">
        <v>136</v>
      </c>
      <c r="EL198" t="s">
        <v>136</v>
      </c>
      <c r="EM198" t="s">
        <v>136</v>
      </c>
      <c r="EN198" t="s">
        <v>136</v>
      </c>
      <c r="EO198" t="s">
        <v>136</v>
      </c>
      <c r="EP198" t="s">
        <v>136</v>
      </c>
      <c r="EQ198" t="s">
        <v>136</v>
      </c>
      <c r="ER198" t="s">
        <v>136</v>
      </c>
      <c r="ES198" t="s">
        <v>136</v>
      </c>
      <c r="ET198" t="s">
        <v>136</v>
      </c>
      <c r="EU198" t="s">
        <v>136</v>
      </c>
      <c r="EV198" t="s">
        <v>136</v>
      </c>
      <c r="EW198" t="s">
        <v>136</v>
      </c>
      <c r="EX198" t="s">
        <v>136</v>
      </c>
      <c r="EY198" t="s">
        <v>136</v>
      </c>
      <c r="EZ198" t="s">
        <v>136</v>
      </c>
      <c r="FA198" t="s">
        <v>136</v>
      </c>
      <c r="FB198" t="s">
        <v>136</v>
      </c>
      <c r="FC198" t="s">
        <v>136</v>
      </c>
      <c r="FD198" t="s">
        <v>136</v>
      </c>
      <c r="FE198" t="s">
        <v>136</v>
      </c>
      <c r="FF198" t="s">
        <v>136</v>
      </c>
    </row>
    <row r="199" spans="1:162" x14ac:dyDescent="0.2">
      <c r="A199" t="s">
        <v>333</v>
      </c>
      <c r="B199" t="s">
        <v>136</v>
      </c>
      <c r="C199" t="s">
        <v>136</v>
      </c>
      <c r="D199" t="s">
        <v>137</v>
      </c>
      <c r="E199" t="s">
        <v>136</v>
      </c>
      <c r="F199" t="s">
        <v>136</v>
      </c>
      <c r="G199" t="s">
        <v>136</v>
      </c>
      <c r="J199" t="s">
        <v>136</v>
      </c>
      <c r="K199" t="s">
        <v>136</v>
      </c>
      <c r="L199" t="s">
        <v>136</v>
      </c>
      <c r="M199" t="s">
        <v>136</v>
      </c>
      <c r="N199" t="s">
        <v>136</v>
      </c>
      <c r="O199" t="s">
        <v>136</v>
      </c>
      <c r="R199" t="s">
        <v>136</v>
      </c>
      <c r="S199" t="s">
        <v>136</v>
      </c>
      <c r="T199" t="s">
        <v>136</v>
      </c>
      <c r="U199" t="s">
        <v>136</v>
      </c>
      <c r="V199" t="s">
        <v>136</v>
      </c>
      <c r="W199" t="s">
        <v>136</v>
      </c>
      <c r="Z199" t="s">
        <v>136</v>
      </c>
      <c r="AA199" t="s">
        <v>136</v>
      </c>
      <c r="AB199" t="s">
        <v>136</v>
      </c>
      <c r="AC199" t="s">
        <v>136</v>
      </c>
      <c r="AD199" t="s">
        <v>136</v>
      </c>
      <c r="AE199" t="s">
        <v>136</v>
      </c>
      <c r="AH199" t="s">
        <v>136</v>
      </c>
      <c r="AI199" t="s">
        <v>136</v>
      </c>
      <c r="AJ199" t="s">
        <v>136</v>
      </c>
      <c r="AK199" t="s">
        <v>136</v>
      </c>
      <c r="AL199" t="s">
        <v>136</v>
      </c>
      <c r="AM199" t="s">
        <v>136</v>
      </c>
      <c r="AP199" t="s">
        <v>136</v>
      </c>
      <c r="AQ199" t="s">
        <v>136</v>
      </c>
      <c r="AR199" t="s">
        <v>136</v>
      </c>
      <c r="AS199" t="s">
        <v>136</v>
      </c>
      <c r="AT199" t="s">
        <v>136</v>
      </c>
      <c r="AU199" t="s">
        <v>136</v>
      </c>
      <c r="AX199" t="s">
        <v>136</v>
      </c>
      <c r="AY199" t="s">
        <v>136</v>
      </c>
      <c r="AZ199" t="s">
        <v>136</v>
      </c>
      <c r="BA199" t="s">
        <v>136</v>
      </c>
      <c r="BB199" t="s">
        <v>136</v>
      </c>
      <c r="BC199" t="s">
        <v>136</v>
      </c>
      <c r="BF199" t="s">
        <v>136</v>
      </c>
      <c r="BG199" t="s">
        <v>136</v>
      </c>
      <c r="BH199" t="s">
        <v>136</v>
      </c>
      <c r="BI199" t="s">
        <v>136</v>
      </c>
      <c r="BJ199" t="s">
        <v>136</v>
      </c>
      <c r="BK199" t="s">
        <v>136</v>
      </c>
      <c r="BN199" t="s">
        <v>136</v>
      </c>
      <c r="BO199" t="s">
        <v>136</v>
      </c>
      <c r="BP199" t="s">
        <v>136</v>
      </c>
      <c r="BQ199" t="s">
        <v>136</v>
      </c>
      <c r="BR199" t="s">
        <v>136</v>
      </c>
      <c r="BS199" t="s">
        <v>136</v>
      </c>
      <c r="CD199" t="s">
        <v>136</v>
      </c>
      <c r="CE199" t="s">
        <v>136</v>
      </c>
      <c r="CF199" t="s">
        <v>136</v>
      </c>
      <c r="CG199" t="s">
        <v>136</v>
      </c>
      <c r="CH199" t="s">
        <v>136</v>
      </c>
      <c r="CI199" t="s">
        <v>136</v>
      </c>
      <c r="CJ199" t="s">
        <v>136</v>
      </c>
      <c r="CM199" t="s">
        <v>136</v>
      </c>
      <c r="CN199" t="s">
        <v>136</v>
      </c>
      <c r="CO199" t="s">
        <v>136</v>
      </c>
      <c r="CP199" t="s">
        <v>136</v>
      </c>
      <c r="CQ199" t="s">
        <v>136</v>
      </c>
      <c r="CR199" t="s">
        <v>136</v>
      </c>
      <c r="CS199" t="s">
        <v>136</v>
      </c>
      <c r="CT199" t="s">
        <v>136</v>
      </c>
      <c r="CU199" t="s">
        <v>136</v>
      </c>
      <c r="CV199" t="s">
        <v>136</v>
      </c>
      <c r="CW199" t="s">
        <v>136</v>
      </c>
      <c r="CX199" t="s">
        <v>136</v>
      </c>
      <c r="CY199" t="s">
        <v>136</v>
      </c>
      <c r="CZ199" t="s">
        <v>136</v>
      </c>
      <c r="DA199" t="s">
        <v>136</v>
      </c>
      <c r="DB199" t="s">
        <v>136</v>
      </c>
      <c r="DC199" t="s">
        <v>136</v>
      </c>
      <c r="DD199" t="s">
        <v>136</v>
      </c>
      <c r="DE199" t="s">
        <v>136</v>
      </c>
      <c r="DF199" t="s">
        <v>136</v>
      </c>
      <c r="DG199" t="s">
        <v>136</v>
      </c>
      <c r="DH199" t="s">
        <v>136</v>
      </c>
      <c r="DI199" t="s">
        <v>136</v>
      </c>
      <c r="DJ199" t="s">
        <v>136</v>
      </c>
      <c r="DK199" t="s">
        <v>136</v>
      </c>
      <c r="DL199" t="s">
        <v>136</v>
      </c>
      <c r="DM199" t="s">
        <v>136</v>
      </c>
      <c r="DN199" t="s">
        <v>136</v>
      </c>
      <c r="DO199" t="s">
        <v>136</v>
      </c>
      <c r="DP199" t="s">
        <v>136</v>
      </c>
      <c r="DQ199" t="s">
        <v>136</v>
      </c>
      <c r="DR199" t="s">
        <v>136</v>
      </c>
      <c r="DS199" t="s">
        <v>136</v>
      </c>
      <c r="DT199" t="s">
        <v>136</v>
      </c>
      <c r="DW199" t="s">
        <v>136</v>
      </c>
      <c r="DX199" t="s">
        <v>136</v>
      </c>
      <c r="DY199" t="s">
        <v>136</v>
      </c>
      <c r="DZ199" t="s">
        <v>136</v>
      </c>
      <c r="EA199" t="s">
        <v>136</v>
      </c>
      <c r="EB199" t="s">
        <v>136</v>
      </c>
      <c r="EC199" t="s">
        <v>136</v>
      </c>
      <c r="ED199" t="s">
        <v>136</v>
      </c>
      <c r="EE199" t="s">
        <v>136</v>
      </c>
      <c r="EF199" t="s">
        <v>136</v>
      </c>
      <c r="EG199" t="s">
        <v>136</v>
      </c>
      <c r="EH199" t="s">
        <v>136</v>
      </c>
      <c r="EI199" t="s">
        <v>136</v>
      </c>
      <c r="EJ199" t="s">
        <v>136</v>
      </c>
      <c r="EK199" t="s">
        <v>136</v>
      </c>
      <c r="EL199" t="s">
        <v>136</v>
      </c>
      <c r="EM199" t="s">
        <v>136</v>
      </c>
      <c r="EN199" t="s">
        <v>136</v>
      </c>
      <c r="EO199" t="s">
        <v>136</v>
      </c>
      <c r="EP199" t="s">
        <v>136</v>
      </c>
      <c r="EQ199" t="s">
        <v>136</v>
      </c>
      <c r="ER199" t="s">
        <v>136</v>
      </c>
      <c r="ES199" t="s">
        <v>136</v>
      </c>
      <c r="ET199" t="s">
        <v>136</v>
      </c>
      <c r="EU199" t="s">
        <v>136</v>
      </c>
      <c r="EV199" t="s">
        <v>136</v>
      </c>
      <c r="EW199" t="s">
        <v>136</v>
      </c>
      <c r="EX199" t="s">
        <v>136</v>
      </c>
      <c r="EY199" t="s">
        <v>136</v>
      </c>
      <c r="EZ199" t="s">
        <v>136</v>
      </c>
      <c r="FA199" t="s">
        <v>136</v>
      </c>
      <c r="FB199" t="s">
        <v>136</v>
      </c>
      <c r="FC199" t="s">
        <v>136</v>
      </c>
      <c r="FD199" t="s">
        <v>136</v>
      </c>
      <c r="FE199" t="s">
        <v>136</v>
      </c>
      <c r="FF199" t="s">
        <v>136</v>
      </c>
    </row>
    <row r="200" spans="1:162" x14ac:dyDescent="0.2">
      <c r="A200" t="s">
        <v>334</v>
      </c>
      <c r="B200" t="s">
        <v>136</v>
      </c>
      <c r="C200" t="s">
        <v>136</v>
      </c>
      <c r="D200" t="s">
        <v>136</v>
      </c>
      <c r="E200" t="s">
        <v>136</v>
      </c>
      <c r="F200" t="s">
        <v>136</v>
      </c>
      <c r="G200" t="s">
        <v>136</v>
      </c>
      <c r="J200" t="s">
        <v>137</v>
      </c>
      <c r="K200" t="s">
        <v>136</v>
      </c>
      <c r="L200" t="s">
        <v>136</v>
      </c>
      <c r="M200" t="s">
        <v>136</v>
      </c>
      <c r="N200" t="s">
        <v>136</v>
      </c>
      <c r="O200" t="s">
        <v>137</v>
      </c>
      <c r="R200" t="s">
        <v>133</v>
      </c>
      <c r="S200" t="s">
        <v>136</v>
      </c>
      <c r="T200" t="s">
        <v>136</v>
      </c>
      <c r="U200" t="s">
        <v>136</v>
      </c>
      <c r="V200" t="s">
        <v>136</v>
      </c>
      <c r="W200" t="s">
        <v>137</v>
      </c>
      <c r="Z200" t="s">
        <v>136</v>
      </c>
      <c r="AA200" t="s">
        <v>136</v>
      </c>
      <c r="AB200" t="s">
        <v>136</v>
      </c>
      <c r="AC200" t="s">
        <v>133</v>
      </c>
      <c r="AD200" t="s">
        <v>136</v>
      </c>
      <c r="AE200" t="s">
        <v>136</v>
      </c>
      <c r="AH200" t="s">
        <v>137</v>
      </c>
      <c r="AI200" t="s">
        <v>136</v>
      </c>
      <c r="AJ200" t="s">
        <v>136</v>
      </c>
      <c r="AK200" t="s">
        <v>136</v>
      </c>
      <c r="AL200" t="s">
        <v>137</v>
      </c>
      <c r="AM200" t="s">
        <v>132</v>
      </c>
      <c r="AP200" t="s">
        <v>136</v>
      </c>
      <c r="AQ200" t="s">
        <v>136</v>
      </c>
      <c r="AR200" t="s">
        <v>136</v>
      </c>
      <c r="AS200" t="s">
        <v>136</v>
      </c>
      <c r="AT200" t="s">
        <v>136</v>
      </c>
      <c r="AU200" t="s">
        <v>136</v>
      </c>
      <c r="AX200" t="s">
        <v>136</v>
      </c>
      <c r="AY200" t="s">
        <v>136</v>
      </c>
      <c r="AZ200" t="s">
        <v>136</v>
      </c>
      <c r="BA200" t="s">
        <v>136</v>
      </c>
      <c r="BB200" t="s">
        <v>136</v>
      </c>
      <c r="BC200" t="s">
        <v>136</v>
      </c>
      <c r="BF200" t="s">
        <v>136</v>
      </c>
      <c r="BG200" t="s">
        <v>136</v>
      </c>
      <c r="BH200" t="s">
        <v>136</v>
      </c>
      <c r="BI200" t="s">
        <v>133</v>
      </c>
      <c r="BJ200" t="s">
        <v>132</v>
      </c>
      <c r="BK200" t="s">
        <v>132</v>
      </c>
      <c r="BN200" t="s">
        <v>136</v>
      </c>
      <c r="BO200" t="s">
        <v>136</v>
      </c>
      <c r="BP200" t="s">
        <v>136</v>
      </c>
      <c r="BQ200" t="s">
        <v>136</v>
      </c>
      <c r="BR200" t="s">
        <v>136</v>
      </c>
      <c r="BS200" t="s">
        <v>136</v>
      </c>
      <c r="CD200" t="s">
        <v>138</v>
      </c>
      <c r="CE200" t="s">
        <v>136</v>
      </c>
      <c r="CF200" t="s">
        <v>136</v>
      </c>
      <c r="CG200" t="s">
        <v>136</v>
      </c>
      <c r="CH200" t="s">
        <v>138</v>
      </c>
      <c r="CI200" t="s">
        <v>136</v>
      </c>
      <c r="CJ200" t="s">
        <v>136</v>
      </c>
      <c r="CM200" t="s">
        <v>136</v>
      </c>
      <c r="CN200" t="s">
        <v>136</v>
      </c>
      <c r="CO200" t="s">
        <v>136</v>
      </c>
      <c r="CP200" t="s">
        <v>138</v>
      </c>
      <c r="CQ200" t="s">
        <v>136</v>
      </c>
      <c r="CR200" t="s">
        <v>136</v>
      </c>
      <c r="CS200" t="s">
        <v>136</v>
      </c>
      <c r="CT200" t="s">
        <v>136</v>
      </c>
      <c r="CU200" t="s">
        <v>137</v>
      </c>
      <c r="CV200" t="s">
        <v>136</v>
      </c>
      <c r="CW200" t="s">
        <v>136</v>
      </c>
      <c r="CX200" t="s">
        <v>136</v>
      </c>
      <c r="CY200" t="s">
        <v>136</v>
      </c>
      <c r="CZ200" t="s">
        <v>136</v>
      </c>
      <c r="DA200" t="s">
        <v>136</v>
      </c>
      <c r="DB200" t="s">
        <v>136</v>
      </c>
      <c r="DC200" t="s">
        <v>136</v>
      </c>
      <c r="DD200" t="s">
        <v>136</v>
      </c>
      <c r="DE200" t="s">
        <v>136</v>
      </c>
      <c r="DF200" t="s">
        <v>136</v>
      </c>
      <c r="DG200" t="s">
        <v>136</v>
      </c>
      <c r="DH200" t="s">
        <v>136</v>
      </c>
      <c r="DI200" t="s">
        <v>136</v>
      </c>
      <c r="DJ200" t="s">
        <v>136</v>
      </c>
      <c r="DK200" t="s">
        <v>136</v>
      </c>
      <c r="DL200" t="s">
        <v>136</v>
      </c>
      <c r="DM200" t="s">
        <v>136</v>
      </c>
      <c r="DN200" t="s">
        <v>136</v>
      </c>
      <c r="DO200" t="s">
        <v>137</v>
      </c>
      <c r="DP200" t="s">
        <v>136</v>
      </c>
      <c r="DQ200" t="s">
        <v>136</v>
      </c>
      <c r="DR200" t="s">
        <v>136</v>
      </c>
      <c r="DS200" t="s">
        <v>138</v>
      </c>
      <c r="DT200" t="s">
        <v>136</v>
      </c>
      <c r="DW200" t="s">
        <v>136</v>
      </c>
      <c r="DX200" t="s">
        <v>136</v>
      </c>
      <c r="DY200" t="s">
        <v>136</v>
      </c>
      <c r="DZ200" t="s">
        <v>136</v>
      </c>
      <c r="EA200" t="s">
        <v>136</v>
      </c>
      <c r="EB200" t="s">
        <v>136</v>
      </c>
      <c r="EC200" t="s">
        <v>136</v>
      </c>
      <c r="ED200" t="s">
        <v>136</v>
      </c>
      <c r="EE200" t="s">
        <v>136</v>
      </c>
      <c r="EF200" t="s">
        <v>136</v>
      </c>
      <c r="EG200" t="s">
        <v>137</v>
      </c>
      <c r="EH200" t="s">
        <v>136</v>
      </c>
      <c r="EI200" t="s">
        <v>136</v>
      </c>
      <c r="EJ200" t="s">
        <v>136</v>
      </c>
      <c r="EK200" t="s">
        <v>136</v>
      </c>
      <c r="EL200" t="s">
        <v>136</v>
      </c>
      <c r="EM200" t="s">
        <v>136</v>
      </c>
      <c r="EN200" t="s">
        <v>136</v>
      </c>
      <c r="EO200" t="s">
        <v>136</v>
      </c>
      <c r="EP200" t="s">
        <v>136</v>
      </c>
      <c r="EQ200" t="s">
        <v>136</v>
      </c>
      <c r="ER200" t="s">
        <v>136</v>
      </c>
      <c r="ES200" t="s">
        <v>136</v>
      </c>
      <c r="ET200" t="s">
        <v>136</v>
      </c>
      <c r="EU200" t="s">
        <v>136</v>
      </c>
      <c r="EV200" t="s">
        <v>136</v>
      </c>
      <c r="EW200" t="s">
        <v>136</v>
      </c>
      <c r="EX200" t="s">
        <v>136</v>
      </c>
      <c r="EY200" t="s">
        <v>136</v>
      </c>
      <c r="EZ200" t="s">
        <v>136</v>
      </c>
      <c r="FA200" t="s">
        <v>136</v>
      </c>
      <c r="FB200" t="s">
        <v>136</v>
      </c>
      <c r="FC200" t="s">
        <v>136</v>
      </c>
      <c r="FD200" t="s">
        <v>136</v>
      </c>
      <c r="FE200" t="s">
        <v>136</v>
      </c>
      <c r="FF200" t="s">
        <v>136</v>
      </c>
    </row>
    <row r="201" spans="1:162" x14ac:dyDescent="0.2">
      <c r="A201" t="s">
        <v>335</v>
      </c>
      <c r="B201" t="s">
        <v>136</v>
      </c>
      <c r="C201" t="s">
        <v>136</v>
      </c>
      <c r="D201" t="s">
        <v>133</v>
      </c>
      <c r="E201" t="s">
        <v>136</v>
      </c>
      <c r="F201" t="s">
        <v>136</v>
      </c>
      <c r="G201" t="s">
        <v>133</v>
      </c>
      <c r="J201" t="s">
        <v>136</v>
      </c>
      <c r="K201" t="s">
        <v>136</v>
      </c>
      <c r="L201" t="s">
        <v>136</v>
      </c>
      <c r="M201" t="s">
        <v>136</v>
      </c>
      <c r="N201" t="s">
        <v>136</v>
      </c>
      <c r="O201" t="s">
        <v>136</v>
      </c>
      <c r="R201" t="s">
        <v>136</v>
      </c>
      <c r="S201" t="s">
        <v>136</v>
      </c>
      <c r="T201" t="s">
        <v>136</v>
      </c>
      <c r="U201" t="s">
        <v>134</v>
      </c>
      <c r="V201" t="s">
        <v>136</v>
      </c>
      <c r="W201" t="s">
        <v>136</v>
      </c>
      <c r="Z201" t="s">
        <v>136</v>
      </c>
      <c r="AA201" t="s">
        <v>136</v>
      </c>
      <c r="AB201" t="s">
        <v>136</v>
      </c>
      <c r="AC201" t="s">
        <v>136</v>
      </c>
      <c r="AD201" t="s">
        <v>136</v>
      </c>
      <c r="AE201" t="s">
        <v>136</v>
      </c>
      <c r="AH201" t="s">
        <v>136</v>
      </c>
      <c r="AI201" t="s">
        <v>136</v>
      </c>
      <c r="AJ201" t="s">
        <v>136</v>
      </c>
      <c r="AK201" t="s">
        <v>136</v>
      </c>
      <c r="AL201" t="s">
        <v>136</v>
      </c>
      <c r="AM201" t="s">
        <v>136</v>
      </c>
      <c r="AP201" t="s">
        <v>132</v>
      </c>
      <c r="AQ201" t="s">
        <v>136</v>
      </c>
      <c r="AR201" t="s">
        <v>136</v>
      </c>
      <c r="AS201" t="s">
        <v>136</v>
      </c>
      <c r="AT201" t="s">
        <v>136</v>
      </c>
      <c r="AU201" t="s">
        <v>136</v>
      </c>
      <c r="AX201" t="s">
        <v>136</v>
      </c>
      <c r="AY201" t="s">
        <v>136</v>
      </c>
      <c r="AZ201" t="s">
        <v>136</v>
      </c>
      <c r="BA201" t="s">
        <v>136</v>
      </c>
      <c r="BB201" t="s">
        <v>132</v>
      </c>
      <c r="BC201" t="s">
        <v>136</v>
      </c>
      <c r="BF201" t="s">
        <v>132</v>
      </c>
      <c r="BG201" t="s">
        <v>136</v>
      </c>
      <c r="BH201" t="s">
        <v>136</v>
      </c>
      <c r="BI201" t="s">
        <v>134</v>
      </c>
      <c r="BJ201" t="s">
        <v>136</v>
      </c>
      <c r="BK201" t="s">
        <v>136</v>
      </c>
      <c r="BN201" t="s">
        <v>136</v>
      </c>
      <c r="BO201" t="s">
        <v>132</v>
      </c>
      <c r="BP201" t="s">
        <v>132</v>
      </c>
      <c r="BQ201" t="s">
        <v>136</v>
      </c>
      <c r="BR201" t="s">
        <v>136</v>
      </c>
      <c r="BS201" t="s">
        <v>132</v>
      </c>
      <c r="CD201" t="s">
        <v>136</v>
      </c>
      <c r="CE201" t="s">
        <v>132</v>
      </c>
      <c r="CF201" t="s">
        <v>136</v>
      </c>
      <c r="CG201" t="s">
        <v>132</v>
      </c>
      <c r="CH201" t="s">
        <v>136</v>
      </c>
      <c r="CI201" t="s">
        <v>136</v>
      </c>
      <c r="CJ201" t="s">
        <v>136</v>
      </c>
      <c r="CM201" t="s">
        <v>136</v>
      </c>
      <c r="CN201" t="s">
        <v>136</v>
      </c>
      <c r="CO201" t="s">
        <v>136</v>
      </c>
      <c r="CP201" t="s">
        <v>136</v>
      </c>
      <c r="CQ201" t="s">
        <v>136</v>
      </c>
      <c r="CR201" t="s">
        <v>136</v>
      </c>
      <c r="CS201" t="s">
        <v>136</v>
      </c>
      <c r="CT201" t="s">
        <v>136</v>
      </c>
      <c r="CU201" t="s">
        <v>136</v>
      </c>
      <c r="CV201" t="s">
        <v>136</v>
      </c>
      <c r="CW201" t="s">
        <v>136</v>
      </c>
      <c r="CX201" t="s">
        <v>136</v>
      </c>
      <c r="CY201" t="s">
        <v>132</v>
      </c>
      <c r="CZ201" t="s">
        <v>136</v>
      </c>
      <c r="DA201" t="s">
        <v>136</v>
      </c>
      <c r="DB201" t="s">
        <v>136</v>
      </c>
      <c r="DC201" t="s">
        <v>134</v>
      </c>
      <c r="DD201" t="s">
        <v>136</v>
      </c>
      <c r="DE201" t="s">
        <v>136</v>
      </c>
      <c r="DF201" t="s">
        <v>136</v>
      </c>
      <c r="DG201" t="s">
        <v>136</v>
      </c>
      <c r="DH201" t="s">
        <v>136</v>
      </c>
      <c r="DI201" t="s">
        <v>136</v>
      </c>
      <c r="DJ201" t="s">
        <v>136</v>
      </c>
      <c r="DK201" t="s">
        <v>136</v>
      </c>
      <c r="DL201" t="s">
        <v>136</v>
      </c>
      <c r="DM201" t="s">
        <v>136</v>
      </c>
      <c r="DN201" t="s">
        <v>136</v>
      </c>
      <c r="DO201" t="s">
        <v>136</v>
      </c>
      <c r="DP201" t="s">
        <v>136</v>
      </c>
      <c r="DQ201" t="s">
        <v>136</v>
      </c>
      <c r="DR201" t="s">
        <v>136</v>
      </c>
      <c r="DS201" t="s">
        <v>136</v>
      </c>
      <c r="DT201" t="s">
        <v>136</v>
      </c>
      <c r="DW201" t="s">
        <v>136</v>
      </c>
      <c r="DX201" t="s">
        <v>136</v>
      </c>
      <c r="DY201" t="s">
        <v>136</v>
      </c>
      <c r="DZ201" t="s">
        <v>136</v>
      </c>
      <c r="EA201" t="s">
        <v>136</v>
      </c>
      <c r="EB201" t="s">
        <v>136</v>
      </c>
      <c r="EC201" t="s">
        <v>136</v>
      </c>
      <c r="ED201" t="s">
        <v>136</v>
      </c>
      <c r="EE201" t="s">
        <v>136</v>
      </c>
      <c r="EF201" t="s">
        <v>136</v>
      </c>
      <c r="EG201" t="s">
        <v>136</v>
      </c>
      <c r="EH201" t="s">
        <v>136</v>
      </c>
      <c r="EI201" t="s">
        <v>136</v>
      </c>
      <c r="EJ201" t="s">
        <v>136</v>
      </c>
      <c r="EK201" t="s">
        <v>136</v>
      </c>
      <c r="EL201" t="s">
        <v>136</v>
      </c>
      <c r="EM201" t="s">
        <v>136</v>
      </c>
      <c r="EN201" t="s">
        <v>136</v>
      </c>
      <c r="EO201" t="s">
        <v>136</v>
      </c>
      <c r="EP201" t="s">
        <v>136</v>
      </c>
      <c r="EQ201" t="s">
        <v>132</v>
      </c>
      <c r="ER201" t="s">
        <v>136</v>
      </c>
      <c r="ES201" t="s">
        <v>136</v>
      </c>
      <c r="ET201" t="s">
        <v>136</v>
      </c>
      <c r="EU201" t="s">
        <v>136</v>
      </c>
      <c r="EV201" t="s">
        <v>136</v>
      </c>
      <c r="EW201" t="s">
        <v>136</v>
      </c>
      <c r="EX201" t="s">
        <v>136</v>
      </c>
      <c r="EY201" t="s">
        <v>136</v>
      </c>
      <c r="EZ201" t="s">
        <v>136</v>
      </c>
      <c r="FA201" t="s">
        <v>136</v>
      </c>
      <c r="FB201" t="s">
        <v>136</v>
      </c>
      <c r="FC201" t="s">
        <v>136</v>
      </c>
      <c r="FD201" t="s">
        <v>132</v>
      </c>
      <c r="FE201" t="s">
        <v>136</v>
      </c>
      <c r="FF201" t="s">
        <v>136</v>
      </c>
    </row>
    <row r="202" spans="1:162" x14ac:dyDescent="0.2">
      <c r="A202" t="s">
        <v>336</v>
      </c>
      <c r="B202" t="s">
        <v>136</v>
      </c>
      <c r="C202" t="s">
        <v>136</v>
      </c>
      <c r="D202" t="s">
        <v>138</v>
      </c>
      <c r="E202" t="s">
        <v>136</v>
      </c>
      <c r="F202" t="s">
        <v>136</v>
      </c>
      <c r="G202" t="s">
        <v>138</v>
      </c>
      <c r="J202" t="s">
        <v>136</v>
      </c>
      <c r="K202" t="s">
        <v>136</v>
      </c>
      <c r="L202" t="s">
        <v>136</v>
      </c>
      <c r="M202" t="s">
        <v>136</v>
      </c>
      <c r="N202" t="s">
        <v>136</v>
      </c>
      <c r="O202" t="s">
        <v>136</v>
      </c>
      <c r="R202" t="s">
        <v>136</v>
      </c>
      <c r="S202" t="s">
        <v>136</v>
      </c>
      <c r="T202" t="s">
        <v>138</v>
      </c>
      <c r="U202" t="s">
        <v>136</v>
      </c>
      <c r="V202" t="s">
        <v>136</v>
      </c>
      <c r="W202" t="s">
        <v>136</v>
      </c>
      <c r="Z202" t="s">
        <v>136</v>
      </c>
      <c r="AA202" t="s">
        <v>136</v>
      </c>
      <c r="AB202" t="s">
        <v>136</v>
      </c>
      <c r="AC202" t="s">
        <v>136</v>
      </c>
      <c r="AD202" t="s">
        <v>136</v>
      </c>
      <c r="AE202" t="s">
        <v>136</v>
      </c>
      <c r="AH202" t="s">
        <v>136</v>
      </c>
      <c r="AI202" t="s">
        <v>136</v>
      </c>
      <c r="AJ202" t="s">
        <v>136</v>
      </c>
      <c r="AK202" t="s">
        <v>136</v>
      </c>
      <c r="AL202" t="s">
        <v>136</v>
      </c>
      <c r="AM202" t="s">
        <v>136</v>
      </c>
      <c r="AP202" t="s">
        <v>136</v>
      </c>
      <c r="AQ202" t="s">
        <v>136</v>
      </c>
      <c r="AR202" t="s">
        <v>136</v>
      </c>
      <c r="AS202" t="s">
        <v>138</v>
      </c>
      <c r="AT202" t="s">
        <v>136</v>
      </c>
      <c r="AU202" t="s">
        <v>136</v>
      </c>
      <c r="AX202" t="s">
        <v>136</v>
      </c>
      <c r="AY202" t="s">
        <v>136</v>
      </c>
      <c r="AZ202" t="s">
        <v>136</v>
      </c>
      <c r="BA202" t="s">
        <v>136</v>
      </c>
      <c r="BB202" t="s">
        <v>136</v>
      </c>
      <c r="BC202" t="s">
        <v>136</v>
      </c>
      <c r="BF202" t="s">
        <v>136</v>
      </c>
      <c r="BG202" t="s">
        <v>136</v>
      </c>
      <c r="BH202" t="s">
        <v>136</v>
      </c>
      <c r="BI202" t="s">
        <v>133</v>
      </c>
      <c r="BJ202" t="s">
        <v>136</v>
      </c>
      <c r="BK202" t="s">
        <v>136</v>
      </c>
      <c r="BN202" t="s">
        <v>136</v>
      </c>
      <c r="BO202" t="s">
        <v>132</v>
      </c>
      <c r="BP202" t="s">
        <v>132</v>
      </c>
      <c r="BQ202" t="s">
        <v>136</v>
      </c>
      <c r="BR202" t="s">
        <v>136</v>
      </c>
      <c r="BS202" t="s">
        <v>136</v>
      </c>
      <c r="CD202" t="s">
        <v>133</v>
      </c>
      <c r="CE202" t="s">
        <v>136</v>
      </c>
      <c r="CF202" t="s">
        <v>136</v>
      </c>
      <c r="CG202" t="s">
        <v>136</v>
      </c>
      <c r="CH202" t="s">
        <v>136</v>
      </c>
      <c r="CI202" t="s">
        <v>136</v>
      </c>
      <c r="CJ202" t="s">
        <v>136</v>
      </c>
      <c r="CM202" t="s">
        <v>136</v>
      </c>
      <c r="CN202" t="s">
        <v>136</v>
      </c>
      <c r="CO202" t="s">
        <v>136</v>
      </c>
      <c r="CP202" t="s">
        <v>136</v>
      </c>
      <c r="CQ202" t="s">
        <v>136</v>
      </c>
      <c r="CR202" t="s">
        <v>136</v>
      </c>
      <c r="CS202" t="s">
        <v>136</v>
      </c>
      <c r="CT202" t="s">
        <v>136</v>
      </c>
      <c r="CU202" t="s">
        <v>136</v>
      </c>
      <c r="CV202" t="s">
        <v>136</v>
      </c>
      <c r="CW202" t="s">
        <v>136</v>
      </c>
      <c r="CX202" t="s">
        <v>136</v>
      </c>
      <c r="CY202" t="s">
        <v>136</v>
      </c>
      <c r="CZ202" t="s">
        <v>136</v>
      </c>
      <c r="DA202" t="s">
        <v>136</v>
      </c>
      <c r="DB202" t="s">
        <v>136</v>
      </c>
      <c r="DC202" t="s">
        <v>136</v>
      </c>
      <c r="DD202" t="s">
        <v>136</v>
      </c>
      <c r="DE202" t="s">
        <v>136</v>
      </c>
      <c r="DF202" t="s">
        <v>136</v>
      </c>
      <c r="DG202" t="s">
        <v>136</v>
      </c>
      <c r="DH202" t="s">
        <v>136</v>
      </c>
      <c r="DI202" t="s">
        <v>136</v>
      </c>
      <c r="DJ202" t="s">
        <v>136</v>
      </c>
      <c r="DK202" t="s">
        <v>136</v>
      </c>
      <c r="DL202" t="s">
        <v>136</v>
      </c>
      <c r="DM202" t="s">
        <v>136</v>
      </c>
      <c r="DN202" t="s">
        <v>136</v>
      </c>
      <c r="DO202" t="s">
        <v>136</v>
      </c>
      <c r="DP202" t="s">
        <v>136</v>
      </c>
      <c r="DQ202" t="s">
        <v>136</v>
      </c>
      <c r="DR202" t="s">
        <v>136</v>
      </c>
      <c r="DS202" t="s">
        <v>136</v>
      </c>
      <c r="DT202" t="s">
        <v>136</v>
      </c>
      <c r="DW202" t="s">
        <v>136</v>
      </c>
      <c r="DX202" t="s">
        <v>136</v>
      </c>
      <c r="DY202" t="s">
        <v>138</v>
      </c>
      <c r="DZ202" t="s">
        <v>138</v>
      </c>
      <c r="EA202" t="s">
        <v>138</v>
      </c>
      <c r="EB202" t="s">
        <v>138</v>
      </c>
      <c r="EC202" t="s">
        <v>136</v>
      </c>
      <c r="ED202" t="s">
        <v>136</v>
      </c>
      <c r="EE202" t="s">
        <v>136</v>
      </c>
      <c r="EF202" t="s">
        <v>136</v>
      </c>
      <c r="EG202" t="s">
        <v>136</v>
      </c>
      <c r="EH202" t="s">
        <v>136</v>
      </c>
      <c r="EI202" t="s">
        <v>136</v>
      </c>
      <c r="EJ202" t="s">
        <v>138</v>
      </c>
      <c r="EK202" t="s">
        <v>138</v>
      </c>
      <c r="EL202" t="s">
        <v>136</v>
      </c>
      <c r="EM202" t="s">
        <v>136</v>
      </c>
      <c r="EN202" t="s">
        <v>136</v>
      </c>
      <c r="EO202" t="s">
        <v>136</v>
      </c>
      <c r="EP202" t="s">
        <v>136</v>
      </c>
      <c r="EQ202" t="s">
        <v>136</v>
      </c>
      <c r="ER202" t="s">
        <v>136</v>
      </c>
      <c r="ES202" t="s">
        <v>136</v>
      </c>
      <c r="ET202" t="s">
        <v>136</v>
      </c>
      <c r="EU202" t="s">
        <v>136</v>
      </c>
      <c r="EV202" t="s">
        <v>136</v>
      </c>
      <c r="EW202" t="s">
        <v>136</v>
      </c>
      <c r="EX202" t="s">
        <v>136</v>
      </c>
      <c r="EY202" t="s">
        <v>134</v>
      </c>
      <c r="EZ202" t="s">
        <v>136</v>
      </c>
      <c r="FA202" t="s">
        <v>136</v>
      </c>
      <c r="FB202" t="s">
        <v>136</v>
      </c>
      <c r="FC202" t="s">
        <v>136</v>
      </c>
      <c r="FD202" t="s">
        <v>136</v>
      </c>
      <c r="FE202" t="s">
        <v>136</v>
      </c>
      <c r="FF202" t="s">
        <v>136</v>
      </c>
    </row>
    <row r="203" spans="1:162" x14ac:dyDescent="0.2">
      <c r="A203" t="s">
        <v>337</v>
      </c>
      <c r="B203" t="s">
        <v>137</v>
      </c>
      <c r="C203" t="s">
        <v>137</v>
      </c>
      <c r="D203" t="s">
        <v>138</v>
      </c>
      <c r="E203" t="s">
        <v>136</v>
      </c>
      <c r="F203" t="s">
        <v>137</v>
      </c>
      <c r="G203" t="s">
        <v>138</v>
      </c>
      <c r="J203" t="s">
        <v>137</v>
      </c>
      <c r="K203" t="s">
        <v>137</v>
      </c>
      <c r="L203" t="s">
        <v>137</v>
      </c>
      <c r="M203" t="s">
        <v>137</v>
      </c>
      <c r="N203" t="s">
        <v>137</v>
      </c>
      <c r="O203" t="s">
        <v>137</v>
      </c>
      <c r="R203" t="s">
        <v>137</v>
      </c>
      <c r="S203" t="s">
        <v>137</v>
      </c>
      <c r="T203" t="s">
        <v>137</v>
      </c>
      <c r="U203" t="s">
        <v>137</v>
      </c>
      <c r="V203" t="s">
        <v>137</v>
      </c>
      <c r="W203" t="s">
        <v>137</v>
      </c>
      <c r="Z203" t="s">
        <v>137</v>
      </c>
      <c r="AA203" t="s">
        <v>137</v>
      </c>
      <c r="AB203" t="s">
        <v>137</v>
      </c>
      <c r="AC203" t="s">
        <v>137</v>
      </c>
      <c r="AD203" t="s">
        <v>137</v>
      </c>
      <c r="AE203" t="s">
        <v>137</v>
      </c>
      <c r="AH203" t="s">
        <v>137</v>
      </c>
      <c r="AI203" t="s">
        <v>137</v>
      </c>
      <c r="AJ203" t="s">
        <v>137</v>
      </c>
      <c r="AK203" t="s">
        <v>137</v>
      </c>
      <c r="AL203" t="s">
        <v>136</v>
      </c>
      <c r="AM203" t="s">
        <v>137</v>
      </c>
      <c r="AP203" t="s">
        <v>137</v>
      </c>
      <c r="AQ203" t="s">
        <v>137</v>
      </c>
      <c r="AR203" t="s">
        <v>137</v>
      </c>
      <c r="AS203" t="s">
        <v>138</v>
      </c>
      <c r="AT203" t="s">
        <v>137</v>
      </c>
      <c r="AU203" t="s">
        <v>137</v>
      </c>
      <c r="AX203" t="s">
        <v>137</v>
      </c>
      <c r="AY203" t="s">
        <v>137</v>
      </c>
      <c r="AZ203" t="s">
        <v>137</v>
      </c>
      <c r="BA203" t="s">
        <v>137</v>
      </c>
      <c r="BB203" t="s">
        <v>132</v>
      </c>
      <c r="BC203" t="s">
        <v>137</v>
      </c>
      <c r="BF203" t="s">
        <v>137</v>
      </c>
      <c r="BG203" t="s">
        <v>137</v>
      </c>
      <c r="BH203" t="s">
        <v>137</v>
      </c>
      <c r="BI203" t="s">
        <v>136</v>
      </c>
      <c r="BJ203" t="s">
        <v>137</v>
      </c>
      <c r="BK203" t="s">
        <v>137</v>
      </c>
      <c r="BN203" t="s">
        <v>137</v>
      </c>
      <c r="BO203" t="s">
        <v>132</v>
      </c>
      <c r="BP203" t="s">
        <v>132</v>
      </c>
      <c r="BQ203" t="s">
        <v>137</v>
      </c>
      <c r="BR203" t="s">
        <v>137</v>
      </c>
      <c r="BS203" t="s">
        <v>132</v>
      </c>
      <c r="CD203" t="s">
        <v>137</v>
      </c>
      <c r="CE203" t="s">
        <v>137</v>
      </c>
      <c r="CF203" t="s">
        <v>137</v>
      </c>
      <c r="CG203" t="s">
        <v>137</v>
      </c>
      <c r="CH203" t="s">
        <v>137</v>
      </c>
      <c r="CI203" t="s">
        <v>137</v>
      </c>
      <c r="CJ203" t="s">
        <v>137</v>
      </c>
      <c r="CM203" t="s">
        <v>137</v>
      </c>
      <c r="CN203" t="s">
        <v>137</v>
      </c>
      <c r="CO203" t="s">
        <v>137</v>
      </c>
      <c r="CP203" t="s">
        <v>137</v>
      </c>
      <c r="CQ203" t="s">
        <v>137</v>
      </c>
      <c r="CR203" t="s">
        <v>137</v>
      </c>
      <c r="CS203" t="s">
        <v>137</v>
      </c>
      <c r="CT203" t="s">
        <v>137</v>
      </c>
      <c r="CU203" t="s">
        <v>137</v>
      </c>
      <c r="CV203" t="s">
        <v>137</v>
      </c>
      <c r="CW203" t="s">
        <v>137</v>
      </c>
      <c r="CX203" t="s">
        <v>137</v>
      </c>
      <c r="CY203" t="s">
        <v>137</v>
      </c>
      <c r="CZ203" t="s">
        <v>137</v>
      </c>
      <c r="DA203" t="s">
        <v>137</v>
      </c>
      <c r="DB203" t="s">
        <v>137</v>
      </c>
      <c r="DC203" t="s">
        <v>137</v>
      </c>
      <c r="DD203" t="s">
        <v>137</v>
      </c>
      <c r="DE203" t="s">
        <v>137</v>
      </c>
      <c r="DF203" t="s">
        <v>137</v>
      </c>
      <c r="DG203" t="s">
        <v>137</v>
      </c>
      <c r="DH203" t="s">
        <v>137</v>
      </c>
      <c r="DI203" t="s">
        <v>137</v>
      </c>
      <c r="DJ203" t="s">
        <v>137</v>
      </c>
      <c r="DK203" t="s">
        <v>137</v>
      </c>
      <c r="DL203" t="s">
        <v>137</v>
      </c>
      <c r="DM203" t="s">
        <v>137</v>
      </c>
      <c r="DN203" t="s">
        <v>137</v>
      </c>
      <c r="DO203" t="s">
        <v>137</v>
      </c>
      <c r="DP203" t="s">
        <v>137</v>
      </c>
      <c r="DQ203" t="s">
        <v>137</v>
      </c>
      <c r="DR203" t="s">
        <v>137</v>
      </c>
      <c r="DS203" t="s">
        <v>137</v>
      </c>
      <c r="DT203" t="s">
        <v>137</v>
      </c>
      <c r="DW203" t="s">
        <v>137</v>
      </c>
      <c r="DX203" t="s">
        <v>137</v>
      </c>
      <c r="DY203" t="s">
        <v>136</v>
      </c>
      <c r="DZ203" t="s">
        <v>136</v>
      </c>
      <c r="EA203" t="s">
        <v>136</v>
      </c>
      <c r="EB203" t="s">
        <v>138</v>
      </c>
      <c r="EC203" t="s">
        <v>137</v>
      </c>
      <c r="ED203" t="s">
        <v>137</v>
      </c>
      <c r="EE203" t="s">
        <v>137</v>
      </c>
      <c r="EF203" t="s">
        <v>137</v>
      </c>
      <c r="EG203" t="s">
        <v>137</v>
      </c>
      <c r="EH203" t="s">
        <v>136</v>
      </c>
      <c r="EI203" t="s">
        <v>137</v>
      </c>
      <c r="EJ203" t="s">
        <v>137</v>
      </c>
      <c r="EK203" t="s">
        <v>136</v>
      </c>
      <c r="EL203" t="s">
        <v>137</v>
      </c>
      <c r="EM203" t="s">
        <v>137</v>
      </c>
      <c r="EN203" t="s">
        <v>137</v>
      </c>
      <c r="EO203" t="s">
        <v>137</v>
      </c>
      <c r="EP203" t="s">
        <v>137</v>
      </c>
      <c r="EQ203" t="s">
        <v>137</v>
      </c>
      <c r="ER203" t="s">
        <v>137</v>
      </c>
      <c r="ES203" t="s">
        <v>137</v>
      </c>
      <c r="ET203" t="s">
        <v>137</v>
      </c>
      <c r="EU203" t="s">
        <v>137</v>
      </c>
      <c r="EV203" t="s">
        <v>137</v>
      </c>
      <c r="EW203" t="s">
        <v>137</v>
      </c>
      <c r="EX203" t="s">
        <v>137</v>
      </c>
      <c r="EY203" t="s">
        <v>137</v>
      </c>
      <c r="EZ203" t="s">
        <v>137</v>
      </c>
      <c r="FA203" t="s">
        <v>137</v>
      </c>
      <c r="FB203" t="s">
        <v>137</v>
      </c>
      <c r="FC203" t="s">
        <v>137</v>
      </c>
      <c r="FD203" t="s">
        <v>132</v>
      </c>
      <c r="FE203" t="s">
        <v>137</v>
      </c>
      <c r="FF203" t="s">
        <v>137</v>
      </c>
    </row>
    <row r="204" spans="1:162" x14ac:dyDescent="0.2">
      <c r="A204" t="s">
        <v>338</v>
      </c>
      <c r="B204" t="s">
        <v>136</v>
      </c>
      <c r="C204" t="s">
        <v>136</v>
      </c>
      <c r="D204" t="s">
        <v>136</v>
      </c>
      <c r="E204" t="s">
        <v>136</v>
      </c>
      <c r="F204" t="s">
        <v>136</v>
      </c>
      <c r="G204" t="s">
        <v>138</v>
      </c>
      <c r="J204" t="s">
        <v>136</v>
      </c>
      <c r="K204" t="s">
        <v>136</v>
      </c>
      <c r="L204" t="s">
        <v>136</v>
      </c>
      <c r="M204" t="s">
        <v>136</v>
      </c>
      <c r="N204" t="s">
        <v>136</v>
      </c>
      <c r="O204" t="s">
        <v>136</v>
      </c>
      <c r="R204" t="s">
        <v>136</v>
      </c>
      <c r="S204" t="s">
        <v>136</v>
      </c>
      <c r="T204" t="s">
        <v>136</v>
      </c>
      <c r="U204" t="s">
        <v>136</v>
      </c>
      <c r="V204" t="s">
        <v>136</v>
      </c>
      <c r="W204" t="s">
        <v>136</v>
      </c>
      <c r="Z204" t="s">
        <v>136</v>
      </c>
      <c r="AA204" t="s">
        <v>136</v>
      </c>
      <c r="AB204" t="s">
        <v>132</v>
      </c>
      <c r="AC204" t="s">
        <v>138</v>
      </c>
      <c r="AD204" t="s">
        <v>136</v>
      </c>
      <c r="AE204" t="s">
        <v>136</v>
      </c>
      <c r="AH204" t="s">
        <v>136</v>
      </c>
      <c r="AI204" t="s">
        <v>136</v>
      </c>
      <c r="AJ204" t="s">
        <v>136</v>
      </c>
      <c r="AK204" t="s">
        <v>136</v>
      </c>
      <c r="AL204" t="s">
        <v>136</v>
      </c>
      <c r="AM204" t="s">
        <v>136</v>
      </c>
      <c r="AP204" t="s">
        <v>136</v>
      </c>
      <c r="AQ204" t="s">
        <v>136</v>
      </c>
      <c r="AR204" t="s">
        <v>136</v>
      </c>
      <c r="AS204" t="s">
        <v>136</v>
      </c>
      <c r="AT204" t="s">
        <v>136</v>
      </c>
      <c r="AU204" t="s">
        <v>136</v>
      </c>
      <c r="AX204" t="s">
        <v>136</v>
      </c>
      <c r="AY204" t="s">
        <v>136</v>
      </c>
      <c r="AZ204" t="s">
        <v>136</v>
      </c>
      <c r="BA204" t="s">
        <v>136</v>
      </c>
      <c r="BB204" t="s">
        <v>136</v>
      </c>
      <c r="BC204" t="s">
        <v>136</v>
      </c>
      <c r="BF204" t="s">
        <v>136</v>
      </c>
      <c r="BG204" t="s">
        <v>136</v>
      </c>
      <c r="BH204" t="s">
        <v>136</v>
      </c>
      <c r="BI204" t="s">
        <v>133</v>
      </c>
      <c r="BJ204" t="s">
        <v>136</v>
      </c>
      <c r="BK204" t="s">
        <v>136</v>
      </c>
      <c r="BN204" t="s">
        <v>136</v>
      </c>
      <c r="BO204" t="s">
        <v>136</v>
      </c>
      <c r="BP204" t="s">
        <v>136</v>
      </c>
      <c r="BQ204" t="s">
        <v>136</v>
      </c>
      <c r="BR204" t="s">
        <v>136</v>
      </c>
      <c r="BS204" t="s">
        <v>137</v>
      </c>
      <c r="CD204" t="s">
        <v>133</v>
      </c>
      <c r="CE204" t="s">
        <v>136</v>
      </c>
      <c r="CF204" t="s">
        <v>136</v>
      </c>
      <c r="CG204" t="s">
        <v>136</v>
      </c>
      <c r="CH204" t="s">
        <v>136</v>
      </c>
      <c r="CI204" t="s">
        <v>136</v>
      </c>
      <c r="CJ204" t="s">
        <v>136</v>
      </c>
      <c r="CM204" t="s">
        <v>136</v>
      </c>
      <c r="CN204" t="s">
        <v>136</v>
      </c>
      <c r="CO204" t="s">
        <v>136</v>
      </c>
      <c r="CP204" t="s">
        <v>136</v>
      </c>
      <c r="CQ204" t="s">
        <v>136</v>
      </c>
      <c r="CR204" t="s">
        <v>136</v>
      </c>
      <c r="CS204" t="s">
        <v>136</v>
      </c>
      <c r="CT204" t="s">
        <v>136</v>
      </c>
      <c r="CU204" t="s">
        <v>136</v>
      </c>
      <c r="CV204" t="s">
        <v>136</v>
      </c>
      <c r="CW204" t="s">
        <v>136</v>
      </c>
      <c r="CX204" t="s">
        <v>136</v>
      </c>
      <c r="CY204" t="s">
        <v>136</v>
      </c>
      <c r="CZ204" t="s">
        <v>136</v>
      </c>
      <c r="DA204" t="s">
        <v>136</v>
      </c>
      <c r="DB204" t="s">
        <v>136</v>
      </c>
      <c r="DC204" t="s">
        <v>136</v>
      </c>
      <c r="DD204" t="s">
        <v>136</v>
      </c>
      <c r="DE204" t="s">
        <v>136</v>
      </c>
      <c r="DF204" t="s">
        <v>136</v>
      </c>
      <c r="DG204" t="s">
        <v>136</v>
      </c>
      <c r="DH204" t="s">
        <v>136</v>
      </c>
      <c r="DI204" t="s">
        <v>136</v>
      </c>
      <c r="DJ204" t="s">
        <v>136</v>
      </c>
      <c r="DK204" t="s">
        <v>136</v>
      </c>
      <c r="DL204" t="s">
        <v>136</v>
      </c>
      <c r="DM204" t="s">
        <v>136</v>
      </c>
      <c r="DN204" t="s">
        <v>137</v>
      </c>
      <c r="DO204" t="s">
        <v>136</v>
      </c>
      <c r="DP204" t="s">
        <v>136</v>
      </c>
      <c r="DQ204" t="s">
        <v>136</v>
      </c>
      <c r="DR204" t="s">
        <v>136</v>
      </c>
      <c r="DS204" t="s">
        <v>136</v>
      </c>
      <c r="DT204" t="s">
        <v>136</v>
      </c>
      <c r="DW204" t="s">
        <v>136</v>
      </c>
      <c r="DX204" t="s">
        <v>136</v>
      </c>
      <c r="DY204" t="s">
        <v>136</v>
      </c>
      <c r="DZ204" t="s">
        <v>136</v>
      </c>
      <c r="EA204" t="s">
        <v>136</v>
      </c>
      <c r="EB204" t="s">
        <v>132</v>
      </c>
      <c r="EC204" t="s">
        <v>136</v>
      </c>
      <c r="ED204" t="s">
        <v>136</v>
      </c>
      <c r="EE204" t="s">
        <v>136</v>
      </c>
      <c r="EF204" t="s">
        <v>137</v>
      </c>
      <c r="EG204" t="s">
        <v>136</v>
      </c>
      <c r="EH204" t="s">
        <v>137</v>
      </c>
      <c r="EI204" t="s">
        <v>136</v>
      </c>
      <c r="EJ204" t="s">
        <v>136</v>
      </c>
      <c r="EK204" t="s">
        <v>136</v>
      </c>
      <c r="EL204" t="s">
        <v>136</v>
      </c>
      <c r="EM204" t="s">
        <v>136</v>
      </c>
      <c r="EN204" t="s">
        <v>136</v>
      </c>
      <c r="EO204" t="s">
        <v>136</v>
      </c>
      <c r="EP204" t="s">
        <v>136</v>
      </c>
      <c r="EQ204" t="s">
        <v>136</v>
      </c>
      <c r="ER204" t="s">
        <v>136</v>
      </c>
      <c r="ES204" t="s">
        <v>136</v>
      </c>
      <c r="ET204" t="s">
        <v>136</v>
      </c>
      <c r="EU204" t="s">
        <v>136</v>
      </c>
      <c r="EV204" t="s">
        <v>136</v>
      </c>
      <c r="EW204" t="s">
        <v>136</v>
      </c>
      <c r="EX204" t="s">
        <v>136</v>
      </c>
      <c r="EY204" t="s">
        <v>136</v>
      </c>
      <c r="EZ204" t="s">
        <v>134</v>
      </c>
      <c r="FA204" t="s">
        <v>136</v>
      </c>
      <c r="FB204" t="s">
        <v>136</v>
      </c>
      <c r="FC204" t="s">
        <v>136</v>
      </c>
      <c r="FD204" t="s">
        <v>136</v>
      </c>
      <c r="FE204" t="s">
        <v>136</v>
      </c>
      <c r="FF204" t="s">
        <v>136</v>
      </c>
    </row>
    <row r="205" spans="1:162" x14ac:dyDescent="0.2">
      <c r="A205" t="s">
        <v>339</v>
      </c>
      <c r="B205" t="s">
        <v>136</v>
      </c>
      <c r="C205" t="s">
        <v>136</v>
      </c>
      <c r="D205" t="s">
        <v>136</v>
      </c>
      <c r="E205" t="s">
        <v>136</v>
      </c>
      <c r="F205" t="s">
        <v>136</v>
      </c>
      <c r="G205" t="s">
        <v>136</v>
      </c>
      <c r="J205" t="s">
        <v>136</v>
      </c>
      <c r="K205" t="s">
        <v>136</v>
      </c>
      <c r="L205" t="s">
        <v>136</v>
      </c>
      <c r="M205" t="s">
        <v>136</v>
      </c>
      <c r="N205" t="s">
        <v>136</v>
      </c>
      <c r="O205" t="s">
        <v>136</v>
      </c>
      <c r="R205" t="s">
        <v>136</v>
      </c>
      <c r="S205" t="s">
        <v>136</v>
      </c>
      <c r="T205" t="s">
        <v>136</v>
      </c>
      <c r="U205" t="s">
        <v>136</v>
      </c>
      <c r="V205" t="s">
        <v>136</v>
      </c>
      <c r="W205" t="s">
        <v>136</v>
      </c>
      <c r="Z205" t="s">
        <v>136</v>
      </c>
      <c r="AA205" t="s">
        <v>136</v>
      </c>
      <c r="AB205" t="s">
        <v>132</v>
      </c>
      <c r="AC205" t="s">
        <v>138</v>
      </c>
      <c r="AD205" t="s">
        <v>136</v>
      </c>
      <c r="AE205" t="s">
        <v>136</v>
      </c>
      <c r="AH205" t="s">
        <v>136</v>
      </c>
      <c r="AI205" t="s">
        <v>136</v>
      </c>
      <c r="AJ205" t="s">
        <v>136</v>
      </c>
      <c r="AK205" t="s">
        <v>136</v>
      </c>
      <c r="AL205" t="s">
        <v>136</v>
      </c>
      <c r="AM205" t="s">
        <v>136</v>
      </c>
      <c r="AP205" t="s">
        <v>136</v>
      </c>
      <c r="AQ205" t="s">
        <v>136</v>
      </c>
      <c r="AR205" t="s">
        <v>136</v>
      </c>
      <c r="AS205" t="s">
        <v>136</v>
      </c>
      <c r="AT205" t="s">
        <v>136</v>
      </c>
      <c r="AU205" t="s">
        <v>136</v>
      </c>
      <c r="AX205" t="s">
        <v>136</v>
      </c>
      <c r="AY205" t="s">
        <v>136</v>
      </c>
      <c r="AZ205" t="s">
        <v>136</v>
      </c>
      <c r="BA205" t="s">
        <v>136</v>
      </c>
      <c r="BB205" t="s">
        <v>136</v>
      </c>
      <c r="BC205" t="s">
        <v>136</v>
      </c>
      <c r="BF205" t="s">
        <v>136</v>
      </c>
      <c r="BG205" t="s">
        <v>136</v>
      </c>
      <c r="BH205" t="s">
        <v>136</v>
      </c>
      <c r="BI205" t="s">
        <v>136</v>
      </c>
      <c r="BJ205" t="s">
        <v>136</v>
      </c>
      <c r="BK205" t="s">
        <v>136</v>
      </c>
      <c r="BN205" t="s">
        <v>136</v>
      </c>
      <c r="BO205" t="s">
        <v>136</v>
      </c>
      <c r="BP205" t="s">
        <v>136</v>
      </c>
      <c r="BQ205" t="s">
        <v>136</v>
      </c>
      <c r="BR205" t="s">
        <v>136</v>
      </c>
      <c r="BS205" t="s">
        <v>136</v>
      </c>
      <c r="CD205" t="s">
        <v>136</v>
      </c>
      <c r="CE205" t="s">
        <v>136</v>
      </c>
      <c r="CF205" t="s">
        <v>136</v>
      </c>
      <c r="CG205" t="s">
        <v>136</v>
      </c>
      <c r="CH205" t="s">
        <v>136</v>
      </c>
      <c r="CI205" t="s">
        <v>136</v>
      </c>
      <c r="CJ205" t="s">
        <v>136</v>
      </c>
      <c r="CM205" t="s">
        <v>136</v>
      </c>
      <c r="CN205" t="s">
        <v>136</v>
      </c>
      <c r="CO205" t="s">
        <v>136</v>
      </c>
      <c r="CP205" t="s">
        <v>136</v>
      </c>
      <c r="CQ205" t="s">
        <v>136</v>
      </c>
      <c r="CR205" t="s">
        <v>136</v>
      </c>
      <c r="CS205" t="s">
        <v>136</v>
      </c>
      <c r="CT205" t="s">
        <v>136</v>
      </c>
      <c r="CU205" t="s">
        <v>136</v>
      </c>
      <c r="CV205" t="s">
        <v>136</v>
      </c>
      <c r="CW205" t="s">
        <v>136</v>
      </c>
      <c r="CX205" t="s">
        <v>136</v>
      </c>
      <c r="CY205" t="s">
        <v>136</v>
      </c>
      <c r="CZ205" t="s">
        <v>136</v>
      </c>
      <c r="DA205" t="s">
        <v>136</v>
      </c>
      <c r="DB205" t="s">
        <v>136</v>
      </c>
      <c r="DC205" t="s">
        <v>136</v>
      </c>
      <c r="DD205" t="s">
        <v>136</v>
      </c>
      <c r="DE205" t="s">
        <v>136</v>
      </c>
      <c r="DF205" t="s">
        <v>136</v>
      </c>
      <c r="DG205" t="s">
        <v>136</v>
      </c>
      <c r="DH205" t="s">
        <v>136</v>
      </c>
      <c r="DI205" t="s">
        <v>136</v>
      </c>
      <c r="DJ205" t="s">
        <v>136</v>
      </c>
      <c r="DK205" t="s">
        <v>136</v>
      </c>
      <c r="DL205" t="s">
        <v>134</v>
      </c>
      <c r="DM205" t="s">
        <v>136</v>
      </c>
      <c r="DN205" t="s">
        <v>136</v>
      </c>
      <c r="DO205" t="s">
        <v>136</v>
      </c>
      <c r="DP205" t="s">
        <v>136</v>
      </c>
      <c r="DQ205" t="s">
        <v>136</v>
      </c>
      <c r="DR205" t="s">
        <v>136</v>
      </c>
      <c r="DS205" t="s">
        <v>132</v>
      </c>
      <c r="DT205" t="s">
        <v>136</v>
      </c>
      <c r="DW205" t="s">
        <v>136</v>
      </c>
      <c r="DX205" t="s">
        <v>136</v>
      </c>
      <c r="DY205" t="s">
        <v>136</v>
      </c>
      <c r="DZ205" t="s">
        <v>136</v>
      </c>
      <c r="EA205" t="s">
        <v>136</v>
      </c>
      <c r="EB205" t="s">
        <v>136</v>
      </c>
      <c r="EC205" t="s">
        <v>136</v>
      </c>
      <c r="ED205" t="s">
        <v>136</v>
      </c>
      <c r="EE205" t="s">
        <v>136</v>
      </c>
      <c r="EF205" t="s">
        <v>136</v>
      </c>
      <c r="EG205" t="s">
        <v>136</v>
      </c>
      <c r="EH205" t="s">
        <v>136</v>
      </c>
      <c r="EI205" t="s">
        <v>136</v>
      </c>
      <c r="EJ205" t="s">
        <v>136</v>
      </c>
      <c r="EK205" t="s">
        <v>136</v>
      </c>
      <c r="EL205" t="s">
        <v>136</v>
      </c>
      <c r="EM205" t="s">
        <v>136</v>
      </c>
      <c r="EN205" t="s">
        <v>136</v>
      </c>
      <c r="EO205" t="s">
        <v>136</v>
      </c>
      <c r="EP205" t="s">
        <v>136</v>
      </c>
      <c r="EQ205" t="s">
        <v>136</v>
      </c>
      <c r="ER205" t="s">
        <v>136</v>
      </c>
      <c r="ES205" t="s">
        <v>136</v>
      </c>
      <c r="ET205" t="s">
        <v>136</v>
      </c>
      <c r="EU205" t="s">
        <v>136</v>
      </c>
      <c r="EV205" t="s">
        <v>136</v>
      </c>
      <c r="EW205" t="s">
        <v>136</v>
      </c>
      <c r="EX205" t="s">
        <v>136</v>
      </c>
      <c r="EY205" t="s">
        <v>136</v>
      </c>
      <c r="EZ205" t="s">
        <v>136</v>
      </c>
      <c r="FA205" t="s">
        <v>136</v>
      </c>
      <c r="FB205" t="s">
        <v>136</v>
      </c>
      <c r="FC205" t="s">
        <v>136</v>
      </c>
      <c r="FD205" t="s">
        <v>136</v>
      </c>
      <c r="FE205" t="s">
        <v>136</v>
      </c>
      <c r="FF205" t="s">
        <v>136</v>
      </c>
    </row>
    <row r="206" spans="1:162" x14ac:dyDescent="0.2">
      <c r="A206" t="s">
        <v>340</v>
      </c>
      <c r="B206" t="s">
        <v>136</v>
      </c>
      <c r="C206" t="s">
        <v>136</v>
      </c>
      <c r="D206" t="s">
        <v>134</v>
      </c>
      <c r="E206" t="s">
        <v>136</v>
      </c>
      <c r="F206" t="s">
        <v>136</v>
      </c>
      <c r="G206" t="s">
        <v>138</v>
      </c>
      <c r="J206" t="s">
        <v>138</v>
      </c>
      <c r="K206" t="s">
        <v>136</v>
      </c>
      <c r="L206" t="s">
        <v>136</v>
      </c>
      <c r="M206" t="s">
        <v>136</v>
      </c>
      <c r="N206" t="s">
        <v>136</v>
      </c>
      <c r="O206" t="s">
        <v>136</v>
      </c>
      <c r="R206" t="s">
        <v>136</v>
      </c>
      <c r="S206" t="s">
        <v>136</v>
      </c>
      <c r="T206" t="s">
        <v>136</v>
      </c>
      <c r="U206" t="s">
        <v>136</v>
      </c>
      <c r="V206" t="s">
        <v>136</v>
      </c>
      <c r="W206" t="s">
        <v>136</v>
      </c>
      <c r="Z206" t="s">
        <v>136</v>
      </c>
      <c r="AA206" t="s">
        <v>136</v>
      </c>
      <c r="AB206" t="s">
        <v>132</v>
      </c>
      <c r="AC206" t="s">
        <v>138</v>
      </c>
      <c r="AD206" t="s">
        <v>136</v>
      </c>
      <c r="AE206" t="s">
        <v>136</v>
      </c>
      <c r="AH206" t="s">
        <v>136</v>
      </c>
      <c r="AI206" t="s">
        <v>136</v>
      </c>
      <c r="AJ206" t="s">
        <v>136</v>
      </c>
      <c r="AK206" t="s">
        <v>136</v>
      </c>
      <c r="AL206" t="s">
        <v>136</v>
      </c>
      <c r="AM206" t="s">
        <v>136</v>
      </c>
      <c r="AP206" t="s">
        <v>136</v>
      </c>
      <c r="AQ206" t="s">
        <v>136</v>
      </c>
      <c r="AR206" t="s">
        <v>136</v>
      </c>
      <c r="AS206" t="s">
        <v>136</v>
      </c>
      <c r="AT206" t="s">
        <v>136</v>
      </c>
      <c r="AU206" t="s">
        <v>136</v>
      </c>
      <c r="AX206" t="s">
        <v>136</v>
      </c>
      <c r="AY206" t="s">
        <v>136</v>
      </c>
      <c r="AZ206" t="s">
        <v>136</v>
      </c>
      <c r="BA206" t="s">
        <v>136</v>
      </c>
      <c r="BB206" t="s">
        <v>136</v>
      </c>
      <c r="BC206" t="s">
        <v>136</v>
      </c>
      <c r="BF206" t="s">
        <v>136</v>
      </c>
      <c r="BG206" t="s">
        <v>136</v>
      </c>
      <c r="BH206" t="s">
        <v>136</v>
      </c>
      <c r="BI206" t="s">
        <v>136</v>
      </c>
      <c r="BJ206" t="s">
        <v>136</v>
      </c>
      <c r="BK206" t="s">
        <v>136</v>
      </c>
      <c r="BN206" t="s">
        <v>136</v>
      </c>
      <c r="BO206" t="s">
        <v>136</v>
      </c>
      <c r="BP206" t="s">
        <v>136</v>
      </c>
      <c r="BQ206" t="s">
        <v>136</v>
      </c>
      <c r="BR206" t="s">
        <v>136</v>
      </c>
      <c r="BS206" t="s">
        <v>137</v>
      </c>
      <c r="CD206" t="s">
        <v>136</v>
      </c>
      <c r="CE206" t="s">
        <v>136</v>
      </c>
      <c r="CF206" t="s">
        <v>136</v>
      </c>
      <c r="CG206" t="s">
        <v>136</v>
      </c>
      <c r="CH206" t="s">
        <v>136</v>
      </c>
      <c r="CI206" t="s">
        <v>136</v>
      </c>
      <c r="CJ206" t="s">
        <v>136</v>
      </c>
      <c r="CM206" t="s">
        <v>136</v>
      </c>
      <c r="CN206" t="s">
        <v>136</v>
      </c>
      <c r="CO206" t="s">
        <v>136</v>
      </c>
      <c r="CP206" t="s">
        <v>136</v>
      </c>
      <c r="CQ206" t="s">
        <v>136</v>
      </c>
      <c r="CR206" t="s">
        <v>136</v>
      </c>
      <c r="CS206" t="s">
        <v>136</v>
      </c>
      <c r="CT206" t="s">
        <v>136</v>
      </c>
      <c r="CU206" t="s">
        <v>136</v>
      </c>
      <c r="CV206" t="s">
        <v>136</v>
      </c>
      <c r="CW206" t="s">
        <v>136</v>
      </c>
      <c r="CX206" t="s">
        <v>136</v>
      </c>
      <c r="CY206" t="s">
        <v>136</v>
      </c>
      <c r="CZ206" t="s">
        <v>136</v>
      </c>
      <c r="DA206" t="s">
        <v>136</v>
      </c>
      <c r="DB206" t="s">
        <v>136</v>
      </c>
      <c r="DC206" t="s">
        <v>136</v>
      </c>
      <c r="DD206" t="s">
        <v>136</v>
      </c>
      <c r="DE206" t="s">
        <v>136</v>
      </c>
      <c r="DF206" t="s">
        <v>136</v>
      </c>
      <c r="DG206" t="s">
        <v>136</v>
      </c>
      <c r="DH206" t="s">
        <v>136</v>
      </c>
      <c r="DI206" t="s">
        <v>136</v>
      </c>
      <c r="DJ206" t="s">
        <v>136</v>
      </c>
      <c r="DK206" t="s">
        <v>136</v>
      </c>
      <c r="DL206" t="s">
        <v>136</v>
      </c>
      <c r="DM206" t="s">
        <v>136</v>
      </c>
      <c r="DN206" t="s">
        <v>137</v>
      </c>
      <c r="DO206" t="s">
        <v>136</v>
      </c>
      <c r="DP206" t="s">
        <v>136</v>
      </c>
      <c r="DQ206" t="s">
        <v>136</v>
      </c>
      <c r="DR206" t="s">
        <v>136</v>
      </c>
      <c r="DS206" t="s">
        <v>136</v>
      </c>
      <c r="DT206" t="s">
        <v>136</v>
      </c>
      <c r="DW206" t="s">
        <v>136</v>
      </c>
      <c r="DX206" t="s">
        <v>136</v>
      </c>
      <c r="DY206" t="s">
        <v>136</v>
      </c>
      <c r="DZ206" t="s">
        <v>136</v>
      </c>
      <c r="EA206" t="s">
        <v>136</v>
      </c>
      <c r="EB206" t="s">
        <v>137</v>
      </c>
      <c r="EC206" t="s">
        <v>136</v>
      </c>
      <c r="ED206" t="s">
        <v>136</v>
      </c>
      <c r="EE206" t="s">
        <v>136</v>
      </c>
      <c r="EF206" t="s">
        <v>137</v>
      </c>
      <c r="EG206" t="s">
        <v>136</v>
      </c>
      <c r="EH206" t="s">
        <v>137</v>
      </c>
      <c r="EI206" t="s">
        <v>136</v>
      </c>
      <c r="EJ206" t="s">
        <v>136</v>
      </c>
      <c r="EK206" t="s">
        <v>136</v>
      </c>
      <c r="EL206" t="s">
        <v>136</v>
      </c>
      <c r="EM206" t="s">
        <v>136</v>
      </c>
      <c r="EN206" t="s">
        <v>136</v>
      </c>
      <c r="EO206" t="s">
        <v>136</v>
      </c>
      <c r="EP206" t="s">
        <v>136</v>
      </c>
      <c r="EQ206" t="s">
        <v>136</v>
      </c>
      <c r="ER206" t="s">
        <v>136</v>
      </c>
      <c r="ES206" t="s">
        <v>136</v>
      </c>
      <c r="ET206" t="s">
        <v>136</v>
      </c>
      <c r="EU206" t="s">
        <v>136</v>
      </c>
      <c r="EV206" t="s">
        <v>136</v>
      </c>
      <c r="EW206" t="s">
        <v>136</v>
      </c>
      <c r="EX206" t="s">
        <v>136</v>
      </c>
      <c r="EY206" t="s">
        <v>136</v>
      </c>
      <c r="EZ206" t="s">
        <v>136</v>
      </c>
      <c r="FA206" t="s">
        <v>136</v>
      </c>
      <c r="FB206" t="s">
        <v>136</v>
      </c>
      <c r="FC206" t="s">
        <v>136</v>
      </c>
      <c r="FD206" t="s">
        <v>136</v>
      </c>
      <c r="FE206" t="s">
        <v>136</v>
      </c>
      <c r="FF206" t="s">
        <v>136</v>
      </c>
    </row>
    <row r="207" spans="1:162" x14ac:dyDescent="0.2">
      <c r="A207" t="s">
        <v>341</v>
      </c>
      <c r="B207" t="s">
        <v>136</v>
      </c>
      <c r="C207" t="s">
        <v>136</v>
      </c>
      <c r="D207" t="s">
        <v>133</v>
      </c>
      <c r="E207" t="s">
        <v>136</v>
      </c>
      <c r="F207" t="s">
        <v>136</v>
      </c>
      <c r="G207" t="s">
        <v>136</v>
      </c>
      <c r="J207" t="s">
        <v>136</v>
      </c>
      <c r="K207" t="s">
        <v>136</v>
      </c>
      <c r="L207" t="s">
        <v>136</v>
      </c>
      <c r="M207" t="s">
        <v>136</v>
      </c>
      <c r="N207" t="s">
        <v>136</v>
      </c>
      <c r="O207" t="s">
        <v>136</v>
      </c>
      <c r="R207" t="s">
        <v>136</v>
      </c>
      <c r="S207" t="s">
        <v>136</v>
      </c>
      <c r="T207" t="s">
        <v>138</v>
      </c>
      <c r="U207" t="s">
        <v>136</v>
      </c>
      <c r="V207" t="s">
        <v>137</v>
      </c>
      <c r="W207" t="s">
        <v>136</v>
      </c>
      <c r="Z207" t="s">
        <v>136</v>
      </c>
      <c r="AA207" t="s">
        <v>136</v>
      </c>
      <c r="AB207" t="s">
        <v>138</v>
      </c>
      <c r="AC207" t="s">
        <v>136</v>
      </c>
      <c r="AD207" t="s">
        <v>137</v>
      </c>
      <c r="AE207" t="s">
        <v>136</v>
      </c>
      <c r="AH207" t="s">
        <v>136</v>
      </c>
      <c r="AI207" t="s">
        <v>136</v>
      </c>
      <c r="AJ207" t="s">
        <v>136</v>
      </c>
      <c r="AK207" t="s">
        <v>136</v>
      </c>
      <c r="AL207" t="s">
        <v>137</v>
      </c>
      <c r="AM207" t="s">
        <v>136</v>
      </c>
      <c r="AP207" t="s">
        <v>132</v>
      </c>
      <c r="AQ207" t="s">
        <v>136</v>
      </c>
      <c r="AR207" t="s">
        <v>136</v>
      </c>
      <c r="AS207" t="s">
        <v>136</v>
      </c>
      <c r="AT207" t="s">
        <v>136</v>
      </c>
      <c r="AU207" t="s">
        <v>136</v>
      </c>
      <c r="AX207" t="s">
        <v>136</v>
      </c>
      <c r="AY207" t="s">
        <v>136</v>
      </c>
      <c r="AZ207" t="s">
        <v>136</v>
      </c>
      <c r="BA207" t="s">
        <v>138</v>
      </c>
      <c r="BB207" t="s">
        <v>132</v>
      </c>
      <c r="BC207" t="s">
        <v>136</v>
      </c>
      <c r="BF207" t="s">
        <v>136</v>
      </c>
      <c r="BG207" t="s">
        <v>136</v>
      </c>
      <c r="BH207" t="s">
        <v>138</v>
      </c>
      <c r="BI207" t="s">
        <v>138</v>
      </c>
      <c r="BJ207" t="s">
        <v>136</v>
      </c>
      <c r="BK207" t="s">
        <v>136</v>
      </c>
      <c r="BN207" t="s">
        <v>136</v>
      </c>
      <c r="BO207" t="s">
        <v>132</v>
      </c>
      <c r="BP207" t="s">
        <v>137</v>
      </c>
      <c r="BQ207" t="s">
        <v>136</v>
      </c>
      <c r="BR207" t="s">
        <v>136</v>
      </c>
      <c r="BS207" t="s">
        <v>132</v>
      </c>
      <c r="CD207" t="s">
        <v>136</v>
      </c>
      <c r="CE207" t="s">
        <v>136</v>
      </c>
      <c r="CF207" t="s">
        <v>136</v>
      </c>
      <c r="CG207" t="s">
        <v>136</v>
      </c>
      <c r="CH207" t="s">
        <v>136</v>
      </c>
      <c r="CI207" t="s">
        <v>136</v>
      </c>
      <c r="CJ207" t="s">
        <v>136</v>
      </c>
      <c r="CM207" t="s">
        <v>136</v>
      </c>
      <c r="CN207" t="s">
        <v>136</v>
      </c>
      <c r="CO207" t="s">
        <v>136</v>
      </c>
      <c r="CP207" t="s">
        <v>138</v>
      </c>
      <c r="CQ207" t="s">
        <v>136</v>
      </c>
      <c r="CR207" t="s">
        <v>136</v>
      </c>
      <c r="CS207" t="s">
        <v>136</v>
      </c>
      <c r="CT207" t="s">
        <v>136</v>
      </c>
      <c r="CU207" t="s">
        <v>136</v>
      </c>
      <c r="CV207" t="s">
        <v>136</v>
      </c>
      <c r="CW207" t="s">
        <v>136</v>
      </c>
      <c r="CX207" t="s">
        <v>136</v>
      </c>
      <c r="CY207" t="s">
        <v>136</v>
      </c>
      <c r="CZ207" t="s">
        <v>136</v>
      </c>
      <c r="DA207" t="s">
        <v>136</v>
      </c>
      <c r="DB207" t="s">
        <v>136</v>
      </c>
      <c r="DC207" t="s">
        <v>136</v>
      </c>
      <c r="DD207" t="s">
        <v>136</v>
      </c>
      <c r="DE207" t="s">
        <v>132</v>
      </c>
      <c r="DF207" t="s">
        <v>136</v>
      </c>
      <c r="DG207" t="s">
        <v>136</v>
      </c>
      <c r="DH207" t="s">
        <v>136</v>
      </c>
      <c r="DI207" t="s">
        <v>136</v>
      </c>
      <c r="DJ207" t="s">
        <v>136</v>
      </c>
      <c r="DK207" t="s">
        <v>136</v>
      </c>
      <c r="DL207" t="s">
        <v>136</v>
      </c>
      <c r="DM207" t="s">
        <v>136</v>
      </c>
      <c r="DN207" t="s">
        <v>136</v>
      </c>
      <c r="DO207" t="s">
        <v>136</v>
      </c>
      <c r="DP207" t="s">
        <v>136</v>
      </c>
      <c r="DQ207" t="s">
        <v>136</v>
      </c>
      <c r="DR207" t="s">
        <v>136</v>
      </c>
      <c r="DS207" t="s">
        <v>136</v>
      </c>
      <c r="DT207" t="s">
        <v>136</v>
      </c>
      <c r="DW207" t="s">
        <v>138</v>
      </c>
      <c r="DX207" t="s">
        <v>136</v>
      </c>
      <c r="DY207" t="s">
        <v>138</v>
      </c>
      <c r="DZ207" t="s">
        <v>138</v>
      </c>
      <c r="EA207" t="s">
        <v>138</v>
      </c>
      <c r="EB207" t="s">
        <v>133</v>
      </c>
      <c r="EC207" t="s">
        <v>136</v>
      </c>
      <c r="ED207" t="s">
        <v>136</v>
      </c>
      <c r="EE207" t="s">
        <v>136</v>
      </c>
      <c r="EF207" t="s">
        <v>136</v>
      </c>
      <c r="EG207" t="s">
        <v>136</v>
      </c>
      <c r="EH207" t="s">
        <v>136</v>
      </c>
      <c r="EI207" t="s">
        <v>136</v>
      </c>
      <c r="EJ207" t="s">
        <v>136</v>
      </c>
      <c r="EK207" t="s">
        <v>136</v>
      </c>
      <c r="EL207" t="s">
        <v>136</v>
      </c>
      <c r="EM207" t="s">
        <v>136</v>
      </c>
      <c r="EN207" t="s">
        <v>136</v>
      </c>
      <c r="EO207" t="s">
        <v>136</v>
      </c>
      <c r="EP207" t="s">
        <v>136</v>
      </c>
      <c r="EQ207" t="s">
        <v>136</v>
      </c>
      <c r="ER207" t="s">
        <v>136</v>
      </c>
      <c r="ES207" t="s">
        <v>136</v>
      </c>
      <c r="ET207" t="s">
        <v>136</v>
      </c>
      <c r="EU207" t="s">
        <v>136</v>
      </c>
      <c r="EV207" t="s">
        <v>136</v>
      </c>
      <c r="EW207" t="s">
        <v>136</v>
      </c>
      <c r="EX207" t="s">
        <v>136</v>
      </c>
      <c r="EY207" t="s">
        <v>136</v>
      </c>
      <c r="EZ207" t="s">
        <v>136</v>
      </c>
      <c r="FA207" t="s">
        <v>136</v>
      </c>
      <c r="FB207" t="s">
        <v>136</v>
      </c>
      <c r="FC207" t="s">
        <v>136</v>
      </c>
      <c r="FD207" t="s">
        <v>137</v>
      </c>
      <c r="FE207" t="s">
        <v>136</v>
      </c>
      <c r="FF207" t="s">
        <v>138</v>
      </c>
    </row>
    <row r="208" spans="1:162" x14ac:dyDescent="0.2">
      <c r="A208" t="s">
        <v>342</v>
      </c>
      <c r="B208" t="s">
        <v>136</v>
      </c>
      <c r="C208" t="s">
        <v>136</v>
      </c>
      <c r="D208" t="s">
        <v>136</v>
      </c>
      <c r="E208" t="s">
        <v>136</v>
      </c>
      <c r="F208" t="s">
        <v>136</v>
      </c>
      <c r="G208" t="s">
        <v>136</v>
      </c>
      <c r="J208" t="s">
        <v>138</v>
      </c>
      <c r="K208" t="s">
        <v>132</v>
      </c>
      <c r="L208" t="s">
        <v>136</v>
      </c>
      <c r="M208" t="s">
        <v>136</v>
      </c>
      <c r="N208" t="s">
        <v>136</v>
      </c>
      <c r="O208" t="s">
        <v>136</v>
      </c>
      <c r="R208" t="s">
        <v>136</v>
      </c>
      <c r="S208" t="s">
        <v>136</v>
      </c>
      <c r="T208" t="s">
        <v>136</v>
      </c>
      <c r="U208" t="s">
        <v>136</v>
      </c>
      <c r="V208" t="s">
        <v>137</v>
      </c>
      <c r="W208" t="s">
        <v>133</v>
      </c>
      <c r="Z208" t="s">
        <v>136</v>
      </c>
      <c r="AA208" t="s">
        <v>136</v>
      </c>
      <c r="AB208" t="s">
        <v>136</v>
      </c>
      <c r="AC208" t="s">
        <v>137</v>
      </c>
      <c r="AD208" t="s">
        <v>136</v>
      </c>
      <c r="AE208" t="s">
        <v>132</v>
      </c>
      <c r="AH208" t="s">
        <v>136</v>
      </c>
      <c r="AI208" t="s">
        <v>137</v>
      </c>
      <c r="AJ208" t="s">
        <v>136</v>
      </c>
      <c r="AK208" t="s">
        <v>136</v>
      </c>
      <c r="AL208" t="s">
        <v>136</v>
      </c>
      <c r="AM208" t="s">
        <v>136</v>
      </c>
      <c r="AP208" t="s">
        <v>136</v>
      </c>
      <c r="AQ208" t="s">
        <v>136</v>
      </c>
      <c r="AR208" t="s">
        <v>136</v>
      </c>
      <c r="AS208" t="s">
        <v>136</v>
      </c>
      <c r="AT208" t="s">
        <v>136</v>
      </c>
      <c r="AU208" t="s">
        <v>136</v>
      </c>
      <c r="AX208" t="s">
        <v>132</v>
      </c>
      <c r="AY208" t="s">
        <v>136</v>
      </c>
      <c r="AZ208" t="s">
        <v>136</v>
      </c>
      <c r="BA208" t="s">
        <v>132</v>
      </c>
      <c r="BB208" t="s">
        <v>132</v>
      </c>
      <c r="BC208" t="s">
        <v>136</v>
      </c>
      <c r="BF208" t="s">
        <v>133</v>
      </c>
      <c r="BG208" t="s">
        <v>138</v>
      </c>
      <c r="BH208" t="s">
        <v>136</v>
      </c>
      <c r="BI208" t="s">
        <v>133</v>
      </c>
      <c r="BJ208" t="s">
        <v>136</v>
      </c>
      <c r="BK208" t="s">
        <v>136</v>
      </c>
      <c r="BN208" t="s">
        <v>133</v>
      </c>
      <c r="BO208" t="s">
        <v>132</v>
      </c>
      <c r="BP208" t="s">
        <v>132</v>
      </c>
      <c r="BQ208" t="s">
        <v>136</v>
      </c>
      <c r="BR208" t="s">
        <v>138</v>
      </c>
      <c r="BS208" t="s">
        <v>136</v>
      </c>
      <c r="CD208" t="s">
        <v>133</v>
      </c>
      <c r="CE208" t="s">
        <v>136</v>
      </c>
      <c r="CF208" t="s">
        <v>136</v>
      </c>
      <c r="CG208" t="s">
        <v>136</v>
      </c>
      <c r="CH208" t="s">
        <v>138</v>
      </c>
      <c r="CI208" t="s">
        <v>136</v>
      </c>
      <c r="CJ208" t="s">
        <v>136</v>
      </c>
      <c r="CM208" t="s">
        <v>136</v>
      </c>
      <c r="CN208" t="s">
        <v>136</v>
      </c>
      <c r="CO208" t="s">
        <v>136</v>
      </c>
      <c r="CP208" t="s">
        <v>136</v>
      </c>
      <c r="CQ208" t="s">
        <v>136</v>
      </c>
      <c r="CR208" t="s">
        <v>136</v>
      </c>
      <c r="CS208" t="s">
        <v>136</v>
      </c>
      <c r="CT208" t="s">
        <v>136</v>
      </c>
      <c r="CU208" t="s">
        <v>136</v>
      </c>
      <c r="CV208" t="s">
        <v>136</v>
      </c>
      <c r="CW208" t="s">
        <v>136</v>
      </c>
      <c r="CX208" t="s">
        <v>136</v>
      </c>
      <c r="CY208" t="s">
        <v>136</v>
      </c>
      <c r="CZ208" t="s">
        <v>136</v>
      </c>
      <c r="DA208" t="s">
        <v>136</v>
      </c>
      <c r="DB208" t="s">
        <v>136</v>
      </c>
      <c r="DC208" t="s">
        <v>138</v>
      </c>
      <c r="DD208" t="s">
        <v>136</v>
      </c>
      <c r="DE208" t="s">
        <v>136</v>
      </c>
      <c r="DF208" t="s">
        <v>136</v>
      </c>
      <c r="DG208" t="s">
        <v>136</v>
      </c>
      <c r="DH208" t="s">
        <v>136</v>
      </c>
      <c r="DI208" t="s">
        <v>137</v>
      </c>
      <c r="DJ208" t="s">
        <v>136</v>
      </c>
      <c r="DK208" t="s">
        <v>136</v>
      </c>
      <c r="DL208" t="s">
        <v>136</v>
      </c>
      <c r="DM208" t="s">
        <v>137</v>
      </c>
      <c r="DN208" t="s">
        <v>136</v>
      </c>
      <c r="DO208" t="s">
        <v>136</v>
      </c>
      <c r="DP208" t="s">
        <v>136</v>
      </c>
      <c r="DQ208" t="s">
        <v>136</v>
      </c>
      <c r="DR208" t="s">
        <v>136</v>
      </c>
      <c r="DS208" t="s">
        <v>136</v>
      </c>
      <c r="DT208" t="s">
        <v>136</v>
      </c>
      <c r="DW208" t="s">
        <v>136</v>
      </c>
      <c r="DX208" t="s">
        <v>136</v>
      </c>
      <c r="DY208" t="s">
        <v>136</v>
      </c>
      <c r="DZ208" t="s">
        <v>136</v>
      </c>
      <c r="EA208" t="s">
        <v>136</v>
      </c>
      <c r="EB208" t="s">
        <v>136</v>
      </c>
      <c r="EC208" t="s">
        <v>136</v>
      </c>
      <c r="ED208" t="s">
        <v>136</v>
      </c>
      <c r="EE208" t="s">
        <v>138</v>
      </c>
      <c r="EF208" t="s">
        <v>136</v>
      </c>
      <c r="EG208" t="s">
        <v>136</v>
      </c>
      <c r="EH208" t="s">
        <v>136</v>
      </c>
      <c r="EI208" t="s">
        <v>138</v>
      </c>
      <c r="EJ208" t="s">
        <v>136</v>
      </c>
      <c r="EK208" t="s">
        <v>136</v>
      </c>
      <c r="EL208" t="s">
        <v>136</v>
      </c>
      <c r="EM208" t="s">
        <v>136</v>
      </c>
      <c r="EN208" t="s">
        <v>136</v>
      </c>
      <c r="EO208" t="s">
        <v>136</v>
      </c>
      <c r="EP208" t="s">
        <v>136</v>
      </c>
      <c r="EQ208" t="s">
        <v>136</v>
      </c>
      <c r="ER208" t="s">
        <v>138</v>
      </c>
      <c r="ES208" t="s">
        <v>136</v>
      </c>
      <c r="ET208" t="s">
        <v>136</v>
      </c>
      <c r="EU208" t="s">
        <v>136</v>
      </c>
      <c r="EV208" t="s">
        <v>138</v>
      </c>
      <c r="EW208" t="s">
        <v>136</v>
      </c>
      <c r="EX208" t="s">
        <v>136</v>
      </c>
      <c r="EY208" t="s">
        <v>136</v>
      </c>
      <c r="EZ208" t="s">
        <v>136</v>
      </c>
      <c r="FA208" t="s">
        <v>136</v>
      </c>
      <c r="FB208" t="s">
        <v>136</v>
      </c>
      <c r="FC208" t="s">
        <v>136</v>
      </c>
      <c r="FD208" t="s">
        <v>137</v>
      </c>
      <c r="FE208" t="s">
        <v>136</v>
      </c>
      <c r="FF208" t="s">
        <v>136</v>
      </c>
    </row>
    <row r="209" spans="1:162" x14ac:dyDescent="0.2">
      <c r="A209" t="s">
        <v>343</v>
      </c>
      <c r="B209" t="s">
        <v>136</v>
      </c>
      <c r="C209" t="s">
        <v>136</v>
      </c>
      <c r="D209" t="s">
        <v>134</v>
      </c>
      <c r="E209" t="s">
        <v>136</v>
      </c>
      <c r="F209" t="s">
        <v>136</v>
      </c>
      <c r="G209" t="s">
        <v>136</v>
      </c>
      <c r="J209" t="s">
        <v>137</v>
      </c>
      <c r="K209" t="s">
        <v>136</v>
      </c>
      <c r="L209" t="s">
        <v>136</v>
      </c>
      <c r="M209" t="s">
        <v>136</v>
      </c>
      <c r="N209" t="s">
        <v>136</v>
      </c>
      <c r="O209" t="s">
        <v>136</v>
      </c>
      <c r="R209" t="s">
        <v>136</v>
      </c>
      <c r="S209" t="s">
        <v>136</v>
      </c>
      <c r="T209" t="s">
        <v>136</v>
      </c>
      <c r="U209" t="s">
        <v>136</v>
      </c>
      <c r="V209" t="s">
        <v>136</v>
      </c>
      <c r="W209" t="s">
        <v>136</v>
      </c>
      <c r="Z209" t="s">
        <v>136</v>
      </c>
      <c r="AA209" t="s">
        <v>136</v>
      </c>
      <c r="AB209" t="s">
        <v>136</v>
      </c>
      <c r="AC209" t="s">
        <v>133</v>
      </c>
      <c r="AD209" t="s">
        <v>136</v>
      </c>
      <c r="AE209" t="s">
        <v>138</v>
      </c>
      <c r="AH209" t="s">
        <v>136</v>
      </c>
      <c r="AI209" t="s">
        <v>136</v>
      </c>
      <c r="AJ209" t="s">
        <v>136</v>
      </c>
      <c r="AK209" t="s">
        <v>136</v>
      </c>
      <c r="AL209" t="s">
        <v>136</v>
      </c>
      <c r="AM209" t="s">
        <v>133</v>
      </c>
      <c r="AP209" t="s">
        <v>137</v>
      </c>
      <c r="AQ209" t="s">
        <v>136</v>
      </c>
      <c r="AR209" t="s">
        <v>136</v>
      </c>
      <c r="AS209" t="s">
        <v>136</v>
      </c>
      <c r="AT209" t="s">
        <v>136</v>
      </c>
      <c r="AU209" t="s">
        <v>136</v>
      </c>
      <c r="AX209" t="s">
        <v>136</v>
      </c>
      <c r="AY209" t="s">
        <v>136</v>
      </c>
      <c r="AZ209" t="s">
        <v>136</v>
      </c>
      <c r="BA209" t="s">
        <v>136</v>
      </c>
      <c r="BB209" t="s">
        <v>136</v>
      </c>
      <c r="BC209" t="s">
        <v>136</v>
      </c>
      <c r="BF209" t="s">
        <v>136</v>
      </c>
      <c r="BG209" t="s">
        <v>136</v>
      </c>
      <c r="BH209" t="s">
        <v>136</v>
      </c>
      <c r="BI209" t="s">
        <v>136</v>
      </c>
      <c r="BJ209" t="s">
        <v>132</v>
      </c>
      <c r="BK209" t="s">
        <v>132</v>
      </c>
      <c r="BN209" t="s">
        <v>136</v>
      </c>
      <c r="BO209" t="s">
        <v>136</v>
      </c>
      <c r="BP209" t="s">
        <v>136</v>
      </c>
      <c r="BQ209" t="s">
        <v>136</v>
      </c>
      <c r="BR209" t="s">
        <v>136</v>
      </c>
      <c r="BS209" t="s">
        <v>137</v>
      </c>
      <c r="CD209" t="s">
        <v>136</v>
      </c>
      <c r="CE209" t="s">
        <v>136</v>
      </c>
      <c r="CF209" t="s">
        <v>136</v>
      </c>
      <c r="CG209" t="s">
        <v>136</v>
      </c>
      <c r="CH209" t="s">
        <v>136</v>
      </c>
      <c r="CI209" t="s">
        <v>136</v>
      </c>
      <c r="CJ209" t="s">
        <v>136</v>
      </c>
      <c r="CM209" t="s">
        <v>136</v>
      </c>
      <c r="CN209" t="s">
        <v>136</v>
      </c>
      <c r="CO209" t="s">
        <v>136</v>
      </c>
      <c r="CP209" t="s">
        <v>138</v>
      </c>
      <c r="CQ209" t="s">
        <v>136</v>
      </c>
      <c r="CR209" t="s">
        <v>136</v>
      </c>
      <c r="CS209" t="s">
        <v>136</v>
      </c>
      <c r="CT209" t="s">
        <v>136</v>
      </c>
      <c r="CU209" t="s">
        <v>136</v>
      </c>
      <c r="CV209" t="s">
        <v>136</v>
      </c>
      <c r="CW209" t="s">
        <v>136</v>
      </c>
      <c r="CX209" t="s">
        <v>136</v>
      </c>
      <c r="CY209" t="s">
        <v>136</v>
      </c>
      <c r="CZ209" t="s">
        <v>136</v>
      </c>
      <c r="DA209" t="s">
        <v>136</v>
      </c>
      <c r="DB209" t="s">
        <v>136</v>
      </c>
      <c r="DC209" t="s">
        <v>136</v>
      </c>
      <c r="DD209" t="s">
        <v>136</v>
      </c>
      <c r="DE209" t="s">
        <v>136</v>
      </c>
      <c r="DF209" t="s">
        <v>136</v>
      </c>
      <c r="DG209" t="s">
        <v>136</v>
      </c>
      <c r="DH209" t="s">
        <v>136</v>
      </c>
      <c r="DI209" t="s">
        <v>136</v>
      </c>
      <c r="DJ209" t="s">
        <v>136</v>
      </c>
      <c r="DK209" t="s">
        <v>136</v>
      </c>
      <c r="DL209" t="s">
        <v>136</v>
      </c>
      <c r="DM209" t="s">
        <v>136</v>
      </c>
      <c r="DN209" t="s">
        <v>136</v>
      </c>
      <c r="DO209" t="s">
        <v>137</v>
      </c>
      <c r="DP209" t="s">
        <v>136</v>
      </c>
      <c r="DQ209" t="s">
        <v>136</v>
      </c>
      <c r="DR209" t="s">
        <v>136</v>
      </c>
      <c r="DS209" t="s">
        <v>136</v>
      </c>
      <c r="DT209" t="s">
        <v>136</v>
      </c>
      <c r="DW209" t="s">
        <v>136</v>
      </c>
      <c r="DX209" t="s">
        <v>136</v>
      </c>
      <c r="DY209" t="s">
        <v>136</v>
      </c>
      <c r="DZ209" t="s">
        <v>136</v>
      </c>
      <c r="EA209" t="s">
        <v>136</v>
      </c>
      <c r="EB209" t="s">
        <v>136</v>
      </c>
      <c r="EC209" t="s">
        <v>136</v>
      </c>
      <c r="ED209" t="s">
        <v>136</v>
      </c>
      <c r="EE209" t="s">
        <v>136</v>
      </c>
      <c r="EF209" t="s">
        <v>136</v>
      </c>
      <c r="EG209" t="s">
        <v>137</v>
      </c>
      <c r="EH209" t="s">
        <v>136</v>
      </c>
      <c r="EI209" t="s">
        <v>136</v>
      </c>
      <c r="EJ209" t="s">
        <v>136</v>
      </c>
      <c r="EK209" t="s">
        <v>136</v>
      </c>
      <c r="EL209" t="s">
        <v>136</v>
      </c>
      <c r="EM209" t="s">
        <v>136</v>
      </c>
      <c r="EN209" t="s">
        <v>136</v>
      </c>
      <c r="EO209" t="s">
        <v>136</v>
      </c>
      <c r="EP209" t="s">
        <v>136</v>
      </c>
      <c r="EQ209" t="s">
        <v>136</v>
      </c>
      <c r="ER209" t="s">
        <v>136</v>
      </c>
      <c r="ES209" t="s">
        <v>136</v>
      </c>
      <c r="ET209" t="s">
        <v>136</v>
      </c>
      <c r="EU209" t="s">
        <v>136</v>
      </c>
      <c r="EV209" t="s">
        <v>136</v>
      </c>
      <c r="EW209" t="s">
        <v>136</v>
      </c>
      <c r="EX209" t="s">
        <v>136</v>
      </c>
      <c r="EY209" t="s">
        <v>136</v>
      </c>
      <c r="EZ209" t="s">
        <v>136</v>
      </c>
      <c r="FA209" t="s">
        <v>136</v>
      </c>
      <c r="FB209" t="s">
        <v>136</v>
      </c>
      <c r="FC209" t="s">
        <v>136</v>
      </c>
      <c r="FD209" t="s">
        <v>136</v>
      </c>
      <c r="FE209" t="s">
        <v>136</v>
      </c>
      <c r="FF209" t="s">
        <v>136</v>
      </c>
    </row>
    <row r="210" spans="1:162" x14ac:dyDescent="0.2">
      <c r="A210" t="s">
        <v>344</v>
      </c>
      <c r="B210" t="s">
        <v>136</v>
      </c>
      <c r="C210" t="s">
        <v>136</v>
      </c>
      <c r="D210" t="s">
        <v>136</v>
      </c>
      <c r="E210" t="s">
        <v>136</v>
      </c>
      <c r="F210" t="s">
        <v>136</v>
      </c>
      <c r="G210" t="s">
        <v>136</v>
      </c>
      <c r="J210" t="s">
        <v>137</v>
      </c>
      <c r="K210" t="s">
        <v>136</v>
      </c>
      <c r="L210" t="s">
        <v>136</v>
      </c>
      <c r="M210" t="s">
        <v>136</v>
      </c>
      <c r="N210" t="s">
        <v>136</v>
      </c>
      <c r="O210" t="s">
        <v>136</v>
      </c>
      <c r="R210" t="s">
        <v>136</v>
      </c>
      <c r="S210" t="s">
        <v>136</v>
      </c>
      <c r="T210" t="s">
        <v>136</v>
      </c>
      <c r="U210" t="s">
        <v>136</v>
      </c>
      <c r="V210" t="s">
        <v>136</v>
      </c>
      <c r="W210" t="s">
        <v>136</v>
      </c>
      <c r="Z210" t="s">
        <v>136</v>
      </c>
      <c r="AA210" t="s">
        <v>136</v>
      </c>
      <c r="AB210" t="s">
        <v>136</v>
      </c>
      <c r="AC210" t="s">
        <v>133</v>
      </c>
      <c r="AD210" t="s">
        <v>136</v>
      </c>
      <c r="AE210" t="s">
        <v>136</v>
      </c>
      <c r="AH210" t="s">
        <v>136</v>
      </c>
      <c r="AI210" t="s">
        <v>136</v>
      </c>
      <c r="AJ210" t="s">
        <v>136</v>
      </c>
      <c r="AK210" t="s">
        <v>136</v>
      </c>
      <c r="AL210" t="s">
        <v>136</v>
      </c>
      <c r="AM210" t="s">
        <v>133</v>
      </c>
      <c r="AP210" t="s">
        <v>137</v>
      </c>
      <c r="AQ210" t="s">
        <v>136</v>
      </c>
      <c r="AR210" t="s">
        <v>136</v>
      </c>
      <c r="AS210" t="s">
        <v>136</v>
      </c>
      <c r="AT210" t="s">
        <v>136</v>
      </c>
      <c r="AU210" t="s">
        <v>136</v>
      </c>
      <c r="AX210" t="s">
        <v>136</v>
      </c>
      <c r="AY210" t="s">
        <v>136</v>
      </c>
      <c r="AZ210" t="s">
        <v>136</v>
      </c>
      <c r="BA210" t="s">
        <v>136</v>
      </c>
      <c r="BB210" t="s">
        <v>136</v>
      </c>
      <c r="BC210" t="s">
        <v>136</v>
      </c>
      <c r="BF210" t="s">
        <v>136</v>
      </c>
      <c r="BG210" t="s">
        <v>136</v>
      </c>
      <c r="BH210" t="s">
        <v>136</v>
      </c>
      <c r="BI210" t="s">
        <v>136</v>
      </c>
      <c r="BJ210" t="s">
        <v>132</v>
      </c>
      <c r="BK210" t="s">
        <v>132</v>
      </c>
      <c r="BN210" t="s">
        <v>136</v>
      </c>
      <c r="BO210" t="s">
        <v>136</v>
      </c>
      <c r="BP210" t="s">
        <v>136</v>
      </c>
      <c r="BQ210" t="s">
        <v>136</v>
      </c>
      <c r="BR210" t="s">
        <v>136</v>
      </c>
      <c r="BS210" t="s">
        <v>136</v>
      </c>
      <c r="CD210" t="s">
        <v>136</v>
      </c>
      <c r="CE210" t="s">
        <v>136</v>
      </c>
      <c r="CF210" t="s">
        <v>136</v>
      </c>
      <c r="CG210" t="s">
        <v>136</v>
      </c>
      <c r="CH210" t="s">
        <v>136</v>
      </c>
      <c r="CI210" t="s">
        <v>136</v>
      </c>
      <c r="CJ210" t="s">
        <v>136</v>
      </c>
      <c r="CM210" t="s">
        <v>136</v>
      </c>
      <c r="CN210" t="s">
        <v>136</v>
      </c>
      <c r="CO210" t="s">
        <v>136</v>
      </c>
      <c r="CP210" t="s">
        <v>136</v>
      </c>
      <c r="CQ210" t="s">
        <v>136</v>
      </c>
      <c r="CR210" t="s">
        <v>136</v>
      </c>
      <c r="CS210" t="s">
        <v>136</v>
      </c>
      <c r="CT210" t="s">
        <v>136</v>
      </c>
      <c r="CU210" t="s">
        <v>136</v>
      </c>
      <c r="CV210" t="s">
        <v>136</v>
      </c>
      <c r="CW210" t="s">
        <v>136</v>
      </c>
      <c r="CX210" t="s">
        <v>136</v>
      </c>
      <c r="CY210" t="s">
        <v>136</v>
      </c>
      <c r="CZ210" t="s">
        <v>136</v>
      </c>
      <c r="DA210" t="s">
        <v>136</v>
      </c>
      <c r="DB210" t="s">
        <v>136</v>
      </c>
      <c r="DC210" t="s">
        <v>136</v>
      </c>
      <c r="DD210" t="s">
        <v>136</v>
      </c>
      <c r="DE210" t="s">
        <v>136</v>
      </c>
      <c r="DF210" t="s">
        <v>136</v>
      </c>
      <c r="DG210" t="s">
        <v>136</v>
      </c>
      <c r="DH210" t="s">
        <v>136</v>
      </c>
      <c r="DI210" t="s">
        <v>136</v>
      </c>
      <c r="DJ210" t="s">
        <v>136</v>
      </c>
      <c r="DK210" t="s">
        <v>136</v>
      </c>
      <c r="DL210" t="s">
        <v>136</v>
      </c>
      <c r="DM210" t="s">
        <v>136</v>
      </c>
      <c r="DN210" t="s">
        <v>136</v>
      </c>
      <c r="DO210" t="s">
        <v>136</v>
      </c>
      <c r="DP210" t="s">
        <v>136</v>
      </c>
      <c r="DQ210" t="s">
        <v>136</v>
      </c>
      <c r="DR210" t="s">
        <v>136</v>
      </c>
      <c r="DS210" t="s">
        <v>136</v>
      </c>
      <c r="DT210" t="s">
        <v>136</v>
      </c>
      <c r="DW210" t="s">
        <v>136</v>
      </c>
      <c r="DX210" t="s">
        <v>136</v>
      </c>
      <c r="DY210" t="s">
        <v>136</v>
      </c>
      <c r="DZ210" t="s">
        <v>136</v>
      </c>
      <c r="EA210" t="s">
        <v>136</v>
      </c>
      <c r="EB210" t="s">
        <v>136</v>
      </c>
      <c r="EC210" t="s">
        <v>136</v>
      </c>
      <c r="ED210" t="s">
        <v>136</v>
      </c>
      <c r="EE210" t="s">
        <v>136</v>
      </c>
      <c r="EF210" t="s">
        <v>136</v>
      </c>
      <c r="EG210" t="s">
        <v>137</v>
      </c>
      <c r="EH210" t="s">
        <v>136</v>
      </c>
      <c r="EI210" t="s">
        <v>136</v>
      </c>
      <c r="EJ210" t="s">
        <v>136</v>
      </c>
      <c r="EK210" t="s">
        <v>136</v>
      </c>
      <c r="EL210" t="s">
        <v>136</v>
      </c>
      <c r="EM210" t="s">
        <v>136</v>
      </c>
      <c r="EN210" t="s">
        <v>136</v>
      </c>
      <c r="EO210" t="s">
        <v>136</v>
      </c>
      <c r="EP210" t="s">
        <v>136</v>
      </c>
      <c r="EQ210" t="s">
        <v>136</v>
      </c>
      <c r="ER210" t="s">
        <v>136</v>
      </c>
      <c r="ES210" t="s">
        <v>136</v>
      </c>
      <c r="ET210" t="s">
        <v>136</v>
      </c>
      <c r="EU210" t="s">
        <v>136</v>
      </c>
      <c r="EV210" t="s">
        <v>136</v>
      </c>
      <c r="EW210" t="s">
        <v>136</v>
      </c>
      <c r="EX210" t="s">
        <v>136</v>
      </c>
      <c r="EY210" t="s">
        <v>136</v>
      </c>
      <c r="EZ210" t="s">
        <v>136</v>
      </c>
      <c r="FA210" t="s">
        <v>136</v>
      </c>
      <c r="FB210" t="s">
        <v>136</v>
      </c>
      <c r="FC210" t="s">
        <v>136</v>
      </c>
      <c r="FD210" t="s">
        <v>136</v>
      </c>
      <c r="FE210" t="s">
        <v>136</v>
      </c>
      <c r="FF210" t="s">
        <v>136</v>
      </c>
    </row>
    <row r="211" spans="1:162" x14ac:dyDescent="0.2">
      <c r="A211" t="s">
        <v>345</v>
      </c>
      <c r="B211" t="s">
        <v>136</v>
      </c>
      <c r="C211" t="s">
        <v>136</v>
      </c>
      <c r="D211" t="s">
        <v>136</v>
      </c>
      <c r="E211" t="s">
        <v>136</v>
      </c>
      <c r="F211" t="s">
        <v>136</v>
      </c>
      <c r="G211" t="s">
        <v>136</v>
      </c>
      <c r="J211" t="s">
        <v>136</v>
      </c>
      <c r="K211" t="s">
        <v>136</v>
      </c>
      <c r="L211" t="s">
        <v>136</v>
      </c>
      <c r="M211" t="s">
        <v>136</v>
      </c>
      <c r="N211" t="s">
        <v>136</v>
      </c>
      <c r="O211" t="s">
        <v>136</v>
      </c>
      <c r="R211" t="s">
        <v>136</v>
      </c>
      <c r="S211" t="s">
        <v>136</v>
      </c>
      <c r="T211" t="s">
        <v>136</v>
      </c>
      <c r="U211" t="s">
        <v>136</v>
      </c>
      <c r="V211" t="s">
        <v>137</v>
      </c>
      <c r="W211" t="s">
        <v>136</v>
      </c>
      <c r="Z211" t="s">
        <v>136</v>
      </c>
      <c r="AA211" t="s">
        <v>136</v>
      </c>
      <c r="AB211" t="s">
        <v>136</v>
      </c>
      <c r="AC211" t="s">
        <v>136</v>
      </c>
      <c r="AD211" t="s">
        <v>136</v>
      </c>
      <c r="AE211" t="s">
        <v>136</v>
      </c>
      <c r="AH211" t="s">
        <v>136</v>
      </c>
      <c r="AI211" t="s">
        <v>136</v>
      </c>
      <c r="AJ211" t="s">
        <v>136</v>
      </c>
      <c r="AK211" t="s">
        <v>136</v>
      </c>
      <c r="AL211" t="s">
        <v>137</v>
      </c>
      <c r="AM211" t="s">
        <v>136</v>
      </c>
      <c r="AP211" t="s">
        <v>136</v>
      </c>
      <c r="AQ211" t="s">
        <v>136</v>
      </c>
      <c r="AR211" t="s">
        <v>136</v>
      </c>
      <c r="AS211" t="s">
        <v>136</v>
      </c>
      <c r="AT211" t="s">
        <v>136</v>
      </c>
      <c r="AU211" t="s">
        <v>136</v>
      </c>
      <c r="AX211" t="s">
        <v>136</v>
      </c>
      <c r="AY211" t="s">
        <v>136</v>
      </c>
      <c r="AZ211" t="s">
        <v>136</v>
      </c>
      <c r="BA211" t="s">
        <v>136</v>
      </c>
      <c r="BB211" t="s">
        <v>137</v>
      </c>
      <c r="BC211" t="s">
        <v>136</v>
      </c>
      <c r="BF211" t="s">
        <v>136</v>
      </c>
      <c r="BG211" t="s">
        <v>136</v>
      </c>
      <c r="BH211" t="s">
        <v>136</v>
      </c>
      <c r="BI211" t="s">
        <v>133</v>
      </c>
      <c r="BJ211" t="s">
        <v>136</v>
      </c>
      <c r="BK211" t="s">
        <v>136</v>
      </c>
      <c r="BN211" t="s">
        <v>136</v>
      </c>
      <c r="BO211" t="s">
        <v>132</v>
      </c>
      <c r="BP211" t="s">
        <v>136</v>
      </c>
      <c r="BQ211" t="s">
        <v>136</v>
      </c>
      <c r="BR211" t="s">
        <v>136</v>
      </c>
      <c r="BS211" t="s">
        <v>132</v>
      </c>
      <c r="CD211" t="s">
        <v>133</v>
      </c>
      <c r="CE211" t="s">
        <v>136</v>
      </c>
      <c r="CF211" t="s">
        <v>136</v>
      </c>
      <c r="CG211" t="s">
        <v>136</v>
      </c>
      <c r="CH211" t="s">
        <v>136</v>
      </c>
      <c r="CI211" t="s">
        <v>136</v>
      </c>
      <c r="CJ211" t="s">
        <v>136</v>
      </c>
      <c r="CM211" t="s">
        <v>136</v>
      </c>
      <c r="CN211" t="s">
        <v>136</v>
      </c>
      <c r="CO211" t="s">
        <v>136</v>
      </c>
      <c r="CP211" t="s">
        <v>136</v>
      </c>
      <c r="CQ211" t="s">
        <v>136</v>
      </c>
      <c r="CR211" t="s">
        <v>136</v>
      </c>
      <c r="CS211" t="s">
        <v>136</v>
      </c>
      <c r="CT211" t="s">
        <v>136</v>
      </c>
      <c r="CU211" t="s">
        <v>136</v>
      </c>
      <c r="CV211" t="s">
        <v>136</v>
      </c>
      <c r="CW211" t="s">
        <v>136</v>
      </c>
      <c r="CX211" t="s">
        <v>136</v>
      </c>
      <c r="CY211" t="s">
        <v>136</v>
      </c>
      <c r="CZ211" t="s">
        <v>136</v>
      </c>
      <c r="DA211" t="s">
        <v>136</v>
      </c>
      <c r="DB211" t="s">
        <v>136</v>
      </c>
      <c r="DC211" t="s">
        <v>136</v>
      </c>
      <c r="DD211" t="s">
        <v>136</v>
      </c>
      <c r="DE211" t="s">
        <v>136</v>
      </c>
      <c r="DF211" t="s">
        <v>136</v>
      </c>
      <c r="DG211" t="s">
        <v>136</v>
      </c>
      <c r="DH211" t="s">
        <v>136</v>
      </c>
      <c r="DI211" t="s">
        <v>136</v>
      </c>
      <c r="DJ211" t="s">
        <v>136</v>
      </c>
      <c r="DK211" t="s">
        <v>136</v>
      </c>
      <c r="DL211" t="s">
        <v>136</v>
      </c>
      <c r="DM211" t="s">
        <v>136</v>
      </c>
      <c r="DN211" t="s">
        <v>136</v>
      </c>
      <c r="DO211" t="s">
        <v>136</v>
      </c>
      <c r="DP211" t="s">
        <v>136</v>
      </c>
      <c r="DQ211" t="s">
        <v>136</v>
      </c>
      <c r="DR211" t="s">
        <v>136</v>
      </c>
      <c r="DS211" t="s">
        <v>136</v>
      </c>
      <c r="DT211" t="s">
        <v>136</v>
      </c>
      <c r="DW211" t="s">
        <v>136</v>
      </c>
      <c r="DX211" t="s">
        <v>136</v>
      </c>
      <c r="DY211" t="s">
        <v>136</v>
      </c>
      <c r="DZ211" t="s">
        <v>136</v>
      </c>
      <c r="EA211" t="s">
        <v>136</v>
      </c>
      <c r="EB211" t="s">
        <v>133</v>
      </c>
      <c r="EC211" t="s">
        <v>136</v>
      </c>
      <c r="ED211" t="s">
        <v>136</v>
      </c>
      <c r="EE211" t="s">
        <v>136</v>
      </c>
      <c r="EF211" t="s">
        <v>136</v>
      </c>
      <c r="EG211" t="s">
        <v>136</v>
      </c>
      <c r="EH211" t="s">
        <v>136</v>
      </c>
      <c r="EI211" t="s">
        <v>136</v>
      </c>
      <c r="EJ211" t="s">
        <v>136</v>
      </c>
      <c r="EK211" t="s">
        <v>136</v>
      </c>
      <c r="EL211" t="s">
        <v>136</v>
      </c>
      <c r="EM211" t="s">
        <v>136</v>
      </c>
      <c r="EN211" t="s">
        <v>136</v>
      </c>
      <c r="EO211" t="s">
        <v>136</v>
      </c>
      <c r="EP211" t="s">
        <v>136</v>
      </c>
      <c r="EQ211" t="s">
        <v>136</v>
      </c>
      <c r="ER211" t="s">
        <v>136</v>
      </c>
      <c r="ES211" t="s">
        <v>136</v>
      </c>
      <c r="ET211" t="s">
        <v>136</v>
      </c>
      <c r="EU211" t="s">
        <v>136</v>
      </c>
      <c r="EV211" t="s">
        <v>136</v>
      </c>
      <c r="EW211" t="s">
        <v>136</v>
      </c>
      <c r="EX211" t="s">
        <v>136</v>
      </c>
      <c r="EY211" t="s">
        <v>136</v>
      </c>
      <c r="EZ211" t="s">
        <v>136</v>
      </c>
      <c r="FA211" t="s">
        <v>136</v>
      </c>
      <c r="FB211" t="s">
        <v>136</v>
      </c>
      <c r="FC211" t="s">
        <v>136</v>
      </c>
      <c r="FD211" t="s">
        <v>137</v>
      </c>
      <c r="FE211" t="s">
        <v>136</v>
      </c>
      <c r="FF211" t="s">
        <v>136</v>
      </c>
    </row>
    <row r="212" spans="1:162" x14ac:dyDescent="0.2">
      <c r="A212" t="s">
        <v>346</v>
      </c>
      <c r="B212" t="s">
        <v>136</v>
      </c>
      <c r="C212" t="s">
        <v>136</v>
      </c>
      <c r="D212" t="s">
        <v>133</v>
      </c>
      <c r="E212" t="s">
        <v>136</v>
      </c>
      <c r="F212" t="s">
        <v>136</v>
      </c>
      <c r="G212" t="s">
        <v>136</v>
      </c>
      <c r="J212" t="s">
        <v>136</v>
      </c>
      <c r="K212" t="s">
        <v>132</v>
      </c>
      <c r="L212" t="s">
        <v>136</v>
      </c>
      <c r="M212" t="s">
        <v>136</v>
      </c>
      <c r="N212" t="s">
        <v>136</v>
      </c>
      <c r="O212" t="s">
        <v>136</v>
      </c>
      <c r="R212" t="s">
        <v>136</v>
      </c>
      <c r="S212" t="s">
        <v>136</v>
      </c>
      <c r="T212" t="s">
        <v>136</v>
      </c>
      <c r="U212" t="s">
        <v>136</v>
      </c>
      <c r="V212" t="s">
        <v>136</v>
      </c>
      <c r="W212" t="s">
        <v>133</v>
      </c>
      <c r="Z212" t="s">
        <v>136</v>
      </c>
      <c r="AA212" t="s">
        <v>136</v>
      </c>
      <c r="AB212" t="s">
        <v>136</v>
      </c>
      <c r="AC212" t="s">
        <v>137</v>
      </c>
      <c r="AD212" t="s">
        <v>136</v>
      </c>
      <c r="AE212" t="s">
        <v>132</v>
      </c>
      <c r="AH212" t="s">
        <v>136</v>
      </c>
      <c r="AI212" t="s">
        <v>136</v>
      </c>
      <c r="AJ212" t="s">
        <v>136</v>
      </c>
      <c r="AK212" t="s">
        <v>136</v>
      </c>
      <c r="AL212" t="s">
        <v>136</v>
      </c>
      <c r="AM212" t="s">
        <v>136</v>
      </c>
      <c r="AP212" t="s">
        <v>136</v>
      </c>
      <c r="AQ212" t="s">
        <v>136</v>
      </c>
      <c r="AR212" t="s">
        <v>132</v>
      </c>
      <c r="AS212" t="s">
        <v>132</v>
      </c>
      <c r="AT212" t="s">
        <v>136</v>
      </c>
      <c r="AU212" t="s">
        <v>136</v>
      </c>
      <c r="AX212" t="s">
        <v>132</v>
      </c>
      <c r="AY212" t="s">
        <v>136</v>
      </c>
      <c r="AZ212" t="s">
        <v>136</v>
      </c>
      <c r="BA212" t="s">
        <v>132</v>
      </c>
      <c r="BB212" t="s">
        <v>132</v>
      </c>
      <c r="BC212" t="s">
        <v>136</v>
      </c>
      <c r="BF212" t="s">
        <v>133</v>
      </c>
      <c r="BG212" t="s">
        <v>136</v>
      </c>
      <c r="BH212" t="s">
        <v>136</v>
      </c>
      <c r="BI212" t="s">
        <v>136</v>
      </c>
      <c r="BJ212" t="s">
        <v>136</v>
      </c>
      <c r="BK212" t="s">
        <v>136</v>
      </c>
      <c r="BN212" t="s">
        <v>133</v>
      </c>
      <c r="BO212" t="s">
        <v>132</v>
      </c>
      <c r="BP212" t="s">
        <v>132</v>
      </c>
      <c r="BQ212" t="s">
        <v>136</v>
      </c>
      <c r="BR212" t="s">
        <v>138</v>
      </c>
      <c r="BS212" t="s">
        <v>136</v>
      </c>
      <c r="CD212" t="s">
        <v>132</v>
      </c>
      <c r="CE212" t="s">
        <v>132</v>
      </c>
      <c r="CF212" t="s">
        <v>132</v>
      </c>
      <c r="CG212" t="s">
        <v>132</v>
      </c>
      <c r="CH212" t="s">
        <v>132</v>
      </c>
      <c r="CI212" t="s">
        <v>132</v>
      </c>
      <c r="CJ212" t="s">
        <v>132</v>
      </c>
      <c r="CM212" t="s">
        <v>136</v>
      </c>
      <c r="CN212" t="s">
        <v>136</v>
      </c>
      <c r="CO212" t="s">
        <v>136</v>
      </c>
      <c r="CP212" t="s">
        <v>136</v>
      </c>
      <c r="CQ212" t="s">
        <v>136</v>
      </c>
      <c r="CR212" t="s">
        <v>136</v>
      </c>
      <c r="CS212" t="s">
        <v>136</v>
      </c>
      <c r="CT212" t="s">
        <v>136</v>
      </c>
      <c r="CU212" t="s">
        <v>136</v>
      </c>
      <c r="CV212" t="s">
        <v>136</v>
      </c>
      <c r="CW212" t="s">
        <v>136</v>
      </c>
      <c r="CX212" t="s">
        <v>136</v>
      </c>
      <c r="CY212" t="s">
        <v>136</v>
      </c>
      <c r="CZ212" t="s">
        <v>136</v>
      </c>
      <c r="DA212" t="s">
        <v>136</v>
      </c>
      <c r="DB212" t="s">
        <v>136</v>
      </c>
      <c r="DC212" t="s">
        <v>136</v>
      </c>
      <c r="DD212" t="s">
        <v>136</v>
      </c>
      <c r="DE212" t="s">
        <v>136</v>
      </c>
      <c r="DF212" t="s">
        <v>136</v>
      </c>
      <c r="DG212" t="s">
        <v>136</v>
      </c>
      <c r="DH212" t="s">
        <v>136</v>
      </c>
      <c r="DI212" t="s">
        <v>132</v>
      </c>
      <c r="DJ212" t="s">
        <v>132</v>
      </c>
      <c r="DK212" t="s">
        <v>132</v>
      </c>
      <c r="DL212" t="s">
        <v>132</v>
      </c>
      <c r="DM212" t="s">
        <v>132</v>
      </c>
      <c r="DN212" t="s">
        <v>132</v>
      </c>
      <c r="DO212" t="s">
        <v>132</v>
      </c>
      <c r="DP212" t="s">
        <v>132</v>
      </c>
      <c r="DQ212" t="s">
        <v>132</v>
      </c>
      <c r="DR212" t="s">
        <v>132</v>
      </c>
      <c r="DS212" t="s">
        <v>132</v>
      </c>
      <c r="DT212" t="s">
        <v>132</v>
      </c>
      <c r="DW212" t="s">
        <v>136</v>
      </c>
      <c r="DX212" t="s">
        <v>136</v>
      </c>
      <c r="DY212" t="s">
        <v>136</v>
      </c>
      <c r="DZ212" t="s">
        <v>136</v>
      </c>
      <c r="EA212" t="s">
        <v>136</v>
      </c>
      <c r="EB212" t="s">
        <v>136</v>
      </c>
      <c r="EC212" t="s">
        <v>136</v>
      </c>
      <c r="ED212" t="s">
        <v>136</v>
      </c>
      <c r="EE212" t="s">
        <v>136</v>
      </c>
      <c r="EF212" t="s">
        <v>136</v>
      </c>
      <c r="EG212" t="s">
        <v>136</v>
      </c>
      <c r="EH212" t="s">
        <v>136</v>
      </c>
      <c r="EI212" t="s">
        <v>136</v>
      </c>
      <c r="EJ212" t="s">
        <v>136</v>
      </c>
      <c r="EK212" t="s">
        <v>136</v>
      </c>
      <c r="EL212" t="s">
        <v>136</v>
      </c>
      <c r="EM212" t="s">
        <v>136</v>
      </c>
      <c r="EN212" t="s">
        <v>136</v>
      </c>
      <c r="EO212" t="s">
        <v>136</v>
      </c>
      <c r="EP212" t="s">
        <v>136</v>
      </c>
      <c r="EQ212" t="s">
        <v>136</v>
      </c>
      <c r="ER212" t="s">
        <v>138</v>
      </c>
      <c r="ES212" t="s">
        <v>136</v>
      </c>
      <c r="ET212" t="s">
        <v>136</v>
      </c>
      <c r="EU212" t="s">
        <v>132</v>
      </c>
      <c r="EV212" t="s">
        <v>132</v>
      </c>
      <c r="EW212" t="s">
        <v>132</v>
      </c>
      <c r="EX212" t="s">
        <v>132</v>
      </c>
      <c r="EY212" t="s">
        <v>132</v>
      </c>
      <c r="EZ212" t="s">
        <v>132</v>
      </c>
      <c r="FA212" t="s">
        <v>132</v>
      </c>
      <c r="FB212" t="s">
        <v>132</v>
      </c>
      <c r="FC212" t="s">
        <v>132</v>
      </c>
      <c r="FD212" t="s">
        <v>132</v>
      </c>
      <c r="FE212" t="s">
        <v>132</v>
      </c>
      <c r="FF212" t="s">
        <v>132</v>
      </c>
    </row>
    <row r="213" spans="1:162" x14ac:dyDescent="0.2">
      <c r="A213" t="s">
        <v>347</v>
      </c>
      <c r="B213" t="s">
        <v>136</v>
      </c>
      <c r="C213" t="s">
        <v>136</v>
      </c>
      <c r="D213" t="s">
        <v>136</v>
      </c>
      <c r="E213" t="s">
        <v>136</v>
      </c>
      <c r="F213" t="s">
        <v>136</v>
      </c>
      <c r="G213" t="s">
        <v>136</v>
      </c>
      <c r="J213" t="s">
        <v>136</v>
      </c>
      <c r="K213" t="s">
        <v>136</v>
      </c>
      <c r="L213" t="s">
        <v>136</v>
      </c>
      <c r="M213" t="s">
        <v>136</v>
      </c>
      <c r="N213" t="s">
        <v>136</v>
      </c>
      <c r="O213" t="s">
        <v>136</v>
      </c>
      <c r="R213" t="s">
        <v>136</v>
      </c>
      <c r="S213" t="s">
        <v>136</v>
      </c>
      <c r="T213" t="s">
        <v>136</v>
      </c>
      <c r="U213" t="s">
        <v>136</v>
      </c>
      <c r="V213" t="s">
        <v>136</v>
      </c>
      <c r="W213" t="s">
        <v>136</v>
      </c>
      <c r="Z213" t="s">
        <v>136</v>
      </c>
      <c r="AA213" t="s">
        <v>136</v>
      </c>
      <c r="AB213" t="s">
        <v>137</v>
      </c>
      <c r="AC213" t="s">
        <v>136</v>
      </c>
      <c r="AD213" t="s">
        <v>136</v>
      </c>
      <c r="AE213" t="s">
        <v>136</v>
      </c>
      <c r="AH213" t="s">
        <v>136</v>
      </c>
      <c r="AI213" t="s">
        <v>136</v>
      </c>
      <c r="AJ213" t="s">
        <v>136</v>
      </c>
      <c r="AK213" t="s">
        <v>136</v>
      </c>
      <c r="AL213" t="s">
        <v>136</v>
      </c>
      <c r="AM213" t="s">
        <v>136</v>
      </c>
      <c r="AP213" t="s">
        <v>136</v>
      </c>
      <c r="AQ213" t="s">
        <v>136</v>
      </c>
      <c r="AR213" t="s">
        <v>136</v>
      </c>
      <c r="AS213" t="s">
        <v>136</v>
      </c>
      <c r="AT213" t="s">
        <v>136</v>
      </c>
      <c r="AU213" t="s">
        <v>136</v>
      </c>
      <c r="AX213" t="s">
        <v>136</v>
      </c>
      <c r="AY213" t="s">
        <v>136</v>
      </c>
      <c r="AZ213" t="s">
        <v>136</v>
      </c>
      <c r="BA213" t="s">
        <v>136</v>
      </c>
      <c r="BB213" t="s">
        <v>136</v>
      </c>
      <c r="BC213" t="s">
        <v>136</v>
      </c>
      <c r="BF213" t="s">
        <v>136</v>
      </c>
      <c r="BG213" t="s">
        <v>136</v>
      </c>
      <c r="BH213" t="s">
        <v>136</v>
      </c>
      <c r="BI213" t="s">
        <v>136</v>
      </c>
      <c r="BJ213" t="s">
        <v>136</v>
      </c>
      <c r="BK213" t="s">
        <v>136</v>
      </c>
      <c r="BN213" t="s">
        <v>136</v>
      </c>
      <c r="BO213" t="s">
        <v>136</v>
      </c>
      <c r="BP213" t="s">
        <v>136</v>
      </c>
      <c r="BQ213" t="s">
        <v>136</v>
      </c>
      <c r="BR213" t="s">
        <v>136</v>
      </c>
      <c r="BS213" t="s">
        <v>136</v>
      </c>
      <c r="CD213" t="s">
        <v>136</v>
      </c>
      <c r="CE213" t="s">
        <v>136</v>
      </c>
      <c r="CF213" t="s">
        <v>136</v>
      </c>
      <c r="CG213" t="s">
        <v>138</v>
      </c>
      <c r="CH213" t="s">
        <v>136</v>
      </c>
      <c r="CI213" t="s">
        <v>136</v>
      </c>
      <c r="CJ213" t="s">
        <v>136</v>
      </c>
      <c r="CM213" t="s">
        <v>136</v>
      </c>
      <c r="CN213" t="s">
        <v>136</v>
      </c>
      <c r="CO213" t="s">
        <v>137</v>
      </c>
      <c r="CP213" t="s">
        <v>136</v>
      </c>
      <c r="CQ213" t="s">
        <v>136</v>
      </c>
      <c r="CR213" t="s">
        <v>136</v>
      </c>
      <c r="CS213" t="s">
        <v>136</v>
      </c>
      <c r="CT213" t="s">
        <v>136</v>
      </c>
      <c r="CU213" t="s">
        <v>136</v>
      </c>
      <c r="CV213" t="s">
        <v>136</v>
      </c>
      <c r="CW213" t="s">
        <v>136</v>
      </c>
      <c r="CX213" t="s">
        <v>136</v>
      </c>
      <c r="CY213" t="s">
        <v>136</v>
      </c>
      <c r="CZ213" t="s">
        <v>136</v>
      </c>
      <c r="DA213" t="s">
        <v>136</v>
      </c>
      <c r="DB213" t="s">
        <v>136</v>
      </c>
      <c r="DC213" t="s">
        <v>136</v>
      </c>
      <c r="DD213" t="s">
        <v>136</v>
      </c>
      <c r="DE213" t="s">
        <v>136</v>
      </c>
      <c r="DF213" t="s">
        <v>136</v>
      </c>
      <c r="DG213" t="s">
        <v>137</v>
      </c>
      <c r="DH213" t="s">
        <v>136</v>
      </c>
      <c r="DI213" t="s">
        <v>136</v>
      </c>
      <c r="DJ213" t="s">
        <v>136</v>
      </c>
      <c r="DK213" t="s">
        <v>136</v>
      </c>
      <c r="DL213" t="s">
        <v>136</v>
      </c>
      <c r="DM213" t="s">
        <v>136</v>
      </c>
      <c r="DN213" t="s">
        <v>136</v>
      </c>
      <c r="DO213" t="s">
        <v>136</v>
      </c>
      <c r="DP213" t="s">
        <v>136</v>
      </c>
      <c r="DQ213" t="s">
        <v>136</v>
      </c>
      <c r="DR213" t="s">
        <v>136</v>
      </c>
      <c r="DS213" t="s">
        <v>136</v>
      </c>
      <c r="DT213" t="s">
        <v>136</v>
      </c>
      <c r="DW213" t="s">
        <v>136</v>
      </c>
      <c r="DX213" t="s">
        <v>136</v>
      </c>
      <c r="DY213" t="s">
        <v>137</v>
      </c>
      <c r="DZ213" t="s">
        <v>136</v>
      </c>
      <c r="EA213" t="s">
        <v>136</v>
      </c>
      <c r="EB213" t="s">
        <v>136</v>
      </c>
      <c r="EC213" t="s">
        <v>136</v>
      </c>
      <c r="ED213" t="s">
        <v>136</v>
      </c>
      <c r="EE213" t="s">
        <v>136</v>
      </c>
      <c r="EF213" t="s">
        <v>136</v>
      </c>
      <c r="EG213" t="s">
        <v>136</v>
      </c>
      <c r="EH213" t="s">
        <v>136</v>
      </c>
      <c r="EI213" t="s">
        <v>136</v>
      </c>
      <c r="EJ213" t="s">
        <v>136</v>
      </c>
      <c r="EK213" t="s">
        <v>136</v>
      </c>
      <c r="EL213" t="s">
        <v>136</v>
      </c>
      <c r="EM213" t="s">
        <v>136</v>
      </c>
      <c r="EN213" t="s">
        <v>136</v>
      </c>
      <c r="EO213" t="s">
        <v>136</v>
      </c>
      <c r="EP213" t="s">
        <v>136</v>
      </c>
      <c r="EQ213" t="s">
        <v>136</v>
      </c>
      <c r="ER213" t="s">
        <v>136</v>
      </c>
      <c r="ES213" t="s">
        <v>136</v>
      </c>
      <c r="ET213" t="s">
        <v>136</v>
      </c>
      <c r="EU213" t="s">
        <v>136</v>
      </c>
      <c r="EV213" t="s">
        <v>136</v>
      </c>
      <c r="EW213" t="s">
        <v>136</v>
      </c>
      <c r="EX213" t="s">
        <v>136</v>
      </c>
      <c r="EY213" t="s">
        <v>136</v>
      </c>
      <c r="EZ213" t="s">
        <v>136</v>
      </c>
      <c r="FA213" t="s">
        <v>137</v>
      </c>
      <c r="FB213" t="s">
        <v>138</v>
      </c>
      <c r="FC213" t="s">
        <v>136</v>
      </c>
      <c r="FD213" t="s">
        <v>136</v>
      </c>
      <c r="FE213" t="s">
        <v>136</v>
      </c>
      <c r="FF213" t="s">
        <v>136</v>
      </c>
    </row>
    <row r="214" spans="1:162" x14ac:dyDescent="0.2">
      <c r="A214" t="s">
        <v>348</v>
      </c>
      <c r="B214" t="s">
        <v>136</v>
      </c>
      <c r="C214" t="s">
        <v>136</v>
      </c>
      <c r="D214" t="s">
        <v>136</v>
      </c>
      <c r="E214" t="s">
        <v>136</v>
      </c>
      <c r="F214" t="s">
        <v>136</v>
      </c>
      <c r="G214" t="s">
        <v>136</v>
      </c>
      <c r="J214" t="s">
        <v>136</v>
      </c>
      <c r="K214" t="s">
        <v>136</v>
      </c>
      <c r="L214" t="s">
        <v>136</v>
      </c>
      <c r="M214" t="s">
        <v>136</v>
      </c>
      <c r="N214" t="s">
        <v>136</v>
      </c>
      <c r="O214" t="s">
        <v>136</v>
      </c>
      <c r="R214" t="s">
        <v>136</v>
      </c>
      <c r="S214" t="s">
        <v>136</v>
      </c>
      <c r="T214" t="s">
        <v>136</v>
      </c>
      <c r="U214" t="s">
        <v>136</v>
      </c>
      <c r="V214" t="s">
        <v>136</v>
      </c>
      <c r="W214" t="s">
        <v>136</v>
      </c>
      <c r="Z214" t="s">
        <v>136</v>
      </c>
      <c r="AA214" t="s">
        <v>136</v>
      </c>
      <c r="AB214" t="s">
        <v>137</v>
      </c>
      <c r="AC214" t="s">
        <v>136</v>
      </c>
      <c r="AD214" t="s">
        <v>136</v>
      </c>
      <c r="AE214" t="s">
        <v>136</v>
      </c>
      <c r="AH214" t="s">
        <v>136</v>
      </c>
      <c r="AI214" t="s">
        <v>136</v>
      </c>
      <c r="AJ214" t="s">
        <v>136</v>
      </c>
      <c r="AK214" t="s">
        <v>136</v>
      </c>
      <c r="AL214" t="s">
        <v>136</v>
      </c>
      <c r="AM214" t="s">
        <v>136</v>
      </c>
      <c r="AP214" t="s">
        <v>136</v>
      </c>
      <c r="AQ214" t="s">
        <v>136</v>
      </c>
      <c r="AR214" t="s">
        <v>136</v>
      </c>
      <c r="AS214" t="s">
        <v>136</v>
      </c>
      <c r="AT214" t="s">
        <v>136</v>
      </c>
      <c r="AU214" t="s">
        <v>136</v>
      </c>
      <c r="AX214" t="s">
        <v>136</v>
      </c>
      <c r="AY214" t="s">
        <v>136</v>
      </c>
      <c r="AZ214" t="s">
        <v>136</v>
      </c>
      <c r="BA214" t="s">
        <v>136</v>
      </c>
      <c r="BB214" t="s">
        <v>136</v>
      </c>
      <c r="BC214" t="s">
        <v>136</v>
      </c>
      <c r="BF214" t="s">
        <v>136</v>
      </c>
      <c r="BG214" t="s">
        <v>136</v>
      </c>
      <c r="BH214" t="s">
        <v>136</v>
      </c>
      <c r="BI214" t="s">
        <v>136</v>
      </c>
      <c r="BJ214" t="s">
        <v>136</v>
      </c>
      <c r="BK214" t="s">
        <v>136</v>
      </c>
      <c r="BN214" t="s">
        <v>136</v>
      </c>
      <c r="BO214" t="s">
        <v>136</v>
      </c>
      <c r="BP214" t="s">
        <v>136</v>
      </c>
      <c r="BQ214" t="s">
        <v>136</v>
      </c>
      <c r="BR214" t="s">
        <v>136</v>
      </c>
      <c r="BS214" t="s">
        <v>136</v>
      </c>
      <c r="CD214" t="s">
        <v>136</v>
      </c>
      <c r="CE214" t="s">
        <v>136</v>
      </c>
      <c r="CF214" t="s">
        <v>136</v>
      </c>
      <c r="CG214" t="s">
        <v>138</v>
      </c>
      <c r="CH214" t="s">
        <v>136</v>
      </c>
      <c r="CI214" t="s">
        <v>136</v>
      </c>
      <c r="CJ214" t="s">
        <v>136</v>
      </c>
      <c r="CM214" t="s">
        <v>136</v>
      </c>
      <c r="CN214" t="s">
        <v>136</v>
      </c>
      <c r="CO214" t="s">
        <v>136</v>
      </c>
      <c r="CP214" t="s">
        <v>136</v>
      </c>
      <c r="CQ214" t="s">
        <v>136</v>
      </c>
      <c r="CR214" t="s">
        <v>136</v>
      </c>
      <c r="CS214" t="s">
        <v>136</v>
      </c>
      <c r="CT214" t="s">
        <v>136</v>
      </c>
      <c r="CU214" t="s">
        <v>136</v>
      </c>
      <c r="CV214" t="s">
        <v>136</v>
      </c>
      <c r="CW214" t="s">
        <v>136</v>
      </c>
      <c r="CX214" t="s">
        <v>136</v>
      </c>
      <c r="CY214" t="s">
        <v>136</v>
      </c>
      <c r="CZ214" t="s">
        <v>136</v>
      </c>
      <c r="DA214" t="s">
        <v>136</v>
      </c>
      <c r="DB214" t="s">
        <v>136</v>
      </c>
      <c r="DC214" t="s">
        <v>136</v>
      </c>
      <c r="DD214" t="s">
        <v>136</v>
      </c>
      <c r="DE214" t="s">
        <v>136</v>
      </c>
      <c r="DF214" t="s">
        <v>136</v>
      </c>
      <c r="DG214" t="s">
        <v>137</v>
      </c>
      <c r="DH214" t="s">
        <v>136</v>
      </c>
      <c r="DI214" t="s">
        <v>136</v>
      </c>
      <c r="DJ214" t="s">
        <v>136</v>
      </c>
      <c r="DK214" t="s">
        <v>136</v>
      </c>
      <c r="DL214" t="s">
        <v>136</v>
      </c>
      <c r="DM214" t="s">
        <v>136</v>
      </c>
      <c r="DN214" t="s">
        <v>136</v>
      </c>
      <c r="DO214" t="s">
        <v>136</v>
      </c>
      <c r="DP214" t="s">
        <v>136</v>
      </c>
      <c r="DQ214" t="s">
        <v>136</v>
      </c>
      <c r="DR214" t="s">
        <v>136</v>
      </c>
      <c r="DS214" t="s">
        <v>136</v>
      </c>
      <c r="DT214" t="s">
        <v>136</v>
      </c>
      <c r="DW214" t="s">
        <v>136</v>
      </c>
      <c r="DX214" t="s">
        <v>136</v>
      </c>
      <c r="DY214" t="s">
        <v>137</v>
      </c>
      <c r="DZ214" t="s">
        <v>136</v>
      </c>
      <c r="EA214" t="s">
        <v>136</v>
      </c>
      <c r="EB214" t="s">
        <v>137</v>
      </c>
      <c r="EC214" t="s">
        <v>136</v>
      </c>
      <c r="ED214" t="s">
        <v>136</v>
      </c>
      <c r="EE214" t="s">
        <v>136</v>
      </c>
      <c r="EF214" t="s">
        <v>136</v>
      </c>
      <c r="EG214" t="s">
        <v>136</v>
      </c>
      <c r="EH214" t="s">
        <v>136</v>
      </c>
      <c r="EI214" t="s">
        <v>136</v>
      </c>
      <c r="EJ214" t="s">
        <v>136</v>
      </c>
      <c r="EK214" t="s">
        <v>136</v>
      </c>
      <c r="EL214" t="s">
        <v>136</v>
      </c>
      <c r="EM214" t="s">
        <v>136</v>
      </c>
      <c r="EN214" t="s">
        <v>136</v>
      </c>
      <c r="EO214" t="s">
        <v>136</v>
      </c>
      <c r="EP214" t="s">
        <v>136</v>
      </c>
      <c r="EQ214" t="s">
        <v>136</v>
      </c>
      <c r="ER214" t="s">
        <v>136</v>
      </c>
      <c r="ES214" t="s">
        <v>136</v>
      </c>
      <c r="ET214" t="s">
        <v>136</v>
      </c>
      <c r="EU214" t="s">
        <v>136</v>
      </c>
      <c r="EV214" t="s">
        <v>136</v>
      </c>
      <c r="EW214" t="s">
        <v>136</v>
      </c>
      <c r="EX214" t="s">
        <v>136</v>
      </c>
      <c r="EY214" t="s">
        <v>136</v>
      </c>
      <c r="EZ214" t="s">
        <v>136</v>
      </c>
      <c r="FA214" t="s">
        <v>137</v>
      </c>
      <c r="FB214" t="s">
        <v>136</v>
      </c>
      <c r="FC214" t="s">
        <v>136</v>
      </c>
      <c r="FD214" t="s">
        <v>136</v>
      </c>
      <c r="FE214" t="s">
        <v>136</v>
      </c>
      <c r="FF214" t="s">
        <v>136</v>
      </c>
    </row>
    <row r="215" spans="1:162" x14ac:dyDescent="0.2">
      <c r="A215" t="s">
        <v>349</v>
      </c>
      <c r="B215" t="s">
        <v>136</v>
      </c>
      <c r="C215" t="s">
        <v>136</v>
      </c>
      <c r="D215" t="s">
        <v>136</v>
      </c>
      <c r="E215" t="s">
        <v>136</v>
      </c>
      <c r="F215" t="s">
        <v>136</v>
      </c>
      <c r="G215" t="s">
        <v>136</v>
      </c>
      <c r="J215" t="s">
        <v>136</v>
      </c>
      <c r="K215" t="s">
        <v>136</v>
      </c>
      <c r="L215" t="s">
        <v>136</v>
      </c>
      <c r="M215" t="s">
        <v>136</v>
      </c>
      <c r="N215" t="s">
        <v>136</v>
      </c>
      <c r="O215" t="s">
        <v>136</v>
      </c>
      <c r="R215" t="s">
        <v>136</v>
      </c>
      <c r="S215" t="s">
        <v>136</v>
      </c>
      <c r="T215" t="s">
        <v>136</v>
      </c>
      <c r="U215" t="s">
        <v>136</v>
      </c>
      <c r="V215" t="s">
        <v>136</v>
      </c>
      <c r="W215" t="s">
        <v>136</v>
      </c>
      <c r="Z215" t="s">
        <v>136</v>
      </c>
      <c r="AA215" t="s">
        <v>136</v>
      </c>
      <c r="AB215" t="s">
        <v>137</v>
      </c>
      <c r="AC215" t="s">
        <v>136</v>
      </c>
      <c r="AD215" t="s">
        <v>136</v>
      </c>
      <c r="AE215" t="s">
        <v>136</v>
      </c>
      <c r="AH215" t="s">
        <v>136</v>
      </c>
      <c r="AI215" t="s">
        <v>136</v>
      </c>
      <c r="AJ215" t="s">
        <v>136</v>
      </c>
      <c r="AK215" t="s">
        <v>136</v>
      </c>
      <c r="AL215" t="s">
        <v>136</v>
      </c>
      <c r="AM215" t="s">
        <v>136</v>
      </c>
      <c r="AP215" t="s">
        <v>136</v>
      </c>
      <c r="AQ215" t="s">
        <v>136</v>
      </c>
      <c r="AR215" t="s">
        <v>136</v>
      </c>
      <c r="AS215" t="s">
        <v>136</v>
      </c>
      <c r="AT215" t="s">
        <v>136</v>
      </c>
      <c r="AU215" t="s">
        <v>136</v>
      </c>
      <c r="AX215" t="s">
        <v>136</v>
      </c>
      <c r="AY215" t="s">
        <v>136</v>
      </c>
      <c r="AZ215" t="s">
        <v>136</v>
      </c>
      <c r="BA215" t="s">
        <v>136</v>
      </c>
      <c r="BB215" t="s">
        <v>136</v>
      </c>
      <c r="BC215" t="s">
        <v>136</v>
      </c>
      <c r="BF215" t="s">
        <v>136</v>
      </c>
      <c r="BG215" t="s">
        <v>136</v>
      </c>
      <c r="BH215" t="s">
        <v>136</v>
      </c>
      <c r="BI215" t="s">
        <v>136</v>
      </c>
      <c r="BJ215" t="s">
        <v>136</v>
      </c>
      <c r="BK215" t="s">
        <v>136</v>
      </c>
      <c r="BN215" t="s">
        <v>136</v>
      </c>
      <c r="BO215" t="s">
        <v>136</v>
      </c>
      <c r="BP215" t="s">
        <v>136</v>
      </c>
      <c r="BQ215" t="s">
        <v>136</v>
      </c>
      <c r="BR215" t="s">
        <v>136</v>
      </c>
      <c r="BS215" t="s">
        <v>136</v>
      </c>
      <c r="CD215" t="s">
        <v>136</v>
      </c>
      <c r="CE215" t="s">
        <v>136</v>
      </c>
      <c r="CF215" t="s">
        <v>136</v>
      </c>
      <c r="CG215" t="s">
        <v>138</v>
      </c>
      <c r="CH215" t="s">
        <v>136</v>
      </c>
      <c r="CI215" t="s">
        <v>136</v>
      </c>
      <c r="CJ215" t="s">
        <v>136</v>
      </c>
      <c r="CM215" t="s">
        <v>136</v>
      </c>
      <c r="CN215" t="s">
        <v>136</v>
      </c>
      <c r="CO215" t="s">
        <v>136</v>
      </c>
      <c r="CP215" t="s">
        <v>136</v>
      </c>
      <c r="CQ215" t="s">
        <v>136</v>
      </c>
      <c r="CR215" t="s">
        <v>136</v>
      </c>
      <c r="CS215" t="s">
        <v>136</v>
      </c>
      <c r="CT215" t="s">
        <v>136</v>
      </c>
      <c r="CU215" t="s">
        <v>136</v>
      </c>
      <c r="CV215" t="s">
        <v>136</v>
      </c>
      <c r="CW215" t="s">
        <v>136</v>
      </c>
      <c r="CX215" t="s">
        <v>136</v>
      </c>
      <c r="CY215" t="s">
        <v>136</v>
      </c>
      <c r="CZ215" t="s">
        <v>136</v>
      </c>
      <c r="DA215" t="s">
        <v>136</v>
      </c>
      <c r="DB215" t="s">
        <v>136</v>
      </c>
      <c r="DC215" t="s">
        <v>136</v>
      </c>
      <c r="DD215" t="s">
        <v>136</v>
      </c>
      <c r="DE215" t="s">
        <v>136</v>
      </c>
      <c r="DF215" t="s">
        <v>136</v>
      </c>
      <c r="DG215" t="s">
        <v>137</v>
      </c>
      <c r="DH215" t="s">
        <v>136</v>
      </c>
      <c r="DI215" t="s">
        <v>136</v>
      </c>
      <c r="DJ215" t="s">
        <v>136</v>
      </c>
      <c r="DK215" t="s">
        <v>136</v>
      </c>
      <c r="DL215" t="s">
        <v>136</v>
      </c>
      <c r="DM215" t="s">
        <v>136</v>
      </c>
      <c r="DN215" t="s">
        <v>136</v>
      </c>
      <c r="DO215" t="s">
        <v>136</v>
      </c>
      <c r="DP215" t="s">
        <v>136</v>
      </c>
      <c r="DQ215" t="s">
        <v>136</v>
      </c>
      <c r="DR215" t="s">
        <v>136</v>
      </c>
      <c r="DS215" t="s">
        <v>136</v>
      </c>
      <c r="DT215" t="s">
        <v>136</v>
      </c>
      <c r="DW215" t="s">
        <v>136</v>
      </c>
      <c r="DX215" t="s">
        <v>136</v>
      </c>
      <c r="DY215" t="s">
        <v>137</v>
      </c>
      <c r="DZ215" t="s">
        <v>136</v>
      </c>
      <c r="EA215" t="s">
        <v>136</v>
      </c>
      <c r="EB215" t="s">
        <v>137</v>
      </c>
      <c r="EC215" t="s">
        <v>136</v>
      </c>
      <c r="ED215" t="s">
        <v>136</v>
      </c>
      <c r="EE215" t="s">
        <v>136</v>
      </c>
      <c r="EF215" t="s">
        <v>136</v>
      </c>
      <c r="EG215" t="s">
        <v>136</v>
      </c>
      <c r="EH215" t="s">
        <v>136</v>
      </c>
      <c r="EI215" t="s">
        <v>136</v>
      </c>
      <c r="EJ215" t="s">
        <v>136</v>
      </c>
      <c r="EK215" t="s">
        <v>136</v>
      </c>
      <c r="EL215" t="s">
        <v>136</v>
      </c>
      <c r="EM215" t="s">
        <v>136</v>
      </c>
      <c r="EN215" t="s">
        <v>136</v>
      </c>
      <c r="EO215" t="s">
        <v>136</v>
      </c>
      <c r="EP215" t="s">
        <v>136</v>
      </c>
      <c r="EQ215" t="s">
        <v>136</v>
      </c>
      <c r="ER215" t="s">
        <v>136</v>
      </c>
      <c r="ES215" t="s">
        <v>136</v>
      </c>
      <c r="ET215" t="s">
        <v>136</v>
      </c>
      <c r="EU215" t="s">
        <v>136</v>
      </c>
      <c r="EV215" t="s">
        <v>136</v>
      </c>
      <c r="EW215" t="s">
        <v>136</v>
      </c>
      <c r="EX215" t="s">
        <v>136</v>
      </c>
      <c r="EY215" t="s">
        <v>136</v>
      </c>
      <c r="EZ215" t="s">
        <v>136</v>
      </c>
      <c r="FA215" t="s">
        <v>137</v>
      </c>
      <c r="FB215" t="s">
        <v>136</v>
      </c>
      <c r="FC215" t="s">
        <v>136</v>
      </c>
      <c r="FD215" t="s">
        <v>136</v>
      </c>
      <c r="FE215" t="s">
        <v>136</v>
      </c>
      <c r="FF215" t="s">
        <v>136</v>
      </c>
    </row>
    <row r="216" spans="1:162" x14ac:dyDescent="0.2">
      <c r="A216" t="s">
        <v>350</v>
      </c>
      <c r="B216" t="s">
        <v>136</v>
      </c>
      <c r="C216" t="s">
        <v>136</v>
      </c>
      <c r="D216" t="s">
        <v>136</v>
      </c>
      <c r="E216" t="s">
        <v>136</v>
      </c>
      <c r="F216" t="s">
        <v>136</v>
      </c>
      <c r="G216" t="s">
        <v>136</v>
      </c>
      <c r="J216" t="s">
        <v>136</v>
      </c>
      <c r="K216" t="s">
        <v>136</v>
      </c>
      <c r="L216" t="s">
        <v>136</v>
      </c>
      <c r="M216" t="s">
        <v>136</v>
      </c>
      <c r="N216" t="s">
        <v>136</v>
      </c>
      <c r="O216" t="s">
        <v>136</v>
      </c>
      <c r="R216" t="s">
        <v>136</v>
      </c>
      <c r="S216" t="s">
        <v>136</v>
      </c>
      <c r="T216" t="s">
        <v>136</v>
      </c>
      <c r="U216" t="s">
        <v>136</v>
      </c>
      <c r="V216" t="s">
        <v>136</v>
      </c>
      <c r="W216" t="s">
        <v>136</v>
      </c>
      <c r="Z216" t="s">
        <v>136</v>
      </c>
      <c r="AA216" t="s">
        <v>136</v>
      </c>
      <c r="AB216" t="s">
        <v>137</v>
      </c>
      <c r="AC216" t="s">
        <v>136</v>
      </c>
      <c r="AD216" t="s">
        <v>136</v>
      </c>
      <c r="AE216" t="s">
        <v>136</v>
      </c>
      <c r="AH216" t="s">
        <v>136</v>
      </c>
      <c r="AI216" t="s">
        <v>136</v>
      </c>
      <c r="AJ216" t="s">
        <v>136</v>
      </c>
      <c r="AK216" t="s">
        <v>136</v>
      </c>
      <c r="AL216" t="s">
        <v>136</v>
      </c>
      <c r="AM216" t="s">
        <v>136</v>
      </c>
      <c r="AP216" t="s">
        <v>136</v>
      </c>
      <c r="AQ216" t="s">
        <v>136</v>
      </c>
      <c r="AR216" t="s">
        <v>136</v>
      </c>
      <c r="AS216" t="s">
        <v>136</v>
      </c>
      <c r="AT216" t="s">
        <v>136</v>
      </c>
      <c r="AU216" t="s">
        <v>136</v>
      </c>
      <c r="AX216" t="s">
        <v>136</v>
      </c>
      <c r="AY216" t="s">
        <v>136</v>
      </c>
      <c r="AZ216" t="s">
        <v>136</v>
      </c>
      <c r="BA216" t="s">
        <v>136</v>
      </c>
      <c r="BB216" t="s">
        <v>136</v>
      </c>
      <c r="BC216" t="s">
        <v>136</v>
      </c>
      <c r="BF216" t="s">
        <v>136</v>
      </c>
      <c r="BG216" t="s">
        <v>136</v>
      </c>
      <c r="BH216" t="s">
        <v>136</v>
      </c>
      <c r="BI216" t="s">
        <v>136</v>
      </c>
      <c r="BJ216" t="s">
        <v>136</v>
      </c>
      <c r="BK216" t="s">
        <v>136</v>
      </c>
      <c r="BN216" t="s">
        <v>136</v>
      </c>
      <c r="BO216" t="s">
        <v>136</v>
      </c>
      <c r="BP216" t="s">
        <v>136</v>
      </c>
      <c r="BQ216" t="s">
        <v>136</v>
      </c>
      <c r="BR216" t="s">
        <v>136</v>
      </c>
      <c r="BS216" t="s">
        <v>136</v>
      </c>
      <c r="CD216" t="s">
        <v>136</v>
      </c>
      <c r="CE216" t="s">
        <v>136</v>
      </c>
      <c r="CF216" t="s">
        <v>136</v>
      </c>
      <c r="CG216" t="s">
        <v>136</v>
      </c>
      <c r="CH216" t="s">
        <v>136</v>
      </c>
      <c r="CI216" t="s">
        <v>136</v>
      </c>
      <c r="CJ216" t="s">
        <v>136</v>
      </c>
      <c r="CM216" t="s">
        <v>136</v>
      </c>
      <c r="CN216" t="s">
        <v>136</v>
      </c>
      <c r="CO216" t="s">
        <v>136</v>
      </c>
      <c r="CP216" t="s">
        <v>136</v>
      </c>
      <c r="CQ216" t="s">
        <v>136</v>
      </c>
      <c r="CR216" t="s">
        <v>136</v>
      </c>
      <c r="CS216" t="s">
        <v>136</v>
      </c>
      <c r="CT216" t="s">
        <v>136</v>
      </c>
      <c r="CU216" t="s">
        <v>136</v>
      </c>
      <c r="CV216" t="s">
        <v>136</v>
      </c>
      <c r="CW216" t="s">
        <v>136</v>
      </c>
      <c r="CX216" t="s">
        <v>136</v>
      </c>
      <c r="CY216" t="s">
        <v>136</v>
      </c>
      <c r="CZ216" t="s">
        <v>136</v>
      </c>
      <c r="DA216" t="s">
        <v>136</v>
      </c>
      <c r="DB216" t="s">
        <v>136</v>
      </c>
      <c r="DC216" t="s">
        <v>136</v>
      </c>
      <c r="DD216" t="s">
        <v>136</v>
      </c>
      <c r="DE216" t="s">
        <v>136</v>
      </c>
      <c r="DF216" t="s">
        <v>136</v>
      </c>
      <c r="DG216" t="s">
        <v>137</v>
      </c>
      <c r="DH216" t="s">
        <v>136</v>
      </c>
      <c r="DI216" t="s">
        <v>136</v>
      </c>
      <c r="DJ216" t="s">
        <v>136</v>
      </c>
      <c r="DK216" t="s">
        <v>136</v>
      </c>
      <c r="DL216" t="s">
        <v>136</v>
      </c>
      <c r="DM216" t="s">
        <v>136</v>
      </c>
      <c r="DN216" t="s">
        <v>136</v>
      </c>
      <c r="DO216" t="s">
        <v>136</v>
      </c>
      <c r="DP216" t="s">
        <v>136</v>
      </c>
      <c r="DQ216" t="s">
        <v>136</v>
      </c>
      <c r="DR216" t="s">
        <v>136</v>
      </c>
      <c r="DS216" t="s">
        <v>136</v>
      </c>
      <c r="DT216" t="s">
        <v>136</v>
      </c>
      <c r="DW216" t="s">
        <v>136</v>
      </c>
      <c r="DX216" t="s">
        <v>136</v>
      </c>
      <c r="DY216" t="s">
        <v>136</v>
      </c>
      <c r="DZ216" t="s">
        <v>136</v>
      </c>
      <c r="EA216" t="s">
        <v>136</v>
      </c>
      <c r="EB216" t="s">
        <v>136</v>
      </c>
      <c r="EC216" t="s">
        <v>136</v>
      </c>
      <c r="ED216" t="s">
        <v>136</v>
      </c>
      <c r="EE216" t="s">
        <v>136</v>
      </c>
      <c r="EF216" t="s">
        <v>136</v>
      </c>
      <c r="EG216" t="s">
        <v>136</v>
      </c>
      <c r="EH216" t="s">
        <v>136</v>
      </c>
      <c r="EI216" t="s">
        <v>136</v>
      </c>
      <c r="EJ216" t="s">
        <v>136</v>
      </c>
      <c r="EK216" t="s">
        <v>136</v>
      </c>
      <c r="EL216" t="s">
        <v>136</v>
      </c>
      <c r="EM216" t="s">
        <v>136</v>
      </c>
      <c r="EN216" t="s">
        <v>136</v>
      </c>
      <c r="EO216" t="s">
        <v>136</v>
      </c>
      <c r="EP216" t="s">
        <v>136</v>
      </c>
      <c r="EQ216" t="s">
        <v>136</v>
      </c>
      <c r="ER216" t="s">
        <v>136</v>
      </c>
      <c r="ES216" t="s">
        <v>136</v>
      </c>
      <c r="ET216" t="s">
        <v>136</v>
      </c>
      <c r="EU216" t="s">
        <v>136</v>
      </c>
      <c r="EV216" t="s">
        <v>136</v>
      </c>
      <c r="EW216" t="s">
        <v>136</v>
      </c>
      <c r="EX216" t="s">
        <v>136</v>
      </c>
      <c r="EY216" t="s">
        <v>136</v>
      </c>
      <c r="EZ216" t="s">
        <v>136</v>
      </c>
      <c r="FA216" t="s">
        <v>137</v>
      </c>
      <c r="FB216" t="s">
        <v>136</v>
      </c>
      <c r="FC216" t="s">
        <v>136</v>
      </c>
      <c r="FD216" t="s">
        <v>136</v>
      </c>
      <c r="FE216" t="s">
        <v>136</v>
      </c>
      <c r="FF216" t="s">
        <v>136</v>
      </c>
    </row>
    <row r="217" spans="1:162" x14ac:dyDescent="0.2">
      <c r="A217" t="s">
        <v>351</v>
      </c>
      <c r="B217" t="s">
        <v>136</v>
      </c>
      <c r="C217" t="s">
        <v>136</v>
      </c>
      <c r="D217" t="s">
        <v>136</v>
      </c>
      <c r="E217" t="s">
        <v>136</v>
      </c>
      <c r="F217" t="s">
        <v>136</v>
      </c>
      <c r="G217" t="s">
        <v>136</v>
      </c>
      <c r="J217" t="s">
        <v>136</v>
      </c>
      <c r="K217" t="s">
        <v>136</v>
      </c>
      <c r="L217" t="s">
        <v>136</v>
      </c>
      <c r="M217" t="s">
        <v>136</v>
      </c>
      <c r="N217" t="s">
        <v>136</v>
      </c>
      <c r="O217" t="s">
        <v>136</v>
      </c>
      <c r="R217" t="s">
        <v>136</v>
      </c>
      <c r="S217" t="s">
        <v>136</v>
      </c>
      <c r="T217" t="s">
        <v>136</v>
      </c>
      <c r="U217" t="s">
        <v>136</v>
      </c>
      <c r="V217" t="s">
        <v>136</v>
      </c>
      <c r="W217" t="s">
        <v>136</v>
      </c>
      <c r="Z217" t="s">
        <v>136</v>
      </c>
      <c r="AA217" t="s">
        <v>136</v>
      </c>
      <c r="AB217" t="s">
        <v>136</v>
      </c>
      <c r="AC217" t="s">
        <v>136</v>
      </c>
      <c r="AD217" t="s">
        <v>133</v>
      </c>
      <c r="AE217" t="s">
        <v>136</v>
      </c>
      <c r="AH217" t="s">
        <v>136</v>
      </c>
      <c r="AI217" t="s">
        <v>136</v>
      </c>
      <c r="AJ217" t="s">
        <v>136</v>
      </c>
      <c r="AK217" t="s">
        <v>136</v>
      </c>
      <c r="AL217" t="s">
        <v>136</v>
      </c>
      <c r="AM217" t="s">
        <v>136</v>
      </c>
      <c r="AP217" t="s">
        <v>136</v>
      </c>
      <c r="AQ217" t="s">
        <v>136</v>
      </c>
      <c r="AR217" t="s">
        <v>136</v>
      </c>
      <c r="AS217" t="s">
        <v>136</v>
      </c>
      <c r="AT217" t="s">
        <v>136</v>
      </c>
      <c r="AU217" t="s">
        <v>136</v>
      </c>
      <c r="AX217" t="s">
        <v>136</v>
      </c>
      <c r="AY217" t="s">
        <v>136</v>
      </c>
      <c r="AZ217" t="s">
        <v>136</v>
      </c>
      <c r="BA217" t="s">
        <v>136</v>
      </c>
      <c r="BB217" t="s">
        <v>136</v>
      </c>
      <c r="BC217" t="s">
        <v>136</v>
      </c>
      <c r="BF217" t="s">
        <v>136</v>
      </c>
      <c r="BG217" t="s">
        <v>136</v>
      </c>
      <c r="BH217" t="s">
        <v>136</v>
      </c>
      <c r="BI217" t="s">
        <v>133</v>
      </c>
      <c r="BJ217" t="s">
        <v>136</v>
      </c>
      <c r="BK217" t="s">
        <v>136</v>
      </c>
      <c r="BN217" t="s">
        <v>136</v>
      </c>
      <c r="BO217" t="s">
        <v>136</v>
      </c>
      <c r="BP217" t="s">
        <v>136</v>
      </c>
      <c r="BQ217" t="s">
        <v>136</v>
      </c>
      <c r="BR217" t="s">
        <v>136</v>
      </c>
      <c r="BS217" t="s">
        <v>136</v>
      </c>
      <c r="CD217" t="s">
        <v>133</v>
      </c>
      <c r="CE217" t="s">
        <v>136</v>
      </c>
      <c r="CF217" t="s">
        <v>136</v>
      </c>
      <c r="CG217" t="s">
        <v>138</v>
      </c>
      <c r="CH217" t="s">
        <v>136</v>
      </c>
      <c r="CI217" t="s">
        <v>136</v>
      </c>
      <c r="CJ217" t="s">
        <v>136</v>
      </c>
      <c r="CM217" t="s">
        <v>136</v>
      </c>
      <c r="CN217" t="s">
        <v>136</v>
      </c>
      <c r="CO217" t="s">
        <v>136</v>
      </c>
      <c r="CP217" t="s">
        <v>136</v>
      </c>
      <c r="CQ217" t="s">
        <v>136</v>
      </c>
      <c r="CR217" t="s">
        <v>136</v>
      </c>
      <c r="CS217" t="s">
        <v>136</v>
      </c>
      <c r="CT217" t="s">
        <v>136</v>
      </c>
      <c r="CU217" t="s">
        <v>136</v>
      </c>
      <c r="CV217" t="s">
        <v>136</v>
      </c>
      <c r="CW217" t="s">
        <v>136</v>
      </c>
      <c r="CX217" t="s">
        <v>136</v>
      </c>
      <c r="CY217" t="s">
        <v>136</v>
      </c>
      <c r="CZ217" t="s">
        <v>136</v>
      </c>
      <c r="DA217" t="s">
        <v>136</v>
      </c>
      <c r="DB217" t="s">
        <v>136</v>
      </c>
      <c r="DC217" t="s">
        <v>136</v>
      </c>
      <c r="DD217" t="s">
        <v>136</v>
      </c>
      <c r="DE217" t="s">
        <v>136</v>
      </c>
      <c r="DF217" t="s">
        <v>136</v>
      </c>
      <c r="DG217" t="s">
        <v>136</v>
      </c>
      <c r="DH217" t="s">
        <v>136</v>
      </c>
      <c r="DI217" t="s">
        <v>136</v>
      </c>
      <c r="DJ217" t="s">
        <v>136</v>
      </c>
      <c r="DK217" t="s">
        <v>136</v>
      </c>
      <c r="DL217" t="s">
        <v>136</v>
      </c>
      <c r="DM217" t="s">
        <v>136</v>
      </c>
      <c r="DN217" t="s">
        <v>136</v>
      </c>
      <c r="DO217" t="s">
        <v>136</v>
      </c>
      <c r="DP217" t="s">
        <v>136</v>
      </c>
      <c r="DQ217" t="s">
        <v>136</v>
      </c>
      <c r="DR217" t="s">
        <v>136</v>
      </c>
      <c r="DS217" t="s">
        <v>136</v>
      </c>
      <c r="DT217" t="s">
        <v>136</v>
      </c>
      <c r="DW217" t="s">
        <v>136</v>
      </c>
      <c r="DX217" t="s">
        <v>136</v>
      </c>
      <c r="DY217" t="s">
        <v>136</v>
      </c>
      <c r="DZ217" t="s">
        <v>136</v>
      </c>
      <c r="EA217" t="s">
        <v>136</v>
      </c>
      <c r="EB217" t="s">
        <v>136</v>
      </c>
      <c r="EC217" t="s">
        <v>136</v>
      </c>
      <c r="ED217" t="s">
        <v>136</v>
      </c>
      <c r="EE217" t="s">
        <v>136</v>
      </c>
      <c r="EF217" t="s">
        <v>136</v>
      </c>
      <c r="EG217" t="s">
        <v>136</v>
      </c>
      <c r="EH217" t="s">
        <v>136</v>
      </c>
      <c r="EI217" t="s">
        <v>136</v>
      </c>
      <c r="EJ217" t="s">
        <v>136</v>
      </c>
      <c r="EK217" t="s">
        <v>136</v>
      </c>
      <c r="EL217" t="s">
        <v>136</v>
      </c>
      <c r="EM217" t="s">
        <v>136</v>
      </c>
      <c r="EN217" t="s">
        <v>136</v>
      </c>
      <c r="EO217" t="s">
        <v>136</v>
      </c>
      <c r="EP217" t="s">
        <v>136</v>
      </c>
      <c r="EQ217" t="s">
        <v>136</v>
      </c>
      <c r="ER217" t="s">
        <v>136</v>
      </c>
      <c r="ES217" t="s">
        <v>136</v>
      </c>
      <c r="ET217" t="s">
        <v>136</v>
      </c>
      <c r="EU217" t="s">
        <v>136</v>
      </c>
      <c r="EV217" t="s">
        <v>136</v>
      </c>
      <c r="EW217" t="s">
        <v>136</v>
      </c>
      <c r="EX217" t="s">
        <v>136</v>
      </c>
      <c r="EY217" t="s">
        <v>136</v>
      </c>
      <c r="EZ217" t="s">
        <v>136</v>
      </c>
      <c r="FA217" t="s">
        <v>136</v>
      </c>
      <c r="FB217" t="s">
        <v>136</v>
      </c>
      <c r="FC217" t="s">
        <v>136</v>
      </c>
      <c r="FD217" t="s">
        <v>136</v>
      </c>
      <c r="FE217" t="s">
        <v>136</v>
      </c>
      <c r="FF217" t="s">
        <v>136</v>
      </c>
    </row>
    <row r="218" spans="1:162" x14ac:dyDescent="0.2">
      <c r="A218" t="s">
        <v>352</v>
      </c>
      <c r="B218" t="s">
        <v>138</v>
      </c>
      <c r="C218" t="s">
        <v>138</v>
      </c>
      <c r="D218" t="s">
        <v>138</v>
      </c>
      <c r="E218" t="s">
        <v>138</v>
      </c>
      <c r="F218" t="s">
        <v>138</v>
      </c>
      <c r="G218" t="s">
        <v>138</v>
      </c>
      <c r="J218" t="s">
        <v>138</v>
      </c>
      <c r="K218" t="s">
        <v>138</v>
      </c>
      <c r="L218" t="s">
        <v>138</v>
      </c>
      <c r="M218" t="s">
        <v>138</v>
      </c>
      <c r="N218" t="s">
        <v>138</v>
      </c>
      <c r="O218" t="s">
        <v>138</v>
      </c>
      <c r="R218" t="s">
        <v>138</v>
      </c>
      <c r="S218" t="s">
        <v>138</v>
      </c>
      <c r="T218" t="s">
        <v>138</v>
      </c>
      <c r="U218" t="s">
        <v>138</v>
      </c>
      <c r="V218" t="s">
        <v>138</v>
      </c>
      <c r="W218" t="s">
        <v>138</v>
      </c>
      <c r="Z218" t="s">
        <v>138</v>
      </c>
      <c r="AA218" t="s">
        <v>138</v>
      </c>
      <c r="AB218" t="s">
        <v>136</v>
      </c>
      <c r="AC218" t="s">
        <v>138</v>
      </c>
      <c r="AD218" t="s">
        <v>138</v>
      </c>
      <c r="AE218" t="s">
        <v>138</v>
      </c>
      <c r="AH218" t="s">
        <v>138</v>
      </c>
      <c r="AI218" t="s">
        <v>138</v>
      </c>
      <c r="AJ218" t="s">
        <v>138</v>
      </c>
      <c r="AK218" t="s">
        <v>138</v>
      </c>
      <c r="AL218" t="s">
        <v>138</v>
      </c>
      <c r="AM218" t="s">
        <v>138</v>
      </c>
      <c r="AP218" t="s">
        <v>138</v>
      </c>
      <c r="AQ218" t="s">
        <v>138</v>
      </c>
      <c r="AR218" t="s">
        <v>138</v>
      </c>
      <c r="AS218" t="s">
        <v>138</v>
      </c>
      <c r="AT218" t="s">
        <v>138</v>
      </c>
      <c r="AU218" t="s">
        <v>138</v>
      </c>
      <c r="AX218" t="s">
        <v>138</v>
      </c>
      <c r="AY218" t="s">
        <v>138</v>
      </c>
      <c r="AZ218" t="s">
        <v>138</v>
      </c>
      <c r="BA218" t="s">
        <v>138</v>
      </c>
      <c r="BB218" t="s">
        <v>138</v>
      </c>
      <c r="BC218" t="s">
        <v>138</v>
      </c>
      <c r="BF218" t="s">
        <v>138</v>
      </c>
      <c r="BG218" t="s">
        <v>138</v>
      </c>
      <c r="BH218" t="s">
        <v>138</v>
      </c>
      <c r="BI218" t="s">
        <v>138</v>
      </c>
      <c r="BJ218" t="s">
        <v>138</v>
      </c>
      <c r="BK218" t="s">
        <v>138</v>
      </c>
      <c r="BN218" t="s">
        <v>138</v>
      </c>
      <c r="BO218" t="s">
        <v>138</v>
      </c>
      <c r="BP218" t="s">
        <v>138</v>
      </c>
      <c r="BQ218" t="s">
        <v>138</v>
      </c>
      <c r="BR218" t="s">
        <v>138</v>
      </c>
      <c r="BS218" t="s">
        <v>138</v>
      </c>
      <c r="CD218" t="s">
        <v>138</v>
      </c>
      <c r="CE218" t="s">
        <v>138</v>
      </c>
      <c r="CF218" t="s">
        <v>138</v>
      </c>
      <c r="CG218" t="s">
        <v>138</v>
      </c>
      <c r="CH218" t="s">
        <v>138</v>
      </c>
      <c r="CI218" t="s">
        <v>138</v>
      </c>
      <c r="CJ218" t="s">
        <v>138</v>
      </c>
      <c r="CM218" t="s">
        <v>138</v>
      </c>
      <c r="CN218" t="s">
        <v>138</v>
      </c>
      <c r="CO218" t="s">
        <v>136</v>
      </c>
      <c r="CP218" t="s">
        <v>138</v>
      </c>
      <c r="CQ218" t="s">
        <v>138</v>
      </c>
      <c r="CR218" t="s">
        <v>138</v>
      </c>
      <c r="CS218" t="s">
        <v>138</v>
      </c>
      <c r="CT218" t="s">
        <v>138</v>
      </c>
      <c r="CU218" t="s">
        <v>138</v>
      </c>
      <c r="CV218" t="s">
        <v>138</v>
      </c>
      <c r="CW218" t="s">
        <v>138</v>
      </c>
      <c r="CX218" t="s">
        <v>138</v>
      </c>
      <c r="CY218" t="s">
        <v>138</v>
      </c>
      <c r="CZ218" t="s">
        <v>138</v>
      </c>
      <c r="DA218" t="s">
        <v>138</v>
      </c>
      <c r="DB218" t="s">
        <v>138</v>
      </c>
      <c r="DC218" t="s">
        <v>138</v>
      </c>
      <c r="DD218" t="s">
        <v>138</v>
      </c>
      <c r="DE218" t="s">
        <v>138</v>
      </c>
      <c r="DF218" t="s">
        <v>138</v>
      </c>
      <c r="DG218" t="s">
        <v>136</v>
      </c>
      <c r="DH218" t="s">
        <v>138</v>
      </c>
      <c r="DI218" t="s">
        <v>138</v>
      </c>
      <c r="DJ218" t="s">
        <v>138</v>
      </c>
      <c r="DK218" t="s">
        <v>138</v>
      </c>
      <c r="DL218" t="s">
        <v>138</v>
      </c>
      <c r="DM218" t="s">
        <v>138</v>
      </c>
      <c r="DN218" t="s">
        <v>138</v>
      </c>
      <c r="DO218" t="s">
        <v>138</v>
      </c>
      <c r="DP218" t="s">
        <v>138</v>
      </c>
      <c r="DQ218" t="s">
        <v>138</v>
      </c>
      <c r="DR218" t="s">
        <v>138</v>
      </c>
      <c r="DS218" t="s">
        <v>138</v>
      </c>
      <c r="DT218" t="s">
        <v>138</v>
      </c>
      <c r="DW218" t="s">
        <v>138</v>
      </c>
      <c r="DX218" t="s">
        <v>138</v>
      </c>
      <c r="DY218" t="s">
        <v>136</v>
      </c>
      <c r="DZ218" t="s">
        <v>138</v>
      </c>
      <c r="EA218" t="s">
        <v>138</v>
      </c>
      <c r="EB218" t="s">
        <v>136</v>
      </c>
      <c r="EC218" t="s">
        <v>138</v>
      </c>
      <c r="ED218" t="s">
        <v>138</v>
      </c>
      <c r="EE218" t="s">
        <v>138</v>
      </c>
      <c r="EF218" t="s">
        <v>138</v>
      </c>
      <c r="EG218" t="s">
        <v>138</v>
      </c>
      <c r="EH218" t="s">
        <v>138</v>
      </c>
      <c r="EI218" t="s">
        <v>138</v>
      </c>
      <c r="EJ218" t="s">
        <v>138</v>
      </c>
      <c r="EK218" t="s">
        <v>138</v>
      </c>
      <c r="EL218" t="s">
        <v>138</v>
      </c>
      <c r="EM218" t="s">
        <v>138</v>
      </c>
      <c r="EN218" t="s">
        <v>138</v>
      </c>
      <c r="EO218" t="s">
        <v>138</v>
      </c>
      <c r="EP218" t="s">
        <v>138</v>
      </c>
      <c r="EQ218" t="s">
        <v>138</v>
      </c>
      <c r="ER218" t="s">
        <v>138</v>
      </c>
      <c r="ES218" t="s">
        <v>138</v>
      </c>
      <c r="ET218" t="s">
        <v>138</v>
      </c>
      <c r="EU218" t="s">
        <v>138</v>
      </c>
      <c r="EV218" t="s">
        <v>138</v>
      </c>
      <c r="EW218" t="s">
        <v>138</v>
      </c>
      <c r="EX218" t="s">
        <v>138</v>
      </c>
      <c r="EY218" t="s">
        <v>138</v>
      </c>
      <c r="EZ218" t="s">
        <v>138</v>
      </c>
      <c r="FA218" t="s">
        <v>136</v>
      </c>
      <c r="FB218" t="s">
        <v>138</v>
      </c>
      <c r="FC218" t="s">
        <v>138</v>
      </c>
      <c r="FD218" t="s">
        <v>138</v>
      </c>
      <c r="FE218" t="s">
        <v>138</v>
      </c>
      <c r="FF218" t="s">
        <v>138</v>
      </c>
    </row>
    <row r="219" spans="1:162" x14ac:dyDescent="0.2">
      <c r="A219" t="s">
        <v>353</v>
      </c>
      <c r="B219" t="s">
        <v>136</v>
      </c>
      <c r="C219" t="s">
        <v>136</v>
      </c>
      <c r="D219" t="s">
        <v>136</v>
      </c>
      <c r="E219" t="s">
        <v>136</v>
      </c>
      <c r="F219" t="s">
        <v>136</v>
      </c>
      <c r="G219" t="s">
        <v>136</v>
      </c>
      <c r="J219" t="s">
        <v>136</v>
      </c>
      <c r="K219" t="s">
        <v>136</v>
      </c>
      <c r="L219" t="s">
        <v>136</v>
      </c>
      <c r="M219" t="s">
        <v>136</v>
      </c>
      <c r="N219" t="s">
        <v>136</v>
      </c>
      <c r="O219" t="s">
        <v>136</v>
      </c>
      <c r="R219" t="s">
        <v>136</v>
      </c>
      <c r="S219" t="s">
        <v>136</v>
      </c>
      <c r="T219" t="s">
        <v>136</v>
      </c>
      <c r="U219" t="s">
        <v>136</v>
      </c>
      <c r="V219" t="s">
        <v>137</v>
      </c>
      <c r="W219" t="s">
        <v>136</v>
      </c>
      <c r="Z219" t="s">
        <v>136</v>
      </c>
      <c r="AA219" t="s">
        <v>136</v>
      </c>
      <c r="AB219" t="s">
        <v>136</v>
      </c>
      <c r="AC219" t="s">
        <v>136</v>
      </c>
      <c r="AD219" t="s">
        <v>136</v>
      </c>
      <c r="AE219" t="s">
        <v>136</v>
      </c>
      <c r="AH219" t="s">
        <v>136</v>
      </c>
      <c r="AI219" t="s">
        <v>136</v>
      </c>
      <c r="AJ219" t="s">
        <v>136</v>
      </c>
      <c r="AK219" t="s">
        <v>136</v>
      </c>
      <c r="AL219" t="s">
        <v>137</v>
      </c>
      <c r="AM219" t="s">
        <v>136</v>
      </c>
      <c r="AP219" t="s">
        <v>136</v>
      </c>
      <c r="AQ219" t="s">
        <v>136</v>
      </c>
      <c r="AR219" t="s">
        <v>136</v>
      </c>
      <c r="AS219" t="s">
        <v>136</v>
      </c>
      <c r="AT219" t="s">
        <v>136</v>
      </c>
      <c r="AU219" t="s">
        <v>136</v>
      </c>
      <c r="AX219" t="s">
        <v>136</v>
      </c>
      <c r="AY219" t="s">
        <v>136</v>
      </c>
      <c r="AZ219" t="s">
        <v>136</v>
      </c>
      <c r="BA219" t="s">
        <v>136</v>
      </c>
      <c r="BB219" t="s">
        <v>136</v>
      </c>
      <c r="BC219" t="s">
        <v>136</v>
      </c>
      <c r="BF219" t="s">
        <v>136</v>
      </c>
      <c r="BG219" t="s">
        <v>136</v>
      </c>
      <c r="BH219" t="s">
        <v>136</v>
      </c>
      <c r="BI219" t="s">
        <v>136</v>
      </c>
      <c r="BJ219" t="s">
        <v>136</v>
      </c>
      <c r="BK219" t="s">
        <v>136</v>
      </c>
      <c r="BN219" t="s">
        <v>136</v>
      </c>
      <c r="BO219" t="s">
        <v>136</v>
      </c>
      <c r="BP219" t="s">
        <v>137</v>
      </c>
      <c r="BQ219" t="s">
        <v>136</v>
      </c>
      <c r="BR219" t="s">
        <v>136</v>
      </c>
      <c r="BS219" t="s">
        <v>137</v>
      </c>
      <c r="CD219" t="s">
        <v>136</v>
      </c>
      <c r="CE219" t="s">
        <v>136</v>
      </c>
      <c r="CF219" t="s">
        <v>136</v>
      </c>
      <c r="CG219" t="s">
        <v>136</v>
      </c>
      <c r="CH219" t="s">
        <v>136</v>
      </c>
      <c r="CI219" t="s">
        <v>136</v>
      </c>
      <c r="CJ219" t="s">
        <v>136</v>
      </c>
      <c r="CM219" t="s">
        <v>136</v>
      </c>
      <c r="CN219" t="s">
        <v>136</v>
      </c>
      <c r="CO219" t="s">
        <v>136</v>
      </c>
      <c r="CP219" t="s">
        <v>136</v>
      </c>
      <c r="CQ219" t="s">
        <v>136</v>
      </c>
      <c r="CR219" t="s">
        <v>136</v>
      </c>
      <c r="CS219" t="s">
        <v>136</v>
      </c>
      <c r="CT219" t="s">
        <v>136</v>
      </c>
      <c r="CU219" t="s">
        <v>136</v>
      </c>
      <c r="CV219" t="s">
        <v>136</v>
      </c>
      <c r="CW219" t="s">
        <v>136</v>
      </c>
      <c r="CX219" t="s">
        <v>136</v>
      </c>
      <c r="CY219" t="s">
        <v>136</v>
      </c>
      <c r="CZ219" t="s">
        <v>136</v>
      </c>
      <c r="DA219" t="s">
        <v>136</v>
      </c>
      <c r="DB219" t="s">
        <v>136</v>
      </c>
      <c r="DC219" t="s">
        <v>136</v>
      </c>
      <c r="DD219" t="s">
        <v>136</v>
      </c>
      <c r="DE219" t="s">
        <v>136</v>
      </c>
      <c r="DF219" t="s">
        <v>136</v>
      </c>
      <c r="DG219" t="s">
        <v>136</v>
      </c>
      <c r="DH219" t="s">
        <v>136</v>
      </c>
      <c r="DI219" t="s">
        <v>136</v>
      </c>
      <c r="DJ219" t="s">
        <v>136</v>
      </c>
      <c r="DK219" t="s">
        <v>136</v>
      </c>
      <c r="DL219" t="s">
        <v>136</v>
      </c>
      <c r="DM219" t="s">
        <v>136</v>
      </c>
      <c r="DN219" t="s">
        <v>136</v>
      </c>
      <c r="DO219" t="s">
        <v>136</v>
      </c>
      <c r="DP219" t="s">
        <v>136</v>
      </c>
      <c r="DQ219" t="s">
        <v>136</v>
      </c>
      <c r="DR219" t="s">
        <v>136</v>
      </c>
      <c r="DS219" t="s">
        <v>136</v>
      </c>
      <c r="DT219" t="s">
        <v>136</v>
      </c>
      <c r="DW219" t="s">
        <v>136</v>
      </c>
      <c r="DX219" t="s">
        <v>136</v>
      </c>
      <c r="DY219" t="s">
        <v>136</v>
      </c>
      <c r="DZ219" t="s">
        <v>136</v>
      </c>
      <c r="EA219" t="s">
        <v>136</v>
      </c>
      <c r="EB219" t="s">
        <v>136</v>
      </c>
      <c r="EC219" t="s">
        <v>136</v>
      </c>
      <c r="ED219" t="s">
        <v>136</v>
      </c>
      <c r="EE219" t="s">
        <v>136</v>
      </c>
      <c r="EF219" t="s">
        <v>136</v>
      </c>
      <c r="EG219" t="s">
        <v>136</v>
      </c>
      <c r="EH219" t="s">
        <v>136</v>
      </c>
      <c r="EI219" t="s">
        <v>136</v>
      </c>
      <c r="EJ219" t="s">
        <v>136</v>
      </c>
      <c r="EK219" t="s">
        <v>136</v>
      </c>
      <c r="EL219" t="s">
        <v>136</v>
      </c>
      <c r="EM219" t="s">
        <v>136</v>
      </c>
      <c r="EN219" t="s">
        <v>136</v>
      </c>
      <c r="EO219" t="s">
        <v>136</v>
      </c>
      <c r="EP219" t="s">
        <v>136</v>
      </c>
      <c r="EQ219" t="s">
        <v>136</v>
      </c>
      <c r="ER219" t="s">
        <v>136</v>
      </c>
      <c r="ES219" t="s">
        <v>136</v>
      </c>
      <c r="ET219" t="s">
        <v>136</v>
      </c>
      <c r="EU219" t="s">
        <v>136</v>
      </c>
      <c r="EV219" t="s">
        <v>136</v>
      </c>
      <c r="EW219" t="s">
        <v>136</v>
      </c>
      <c r="EX219" t="s">
        <v>136</v>
      </c>
      <c r="EY219" t="s">
        <v>136</v>
      </c>
      <c r="EZ219" t="s">
        <v>136</v>
      </c>
      <c r="FA219" t="s">
        <v>136</v>
      </c>
      <c r="FB219" t="s">
        <v>136</v>
      </c>
      <c r="FC219" t="s">
        <v>136</v>
      </c>
      <c r="FD219" t="s">
        <v>136</v>
      </c>
      <c r="FE219" t="s">
        <v>136</v>
      </c>
      <c r="FF219" t="s">
        <v>136</v>
      </c>
    </row>
    <row r="220" spans="1:162" x14ac:dyDescent="0.2">
      <c r="A220" t="s">
        <v>354</v>
      </c>
      <c r="B220" t="s">
        <v>133</v>
      </c>
      <c r="C220" t="s">
        <v>133</v>
      </c>
      <c r="D220" t="s">
        <v>133</v>
      </c>
      <c r="E220" t="s">
        <v>133</v>
      </c>
      <c r="F220" t="s">
        <v>133</v>
      </c>
      <c r="G220" t="s">
        <v>133</v>
      </c>
      <c r="J220" t="s">
        <v>132</v>
      </c>
      <c r="K220" t="s">
        <v>136</v>
      </c>
      <c r="L220" t="s">
        <v>136</v>
      </c>
      <c r="M220" t="s">
        <v>136</v>
      </c>
      <c r="N220" t="s">
        <v>136</v>
      </c>
      <c r="O220" t="s">
        <v>136</v>
      </c>
      <c r="R220" t="s">
        <v>136</v>
      </c>
      <c r="S220" t="s">
        <v>136</v>
      </c>
      <c r="T220" t="s">
        <v>133</v>
      </c>
      <c r="U220" t="s">
        <v>133</v>
      </c>
      <c r="V220" t="s">
        <v>136</v>
      </c>
      <c r="W220" t="s">
        <v>133</v>
      </c>
      <c r="Z220" t="s">
        <v>132</v>
      </c>
      <c r="AA220" t="s">
        <v>132</v>
      </c>
      <c r="AB220" t="s">
        <v>132</v>
      </c>
      <c r="AC220" t="s">
        <v>132</v>
      </c>
      <c r="AD220" t="s">
        <v>132</v>
      </c>
      <c r="AE220" t="s">
        <v>132</v>
      </c>
      <c r="AH220" t="s">
        <v>136</v>
      </c>
      <c r="AI220" t="s">
        <v>136</v>
      </c>
      <c r="AJ220" t="s">
        <v>136</v>
      </c>
      <c r="AK220" t="s">
        <v>136</v>
      </c>
      <c r="AL220" t="s">
        <v>136</v>
      </c>
      <c r="AM220" t="s">
        <v>133</v>
      </c>
      <c r="AP220" t="s">
        <v>136</v>
      </c>
      <c r="AQ220" t="s">
        <v>136</v>
      </c>
      <c r="AR220" t="s">
        <v>136</v>
      </c>
      <c r="AS220" t="s">
        <v>136</v>
      </c>
      <c r="AT220" t="s">
        <v>136</v>
      </c>
      <c r="AU220" t="s">
        <v>136</v>
      </c>
      <c r="AX220" t="s">
        <v>136</v>
      </c>
      <c r="AY220" t="s">
        <v>133</v>
      </c>
      <c r="AZ220" t="s">
        <v>133</v>
      </c>
      <c r="BA220" t="s">
        <v>136</v>
      </c>
      <c r="BB220" t="s">
        <v>136</v>
      </c>
      <c r="BC220" t="s">
        <v>133</v>
      </c>
      <c r="BF220" t="s">
        <v>136</v>
      </c>
      <c r="BG220" t="s">
        <v>136</v>
      </c>
      <c r="BH220" t="s">
        <v>133</v>
      </c>
      <c r="BI220" t="s">
        <v>137</v>
      </c>
      <c r="BJ220" t="s">
        <v>136</v>
      </c>
      <c r="BK220" t="s">
        <v>136</v>
      </c>
      <c r="BN220" t="s">
        <v>133</v>
      </c>
      <c r="BO220" t="s">
        <v>133</v>
      </c>
      <c r="BP220" t="s">
        <v>133</v>
      </c>
      <c r="BQ220" t="s">
        <v>133</v>
      </c>
      <c r="BR220" t="s">
        <v>136</v>
      </c>
      <c r="BS220" t="s">
        <v>133</v>
      </c>
      <c r="CD220" t="s">
        <v>136</v>
      </c>
      <c r="CE220" t="s">
        <v>136</v>
      </c>
      <c r="CF220" t="s">
        <v>136</v>
      </c>
      <c r="CG220" t="s">
        <v>136</v>
      </c>
      <c r="CH220" t="s">
        <v>136</v>
      </c>
      <c r="CI220" t="s">
        <v>136</v>
      </c>
      <c r="CJ220" t="s">
        <v>136</v>
      </c>
      <c r="CM220" t="s">
        <v>136</v>
      </c>
      <c r="CN220" t="s">
        <v>136</v>
      </c>
      <c r="CO220" t="s">
        <v>136</v>
      </c>
      <c r="CP220" t="s">
        <v>138</v>
      </c>
      <c r="CQ220" t="s">
        <v>136</v>
      </c>
      <c r="CR220" t="s">
        <v>136</v>
      </c>
      <c r="CS220" t="s">
        <v>136</v>
      </c>
      <c r="CT220" t="s">
        <v>136</v>
      </c>
      <c r="CU220" t="s">
        <v>136</v>
      </c>
      <c r="CV220" t="s">
        <v>136</v>
      </c>
      <c r="CW220" t="s">
        <v>136</v>
      </c>
      <c r="CX220" t="s">
        <v>136</v>
      </c>
      <c r="CY220" t="s">
        <v>136</v>
      </c>
      <c r="CZ220" t="s">
        <v>136</v>
      </c>
      <c r="DA220" t="s">
        <v>136</v>
      </c>
      <c r="DB220" t="s">
        <v>136</v>
      </c>
      <c r="DC220" t="s">
        <v>137</v>
      </c>
      <c r="DD220" t="s">
        <v>137</v>
      </c>
      <c r="DE220" t="s">
        <v>136</v>
      </c>
      <c r="DF220" t="s">
        <v>136</v>
      </c>
      <c r="DG220" t="s">
        <v>136</v>
      </c>
      <c r="DH220" t="s">
        <v>137</v>
      </c>
      <c r="DI220" t="s">
        <v>136</v>
      </c>
      <c r="DJ220" t="s">
        <v>136</v>
      </c>
      <c r="DK220" t="s">
        <v>136</v>
      </c>
      <c r="DL220" t="s">
        <v>137</v>
      </c>
      <c r="DM220" t="s">
        <v>136</v>
      </c>
      <c r="DN220" t="s">
        <v>138</v>
      </c>
      <c r="DO220" t="s">
        <v>136</v>
      </c>
      <c r="DP220" t="s">
        <v>136</v>
      </c>
      <c r="DQ220" t="s">
        <v>136</v>
      </c>
      <c r="DR220" t="s">
        <v>136</v>
      </c>
      <c r="DS220" t="s">
        <v>136</v>
      </c>
      <c r="DT220" t="s">
        <v>136</v>
      </c>
      <c r="DW220" t="s">
        <v>136</v>
      </c>
      <c r="DX220" t="s">
        <v>136</v>
      </c>
      <c r="DY220" t="s">
        <v>136</v>
      </c>
      <c r="DZ220" t="s">
        <v>137</v>
      </c>
      <c r="EA220" t="s">
        <v>136</v>
      </c>
      <c r="EB220" t="s">
        <v>136</v>
      </c>
      <c r="EC220" t="s">
        <v>136</v>
      </c>
      <c r="ED220" t="s">
        <v>136</v>
      </c>
      <c r="EE220" t="s">
        <v>136</v>
      </c>
      <c r="EF220" t="s">
        <v>136</v>
      </c>
      <c r="EG220" t="s">
        <v>136</v>
      </c>
      <c r="EH220" t="s">
        <v>136</v>
      </c>
      <c r="EI220" t="s">
        <v>136</v>
      </c>
      <c r="EJ220" t="s">
        <v>136</v>
      </c>
      <c r="EK220" t="s">
        <v>136</v>
      </c>
      <c r="EL220" t="s">
        <v>133</v>
      </c>
      <c r="EM220" t="s">
        <v>136</v>
      </c>
      <c r="EN220" t="s">
        <v>136</v>
      </c>
      <c r="EO220" t="s">
        <v>136</v>
      </c>
      <c r="EP220" t="s">
        <v>136</v>
      </c>
      <c r="EQ220" t="s">
        <v>136</v>
      </c>
      <c r="ER220" t="s">
        <v>136</v>
      </c>
      <c r="ES220" t="s">
        <v>136</v>
      </c>
      <c r="ET220" t="s">
        <v>136</v>
      </c>
      <c r="EU220" t="s">
        <v>136</v>
      </c>
      <c r="EV220" t="s">
        <v>136</v>
      </c>
      <c r="EW220" t="s">
        <v>136</v>
      </c>
      <c r="EX220" t="s">
        <v>136</v>
      </c>
      <c r="EY220" t="s">
        <v>136</v>
      </c>
      <c r="EZ220" t="s">
        <v>136</v>
      </c>
      <c r="FA220" t="s">
        <v>136</v>
      </c>
      <c r="FB220" t="s">
        <v>136</v>
      </c>
      <c r="FC220" t="s">
        <v>138</v>
      </c>
      <c r="FD220" t="s">
        <v>136</v>
      </c>
      <c r="FE220" t="s">
        <v>136</v>
      </c>
      <c r="FF220" t="s">
        <v>136</v>
      </c>
    </row>
    <row r="221" spans="1:162" x14ac:dyDescent="0.2">
      <c r="A221" t="s">
        <v>355</v>
      </c>
      <c r="B221" t="s">
        <v>133</v>
      </c>
      <c r="C221" t="s">
        <v>133</v>
      </c>
      <c r="D221" t="s">
        <v>133</v>
      </c>
      <c r="E221" t="s">
        <v>133</v>
      </c>
      <c r="F221" t="s">
        <v>133</v>
      </c>
      <c r="G221" t="s">
        <v>133</v>
      </c>
      <c r="J221" t="s">
        <v>132</v>
      </c>
      <c r="K221" t="s">
        <v>136</v>
      </c>
      <c r="L221" t="s">
        <v>138</v>
      </c>
      <c r="M221" t="s">
        <v>136</v>
      </c>
      <c r="N221" t="s">
        <v>136</v>
      </c>
      <c r="O221" t="s">
        <v>136</v>
      </c>
      <c r="R221" t="s">
        <v>138</v>
      </c>
      <c r="S221" t="s">
        <v>134</v>
      </c>
      <c r="T221" t="s">
        <v>133</v>
      </c>
      <c r="U221" t="s">
        <v>133</v>
      </c>
      <c r="V221" t="s">
        <v>136</v>
      </c>
      <c r="W221" t="s">
        <v>133</v>
      </c>
      <c r="Z221" t="s">
        <v>132</v>
      </c>
      <c r="AA221" t="s">
        <v>132</v>
      </c>
      <c r="AB221" t="s">
        <v>132</v>
      </c>
      <c r="AC221" t="s">
        <v>132</v>
      </c>
      <c r="AD221" t="s">
        <v>132</v>
      </c>
      <c r="AE221" t="s">
        <v>132</v>
      </c>
      <c r="AH221" t="s">
        <v>136</v>
      </c>
      <c r="AI221" t="s">
        <v>136</v>
      </c>
      <c r="AJ221" t="s">
        <v>136</v>
      </c>
      <c r="AK221" t="s">
        <v>136</v>
      </c>
      <c r="AL221" t="s">
        <v>136</v>
      </c>
      <c r="AM221" t="s">
        <v>133</v>
      </c>
      <c r="AP221" t="s">
        <v>136</v>
      </c>
      <c r="AQ221" t="s">
        <v>136</v>
      </c>
      <c r="AR221" t="s">
        <v>136</v>
      </c>
      <c r="AS221" t="s">
        <v>136</v>
      </c>
      <c r="AT221" t="s">
        <v>138</v>
      </c>
      <c r="AU221" t="s">
        <v>136</v>
      </c>
      <c r="AX221" t="s">
        <v>136</v>
      </c>
      <c r="AY221" t="s">
        <v>133</v>
      </c>
      <c r="AZ221" t="s">
        <v>133</v>
      </c>
      <c r="BA221" t="s">
        <v>136</v>
      </c>
      <c r="BB221" t="s">
        <v>136</v>
      </c>
      <c r="BC221" t="s">
        <v>133</v>
      </c>
      <c r="BF221" t="s">
        <v>136</v>
      </c>
      <c r="BG221" t="s">
        <v>136</v>
      </c>
      <c r="BH221" t="s">
        <v>133</v>
      </c>
      <c r="BI221" t="s">
        <v>137</v>
      </c>
      <c r="BJ221" t="s">
        <v>136</v>
      </c>
      <c r="BK221" t="s">
        <v>136</v>
      </c>
      <c r="BN221" t="s">
        <v>133</v>
      </c>
      <c r="BO221" t="s">
        <v>133</v>
      </c>
      <c r="BP221" t="s">
        <v>133</v>
      </c>
      <c r="BQ221" t="s">
        <v>133</v>
      </c>
      <c r="BR221" t="s">
        <v>133</v>
      </c>
      <c r="BS221" t="s">
        <v>133</v>
      </c>
      <c r="CD221" t="s">
        <v>136</v>
      </c>
      <c r="CE221" t="s">
        <v>136</v>
      </c>
      <c r="CF221" t="s">
        <v>136</v>
      </c>
      <c r="CG221" t="s">
        <v>136</v>
      </c>
      <c r="CH221" t="s">
        <v>136</v>
      </c>
      <c r="CI221" t="s">
        <v>136</v>
      </c>
      <c r="CJ221" t="s">
        <v>136</v>
      </c>
      <c r="CM221" t="s">
        <v>136</v>
      </c>
      <c r="CN221" t="s">
        <v>136</v>
      </c>
      <c r="CO221" t="s">
        <v>136</v>
      </c>
      <c r="CP221" t="s">
        <v>138</v>
      </c>
      <c r="CQ221" t="s">
        <v>136</v>
      </c>
      <c r="CR221" t="s">
        <v>136</v>
      </c>
      <c r="CS221" t="s">
        <v>136</v>
      </c>
      <c r="CT221" t="s">
        <v>136</v>
      </c>
      <c r="CU221" t="s">
        <v>136</v>
      </c>
      <c r="CV221" t="s">
        <v>136</v>
      </c>
      <c r="CW221" t="s">
        <v>133</v>
      </c>
      <c r="CX221" t="s">
        <v>136</v>
      </c>
      <c r="CY221" t="s">
        <v>136</v>
      </c>
      <c r="CZ221" t="s">
        <v>136</v>
      </c>
      <c r="DA221" t="s">
        <v>136</v>
      </c>
      <c r="DB221" t="s">
        <v>137</v>
      </c>
      <c r="DC221" t="s">
        <v>137</v>
      </c>
      <c r="DD221" t="s">
        <v>137</v>
      </c>
      <c r="DE221" t="s">
        <v>138</v>
      </c>
      <c r="DF221" t="s">
        <v>138</v>
      </c>
      <c r="DG221" t="s">
        <v>136</v>
      </c>
      <c r="DH221" t="s">
        <v>137</v>
      </c>
      <c r="DI221" t="s">
        <v>136</v>
      </c>
      <c r="DJ221" t="s">
        <v>136</v>
      </c>
      <c r="DK221" t="s">
        <v>136</v>
      </c>
      <c r="DL221" t="s">
        <v>137</v>
      </c>
      <c r="DM221" t="s">
        <v>136</v>
      </c>
      <c r="DN221" t="s">
        <v>138</v>
      </c>
      <c r="DO221" t="s">
        <v>136</v>
      </c>
      <c r="DP221" t="s">
        <v>136</v>
      </c>
      <c r="DQ221" t="s">
        <v>136</v>
      </c>
      <c r="DR221" t="s">
        <v>136</v>
      </c>
      <c r="DS221" t="s">
        <v>136</v>
      </c>
      <c r="DT221" t="s">
        <v>136</v>
      </c>
      <c r="DW221" t="s">
        <v>136</v>
      </c>
      <c r="DX221" t="s">
        <v>136</v>
      </c>
      <c r="DY221" t="s">
        <v>136</v>
      </c>
      <c r="DZ221" t="s">
        <v>137</v>
      </c>
      <c r="EA221" t="s">
        <v>136</v>
      </c>
      <c r="EB221" t="s">
        <v>136</v>
      </c>
      <c r="EC221" t="s">
        <v>136</v>
      </c>
      <c r="ED221" t="s">
        <v>136</v>
      </c>
      <c r="EE221" t="s">
        <v>136</v>
      </c>
      <c r="EF221" t="s">
        <v>136</v>
      </c>
      <c r="EG221" t="s">
        <v>136</v>
      </c>
      <c r="EH221" t="s">
        <v>136</v>
      </c>
      <c r="EI221" t="s">
        <v>136</v>
      </c>
      <c r="EJ221" t="s">
        <v>136</v>
      </c>
      <c r="EK221" t="s">
        <v>136</v>
      </c>
      <c r="EL221" t="s">
        <v>138</v>
      </c>
      <c r="EM221" t="s">
        <v>136</v>
      </c>
      <c r="EN221" t="s">
        <v>136</v>
      </c>
      <c r="EO221" t="s">
        <v>136</v>
      </c>
      <c r="EP221" t="s">
        <v>136</v>
      </c>
      <c r="EQ221" t="s">
        <v>136</v>
      </c>
      <c r="ER221" t="s">
        <v>136</v>
      </c>
      <c r="ES221" t="s">
        <v>136</v>
      </c>
      <c r="ET221" t="s">
        <v>136</v>
      </c>
      <c r="EU221" t="s">
        <v>136</v>
      </c>
      <c r="EV221" t="s">
        <v>136</v>
      </c>
      <c r="EW221" t="s">
        <v>136</v>
      </c>
      <c r="EX221" t="s">
        <v>136</v>
      </c>
      <c r="EY221" t="s">
        <v>136</v>
      </c>
      <c r="EZ221" t="s">
        <v>136</v>
      </c>
      <c r="FA221" t="s">
        <v>136</v>
      </c>
      <c r="FB221" t="s">
        <v>136</v>
      </c>
      <c r="FC221" t="s">
        <v>138</v>
      </c>
      <c r="FD221" t="s">
        <v>136</v>
      </c>
      <c r="FE221" t="s">
        <v>136</v>
      </c>
      <c r="FF221" t="s">
        <v>136</v>
      </c>
    </row>
    <row r="222" spans="1:162" x14ac:dyDescent="0.2">
      <c r="A222" t="s">
        <v>356</v>
      </c>
      <c r="B222" t="s">
        <v>133</v>
      </c>
      <c r="C222" t="s">
        <v>133</v>
      </c>
      <c r="D222" t="s">
        <v>136</v>
      </c>
      <c r="E222" t="s">
        <v>133</v>
      </c>
      <c r="F222" t="s">
        <v>133</v>
      </c>
      <c r="G222" t="s">
        <v>133</v>
      </c>
      <c r="J222" t="s">
        <v>132</v>
      </c>
      <c r="K222" t="s">
        <v>136</v>
      </c>
      <c r="L222" t="s">
        <v>138</v>
      </c>
      <c r="M222" t="s">
        <v>136</v>
      </c>
      <c r="N222" t="s">
        <v>136</v>
      </c>
      <c r="O222" t="s">
        <v>136</v>
      </c>
      <c r="R222" t="s">
        <v>138</v>
      </c>
      <c r="S222" t="s">
        <v>136</v>
      </c>
      <c r="T222" t="s">
        <v>133</v>
      </c>
      <c r="U222" t="s">
        <v>133</v>
      </c>
      <c r="V222" t="s">
        <v>136</v>
      </c>
      <c r="W222" t="s">
        <v>133</v>
      </c>
      <c r="Z222" t="s">
        <v>132</v>
      </c>
      <c r="AA222" t="s">
        <v>132</v>
      </c>
      <c r="AB222" t="s">
        <v>132</v>
      </c>
      <c r="AC222" t="s">
        <v>132</v>
      </c>
      <c r="AD222" t="s">
        <v>132</v>
      </c>
      <c r="AE222" t="s">
        <v>132</v>
      </c>
      <c r="AH222" t="s">
        <v>136</v>
      </c>
      <c r="AI222" t="s">
        <v>136</v>
      </c>
      <c r="AJ222" t="s">
        <v>136</v>
      </c>
      <c r="AK222" t="s">
        <v>136</v>
      </c>
      <c r="AL222" t="s">
        <v>136</v>
      </c>
      <c r="AM222" t="s">
        <v>133</v>
      </c>
      <c r="AP222" t="s">
        <v>136</v>
      </c>
      <c r="AQ222" t="s">
        <v>136</v>
      </c>
      <c r="AR222" t="s">
        <v>136</v>
      </c>
      <c r="AS222" t="s">
        <v>136</v>
      </c>
      <c r="AT222" t="s">
        <v>138</v>
      </c>
      <c r="AU222" t="s">
        <v>136</v>
      </c>
      <c r="AX222" t="s">
        <v>138</v>
      </c>
      <c r="AY222" t="s">
        <v>133</v>
      </c>
      <c r="AZ222" t="s">
        <v>133</v>
      </c>
      <c r="BA222" t="s">
        <v>136</v>
      </c>
      <c r="BB222" t="s">
        <v>136</v>
      </c>
      <c r="BC222" t="s">
        <v>133</v>
      </c>
      <c r="BF222" t="s">
        <v>136</v>
      </c>
      <c r="BG222" t="s">
        <v>136</v>
      </c>
      <c r="BH222" t="s">
        <v>133</v>
      </c>
      <c r="BI222" t="s">
        <v>136</v>
      </c>
      <c r="BJ222" t="s">
        <v>136</v>
      </c>
      <c r="BK222" t="s">
        <v>136</v>
      </c>
      <c r="BN222" t="s">
        <v>133</v>
      </c>
      <c r="BO222" t="s">
        <v>133</v>
      </c>
      <c r="BP222" t="s">
        <v>133</v>
      </c>
      <c r="BQ222" t="s">
        <v>133</v>
      </c>
      <c r="BR222" t="s">
        <v>133</v>
      </c>
      <c r="BS222" t="s">
        <v>133</v>
      </c>
      <c r="CD222" t="s">
        <v>132</v>
      </c>
      <c r="CE222" t="s">
        <v>132</v>
      </c>
      <c r="CF222" t="s">
        <v>132</v>
      </c>
      <c r="CG222" t="s">
        <v>132</v>
      </c>
      <c r="CH222" t="s">
        <v>132</v>
      </c>
      <c r="CI222" t="s">
        <v>132</v>
      </c>
      <c r="CJ222" t="s">
        <v>132</v>
      </c>
      <c r="CM222" t="s">
        <v>136</v>
      </c>
      <c r="CN222" t="s">
        <v>136</v>
      </c>
      <c r="CO222" t="s">
        <v>136</v>
      </c>
      <c r="CP222" t="s">
        <v>138</v>
      </c>
      <c r="CQ222" t="s">
        <v>136</v>
      </c>
      <c r="CR222" t="s">
        <v>136</v>
      </c>
      <c r="CS222" t="s">
        <v>136</v>
      </c>
      <c r="CT222" t="s">
        <v>136</v>
      </c>
      <c r="CU222" t="s">
        <v>136</v>
      </c>
      <c r="CV222" t="s">
        <v>136</v>
      </c>
      <c r="CW222" t="s">
        <v>138</v>
      </c>
      <c r="CX222" t="s">
        <v>136</v>
      </c>
      <c r="CY222" t="s">
        <v>136</v>
      </c>
      <c r="CZ222" t="s">
        <v>136</v>
      </c>
      <c r="DA222" t="s">
        <v>136</v>
      </c>
      <c r="DB222" t="s">
        <v>137</v>
      </c>
      <c r="DC222" t="s">
        <v>137</v>
      </c>
      <c r="DD222" t="s">
        <v>137</v>
      </c>
      <c r="DE222" t="s">
        <v>138</v>
      </c>
      <c r="DF222" t="s">
        <v>138</v>
      </c>
      <c r="DG222" t="s">
        <v>136</v>
      </c>
      <c r="DH222" t="s">
        <v>137</v>
      </c>
      <c r="DI222" t="s">
        <v>132</v>
      </c>
      <c r="DJ222" t="s">
        <v>132</v>
      </c>
      <c r="DK222" t="s">
        <v>132</v>
      </c>
      <c r="DL222" t="s">
        <v>132</v>
      </c>
      <c r="DM222" t="s">
        <v>132</v>
      </c>
      <c r="DN222" t="s">
        <v>132</v>
      </c>
      <c r="DO222" t="s">
        <v>132</v>
      </c>
      <c r="DP222" t="s">
        <v>132</v>
      </c>
      <c r="DQ222" t="s">
        <v>132</v>
      </c>
      <c r="DR222" t="s">
        <v>132</v>
      </c>
      <c r="DS222" t="s">
        <v>132</v>
      </c>
      <c r="DT222" t="s">
        <v>132</v>
      </c>
      <c r="DW222" t="s">
        <v>136</v>
      </c>
      <c r="DX222" t="s">
        <v>136</v>
      </c>
      <c r="DY222" t="s">
        <v>136</v>
      </c>
      <c r="DZ222" t="s">
        <v>137</v>
      </c>
      <c r="EA222" t="s">
        <v>136</v>
      </c>
      <c r="EB222" t="s">
        <v>136</v>
      </c>
      <c r="EC222" t="s">
        <v>136</v>
      </c>
      <c r="ED222" t="s">
        <v>136</v>
      </c>
      <c r="EE222" t="s">
        <v>136</v>
      </c>
      <c r="EF222" t="s">
        <v>136</v>
      </c>
      <c r="EG222" t="s">
        <v>136</v>
      </c>
      <c r="EH222" t="s">
        <v>136</v>
      </c>
      <c r="EI222" t="s">
        <v>136</v>
      </c>
      <c r="EJ222" t="s">
        <v>136</v>
      </c>
      <c r="EK222" t="s">
        <v>138</v>
      </c>
      <c r="EL222" t="s">
        <v>138</v>
      </c>
      <c r="EM222" t="s">
        <v>136</v>
      </c>
      <c r="EN222" t="s">
        <v>136</v>
      </c>
      <c r="EO222" t="s">
        <v>136</v>
      </c>
      <c r="EP222" t="s">
        <v>136</v>
      </c>
      <c r="EQ222" t="s">
        <v>136</v>
      </c>
      <c r="ER222" t="s">
        <v>136</v>
      </c>
      <c r="ES222" t="s">
        <v>136</v>
      </c>
      <c r="ET222" t="s">
        <v>136</v>
      </c>
      <c r="EU222" t="s">
        <v>132</v>
      </c>
      <c r="EV222" t="s">
        <v>132</v>
      </c>
      <c r="EW222" t="s">
        <v>132</v>
      </c>
      <c r="EX222" t="s">
        <v>132</v>
      </c>
      <c r="EY222" t="s">
        <v>132</v>
      </c>
      <c r="EZ222" t="s">
        <v>132</v>
      </c>
      <c r="FA222" t="s">
        <v>132</v>
      </c>
      <c r="FB222" t="s">
        <v>132</v>
      </c>
      <c r="FC222" t="s">
        <v>132</v>
      </c>
      <c r="FD222" t="s">
        <v>132</v>
      </c>
      <c r="FE222" t="s">
        <v>132</v>
      </c>
      <c r="FF222" t="s">
        <v>132</v>
      </c>
    </row>
    <row r="223" spans="1:162" x14ac:dyDescent="0.2">
      <c r="A223" t="s">
        <v>357</v>
      </c>
      <c r="B223" t="s">
        <v>136</v>
      </c>
      <c r="C223" t="s">
        <v>136</v>
      </c>
      <c r="D223" t="s">
        <v>136</v>
      </c>
      <c r="E223" t="s">
        <v>136</v>
      </c>
      <c r="F223" t="s">
        <v>136</v>
      </c>
      <c r="G223" t="s">
        <v>133</v>
      </c>
      <c r="J223" t="s">
        <v>137</v>
      </c>
      <c r="K223" t="s">
        <v>136</v>
      </c>
      <c r="L223" t="s">
        <v>136</v>
      </c>
      <c r="M223" t="s">
        <v>136</v>
      </c>
      <c r="N223" t="s">
        <v>136</v>
      </c>
      <c r="O223" t="s">
        <v>136</v>
      </c>
      <c r="R223" t="s">
        <v>136</v>
      </c>
      <c r="S223" t="s">
        <v>136</v>
      </c>
      <c r="T223" t="s">
        <v>136</v>
      </c>
      <c r="U223" t="s">
        <v>136</v>
      </c>
      <c r="V223" t="s">
        <v>136</v>
      </c>
      <c r="W223" t="s">
        <v>136</v>
      </c>
      <c r="Z223" t="s">
        <v>136</v>
      </c>
      <c r="AA223" t="s">
        <v>136</v>
      </c>
      <c r="AB223" t="s">
        <v>132</v>
      </c>
      <c r="AC223" t="s">
        <v>136</v>
      </c>
      <c r="AD223" t="s">
        <v>136</v>
      </c>
      <c r="AE223" t="s">
        <v>136</v>
      </c>
      <c r="AH223" t="s">
        <v>136</v>
      </c>
      <c r="AI223" t="s">
        <v>136</v>
      </c>
      <c r="AJ223" t="s">
        <v>137</v>
      </c>
      <c r="AK223" t="s">
        <v>136</v>
      </c>
      <c r="AL223" t="s">
        <v>136</v>
      </c>
      <c r="AM223" t="s">
        <v>136</v>
      </c>
      <c r="AP223" t="s">
        <v>136</v>
      </c>
      <c r="AQ223" t="s">
        <v>136</v>
      </c>
      <c r="AR223" t="s">
        <v>136</v>
      </c>
      <c r="AS223" t="s">
        <v>136</v>
      </c>
      <c r="AT223" t="s">
        <v>136</v>
      </c>
      <c r="AU223" t="s">
        <v>136</v>
      </c>
      <c r="AX223" t="s">
        <v>136</v>
      </c>
      <c r="AY223" t="s">
        <v>136</v>
      </c>
      <c r="AZ223" t="s">
        <v>136</v>
      </c>
      <c r="BA223" t="s">
        <v>136</v>
      </c>
      <c r="BB223" t="s">
        <v>136</v>
      </c>
      <c r="BC223" t="s">
        <v>136</v>
      </c>
      <c r="BF223" t="s">
        <v>133</v>
      </c>
      <c r="BG223" t="s">
        <v>136</v>
      </c>
      <c r="BH223" t="s">
        <v>136</v>
      </c>
      <c r="BI223" t="s">
        <v>136</v>
      </c>
      <c r="BJ223" t="s">
        <v>136</v>
      </c>
      <c r="BK223" t="s">
        <v>136</v>
      </c>
      <c r="BN223" t="s">
        <v>136</v>
      </c>
      <c r="BO223" t="s">
        <v>136</v>
      </c>
      <c r="BP223" t="s">
        <v>137</v>
      </c>
      <c r="BQ223" t="s">
        <v>136</v>
      </c>
      <c r="BR223" t="s">
        <v>136</v>
      </c>
      <c r="BS223" t="s">
        <v>137</v>
      </c>
      <c r="CD223" t="s">
        <v>136</v>
      </c>
      <c r="CE223" t="s">
        <v>136</v>
      </c>
      <c r="CF223" t="s">
        <v>136</v>
      </c>
      <c r="CG223" t="s">
        <v>136</v>
      </c>
      <c r="CH223" t="s">
        <v>136</v>
      </c>
      <c r="CI223" t="s">
        <v>136</v>
      </c>
      <c r="CJ223" t="s">
        <v>136</v>
      </c>
      <c r="CM223" t="s">
        <v>136</v>
      </c>
      <c r="CN223" t="s">
        <v>136</v>
      </c>
      <c r="CO223" t="s">
        <v>136</v>
      </c>
      <c r="CP223" t="s">
        <v>136</v>
      </c>
      <c r="CQ223" t="s">
        <v>136</v>
      </c>
      <c r="CR223" t="s">
        <v>136</v>
      </c>
      <c r="CS223" t="s">
        <v>136</v>
      </c>
      <c r="CT223" t="s">
        <v>136</v>
      </c>
      <c r="CU223" t="s">
        <v>136</v>
      </c>
      <c r="CV223" t="s">
        <v>136</v>
      </c>
      <c r="CW223" t="s">
        <v>136</v>
      </c>
      <c r="CX223" t="s">
        <v>136</v>
      </c>
      <c r="CY223" t="s">
        <v>136</v>
      </c>
      <c r="CZ223" t="s">
        <v>136</v>
      </c>
      <c r="DA223" t="s">
        <v>136</v>
      </c>
      <c r="DB223" t="s">
        <v>136</v>
      </c>
      <c r="DC223" t="s">
        <v>136</v>
      </c>
      <c r="DD223" t="s">
        <v>136</v>
      </c>
      <c r="DE223" t="s">
        <v>136</v>
      </c>
      <c r="DF223" t="s">
        <v>136</v>
      </c>
      <c r="DG223" t="s">
        <v>136</v>
      </c>
      <c r="DH223" t="s">
        <v>136</v>
      </c>
      <c r="DI223" t="s">
        <v>136</v>
      </c>
      <c r="DJ223" t="s">
        <v>136</v>
      </c>
      <c r="DK223" t="s">
        <v>136</v>
      </c>
      <c r="DL223" t="s">
        <v>136</v>
      </c>
      <c r="DM223" t="s">
        <v>136</v>
      </c>
      <c r="DN223" t="s">
        <v>137</v>
      </c>
      <c r="DO223" t="s">
        <v>136</v>
      </c>
      <c r="DP223" t="s">
        <v>136</v>
      </c>
      <c r="DQ223" t="s">
        <v>136</v>
      </c>
      <c r="DR223" t="s">
        <v>136</v>
      </c>
      <c r="DS223" t="s">
        <v>136</v>
      </c>
      <c r="DT223" t="s">
        <v>136</v>
      </c>
      <c r="DW223" t="s">
        <v>136</v>
      </c>
      <c r="DX223" t="s">
        <v>136</v>
      </c>
      <c r="DY223" t="s">
        <v>136</v>
      </c>
      <c r="DZ223" t="s">
        <v>136</v>
      </c>
      <c r="EA223" t="s">
        <v>136</v>
      </c>
      <c r="EB223" t="s">
        <v>136</v>
      </c>
      <c r="EC223" t="s">
        <v>136</v>
      </c>
      <c r="ED223" t="s">
        <v>136</v>
      </c>
      <c r="EE223" t="s">
        <v>136</v>
      </c>
      <c r="EF223" t="s">
        <v>132</v>
      </c>
      <c r="EG223" t="s">
        <v>136</v>
      </c>
      <c r="EH223" t="s">
        <v>136</v>
      </c>
      <c r="EI223" t="s">
        <v>136</v>
      </c>
      <c r="EJ223" t="s">
        <v>136</v>
      </c>
      <c r="EK223" t="s">
        <v>136</v>
      </c>
      <c r="EL223" t="s">
        <v>136</v>
      </c>
      <c r="EM223" t="s">
        <v>136</v>
      </c>
      <c r="EN223" t="s">
        <v>136</v>
      </c>
      <c r="EO223" t="s">
        <v>136</v>
      </c>
      <c r="EP223" t="s">
        <v>136</v>
      </c>
      <c r="EQ223" t="s">
        <v>136</v>
      </c>
      <c r="ER223" t="s">
        <v>136</v>
      </c>
      <c r="ES223" t="s">
        <v>136</v>
      </c>
      <c r="ET223" t="s">
        <v>136</v>
      </c>
      <c r="EU223" t="s">
        <v>136</v>
      </c>
      <c r="EV223" t="s">
        <v>136</v>
      </c>
      <c r="EW223" t="s">
        <v>136</v>
      </c>
      <c r="EX223" t="s">
        <v>136</v>
      </c>
      <c r="EY223" t="s">
        <v>136</v>
      </c>
      <c r="EZ223" t="s">
        <v>136</v>
      </c>
      <c r="FA223" t="s">
        <v>136</v>
      </c>
      <c r="FB223" t="s">
        <v>136</v>
      </c>
      <c r="FC223" t="s">
        <v>136</v>
      </c>
      <c r="FD223" t="s">
        <v>136</v>
      </c>
      <c r="FE223" t="s">
        <v>136</v>
      </c>
      <c r="FF223" t="s">
        <v>136</v>
      </c>
    </row>
    <row r="224" spans="1:162" x14ac:dyDescent="0.2">
      <c r="A224" t="s">
        <v>358</v>
      </c>
      <c r="B224" t="s">
        <v>136</v>
      </c>
      <c r="C224" t="s">
        <v>136</v>
      </c>
      <c r="D224" t="s">
        <v>138</v>
      </c>
      <c r="E224" t="s">
        <v>136</v>
      </c>
      <c r="F224" t="s">
        <v>136</v>
      </c>
      <c r="G224" t="s">
        <v>133</v>
      </c>
      <c r="J224" t="s">
        <v>137</v>
      </c>
      <c r="K224" t="s">
        <v>136</v>
      </c>
      <c r="L224" t="s">
        <v>136</v>
      </c>
      <c r="M224" t="s">
        <v>136</v>
      </c>
      <c r="N224" t="s">
        <v>136</v>
      </c>
      <c r="O224" t="s">
        <v>136</v>
      </c>
      <c r="R224" t="s">
        <v>136</v>
      </c>
      <c r="S224" t="s">
        <v>136</v>
      </c>
      <c r="T224" t="s">
        <v>136</v>
      </c>
      <c r="U224" t="s">
        <v>136</v>
      </c>
      <c r="V224" t="s">
        <v>136</v>
      </c>
      <c r="W224" t="s">
        <v>136</v>
      </c>
      <c r="Z224" t="s">
        <v>136</v>
      </c>
      <c r="AA224" t="s">
        <v>136</v>
      </c>
      <c r="AB224" t="s">
        <v>132</v>
      </c>
      <c r="AC224" t="s">
        <v>138</v>
      </c>
      <c r="AD224" t="s">
        <v>136</v>
      </c>
      <c r="AE224" t="s">
        <v>136</v>
      </c>
      <c r="AH224" t="s">
        <v>136</v>
      </c>
      <c r="AI224" t="s">
        <v>136</v>
      </c>
      <c r="AJ224" t="s">
        <v>137</v>
      </c>
      <c r="AK224" t="s">
        <v>136</v>
      </c>
      <c r="AL224" t="s">
        <v>136</v>
      </c>
      <c r="AM224" t="s">
        <v>136</v>
      </c>
      <c r="AP224" t="s">
        <v>136</v>
      </c>
      <c r="AQ224" t="s">
        <v>136</v>
      </c>
      <c r="AR224" t="s">
        <v>136</v>
      </c>
      <c r="AS224" t="s">
        <v>136</v>
      </c>
      <c r="AT224" t="s">
        <v>136</v>
      </c>
      <c r="AU224" t="s">
        <v>136</v>
      </c>
      <c r="AX224" t="s">
        <v>136</v>
      </c>
      <c r="AY224" t="s">
        <v>136</v>
      </c>
      <c r="AZ224" t="s">
        <v>136</v>
      </c>
      <c r="BA224" t="s">
        <v>136</v>
      </c>
      <c r="BB224" t="s">
        <v>138</v>
      </c>
      <c r="BC224" t="s">
        <v>136</v>
      </c>
      <c r="BF224" t="s">
        <v>133</v>
      </c>
      <c r="BG224" t="s">
        <v>136</v>
      </c>
      <c r="BH224" t="s">
        <v>136</v>
      </c>
      <c r="BI224" t="s">
        <v>136</v>
      </c>
      <c r="BJ224" t="s">
        <v>136</v>
      </c>
      <c r="BK224" t="s">
        <v>136</v>
      </c>
      <c r="BN224" t="s">
        <v>136</v>
      </c>
      <c r="BO224" t="s">
        <v>136</v>
      </c>
      <c r="BP224" t="s">
        <v>137</v>
      </c>
      <c r="BQ224" t="s">
        <v>136</v>
      </c>
      <c r="BR224" t="s">
        <v>136</v>
      </c>
      <c r="BS224" t="s">
        <v>137</v>
      </c>
      <c r="CD224" t="s">
        <v>136</v>
      </c>
      <c r="CE224" t="s">
        <v>136</v>
      </c>
      <c r="CF224" t="s">
        <v>136</v>
      </c>
      <c r="CG224" t="s">
        <v>136</v>
      </c>
      <c r="CH224" t="s">
        <v>136</v>
      </c>
      <c r="CI224" t="s">
        <v>136</v>
      </c>
      <c r="CJ224" t="s">
        <v>136</v>
      </c>
      <c r="CM224" t="s">
        <v>136</v>
      </c>
      <c r="CN224" t="s">
        <v>136</v>
      </c>
      <c r="CO224" t="s">
        <v>136</v>
      </c>
      <c r="CP224" t="s">
        <v>136</v>
      </c>
      <c r="CQ224" t="s">
        <v>136</v>
      </c>
      <c r="CR224" t="s">
        <v>136</v>
      </c>
      <c r="CS224" t="s">
        <v>136</v>
      </c>
      <c r="CT224" t="s">
        <v>136</v>
      </c>
      <c r="CU224" t="s">
        <v>136</v>
      </c>
      <c r="CV224" t="s">
        <v>136</v>
      </c>
      <c r="CW224" t="s">
        <v>136</v>
      </c>
      <c r="CX224" t="s">
        <v>136</v>
      </c>
      <c r="CY224" t="s">
        <v>136</v>
      </c>
      <c r="CZ224" t="s">
        <v>136</v>
      </c>
      <c r="DA224" t="s">
        <v>136</v>
      </c>
      <c r="DB224" t="s">
        <v>136</v>
      </c>
      <c r="DC224" t="s">
        <v>136</v>
      </c>
      <c r="DD224" t="s">
        <v>136</v>
      </c>
      <c r="DE224" t="s">
        <v>136</v>
      </c>
      <c r="DF224" t="s">
        <v>136</v>
      </c>
      <c r="DG224" t="s">
        <v>136</v>
      </c>
      <c r="DH224" t="s">
        <v>136</v>
      </c>
      <c r="DI224" t="s">
        <v>136</v>
      </c>
      <c r="DJ224" t="s">
        <v>136</v>
      </c>
      <c r="DK224" t="s">
        <v>136</v>
      </c>
      <c r="DL224" t="s">
        <v>136</v>
      </c>
      <c r="DM224" t="s">
        <v>136</v>
      </c>
      <c r="DN224" t="s">
        <v>137</v>
      </c>
      <c r="DO224" t="s">
        <v>136</v>
      </c>
      <c r="DP224" t="s">
        <v>136</v>
      </c>
      <c r="DQ224" t="s">
        <v>136</v>
      </c>
      <c r="DR224" t="s">
        <v>136</v>
      </c>
      <c r="DS224" t="s">
        <v>136</v>
      </c>
      <c r="DT224" t="s">
        <v>136</v>
      </c>
      <c r="DW224" t="s">
        <v>136</v>
      </c>
      <c r="DX224" t="s">
        <v>136</v>
      </c>
      <c r="DY224" t="s">
        <v>136</v>
      </c>
      <c r="DZ224" t="s">
        <v>136</v>
      </c>
      <c r="EA224" t="s">
        <v>136</v>
      </c>
      <c r="EB224" t="s">
        <v>137</v>
      </c>
      <c r="EC224" t="s">
        <v>136</v>
      </c>
      <c r="ED224" t="s">
        <v>136</v>
      </c>
      <c r="EE224" t="s">
        <v>136</v>
      </c>
      <c r="EF224" t="s">
        <v>132</v>
      </c>
      <c r="EG224" t="s">
        <v>136</v>
      </c>
      <c r="EH224" t="s">
        <v>137</v>
      </c>
      <c r="EI224" t="s">
        <v>136</v>
      </c>
      <c r="EJ224" t="s">
        <v>136</v>
      </c>
      <c r="EK224" t="s">
        <v>136</v>
      </c>
      <c r="EL224" t="s">
        <v>136</v>
      </c>
      <c r="EM224" t="s">
        <v>136</v>
      </c>
      <c r="EN224" t="s">
        <v>136</v>
      </c>
      <c r="EO224" t="s">
        <v>136</v>
      </c>
      <c r="EP224" t="s">
        <v>136</v>
      </c>
      <c r="EQ224" t="s">
        <v>136</v>
      </c>
      <c r="ER224" t="s">
        <v>136</v>
      </c>
      <c r="ES224" t="s">
        <v>136</v>
      </c>
      <c r="ET224" t="s">
        <v>136</v>
      </c>
      <c r="EU224" t="s">
        <v>138</v>
      </c>
      <c r="EV224" t="s">
        <v>136</v>
      </c>
      <c r="EW224" t="s">
        <v>136</v>
      </c>
      <c r="EX224" t="s">
        <v>136</v>
      </c>
      <c r="EY224" t="s">
        <v>136</v>
      </c>
      <c r="EZ224" t="s">
        <v>136</v>
      </c>
      <c r="FA224" t="s">
        <v>136</v>
      </c>
      <c r="FB224" t="s">
        <v>136</v>
      </c>
      <c r="FC224" t="s">
        <v>136</v>
      </c>
      <c r="FD224" t="s">
        <v>136</v>
      </c>
      <c r="FE224" t="s">
        <v>136</v>
      </c>
      <c r="FF224" t="s">
        <v>136</v>
      </c>
    </row>
    <row r="225" spans="1:162" x14ac:dyDescent="0.2">
      <c r="A225" t="s">
        <v>359</v>
      </c>
      <c r="B225" t="s">
        <v>136</v>
      </c>
      <c r="C225" t="s">
        <v>136</v>
      </c>
      <c r="D225" t="s">
        <v>136</v>
      </c>
      <c r="E225" t="s">
        <v>136</v>
      </c>
      <c r="F225" t="s">
        <v>136</v>
      </c>
      <c r="G225" t="s">
        <v>136</v>
      </c>
      <c r="J225" t="s">
        <v>136</v>
      </c>
      <c r="K225" t="s">
        <v>136</v>
      </c>
      <c r="L225" t="s">
        <v>136</v>
      </c>
      <c r="M225" t="s">
        <v>136</v>
      </c>
      <c r="N225" t="s">
        <v>132</v>
      </c>
      <c r="O225" t="s">
        <v>136</v>
      </c>
      <c r="R225" t="s">
        <v>136</v>
      </c>
      <c r="S225" t="s">
        <v>137</v>
      </c>
      <c r="T225" t="s">
        <v>136</v>
      </c>
      <c r="U225" t="s">
        <v>136</v>
      </c>
      <c r="V225" t="s">
        <v>136</v>
      </c>
      <c r="W225" t="s">
        <v>133</v>
      </c>
      <c r="Z225" t="s">
        <v>132</v>
      </c>
      <c r="AA225" t="s">
        <v>132</v>
      </c>
      <c r="AB225" t="s">
        <v>132</v>
      </c>
      <c r="AC225" t="s">
        <v>132</v>
      </c>
      <c r="AD225" t="s">
        <v>132</v>
      </c>
      <c r="AE225" t="s">
        <v>132</v>
      </c>
      <c r="AH225" t="s">
        <v>137</v>
      </c>
      <c r="AI225" t="s">
        <v>136</v>
      </c>
      <c r="AJ225" t="s">
        <v>136</v>
      </c>
      <c r="AK225" t="s">
        <v>136</v>
      </c>
      <c r="AL225" t="s">
        <v>136</v>
      </c>
      <c r="AM225" t="s">
        <v>136</v>
      </c>
      <c r="AP225" t="s">
        <v>136</v>
      </c>
      <c r="AQ225" t="s">
        <v>136</v>
      </c>
      <c r="AR225" t="s">
        <v>136</v>
      </c>
      <c r="AS225" t="s">
        <v>136</v>
      </c>
      <c r="AT225" t="s">
        <v>136</v>
      </c>
      <c r="AU225" t="s">
        <v>136</v>
      </c>
      <c r="AX225" t="s">
        <v>132</v>
      </c>
      <c r="AY225" t="s">
        <v>136</v>
      </c>
      <c r="AZ225" t="s">
        <v>136</v>
      </c>
      <c r="BA225" t="s">
        <v>132</v>
      </c>
      <c r="BB225" t="s">
        <v>132</v>
      </c>
      <c r="BC225" t="s">
        <v>136</v>
      </c>
      <c r="BF225" t="s">
        <v>136</v>
      </c>
      <c r="BG225" t="s">
        <v>136</v>
      </c>
      <c r="BH225" t="s">
        <v>136</v>
      </c>
      <c r="BI225" t="s">
        <v>136</v>
      </c>
      <c r="BJ225" t="s">
        <v>136</v>
      </c>
      <c r="BK225" t="s">
        <v>136</v>
      </c>
      <c r="BN225" t="s">
        <v>136</v>
      </c>
      <c r="BO225" t="s">
        <v>132</v>
      </c>
      <c r="BP225" t="s">
        <v>132</v>
      </c>
      <c r="BQ225" t="s">
        <v>136</v>
      </c>
      <c r="BR225" t="s">
        <v>136</v>
      </c>
      <c r="BS225" t="s">
        <v>136</v>
      </c>
      <c r="CD225" t="s">
        <v>136</v>
      </c>
      <c r="CE225" t="s">
        <v>136</v>
      </c>
      <c r="CF225" t="s">
        <v>136</v>
      </c>
      <c r="CG225" t="s">
        <v>136</v>
      </c>
      <c r="CH225" t="s">
        <v>138</v>
      </c>
      <c r="CI225" t="s">
        <v>136</v>
      </c>
      <c r="CJ225" t="s">
        <v>136</v>
      </c>
      <c r="CM225" t="s">
        <v>132</v>
      </c>
      <c r="CN225" t="s">
        <v>132</v>
      </c>
      <c r="CO225" t="s">
        <v>132</v>
      </c>
      <c r="CP225" t="s">
        <v>132</v>
      </c>
      <c r="CQ225" t="s">
        <v>132</v>
      </c>
      <c r="CR225" t="s">
        <v>132</v>
      </c>
      <c r="CS225" t="s">
        <v>132</v>
      </c>
      <c r="CT225" t="s">
        <v>132</v>
      </c>
      <c r="CU225" t="s">
        <v>132</v>
      </c>
      <c r="CV225" t="s">
        <v>132</v>
      </c>
      <c r="CW225" t="s">
        <v>132</v>
      </c>
      <c r="CX225" t="s">
        <v>132</v>
      </c>
      <c r="CY225" t="s">
        <v>132</v>
      </c>
      <c r="CZ225" t="s">
        <v>132</v>
      </c>
      <c r="DA225" t="s">
        <v>132</v>
      </c>
      <c r="DB225" t="s">
        <v>132</v>
      </c>
      <c r="DC225" t="s">
        <v>132</v>
      </c>
      <c r="DD225" t="s">
        <v>132</v>
      </c>
      <c r="DE225" t="s">
        <v>132</v>
      </c>
      <c r="DF225" t="s">
        <v>132</v>
      </c>
      <c r="DG225" t="s">
        <v>132</v>
      </c>
      <c r="DH225" t="s">
        <v>132</v>
      </c>
      <c r="DI225" t="s">
        <v>136</v>
      </c>
      <c r="DJ225" t="s">
        <v>136</v>
      </c>
      <c r="DK225" t="s">
        <v>136</v>
      </c>
      <c r="DL225" t="s">
        <v>137</v>
      </c>
      <c r="DM225" t="s">
        <v>136</v>
      </c>
      <c r="DN225" t="s">
        <v>136</v>
      </c>
      <c r="DO225" t="s">
        <v>136</v>
      </c>
      <c r="DP225" t="s">
        <v>136</v>
      </c>
      <c r="DQ225" t="s">
        <v>136</v>
      </c>
      <c r="DR225" t="s">
        <v>136</v>
      </c>
      <c r="DS225" t="s">
        <v>136</v>
      </c>
      <c r="DT225" t="s">
        <v>136</v>
      </c>
      <c r="DW225" t="s">
        <v>132</v>
      </c>
      <c r="DX225" t="s">
        <v>132</v>
      </c>
      <c r="DY225" t="s">
        <v>132</v>
      </c>
      <c r="DZ225" t="s">
        <v>132</v>
      </c>
      <c r="EA225" t="s">
        <v>132</v>
      </c>
      <c r="EB225" t="s">
        <v>132</v>
      </c>
      <c r="EC225" t="s">
        <v>132</v>
      </c>
      <c r="ED225" t="s">
        <v>132</v>
      </c>
      <c r="EE225" t="s">
        <v>132</v>
      </c>
      <c r="EF225" t="s">
        <v>132</v>
      </c>
      <c r="EG225" t="s">
        <v>132</v>
      </c>
      <c r="EH225" t="s">
        <v>132</v>
      </c>
      <c r="EI225" t="s">
        <v>132</v>
      </c>
      <c r="EJ225" t="s">
        <v>132</v>
      </c>
      <c r="EK225" t="s">
        <v>132</v>
      </c>
      <c r="EL225" t="s">
        <v>132</v>
      </c>
      <c r="EM225" t="s">
        <v>132</v>
      </c>
      <c r="EN225" t="s">
        <v>132</v>
      </c>
      <c r="EO225" t="s">
        <v>132</v>
      </c>
      <c r="EP225" t="s">
        <v>132</v>
      </c>
      <c r="EQ225" t="s">
        <v>132</v>
      </c>
      <c r="ER225" t="s">
        <v>132</v>
      </c>
      <c r="ES225" t="s">
        <v>132</v>
      </c>
      <c r="ET225" t="s">
        <v>132</v>
      </c>
      <c r="EU225" t="s">
        <v>136</v>
      </c>
      <c r="EV225" t="s">
        <v>138</v>
      </c>
      <c r="EW225" t="s">
        <v>136</v>
      </c>
      <c r="EX225" t="s">
        <v>136</v>
      </c>
      <c r="EY225" t="s">
        <v>136</v>
      </c>
      <c r="EZ225" t="s">
        <v>136</v>
      </c>
      <c r="FA225" t="s">
        <v>136</v>
      </c>
      <c r="FB225" t="s">
        <v>136</v>
      </c>
      <c r="FC225" t="s">
        <v>136</v>
      </c>
      <c r="FD225" t="s">
        <v>136</v>
      </c>
      <c r="FE225" t="s">
        <v>136</v>
      </c>
      <c r="FF225" t="s">
        <v>136</v>
      </c>
    </row>
    <row r="226" spans="1:162" x14ac:dyDescent="0.2">
      <c r="A226" t="s">
        <v>360</v>
      </c>
      <c r="B226" t="s">
        <v>136</v>
      </c>
      <c r="C226" t="s">
        <v>136</v>
      </c>
      <c r="D226" t="s">
        <v>136</v>
      </c>
      <c r="E226" t="s">
        <v>136</v>
      </c>
      <c r="F226" t="s">
        <v>136</v>
      </c>
      <c r="G226" t="s">
        <v>136</v>
      </c>
      <c r="J226" t="s">
        <v>136</v>
      </c>
      <c r="K226" t="s">
        <v>136</v>
      </c>
      <c r="L226" t="s">
        <v>136</v>
      </c>
      <c r="M226" t="s">
        <v>136</v>
      </c>
      <c r="N226" t="s">
        <v>132</v>
      </c>
      <c r="O226" t="s">
        <v>136</v>
      </c>
      <c r="R226" t="s">
        <v>136</v>
      </c>
      <c r="S226" t="s">
        <v>137</v>
      </c>
      <c r="T226" t="s">
        <v>136</v>
      </c>
      <c r="U226" t="s">
        <v>136</v>
      </c>
      <c r="V226" t="s">
        <v>136</v>
      </c>
      <c r="W226" t="s">
        <v>133</v>
      </c>
      <c r="Z226" t="s">
        <v>138</v>
      </c>
      <c r="AA226" t="s">
        <v>136</v>
      </c>
      <c r="AB226" t="s">
        <v>136</v>
      </c>
      <c r="AC226" t="s">
        <v>137</v>
      </c>
      <c r="AD226" t="s">
        <v>136</v>
      </c>
      <c r="AE226" t="s">
        <v>132</v>
      </c>
      <c r="AH226" t="s">
        <v>137</v>
      </c>
      <c r="AI226" t="s">
        <v>136</v>
      </c>
      <c r="AJ226" t="s">
        <v>136</v>
      </c>
      <c r="AK226" t="s">
        <v>136</v>
      </c>
      <c r="AL226" t="s">
        <v>136</v>
      </c>
      <c r="AM226" t="s">
        <v>136</v>
      </c>
      <c r="AP226" t="s">
        <v>136</v>
      </c>
      <c r="AQ226" t="s">
        <v>136</v>
      </c>
      <c r="AR226" t="s">
        <v>136</v>
      </c>
      <c r="AS226" t="s">
        <v>136</v>
      </c>
      <c r="AT226" t="s">
        <v>136</v>
      </c>
      <c r="AU226" t="s">
        <v>136</v>
      </c>
      <c r="AX226" t="s">
        <v>132</v>
      </c>
      <c r="AY226" t="s">
        <v>136</v>
      </c>
      <c r="AZ226" t="s">
        <v>136</v>
      </c>
      <c r="BA226" t="s">
        <v>132</v>
      </c>
      <c r="BB226" t="s">
        <v>132</v>
      </c>
      <c r="BC226" t="s">
        <v>136</v>
      </c>
      <c r="BF226" t="s">
        <v>136</v>
      </c>
      <c r="BG226" t="s">
        <v>136</v>
      </c>
      <c r="BH226" t="s">
        <v>136</v>
      </c>
      <c r="BI226" t="s">
        <v>133</v>
      </c>
      <c r="BJ226" t="s">
        <v>136</v>
      </c>
      <c r="BK226" t="s">
        <v>136</v>
      </c>
      <c r="BN226" t="s">
        <v>136</v>
      </c>
      <c r="BO226" t="s">
        <v>132</v>
      </c>
      <c r="BP226" t="s">
        <v>132</v>
      </c>
      <c r="BQ226" t="s">
        <v>136</v>
      </c>
      <c r="BR226" t="s">
        <v>136</v>
      </c>
      <c r="BS226" t="s">
        <v>136</v>
      </c>
      <c r="CD226" t="s">
        <v>133</v>
      </c>
      <c r="CE226" t="s">
        <v>136</v>
      </c>
      <c r="CF226" t="s">
        <v>136</v>
      </c>
      <c r="CG226" t="s">
        <v>136</v>
      </c>
      <c r="CH226" t="s">
        <v>138</v>
      </c>
      <c r="CI226" t="s">
        <v>136</v>
      </c>
      <c r="CJ226" t="s">
        <v>136</v>
      </c>
      <c r="CM226" t="s">
        <v>136</v>
      </c>
      <c r="CN226" t="s">
        <v>136</v>
      </c>
      <c r="CO226" t="s">
        <v>136</v>
      </c>
      <c r="CP226" t="s">
        <v>136</v>
      </c>
      <c r="CQ226" t="s">
        <v>136</v>
      </c>
      <c r="CR226" t="s">
        <v>136</v>
      </c>
      <c r="CS226" t="s">
        <v>136</v>
      </c>
      <c r="CT226" t="s">
        <v>136</v>
      </c>
      <c r="CU226" t="s">
        <v>136</v>
      </c>
      <c r="CV226" t="s">
        <v>136</v>
      </c>
      <c r="CW226" t="s">
        <v>136</v>
      </c>
      <c r="CX226" t="s">
        <v>136</v>
      </c>
      <c r="CY226" t="s">
        <v>136</v>
      </c>
      <c r="CZ226" t="s">
        <v>136</v>
      </c>
      <c r="DA226" t="s">
        <v>136</v>
      </c>
      <c r="DB226" t="s">
        <v>136</v>
      </c>
      <c r="DC226" t="s">
        <v>136</v>
      </c>
      <c r="DD226" t="s">
        <v>136</v>
      </c>
      <c r="DE226" t="s">
        <v>136</v>
      </c>
      <c r="DF226" t="s">
        <v>136</v>
      </c>
      <c r="DG226" t="s">
        <v>136</v>
      </c>
      <c r="DH226" t="s">
        <v>136</v>
      </c>
      <c r="DI226" t="s">
        <v>136</v>
      </c>
      <c r="DJ226" t="s">
        <v>136</v>
      </c>
      <c r="DK226" t="s">
        <v>136</v>
      </c>
      <c r="DL226" t="s">
        <v>137</v>
      </c>
      <c r="DM226" t="s">
        <v>136</v>
      </c>
      <c r="DN226" t="s">
        <v>136</v>
      </c>
      <c r="DO226" t="s">
        <v>136</v>
      </c>
      <c r="DP226" t="s">
        <v>136</v>
      </c>
      <c r="DQ226" t="s">
        <v>136</v>
      </c>
      <c r="DR226" t="s">
        <v>136</v>
      </c>
      <c r="DS226" t="s">
        <v>136</v>
      </c>
      <c r="DT226" t="s">
        <v>136</v>
      </c>
      <c r="DW226" t="s">
        <v>136</v>
      </c>
      <c r="DX226" t="s">
        <v>136</v>
      </c>
      <c r="DY226" t="s">
        <v>136</v>
      </c>
      <c r="DZ226" t="s">
        <v>136</v>
      </c>
      <c r="EA226" t="s">
        <v>136</v>
      </c>
      <c r="EB226" t="s">
        <v>136</v>
      </c>
      <c r="EC226" t="s">
        <v>136</v>
      </c>
      <c r="ED226" t="s">
        <v>136</v>
      </c>
      <c r="EE226" t="s">
        <v>138</v>
      </c>
      <c r="EF226" t="s">
        <v>136</v>
      </c>
      <c r="EG226" t="s">
        <v>136</v>
      </c>
      <c r="EH226" t="s">
        <v>136</v>
      </c>
      <c r="EI226" t="s">
        <v>136</v>
      </c>
      <c r="EJ226" t="s">
        <v>136</v>
      </c>
      <c r="EK226" t="s">
        <v>136</v>
      </c>
      <c r="EL226" t="s">
        <v>136</v>
      </c>
      <c r="EM226" t="s">
        <v>136</v>
      </c>
      <c r="EN226" t="s">
        <v>136</v>
      </c>
      <c r="EO226" t="s">
        <v>136</v>
      </c>
      <c r="EP226" t="s">
        <v>136</v>
      </c>
      <c r="EQ226" t="s">
        <v>136</v>
      </c>
      <c r="ER226" t="s">
        <v>138</v>
      </c>
      <c r="ES226" t="s">
        <v>136</v>
      </c>
      <c r="ET226" t="s">
        <v>136</v>
      </c>
      <c r="EU226" t="s">
        <v>136</v>
      </c>
      <c r="EV226" t="s">
        <v>138</v>
      </c>
      <c r="EW226" t="s">
        <v>136</v>
      </c>
      <c r="EX226" t="s">
        <v>136</v>
      </c>
      <c r="EY226" t="s">
        <v>136</v>
      </c>
      <c r="EZ226" t="s">
        <v>136</v>
      </c>
      <c r="FA226" t="s">
        <v>136</v>
      </c>
      <c r="FB226" t="s">
        <v>136</v>
      </c>
      <c r="FC226" t="s">
        <v>136</v>
      </c>
      <c r="FD226" t="s">
        <v>136</v>
      </c>
      <c r="FE226" t="s">
        <v>136</v>
      </c>
      <c r="FF226" t="s">
        <v>136</v>
      </c>
    </row>
    <row r="227" spans="1:162" x14ac:dyDescent="0.2">
      <c r="A227" t="s">
        <v>361</v>
      </c>
      <c r="B227" t="s">
        <v>136</v>
      </c>
      <c r="C227" t="s">
        <v>136</v>
      </c>
      <c r="D227" t="s">
        <v>136</v>
      </c>
      <c r="E227" t="s">
        <v>136</v>
      </c>
      <c r="F227" t="s">
        <v>136</v>
      </c>
      <c r="G227" t="s">
        <v>136</v>
      </c>
      <c r="J227" t="s">
        <v>136</v>
      </c>
      <c r="K227" t="s">
        <v>136</v>
      </c>
      <c r="L227" t="s">
        <v>136</v>
      </c>
      <c r="M227" t="s">
        <v>136</v>
      </c>
      <c r="N227" t="s">
        <v>132</v>
      </c>
      <c r="O227" t="s">
        <v>136</v>
      </c>
      <c r="R227" t="s">
        <v>136</v>
      </c>
      <c r="S227" t="s">
        <v>136</v>
      </c>
      <c r="T227" t="s">
        <v>136</v>
      </c>
      <c r="U227" t="s">
        <v>136</v>
      </c>
      <c r="V227" t="s">
        <v>136</v>
      </c>
      <c r="W227" t="s">
        <v>136</v>
      </c>
      <c r="Z227" t="s">
        <v>133</v>
      </c>
      <c r="AA227" t="s">
        <v>136</v>
      </c>
      <c r="AB227" t="s">
        <v>138</v>
      </c>
      <c r="AC227" t="s">
        <v>136</v>
      </c>
      <c r="AD227" t="s">
        <v>136</v>
      </c>
      <c r="AE227" t="s">
        <v>132</v>
      </c>
      <c r="AH227" t="s">
        <v>136</v>
      </c>
      <c r="AI227" t="s">
        <v>136</v>
      </c>
      <c r="AJ227" t="s">
        <v>136</v>
      </c>
      <c r="AK227" t="s">
        <v>136</v>
      </c>
      <c r="AL227" t="s">
        <v>136</v>
      </c>
      <c r="AM227" t="s">
        <v>136</v>
      </c>
      <c r="AP227" t="s">
        <v>136</v>
      </c>
      <c r="AQ227" t="s">
        <v>136</v>
      </c>
      <c r="AR227" t="s">
        <v>136</v>
      </c>
      <c r="AS227" t="s">
        <v>136</v>
      </c>
      <c r="AT227" t="s">
        <v>136</v>
      </c>
      <c r="AU227" t="s">
        <v>136</v>
      </c>
      <c r="AX227" t="s">
        <v>132</v>
      </c>
      <c r="AY227" t="s">
        <v>132</v>
      </c>
      <c r="AZ227" t="s">
        <v>132</v>
      </c>
      <c r="BA227" t="s">
        <v>132</v>
      </c>
      <c r="BB227" t="s">
        <v>132</v>
      </c>
      <c r="BC227" t="s">
        <v>136</v>
      </c>
      <c r="BF227" t="s">
        <v>136</v>
      </c>
      <c r="BG227" t="s">
        <v>136</v>
      </c>
      <c r="BH227" t="s">
        <v>136</v>
      </c>
      <c r="BI227" t="s">
        <v>133</v>
      </c>
      <c r="BJ227" t="s">
        <v>136</v>
      </c>
      <c r="BK227" t="s">
        <v>136</v>
      </c>
      <c r="BN227" t="s">
        <v>136</v>
      </c>
      <c r="BO227" t="s">
        <v>132</v>
      </c>
      <c r="BP227" t="s">
        <v>132</v>
      </c>
      <c r="BQ227" t="s">
        <v>136</v>
      </c>
      <c r="BR227" t="s">
        <v>136</v>
      </c>
      <c r="BS227" t="s">
        <v>136</v>
      </c>
      <c r="CD227" t="s">
        <v>136</v>
      </c>
      <c r="CE227" t="s">
        <v>136</v>
      </c>
      <c r="CF227" t="s">
        <v>136</v>
      </c>
      <c r="CG227" t="s">
        <v>136</v>
      </c>
      <c r="CH227" t="s">
        <v>138</v>
      </c>
      <c r="CI227" t="s">
        <v>136</v>
      </c>
      <c r="CJ227" t="s">
        <v>136</v>
      </c>
      <c r="CM227" t="s">
        <v>136</v>
      </c>
      <c r="CN227" t="s">
        <v>136</v>
      </c>
      <c r="CO227" t="s">
        <v>136</v>
      </c>
      <c r="CP227" t="s">
        <v>136</v>
      </c>
      <c r="CQ227" t="s">
        <v>136</v>
      </c>
      <c r="CR227" t="s">
        <v>136</v>
      </c>
      <c r="CS227" t="s">
        <v>136</v>
      </c>
      <c r="CT227" t="s">
        <v>136</v>
      </c>
      <c r="CU227" t="s">
        <v>136</v>
      </c>
      <c r="CV227" t="s">
        <v>136</v>
      </c>
      <c r="CW227" t="s">
        <v>136</v>
      </c>
      <c r="CX227" t="s">
        <v>136</v>
      </c>
      <c r="CY227" t="s">
        <v>136</v>
      </c>
      <c r="CZ227" t="s">
        <v>136</v>
      </c>
      <c r="DA227" t="s">
        <v>136</v>
      </c>
      <c r="DB227" t="s">
        <v>136</v>
      </c>
      <c r="DC227" t="s">
        <v>136</v>
      </c>
      <c r="DD227" t="s">
        <v>136</v>
      </c>
      <c r="DE227" t="s">
        <v>136</v>
      </c>
      <c r="DF227" t="s">
        <v>136</v>
      </c>
      <c r="DG227" t="s">
        <v>136</v>
      </c>
      <c r="DH227" t="s">
        <v>136</v>
      </c>
      <c r="DI227" t="s">
        <v>136</v>
      </c>
      <c r="DJ227" t="s">
        <v>136</v>
      </c>
      <c r="DK227" t="s">
        <v>136</v>
      </c>
      <c r="DL227" t="s">
        <v>136</v>
      </c>
      <c r="DM227" t="s">
        <v>136</v>
      </c>
      <c r="DN227" t="s">
        <v>136</v>
      </c>
      <c r="DO227" t="s">
        <v>136</v>
      </c>
      <c r="DP227" t="s">
        <v>136</v>
      </c>
      <c r="DQ227" t="s">
        <v>136</v>
      </c>
      <c r="DR227" t="s">
        <v>136</v>
      </c>
      <c r="DS227" t="s">
        <v>136</v>
      </c>
      <c r="DT227" t="s">
        <v>136</v>
      </c>
      <c r="DW227" t="s">
        <v>136</v>
      </c>
      <c r="DX227" t="s">
        <v>136</v>
      </c>
      <c r="DY227" t="s">
        <v>136</v>
      </c>
      <c r="DZ227" t="s">
        <v>136</v>
      </c>
      <c r="EA227" t="s">
        <v>136</v>
      </c>
      <c r="EB227" t="s">
        <v>136</v>
      </c>
      <c r="EC227" t="s">
        <v>136</v>
      </c>
      <c r="ED227" t="s">
        <v>136</v>
      </c>
      <c r="EE227" t="s">
        <v>138</v>
      </c>
      <c r="EF227" t="s">
        <v>136</v>
      </c>
      <c r="EG227" t="s">
        <v>136</v>
      </c>
      <c r="EH227" t="s">
        <v>136</v>
      </c>
      <c r="EI227" t="s">
        <v>136</v>
      </c>
      <c r="EJ227" t="s">
        <v>136</v>
      </c>
      <c r="EK227" t="s">
        <v>136</v>
      </c>
      <c r="EL227" t="s">
        <v>136</v>
      </c>
      <c r="EM227" t="s">
        <v>136</v>
      </c>
      <c r="EN227" t="s">
        <v>136</v>
      </c>
      <c r="EO227" t="s">
        <v>136</v>
      </c>
      <c r="EP227" t="s">
        <v>136</v>
      </c>
      <c r="EQ227" t="s">
        <v>136</v>
      </c>
      <c r="ER227" t="s">
        <v>138</v>
      </c>
      <c r="ES227" t="s">
        <v>136</v>
      </c>
      <c r="ET227" t="s">
        <v>136</v>
      </c>
      <c r="EU227" t="s">
        <v>136</v>
      </c>
      <c r="EV227" t="s">
        <v>138</v>
      </c>
      <c r="EW227" t="s">
        <v>136</v>
      </c>
      <c r="EX227" t="s">
        <v>136</v>
      </c>
      <c r="EY227" t="s">
        <v>136</v>
      </c>
      <c r="EZ227" t="s">
        <v>136</v>
      </c>
      <c r="FA227" t="s">
        <v>136</v>
      </c>
      <c r="FB227" t="s">
        <v>136</v>
      </c>
      <c r="FC227" t="s">
        <v>136</v>
      </c>
      <c r="FD227" t="s">
        <v>136</v>
      </c>
      <c r="FE227" t="s">
        <v>136</v>
      </c>
      <c r="FF227" t="s">
        <v>136</v>
      </c>
    </row>
    <row r="228" spans="1:162" x14ac:dyDescent="0.2">
      <c r="A228" t="s">
        <v>362</v>
      </c>
      <c r="B228" t="s">
        <v>136</v>
      </c>
      <c r="C228" t="s">
        <v>136</v>
      </c>
      <c r="D228" t="s">
        <v>133</v>
      </c>
      <c r="E228" t="s">
        <v>136</v>
      </c>
      <c r="F228" t="s">
        <v>136</v>
      </c>
      <c r="G228" t="s">
        <v>138</v>
      </c>
      <c r="J228" t="s">
        <v>136</v>
      </c>
      <c r="K228" t="s">
        <v>136</v>
      </c>
      <c r="L228" t="s">
        <v>136</v>
      </c>
      <c r="M228" t="s">
        <v>136</v>
      </c>
      <c r="N228" t="s">
        <v>136</v>
      </c>
      <c r="O228" t="s">
        <v>136</v>
      </c>
      <c r="R228" t="s">
        <v>136</v>
      </c>
      <c r="S228" t="s">
        <v>136</v>
      </c>
      <c r="T228" t="s">
        <v>138</v>
      </c>
      <c r="U228" t="s">
        <v>136</v>
      </c>
      <c r="V228" t="s">
        <v>137</v>
      </c>
      <c r="W228" t="s">
        <v>136</v>
      </c>
      <c r="Z228" t="s">
        <v>136</v>
      </c>
      <c r="AA228" t="s">
        <v>136</v>
      </c>
      <c r="AB228" t="s">
        <v>136</v>
      </c>
      <c r="AC228" t="s">
        <v>136</v>
      </c>
      <c r="AD228" t="s">
        <v>137</v>
      </c>
      <c r="AE228" t="s">
        <v>136</v>
      </c>
      <c r="AH228" t="s">
        <v>136</v>
      </c>
      <c r="AI228" t="s">
        <v>136</v>
      </c>
      <c r="AJ228" t="s">
        <v>136</v>
      </c>
      <c r="AK228" t="s">
        <v>136</v>
      </c>
      <c r="AL228" t="s">
        <v>136</v>
      </c>
      <c r="AM228" t="s">
        <v>136</v>
      </c>
      <c r="AP228" t="s">
        <v>137</v>
      </c>
      <c r="AQ228" t="s">
        <v>136</v>
      </c>
      <c r="AR228" t="s">
        <v>136</v>
      </c>
      <c r="AS228" t="s">
        <v>133</v>
      </c>
      <c r="AT228" t="s">
        <v>136</v>
      </c>
      <c r="AU228" t="s">
        <v>136</v>
      </c>
      <c r="AX228" t="s">
        <v>136</v>
      </c>
      <c r="AY228" t="s">
        <v>136</v>
      </c>
      <c r="AZ228" t="s">
        <v>136</v>
      </c>
      <c r="BA228" t="s">
        <v>136</v>
      </c>
      <c r="BB228" t="s">
        <v>137</v>
      </c>
      <c r="BC228" t="s">
        <v>136</v>
      </c>
      <c r="BF228" t="s">
        <v>136</v>
      </c>
      <c r="BG228" t="s">
        <v>136</v>
      </c>
      <c r="BH228" t="s">
        <v>138</v>
      </c>
      <c r="BI228" t="s">
        <v>137</v>
      </c>
      <c r="BJ228" t="s">
        <v>136</v>
      </c>
      <c r="BK228" t="s">
        <v>136</v>
      </c>
      <c r="BN228" t="s">
        <v>136</v>
      </c>
      <c r="BO228" t="s">
        <v>132</v>
      </c>
      <c r="BP228" t="s">
        <v>132</v>
      </c>
      <c r="BQ228" t="s">
        <v>136</v>
      </c>
      <c r="BR228" t="s">
        <v>136</v>
      </c>
      <c r="BS228" t="s">
        <v>137</v>
      </c>
      <c r="CD228" t="s">
        <v>137</v>
      </c>
      <c r="CE228" t="s">
        <v>136</v>
      </c>
      <c r="CF228" t="s">
        <v>136</v>
      </c>
      <c r="CG228" t="s">
        <v>136</v>
      </c>
      <c r="CH228" t="s">
        <v>136</v>
      </c>
      <c r="CI228" t="s">
        <v>136</v>
      </c>
      <c r="CJ228" t="s">
        <v>136</v>
      </c>
      <c r="CM228" t="s">
        <v>136</v>
      </c>
      <c r="CN228" t="s">
        <v>136</v>
      </c>
      <c r="CO228" t="s">
        <v>136</v>
      </c>
      <c r="CP228" t="s">
        <v>138</v>
      </c>
      <c r="CQ228" t="s">
        <v>136</v>
      </c>
      <c r="CR228" t="s">
        <v>136</v>
      </c>
      <c r="CS228" t="s">
        <v>136</v>
      </c>
      <c r="CT228" t="s">
        <v>136</v>
      </c>
      <c r="CU228" t="s">
        <v>136</v>
      </c>
      <c r="CV228" t="s">
        <v>136</v>
      </c>
      <c r="CW228" t="s">
        <v>136</v>
      </c>
      <c r="CX228" t="s">
        <v>136</v>
      </c>
      <c r="CY228" t="s">
        <v>136</v>
      </c>
      <c r="CZ228" t="s">
        <v>136</v>
      </c>
      <c r="DA228" t="s">
        <v>136</v>
      </c>
      <c r="DB228" t="s">
        <v>136</v>
      </c>
      <c r="DC228" t="s">
        <v>136</v>
      </c>
      <c r="DD228" t="s">
        <v>136</v>
      </c>
      <c r="DE228" t="s">
        <v>136</v>
      </c>
      <c r="DF228" t="s">
        <v>136</v>
      </c>
      <c r="DG228" t="s">
        <v>136</v>
      </c>
      <c r="DH228" t="s">
        <v>136</v>
      </c>
      <c r="DI228" t="s">
        <v>136</v>
      </c>
      <c r="DJ228" t="s">
        <v>136</v>
      </c>
      <c r="DK228" t="s">
        <v>136</v>
      </c>
      <c r="DL228" t="s">
        <v>136</v>
      </c>
      <c r="DM228" t="s">
        <v>138</v>
      </c>
      <c r="DN228" t="s">
        <v>136</v>
      </c>
      <c r="DO228" t="s">
        <v>136</v>
      </c>
      <c r="DP228" t="s">
        <v>136</v>
      </c>
      <c r="DQ228" t="s">
        <v>136</v>
      </c>
      <c r="DR228" t="s">
        <v>136</v>
      </c>
      <c r="DS228" t="s">
        <v>136</v>
      </c>
      <c r="DT228" t="s">
        <v>136</v>
      </c>
      <c r="DW228" t="s">
        <v>136</v>
      </c>
      <c r="DX228" t="s">
        <v>136</v>
      </c>
      <c r="DY228" t="s">
        <v>138</v>
      </c>
      <c r="DZ228" t="s">
        <v>138</v>
      </c>
      <c r="EA228" t="s">
        <v>138</v>
      </c>
      <c r="EB228" t="s">
        <v>133</v>
      </c>
      <c r="EC228" t="s">
        <v>136</v>
      </c>
      <c r="ED228" t="s">
        <v>136</v>
      </c>
      <c r="EE228" t="s">
        <v>136</v>
      </c>
      <c r="EF228" t="s">
        <v>136</v>
      </c>
      <c r="EG228" t="s">
        <v>136</v>
      </c>
      <c r="EH228" t="s">
        <v>138</v>
      </c>
      <c r="EI228" t="s">
        <v>136</v>
      </c>
      <c r="EJ228" t="s">
        <v>136</v>
      </c>
      <c r="EK228" t="s">
        <v>138</v>
      </c>
      <c r="EL228" t="s">
        <v>136</v>
      </c>
      <c r="EM228" t="s">
        <v>136</v>
      </c>
      <c r="EN228" t="s">
        <v>136</v>
      </c>
      <c r="EO228" t="s">
        <v>136</v>
      </c>
      <c r="EP228" t="s">
        <v>136</v>
      </c>
      <c r="EQ228" t="s">
        <v>137</v>
      </c>
      <c r="ER228" t="s">
        <v>136</v>
      </c>
      <c r="ES228" t="s">
        <v>136</v>
      </c>
      <c r="ET228" t="s">
        <v>136</v>
      </c>
      <c r="EU228" t="s">
        <v>136</v>
      </c>
      <c r="EV228" t="s">
        <v>136</v>
      </c>
      <c r="EW228" t="s">
        <v>136</v>
      </c>
      <c r="EX228" t="s">
        <v>136</v>
      </c>
      <c r="EY228" t="s">
        <v>136</v>
      </c>
      <c r="EZ228" t="s">
        <v>136</v>
      </c>
      <c r="FA228" t="s">
        <v>136</v>
      </c>
      <c r="FB228" t="s">
        <v>136</v>
      </c>
      <c r="FC228" t="s">
        <v>136</v>
      </c>
      <c r="FD228" t="s">
        <v>137</v>
      </c>
      <c r="FE228" t="s">
        <v>136</v>
      </c>
      <c r="FF228" t="s">
        <v>136</v>
      </c>
    </row>
    <row r="229" spans="1:162" x14ac:dyDescent="0.2">
      <c r="A229" t="s">
        <v>363</v>
      </c>
      <c r="B229" t="s">
        <v>136</v>
      </c>
      <c r="C229" t="s">
        <v>136</v>
      </c>
      <c r="D229" t="s">
        <v>133</v>
      </c>
      <c r="E229" t="s">
        <v>136</v>
      </c>
      <c r="F229" t="s">
        <v>136</v>
      </c>
      <c r="G229" t="s">
        <v>138</v>
      </c>
      <c r="J229" t="s">
        <v>136</v>
      </c>
      <c r="K229" t="s">
        <v>136</v>
      </c>
      <c r="L229" t="s">
        <v>136</v>
      </c>
      <c r="M229" t="s">
        <v>136</v>
      </c>
      <c r="N229" t="s">
        <v>136</v>
      </c>
      <c r="O229" t="s">
        <v>136</v>
      </c>
      <c r="R229" t="s">
        <v>136</v>
      </c>
      <c r="S229" t="s">
        <v>136</v>
      </c>
      <c r="T229" t="s">
        <v>138</v>
      </c>
      <c r="U229" t="s">
        <v>136</v>
      </c>
      <c r="V229" t="s">
        <v>137</v>
      </c>
      <c r="W229" t="s">
        <v>136</v>
      </c>
      <c r="Z229" t="s">
        <v>136</v>
      </c>
      <c r="AA229" t="s">
        <v>136</v>
      </c>
      <c r="AB229" t="s">
        <v>136</v>
      </c>
      <c r="AC229" t="s">
        <v>136</v>
      </c>
      <c r="AD229" t="s">
        <v>137</v>
      </c>
      <c r="AE229" t="s">
        <v>136</v>
      </c>
      <c r="AH229" t="s">
        <v>136</v>
      </c>
      <c r="AI229" t="s">
        <v>136</v>
      </c>
      <c r="AJ229" t="s">
        <v>136</v>
      </c>
      <c r="AK229" t="s">
        <v>136</v>
      </c>
      <c r="AL229" t="s">
        <v>136</v>
      </c>
      <c r="AM229" t="s">
        <v>136</v>
      </c>
      <c r="AP229" t="s">
        <v>137</v>
      </c>
      <c r="AQ229" t="s">
        <v>136</v>
      </c>
      <c r="AR229" t="s">
        <v>136</v>
      </c>
      <c r="AS229" t="s">
        <v>133</v>
      </c>
      <c r="AT229" t="s">
        <v>136</v>
      </c>
      <c r="AU229" t="s">
        <v>136</v>
      </c>
      <c r="AX229" t="s">
        <v>136</v>
      </c>
      <c r="AY229" t="s">
        <v>136</v>
      </c>
      <c r="AZ229" t="s">
        <v>136</v>
      </c>
      <c r="BA229" t="s">
        <v>136</v>
      </c>
      <c r="BB229" t="s">
        <v>137</v>
      </c>
      <c r="BC229" t="s">
        <v>136</v>
      </c>
      <c r="BF229" t="s">
        <v>136</v>
      </c>
      <c r="BG229" t="s">
        <v>136</v>
      </c>
      <c r="BH229" t="s">
        <v>136</v>
      </c>
      <c r="BI229" t="s">
        <v>137</v>
      </c>
      <c r="BJ229" t="s">
        <v>136</v>
      </c>
      <c r="BK229" t="s">
        <v>136</v>
      </c>
      <c r="BN229" t="s">
        <v>136</v>
      </c>
      <c r="BO229" t="s">
        <v>132</v>
      </c>
      <c r="BP229" t="s">
        <v>132</v>
      </c>
      <c r="BQ229" t="s">
        <v>136</v>
      </c>
      <c r="BR229" t="s">
        <v>136</v>
      </c>
      <c r="BS229" t="s">
        <v>137</v>
      </c>
      <c r="CD229" t="s">
        <v>137</v>
      </c>
      <c r="CE229" t="s">
        <v>136</v>
      </c>
      <c r="CF229" t="s">
        <v>136</v>
      </c>
      <c r="CG229" t="s">
        <v>136</v>
      </c>
      <c r="CH229" t="s">
        <v>136</v>
      </c>
      <c r="CI229" t="s">
        <v>136</v>
      </c>
      <c r="CJ229" t="s">
        <v>136</v>
      </c>
      <c r="CM229" t="s">
        <v>138</v>
      </c>
      <c r="CN229" t="s">
        <v>136</v>
      </c>
      <c r="CO229" t="s">
        <v>136</v>
      </c>
      <c r="CP229" t="s">
        <v>138</v>
      </c>
      <c r="CQ229" t="s">
        <v>136</v>
      </c>
      <c r="CR229" t="s">
        <v>136</v>
      </c>
      <c r="CS229" t="s">
        <v>136</v>
      </c>
      <c r="CT229" t="s">
        <v>136</v>
      </c>
      <c r="CU229" t="s">
        <v>136</v>
      </c>
      <c r="CV229" t="s">
        <v>136</v>
      </c>
      <c r="CW229" t="s">
        <v>136</v>
      </c>
      <c r="CX229" t="s">
        <v>136</v>
      </c>
      <c r="CY229" t="s">
        <v>136</v>
      </c>
      <c r="CZ229" t="s">
        <v>136</v>
      </c>
      <c r="DA229" t="s">
        <v>136</v>
      </c>
      <c r="DB229" t="s">
        <v>136</v>
      </c>
      <c r="DC229" t="s">
        <v>136</v>
      </c>
      <c r="DD229" t="s">
        <v>136</v>
      </c>
      <c r="DE229" t="s">
        <v>136</v>
      </c>
      <c r="DF229" t="s">
        <v>136</v>
      </c>
      <c r="DG229" t="s">
        <v>136</v>
      </c>
      <c r="DH229" t="s">
        <v>136</v>
      </c>
      <c r="DI229" t="s">
        <v>136</v>
      </c>
      <c r="DJ229" t="s">
        <v>136</v>
      </c>
      <c r="DK229" t="s">
        <v>136</v>
      </c>
      <c r="DL229" t="s">
        <v>136</v>
      </c>
      <c r="DM229" t="s">
        <v>138</v>
      </c>
      <c r="DN229" t="s">
        <v>136</v>
      </c>
      <c r="DO229" t="s">
        <v>136</v>
      </c>
      <c r="DP229" t="s">
        <v>136</v>
      </c>
      <c r="DQ229" t="s">
        <v>136</v>
      </c>
      <c r="DR229" t="s">
        <v>136</v>
      </c>
      <c r="DS229" t="s">
        <v>136</v>
      </c>
      <c r="DT229" t="s">
        <v>136</v>
      </c>
      <c r="DW229" t="s">
        <v>136</v>
      </c>
      <c r="DX229" t="s">
        <v>136</v>
      </c>
      <c r="DY229" t="s">
        <v>133</v>
      </c>
      <c r="DZ229" t="s">
        <v>138</v>
      </c>
      <c r="EA229" t="s">
        <v>138</v>
      </c>
      <c r="EB229" t="s">
        <v>133</v>
      </c>
      <c r="EC229" t="s">
        <v>136</v>
      </c>
      <c r="ED229" t="s">
        <v>136</v>
      </c>
      <c r="EE229" t="s">
        <v>136</v>
      </c>
      <c r="EF229" t="s">
        <v>136</v>
      </c>
      <c r="EG229" t="s">
        <v>136</v>
      </c>
      <c r="EH229" t="s">
        <v>138</v>
      </c>
      <c r="EI229" t="s">
        <v>136</v>
      </c>
      <c r="EJ229" t="s">
        <v>136</v>
      </c>
      <c r="EK229" t="s">
        <v>138</v>
      </c>
      <c r="EL229" t="s">
        <v>136</v>
      </c>
      <c r="EM229" t="s">
        <v>136</v>
      </c>
      <c r="EN229" t="s">
        <v>136</v>
      </c>
      <c r="EO229" t="s">
        <v>136</v>
      </c>
      <c r="EP229" t="s">
        <v>136</v>
      </c>
      <c r="EQ229" t="s">
        <v>137</v>
      </c>
      <c r="ER229" t="s">
        <v>136</v>
      </c>
      <c r="ES229" t="s">
        <v>136</v>
      </c>
      <c r="ET229" t="s">
        <v>136</v>
      </c>
      <c r="EU229" t="s">
        <v>136</v>
      </c>
      <c r="EV229" t="s">
        <v>136</v>
      </c>
      <c r="EW229" t="s">
        <v>136</v>
      </c>
      <c r="EX229" t="s">
        <v>136</v>
      </c>
      <c r="EY229" t="s">
        <v>136</v>
      </c>
      <c r="EZ229" t="s">
        <v>136</v>
      </c>
      <c r="FA229" t="s">
        <v>136</v>
      </c>
      <c r="FB229" t="s">
        <v>136</v>
      </c>
      <c r="FC229" t="s">
        <v>136</v>
      </c>
      <c r="FD229" t="s">
        <v>137</v>
      </c>
      <c r="FE229" t="s">
        <v>136</v>
      </c>
      <c r="FF229" t="s">
        <v>136</v>
      </c>
    </row>
    <row r="230" spans="1:162" x14ac:dyDescent="0.2">
      <c r="A230" t="s">
        <v>364</v>
      </c>
      <c r="B230" t="s">
        <v>138</v>
      </c>
      <c r="C230" t="s">
        <v>138</v>
      </c>
      <c r="D230" t="s">
        <v>138</v>
      </c>
      <c r="E230" t="s">
        <v>138</v>
      </c>
      <c r="F230" t="s">
        <v>138</v>
      </c>
      <c r="G230" t="s">
        <v>138</v>
      </c>
      <c r="J230" t="s">
        <v>138</v>
      </c>
      <c r="K230" t="s">
        <v>138</v>
      </c>
      <c r="L230" t="s">
        <v>138</v>
      </c>
      <c r="M230" t="s">
        <v>138</v>
      </c>
      <c r="N230" t="s">
        <v>138</v>
      </c>
      <c r="O230" t="s">
        <v>138</v>
      </c>
      <c r="R230" t="s">
        <v>138</v>
      </c>
      <c r="S230" t="s">
        <v>136</v>
      </c>
      <c r="T230" t="s">
        <v>138</v>
      </c>
      <c r="U230" t="s">
        <v>138</v>
      </c>
      <c r="V230" t="s">
        <v>138</v>
      </c>
      <c r="W230" t="s">
        <v>138</v>
      </c>
      <c r="Z230" t="s">
        <v>138</v>
      </c>
      <c r="AA230" t="s">
        <v>138</v>
      </c>
      <c r="AB230" t="s">
        <v>138</v>
      </c>
      <c r="AC230" t="s">
        <v>133</v>
      </c>
      <c r="AD230" t="s">
        <v>138</v>
      </c>
      <c r="AE230" t="s">
        <v>138</v>
      </c>
      <c r="AH230" t="s">
        <v>138</v>
      </c>
      <c r="AI230" t="s">
        <v>138</v>
      </c>
      <c r="AJ230" t="s">
        <v>138</v>
      </c>
      <c r="AK230" t="s">
        <v>138</v>
      </c>
      <c r="AL230" t="s">
        <v>138</v>
      </c>
      <c r="AM230" t="s">
        <v>133</v>
      </c>
      <c r="AP230" t="s">
        <v>136</v>
      </c>
      <c r="AQ230" t="s">
        <v>138</v>
      </c>
      <c r="AR230" t="s">
        <v>138</v>
      </c>
      <c r="AS230" t="s">
        <v>138</v>
      </c>
      <c r="AT230" t="s">
        <v>138</v>
      </c>
      <c r="AU230" t="s">
        <v>138</v>
      </c>
      <c r="AX230" t="s">
        <v>138</v>
      </c>
      <c r="AY230" t="s">
        <v>138</v>
      </c>
      <c r="AZ230" t="s">
        <v>138</v>
      </c>
      <c r="BA230" t="s">
        <v>138</v>
      </c>
      <c r="BB230" t="s">
        <v>138</v>
      </c>
      <c r="BC230" t="s">
        <v>138</v>
      </c>
      <c r="BF230" t="s">
        <v>138</v>
      </c>
      <c r="BG230" t="s">
        <v>138</v>
      </c>
      <c r="BH230" t="s">
        <v>138</v>
      </c>
      <c r="BI230" t="s">
        <v>137</v>
      </c>
      <c r="BJ230" t="s">
        <v>138</v>
      </c>
      <c r="BK230" t="s">
        <v>138</v>
      </c>
      <c r="BN230" t="s">
        <v>138</v>
      </c>
      <c r="BO230" t="s">
        <v>138</v>
      </c>
      <c r="BP230" t="s">
        <v>138</v>
      </c>
      <c r="BQ230" t="s">
        <v>138</v>
      </c>
      <c r="BR230" t="s">
        <v>138</v>
      </c>
      <c r="BS230" t="s">
        <v>137</v>
      </c>
      <c r="CD230" t="s">
        <v>138</v>
      </c>
      <c r="CE230" t="s">
        <v>138</v>
      </c>
      <c r="CF230" t="s">
        <v>138</v>
      </c>
      <c r="CG230" t="s">
        <v>138</v>
      </c>
      <c r="CH230" t="s">
        <v>138</v>
      </c>
      <c r="CI230" t="s">
        <v>138</v>
      </c>
      <c r="CJ230" t="s">
        <v>138</v>
      </c>
      <c r="CM230" t="s">
        <v>138</v>
      </c>
      <c r="CN230" t="s">
        <v>138</v>
      </c>
      <c r="CO230" t="s">
        <v>138</v>
      </c>
      <c r="CP230" t="s">
        <v>133</v>
      </c>
      <c r="CQ230" t="s">
        <v>138</v>
      </c>
      <c r="CR230" t="s">
        <v>138</v>
      </c>
      <c r="CS230" t="s">
        <v>138</v>
      </c>
      <c r="CT230" t="s">
        <v>138</v>
      </c>
      <c r="CU230" t="s">
        <v>138</v>
      </c>
      <c r="CV230" t="s">
        <v>138</v>
      </c>
      <c r="CW230" t="s">
        <v>138</v>
      </c>
      <c r="CX230" t="s">
        <v>138</v>
      </c>
      <c r="CY230" t="s">
        <v>138</v>
      </c>
      <c r="CZ230" t="s">
        <v>138</v>
      </c>
      <c r="DA230" t="s">
        <v>138</v>
      </c>
      <c r="DB230" t="s">
        <v>138</v>
      </c>
      <c r="DC230" t="s">
        <v>138</v>
      </c>
      <c r="DD230" t="s">
        <v>138</v>
      </c>
      <c r="DE230" t="s">
        <v>138</v>
      </c>
      <c r="DF230" t="s">
        <v>138</v>
      </c>
      <c r="DG230" t="s">
        <v>138</v>
      </c>
      <c r="DH230" t="s">
        <v>138</v>
      </c>
      <c r="DI230" t="s">
        <v>138</v>
      </c>
      <c r="DJ230" t="s">
        <v>138</v>
      </c>
      <c r="DK230" t="s">
        <v>138</v>
      </c>
      <c r="DL230" t="s">
        <v>138</v>
      </c>
      <c r="DM230" t="s">
        <v>138</v>
      </c>
      <c r="DN230" t="s">
        <v>138</v>
      </c>
      <c r="DO230" t="s">
        <v>138</v>
      </c>
      <c r="DP230" t="s">
        <v>138</v>
      </c>
      <c r="DQ230" t="s">
        <v>138</v>
      </c>
      <c r="DR230" t="s">
        <v>138</v>
      </c>
      <c r="DS230" t="s">
        <v>138</v>
      </c>
      <c r="DT230" t="s">
        <v>138</v>
      </c>
      <c r="DW230" t="s">
        <v>138</v>
      </c>
      <c r="DX230" t="s">
        <v>138</v>
      </c>
      <c r="DY230" t="s">
        <v>138</v>
      </c>
      <c r="DZ230" t="s">
        <v>138</v>
      </c>
      <c r="EA230" t="s">
        <v>138</v>
      </c>
      <c r="EB230" t="s">
        <v>138</v>
      </c>
      <c r="EC230" t="s">
        <v>138</v>
      </c>
      <c r="ED230" t="s">
        <v>138</v>
      </c>
      <c r="EE230" t="s">
        <v>138</v>
      </c>
      <c r="EF230" t="s">
        <v>138</v>
      </c>
      <c r="EG230" t="s">
        <v>136</v>
      </c>
      <c r="EH230" t="s">
        <v>138</v>
      </c>
      <c r="EI230" t="s">
        <v>138</v>
      </c>
      <c r="EJ230" t="s">
        <v>138</v>
      </c>
      <c r="EK230" t="s">
        <v>138</v>
      </c>
      <c r="EL230" t="s">
        <v>138</v>
      </c>
      <c r="EM230" t="s">
        <v>138</v>
      </c>
      <c r="EN230" t="s">
        <v>138</v>
      </c>
      <c r="EO230" t="s">
        <v>138</v>
      </c>
      <c r="EP230" t="s">
        <v>138</v>
      </c>
      <c r="EQ230" t="s">
        <v>138</v>
      </c>
      <c r="ER230" t="s">
        <v>138</v>
      </c>
      <c r="ES230" t="s">
        <v>138</v>
      </c>
      <c r="ET230" t="s">
        <v>138</v>
      </c>
      <c r="EU230" t="s">
        <v>138</v>
      </c>
      <c r="EV230" t="s">
        <v>138</v>
      </c>
      <c r="EW230" t="s">
        <v>138</v>
      </c>
      <c r="EX230" t="s">
        <v>138</v>
      </c>
      <c r="EY230" t="s">
        <v>138</v>
      </c>
      <c r="EZ230" t="s">
        <v>138</v>
      </c>
      <c r="FA230" t="s">
        <v>138</v>
      </c>
      <c r="FB230" t="s">
        <v>138</v>
      </c>
      <c r="FC230" t="s">
        <v>138</v>
      </c>
      <c r="FD230" t="s">
        <v>138</v>
      </c>
      <c r="FE230" t="s">
        <v>138</v>
      </c>
      <c r="FF230" t="s">
        <v>138</v>
      </c>
    </row>
    <row r="231" spans="1:162" x14ac:dyDescent="0.2">
      <c r="A231" t="s">
        <v>365</v>
      </c>
      <c r="B231" t="s">
        <v>138</v>
      </c>
      <c r="C231" t="s">
        <v>136</v>
      </c>
      <c r="D231" t="s">
        <v>136</v>
      </c>
      <c r="E231" t="s">
        <v>134</v>
      </c>
      <c r="F231" t="s">
        <v>136</v>
      </c>
      <c r="G231" t="s">
        <v>134</v>
      </c>
      <c r="J231" t="s">
        <v>136</v>
      </c>
      <c r="K231" t="s">
        <v>136</v>
      </c>
      <c r="L231" t="s">
        <v>136</v>
      </c>
      <c r="M231" t="s">
        <v>136</v>
      </c>
      <c r="N231" t="s">
        <v>134</v>
      </c>
      <c r="O231" t="s">
        <v>134</v>
      </c>
      <c r="R231" t="s">
        <v>134</v>
      </c>
      <c r="S231" t="s">
        <v>134</v>
      </c>
      <c r="T231" t="s">
        <v>134</v>
      </c>
      <c r="U231" t="s">
        <v>138</v>
      </c>
      <c r="V231" t="s">
        <v>136</v>
      </c>
      <c r="W231" t="s">
        <v>134</v>
      </c>
      <c r="Z231" t="s">
        <v>136</v>
      </c>
      <c r="AA231" t="s">
        <v>136</v>
      </c>
      <c r="AB231" t="s">
        <v>134</v>
      </c>
      <c r="AC231" t="s">
        <v>132</v>
      </c>
      <c r="AD231" t="s">
        <v>136</v>
      </c>
      <c r="AE231" t="s">
        <v>136</v>
      </c>
      <c r="AH231" t="s">
        <v>136</v>
      </c>
      <c r="AI231" t="s">
        <v>134</v>
      </c>
      <c r="AJ231" t="s">
        <v>136</v>
      </c>
      <c r="AK231" t="s">
        <v>136</v>
      </c>
      <c r="AL231" t="s">
        <v>134</v>
      </c>
      <c r="AM231" t="s">
        <v>134</v>
      </c>
      <c r="AP231" t="s">
        <v>136</v>
      </c>
      <c r="AQ231" t="s">
        <v>136</v>
      </c>
      <c r="AR231" t="s">
        <v>136</v>
      </c>
      <c r="AS231" t="s">
        <v>136</v>
      </c>
      <c r="AT231" t="s">
        <v>136</v>
      </c>
      <c r="AU231" t="s">
        <v>136</v>
      </c>
      <c r="AX231" t="s">
        <v>134</v>
      </c>
      <c r="AY231" t="s">
        <v>133</v>
      </c>
      <c r="AZ231" t="s">
        <v>134</v>
      </c>
      <c r="BA231" t="s">
        <v>133</v>
      </c>
      <c r="BB231" t="s">
        <v>134</v>
      </c>
      <c r="BC231" t="s">
        <v>134</v>
      </c>
      <c r="BF231" t="s">
        <v>134</v>
      </c>
      <c r="BG231" t="s">
        <v>134</v>
      </c>
      <c r="BH231" t="s">
        <v>133</v>
      </c>
      <c r="BI231" t="s">
        <v>134</v>
      </c>
      <c r="BJ231" t="s">
        <v>133</v>
      </c>
      <c r="BK231" t="s">
        <v>134</v>
      </c>
      <c r="BN231" t="s">
        <v>134</v>
      </c>
      <c r="BO231" t="s">
        <v>134</v>
      </c>
      <c r="BP231" t="s">
        <v>138</v>
      </c>
      <c r="BQ231" t="s">
        <v>136</v>
      </c>
      <c r="BR231" t="s">
        <v>136</v>
      </c>
      <c r="BS231" t="s">
        <v>134</v>
      </c>
      <c r="CD231" t="s">
        <v>134</v>
      </c>
      <c r="CE231" t="s">
        <v>134</v>
      </c>
      <c r="CF231" t="s">
        <v>136</v>
      </c>
      <c r="CG231" t="s">
        <v>136</v>
      </c>
      <c r="CH231" t="s">
        <v>136</v>
      </c>
      <c r="CI231" t="s">
        <v>134</v>
      </c>
      <c r="CJ231" t="s">
        <v>134</v>
      </c>
      <c r="CM231" t="s">
        <v>134</v>
      </c>
      <c r="CN231" t="s">
        <v>136</v>
      </c>
      <c r="CO231" t="s">
        <v>134</v>
      </c>
      <c r="CP231" t="s">
        <v>134</v>
      </c>
      <c r="CQ231" t="s">
        <v>136</v>
      </c>
      <c r="CR231" t="s">
        <v>134</v>
      </c>
      <c r="CS231" t="s">
        <v>136</v>
      </c>
      <c r="CT231" t="s">
        <v>136</v>
      </c>
      <c r="CU231" t="s">
        <v>134</v>
      </c>
      <c r="CV231" t="s">
        <v>136</v>
      </c>
      <c r="CW231" t="s">
        <v>134</v>
      </c>
      <c r="CX231" t="s">
        <v>134</v>
      </c>
      <c r="CY231" t="s">
        <v>134</v>
      </c>
      <c r="CZ231" t="s">
        <v>136</v>
      </c>
      <c r="DA231" t="s">
        <v>136</v>
      </c>
      <c r="DB231" t="s">
        <v>132</v>
      </c>
      <c r="DC231" t="s">
        <v>136</v>
      </c>
      <c r="DD231" t="s">
        <v>134</v>
      </c>
      <c r="DE231" t="s">
        <v>134</v>
      </c>
      <c r="DF231" t="s">
        <v>134</v>
      </c>
      <c r="DG231" t="s">
        <v>134</v>
      </c>
      <c r="DH231" t="s">
        <v>134</v>
      </c>
      <c r="DI231" t="s">
        <v>136</v>
      </c>
      <c r="DJ231" t="s">
        <v>134</v>
      </c>
      <c r="DK231" t="s">
        <v>136</v>
      </c>
      <c r="DL231" t="s">
        <v>136</v>
      </c>
      <c r="DM231" t="s">
        <v>136</v>
      </c>
      <c r="DN231" t="s">
        <v>134</v>
      </c>
      <c r="DO231" t="s">
        <v>136</v>
      </c>
      <c r="DP231" t="s">
        <v>132</v>
      </c>
      <c r="DQ231" t="s">
        <v>136</v>
      </c>
      <c r="DR231" t="s">
        <v>136</v>
      </c>
      <c r="DS231" t="s">
        <v>136</v>
      </c>
      <c r="DT231" t="s">
        <v>136</v>
      </c>
      <c r="DW231" t="s">
        <v>136</v>
      </c>
      <c r="DX231" t="s">
        <v>136</v>
      </c>
      <c r="DY231" t="s">
        <v>136</v>
      </c>
      <c r="DZ231" t="s">
        <v>136</v>
      </c>
      <c r="EA231" t="s">
        <v>136</v>
      </c>
      <c r="EB231" t="s">
        <v>134</v>
      </c>
      <c r="EC231" t="s">
        <v>136</v>
      </c>
      <c r="ED231" t="s">
        <v>134</v>
      </c>
      <c r="EE231" t="s">
        <v>134</v>
      </c>
      <c r="EF231" t="s">
        <v>134</v>
      </c>
      <c r="EG231" t="s">
        <v>134</v>
      </c>
      <c r="EH231" t="s">
        <v>134</v>
      </c>
      <c r="EI231" t="s">
        <v>134</v>
      </c>
      <c r="EJ231" t="s">
        <v>134</v>
      </c>
      <c r="EK231" t="s">
        <v>136</v>
      </c>
      <c r="EL231" t="s">
        <v>136</v>
      </c>
      <c r="EM231" t="s">
        <v>136</v>
      </c>
      <c r="EN231" t="s">
        <v>136</v>
      </c>
      <c r="EO231" t="s">
        <v>134</v>
      </c>
      <c r="EP231" t="s">
        <v>136</v>
      </c>
      <c r="EQ231" t="s">
        <v>136</v>
      </c>
      <c r="ER231" t="s">
        <v>136</v>
      </c>
      <c r="ES231" t="s">
        <v>134</v>
      </c>
      <c r="ET231" t="s">
        <v>134</v>
      </c>
      <c r="EU231" t="s">
        <v>136</v>
      </c>
      <c r="EV231" t="s">
        <v>136</v>
      </c>
      <c r="EW231" t="s">
        <v>136</v>
      </c>
      <c r="EX231" t="s">
        <v>136</v>
      </c>
      <c r="EY231" t="s">
        <v>136</v>
      </c>
      <c r="EZ231" t="s">
        <v>134</v>
      </c>
      <c r="FA231" t="s">
        <v>134</v>
      </c>
      <c r="FB231" t="s">
        <v>136</v>
      </c>
      <c r="FC231" t="s">
        <v>134</v>
      </c>
      <c r="FD231" t="s">
        <v>136</v>
      </c>
      <c r="FE231" t="s">
        <v>136</v>
      </c>
      <c r="FF231" t="s">
        <v>132</v>
      </c>
    </row>
    <row r="232" spans="1:162" x14ac:dyDescent="0.2">
      <c r="A232" t="s">
        <v>366</v>
      </c>
      <c r="B232" t="s">
        <v>136</v>
      </c>
      <c r="C232" t="s">
        <v>136</v>
      </c>
      <c r="D232" t="s">
        <v>136</v>
      </c>
      <c r="E232" t="s">
        <v>136</v>
      </c>
      <c r="F232" t="s">
        <v>136</v>
      </c>
      <c r="G232" t="s">
        <v>136</v>
      </c>
      <c r="J232" t="s">
        <v>136</v>
      </c>
      <c r="K232" t="s">
        <v>136</v>
      </c>
      <c r="L232" t="s">
        <v>136</v>
      </c>
      <c r="M232" t="s">
        <v>136</v>
      </c>
      <c r="N232" t="s">
        <v>136</v>
      </c>
      <c r="O232" t="s">
        <v>136</v>
      </c>
      <c r="R232" t="s">
        <v>136</v>
      </c>
      <c r="S232" t="s">
        <v>137</v>
      </c>
      <c r="T232" t="s">
        <v>136</v>
      </c>
      <c r="U232" t="s">
        <v>136</v>
      </c>
      <c r="V232" t="s">
        <v>136</v>
      </c>
      <c r="W232" t="s">
        <v>136</v>
      </c>
      <c r="Z232" t="s">
        <v>136</v>
      </c>
      <c r="AA232" t="s">
        <v>136</v>
      </c>
      <c r="AB232" t="s">
        <v>136</v>
      </c>
      <c r="AC232" t="s">
        <v>133</v>
      </c>
      <c r="AD232" t="s">
        <v>136</v>
      </c>
      <c r="AE232" t="s">
        <v>137</v>
      </c>
      <c r="AH232" t="s">
        <v>136</v>
      </c>
      <c r="AI232" t="s">
        <v>136</v>
      </c>
      <c r="AJ232" t="s">
        <v>136</v>
      </c>
      <c r="AK232" t="s">
        <v>136</v>
      </c>
      <c r="AL232" t="s">
        <v>136</v>
      </c>
      <c r="AM232" t="s">
        <v>133</v>
      </c>
      <c r="AP232" t="s">
        <v>137</v>
      </c>
      <c r="AQ232" t="s">
        <v>136</v>
      </c>
      <c r="AR232" t="s">
        <v>136</v>
      </c>
      <c r="AS232" t="s">
        <v>136</v>
      </c>
      <c r="AT232" t="s">
        <v>136</v>
      </c>
      <c r="AU232" t="s">
        <v>136</v>
      </c>
      <c r="AX232" t="s">
        <v>136</v>
      </c>
      <c r="AY232" t="s">
        <v>136</v>
      </c>
      <c r="AZ232" t="s">
        <v>136</v>
      </c>
      <c r="BA232" t="s">
        <v>136</v>
      </c>
      <c r="BB232" t="s">
        <v>136</v>
      </c>
      <c r="BC232" t="s">
        <v>136</v>
      </c>
      <c r="BF232" t="s">
        <v>136</v>
      </c>
      <c r="BG232" t="s">
        <v>136</v>
      </c>
      <c r="BH232" t="s">
        <v>136</v>
      </c>
      <c r="BI232" t="s">
        <v>137</v>
      </c>
      <c r="BJ232" t="s">
        <v>136</v>
      </c>
      <c r="BK232" t="s">
        <v>136</v>
      </c>
      <c r="BN232" t="s">
        <v>136</v>
      </c>
      <c r="BO232" t="s">
        <v>136</v>
      </c>
      <c r="BP232" t="s">
        <v>136</v>
      </c>
      <c r="BQ232" t="s">
        <v>136</v>
      </c>
      <c r="BR232" t="s">
        <v>136</v>
      </c>
      <c r="BS232" t="s">
        <v>137</v>
      </c>
      <c r="CD232" t="s">
        <v>136</v>
      </c>
      <c r="CE232" t="s">
        <v>136</v>
      </c>
      <c r="CF232" t="s">
        <v>136</v>
      </c>
      <c r="CG232" t="s">
        <v>136</v>
      </c>
      <c r="CH232" t="s">
        <v>136</v>
      </c>
      <c r="CI232" t="s">
        <v>136</v>
      </c>
      <c r="CJ232" t="s">
        <v>136</v>
      </c>
      <c r="CM232" t="s">
        <v>136</v>
      </c>
      <c r="CN232" t="s">
        <v>136</v>
      </c>
      <c r="CO232" t="s">
        <v>136</v>
      </c>
      <c r="CP232" t="s">
        <v>133</v>
      </c>
      <c r="CQ232" t="s">
        <v>136</v>
      </c>
      <c r="CR232" t="s">
        <v>136</v>
      </c>
      <c r="CS232" t="s">
        <v>136</v>
      </c>
      <c r="CT232" t="s">
        <v>136</v>
      </c>
      <c r="CU232" t="s">
        <v>136</v>
      </c>
      <c r="CV232" t="s">
        <v>136</v>
      </c>
      <c r="CW232" t="s">
        <v>136</v>
      </c>
      <c r="CX232" t="s">
        <v>136</v>
      </c>
      <c r="CY232" t="s">
        <v>136</v>
      </c>
      <c r="CZ232" t="s">
        <v>136</v>
      </c>
      <c r="DA232" t="s">
        <v>136</v>
      </c>
      <c r="DB232" t="s">
        <v>136</v>
      </c>
      <c r="DC232" t="s">
        <v>136</v>
      </c>
      <c r="DD232" t="s">
        <v>136</v>
      </c>
      <c r="DE232" t="s">
        <v>136</v>
      </c>
      <c r="DF232" t="s">
        <v>136</v>
      </c>
      <c r="DG232" t="s">
        <v>136</v>
      </c>
      <c r="DH232" t="s">
        <v>136</v>
      </c>
      <c r="DI232" t="s">
        <v>136</v>
      </c>
      <c r="DJ232" t="s">
        <v>136</v>
      </c>
      <c r="DK232" t="s">
        <v>136</v>
      </c>
      <c r="DL232" t="s">
        <v>136</v>
      </c>
      <c r="DM232" t="s">
        <v>136</v>
      </c>
      <c r="DN232" t="s">
        <v>136</v>
      </c>
      <c r="DO232" t="s">
        <v>136</v>
      </c>
      <c r="DP232" t="s">
        <v>136</v>
      </c>
      <c r="DQ232" t="s">
        <v>136</v>
      </c>
      <c r="DR232" t="s">
        <v>136</v>
      </c>
      <c r="DS232" t="s">
        <v>136</v>
      </c>
      <c r="DT232" t="s">
        <v>136</v>
      </c>
      <c r="DW232" t="s">
        <v>136</v>
      </c>
      <c r="DX232" t="s">
        <v>136</v>
      </c>
      <c r="DY232" t="s">
        <v>136</v>
      </c>
      <c r="DZ232" t="s">
        <v>136</v>
      </c>
      <c r="EA232" t="s">
        <v>136</v>
      </c>
      <c r="EB232" t="s">
        <v>136</v>
      </c>
      <c r="EC232" t="s">
        <v>136</v>
      </c>
      <c r="ED232" t="s">
        <v>136</v>
      </c>
      <c r="EE232" t="s">
        <v>136</v>
      </c>
      <c r="EF232" t="s">
        <v>136</v>
      </c>
      <c r="EG232" t="s">
        <v>137</v>
      </c>
      <c r="EH232" t="s">
        <v>136</v>
      </c>
      <c r="EI232" t="s">
        <v>136</v>
      </c>
      <c r="EJ232" t="s">
        <v>136</v>
      </c>
      <c r="EK232" t="s">
        <v>136</v>
      </c>
      <c r="EL232" t="s">
        <v>136</v>
      </c>
      <c r="EM232" t="s">
        <v>136</v>
      </c>
      <c r="EN232" t="s">
        <v>136</v>
      </c>
      <c r="EO232" t="s">
        <v>136</v>
      </c>
      <c r="EP232" t="s">
        <v>136</v>
      </c>
      <c r="EQ232" t="s">
        <v>136</v>
      </c>
      <c r="ER232" t="s">
        <v>136</v>
      </c>
      <c r="ES232" t="s">
        <v>136</v>
      </c>
      <c r="ET232" t="s">
        <v>136</v>
      </c>
      <c r="EU232" t="s">
        <v>136</v>
      </c>
      <c r="EV232" t="s">
        <v>136</v>
      </c>
      <c r="EW232" t="s">
        <v>136</v>
      </c>
      <c r="EX232" t="s">
        <v>136</v>
      </c>
      <c r="EY232" t="s">
        <v>136</v>
      </c>
      <c r="EZ232" t="s">
        <v>136</v>
      </c>
      <c r="FA232" t="s">
        <v>136</v>
      </c>
      <c r="FB232" t="s">
        <v>136</v>
      </c>
      <c r="FC232" t="s">
        <v>136</v>
      </c>
      <c r="FD232" t="s">
        <v>136</v>
      </c>
      <c r="FE232" t="s">
        <v>136</v>
      </c>
      <c r="FF232" t="s">
        <v>136</v>
      </c>
    </row>
    <row r="233" spans="1:162" x14ac:dyDescent="0.2">
      <c r="A233" t="s">
        <v>367</v>
      </c>
      <c r="B233" t="s">
        <v>136</v>
      </c>
      <c r="C233" t="s">
        <v>134</v>
      </c>
      <c r="D233" t="s">
        <v>138</v>
      </c>
      <c r="E233" t="s">
        <v>134</v>
      </c>
      <c r="F233" t="s">
        <v>134</v>
      </c>
      <c r="G233" t="s">
        <v>138</v>
      </c>
      <c r="J233" t="s">
        <v>134</v>
      </c>
      <c r="K233" t="s">
        <v>134</v>
      </c>
      <c r="L233" t="s">
        <v>134</v>
      </c>
      <c r="M233" t="s">
        <v>136</v>
      </c>
      <c r="N233" t="s">
        <v>134</v>
      </c>
      <c r="O233" t="s">
        <v>134</v>
      </c>
      <c r="R233" t="s">
        <v>138</v>
      </c>
      <c r="S233" t="s">
        <v>134</v>
      </c>
      <c r="T233" t="s">
        <v>134</v>
      </c>
      <c r="U233" t="s">
        <v>134</v>
      </c>
      <c r="V233" t="s">
        <v>134</v>
      </c>
      <c r="W233" t="s">
        <v>136</v>
      </c>
      <c r="Z233" t="s">
        <v>134</v>
      </c>
      <c r="AA233" t="s">
        <v>134</v>
      </c>
      <c r="AB233" t="s">
        <v>137</v>
      </c>
      <c r="AC233" t="s">
        <v>134</v>
      </c>
      <c r="AD233" t="s">
        <v>134</v>
      </c>
      <c r="AE233" t="s">
        <v>134</v>
      </c>
      <c r="AH233" t="s">
        <v>134</v>
      </c>
      <c r="AI233" t="s">
        <v>134</v>
      </c>
      <c r="AJ233" t="s">
        <v>134</v>
      </c>
      <c r="AK233" t="s">
        <v>134</v>
      </c>
      <c r="AL233" t="s">
        <v>134</v>
      </c>
      <c r="AM233" t="s">
        <v>134</v>
      </c>
      <c r="AP233" t="s">
        <v>138</v>
      </c>
      <c r="AQ233" t="s">
        <v>134</v>
      </c>
      <c r="AR233" t="s">
        <v>134</v>
      </c>
      <c r="AS233" t="s">
        <v>134</v>
      </c>
      <c r="AT233" t="s">
        <v>134</v>
      </c>
      <c r="AU233" t="s">
        <v>134</v>
      </c>
      <c r="AX233" t="s">
        <v>134</v>
      </c>
      <c r="AY233" t="s">
        <v>134</v>
      </c>
      <c r="AZ233" t="s">
        <v>138</v>
      </c>
      <c r="BA233" t="s">
        <v>134</v>
      </c>
      <c r="BB233" t="s">
        <v>138</v>
      </c>
      <c r="BC233" t="s">
        <v>134</v>
      </c>
      <c r="BF233" t="s">
        <v>136</v>
      </c>
      <c r="BG233" t="s">
        <v>138</v>
      </c>
      <c r="BH233" t="s">
        <v>134</v>
      </c>
      <c r="BI233" t="s">
        <v>134</v>
      </c>
      <c r="BJ233" t="s">
        <v>134</v>
      </c>
      <c r="BK233" t="s">
        <v>134</v>
      </c>
      <c r="BN233" t="s">
        <v>134</v>
      </c>
      <c r="BO233" t="s">
        <v>136</v>
      </c>
      <c r="BP233" t="s">
        <v>134</v>
      </c>
      <c r="BQ233" t="s">
        <v>134</v>
      </c>
      <c r="BR233" t="s">
        <v>134</v>
      </c>
      <c r="BS233" t="s">
        <v>134</v>
      </c>
      <c r="CD233" t="s">
        <v>133</v>
      </c>
      <c r="CE233" t="s">
        <v>134</v>
      </c>
      <c r="CF233" t="s">
        <v>134</v>
      </c>
      <c r="CG233" t="s">
        <v>134</v>
      </c>
      <c r="CH233" t="s">
        <v>134</v>
      </c>
      <c r="CI233" t="s">
        <v>136</v>
      </c>
      <c r="CJ233" t="s">
        <v>138</v>
      </c>
      <c r="CM233" t="s">
        <v>134</v>
      </c>
      <c r="CN233" t="s">
        <v>134</v>
      </c>
      <c r="CO233" t="s">
        <v>134</v>
      </c>
      <c r="CP233" t="s">
        <v>134</v>
      </c>
      <c r="CQ233" t="s">
        <v>134</v>
      </c>
      <c r="CR233" t="s">
        <v>136</v>
      </c>
      <c r="CS233" t="s">
        <v>134</v>
      </c>
      <c r="CT233" t="s">
        <v>134</v>
      </c>
      <c r="CU233" t="s">
        <v>134</v>
      </c>
      <c r="CV233" t="s">
        <v>134</v>
      </c>
      <c r="CW233" t="s">
        <v>138</v>
      </c>
      <c r="CX233" t="s">
        <v>136</v>
      </c>
      <c r="CY233" t="s">
        <v>136</v>
      </c>
      <c r="CZ233" t="s">
        <v>134</v>
      </c>
      <c r="DA233" t="s">
        <v>134</v>
      </c>
      <c r="DB233" t="s">
        <v>136</v>
      </c>
      <c r="DC233" t="s">
        <v>134</v>
      </c>
      <c r="DD233" t="s">
        <v>134</v>
      </c>
      <c r="DE233" t="s">
        <v>134</v>
      </c>
      <c r="DF233" t="s">
        <v>134</v>
      </c>
      <c r="DG233" t="s">
        <v>132</v>
      </c>
      <c r="DH233" t="s">
        <v>136</v>
      </c>
      <c r="DI233" t="s">
        <v>134</v>
      </c>
      <c r="DJ233" t="s">
        <v>134</v>
      </c>
      <c r="DK233" t="s">
        <v>134</v>
      </c>
      <c r="DL233" t="s">
        <v>134</v>
      </c>
      <c r="DM233" t="s">
        <v>134</v>
      </c>
      <c r="DN233" t="s">
        <v>134</v>
      </c>
      <c r="DO233" t="s">
        <v>134</v>
      </c>
      <c r="DP233" t="s">
        <v>138</v>
      </c>
      <c r="DQ233" t="s">
        <v>134</v>
      </c>
      <c r="DR233" t="s">
        <v>134</v>
      </c>
      <c r="DS233" t="s">
        <v>134</v>
      </c>
      <c r="DT233" t="s">
        <v>134</v>
      </c>
      <c r="DW233" t="s">
        <v>134</v>
      </c>
      <c r="DX233" t="s">
        <v>134</v>
      </c>
      <c r="DY233" t="s">
        <v>134</v>
      </c>
      <c r="DZ233" t="s">
        <v>134</v>
      </c>
      <c r="EA233" t="s">
        <v>134</v>
      </c>
      <c r="EB233" t="s">
        <v>137</v>
      </c>
      <c r="EC233" t="s">
        <v>134</v>
      </c>
      <c r="ED233" t="s">
        <v>134</v>
      </c>
      <c r="EE233" t="s">
        <v>134</v>
      </c>
      <c r="EF233" t="s">
        <v>134</v>
      </c>
      <c r="EG233" t="s">
        <v>138</v>
      </c>
      <c r="EH233" t="s">
        <v>138</v>
      </c>
      <c r="EI233" t="s">
        <v>134</v>
      </c>
      <c r="EJ233" t="s">
        <v>134</v>
      </c>
      <c r="EK233" t="s">
        <v>134</v>
      </c>
      <c r="EL233" t="s">
        <v>136</v>
      </c>
      <c r="EM233" t="s">
        <v>134</v>
      </c>
      <c r="EN233" t="s">
        <v>134</v>
      </c>
      <c r="EO233" t="s">
        <v>134</v>
      </c>
      <c r="EP233" t="s">
        <v>134</v>
      </c>
      <c r="EQ233" t="s">
        <v>134</v>
      </c>
      <c r="ER233" t="s">
        <v>134</v>
      </c>
      <c r="ES233" t="s">
        <v>134</v>
      </c>
      <c r="ET233" t="s">
        <v>136</v>
      </c>
      <c r="EU233" t="s">
        <v>134</v>
      </c>
      <c r="EV233" t="s">
        <v>134</v>
      </c>
      <c r="EW233" t="s">
        <v>134</v>
      </c>
      <c r="EX233" t="s">
        <v>134</v>
      </c>
      <c r="EY233" t="s">
        <v>134</v>
      </c>
      <c r="EZ233" t="s">
        <v>136</v>
      </c>
      <c r="FA233" t="s">
        <v>134</v>
      </c>
      <c r="FB233" t="s">
        <v>134</v>
      </c>
      <c r="FC233" t="s">
        <v>138</v>
      </c>
      <c r="FD233" t="s">
        <v>134</v>
      </c>
      <c r="FE233" t="s">
        <v>134</v>
      </c>
      <c r="FF233" t="s">
        <v>136</v>
      </c>
    </row>
    <row r="234" spans="1:162" x14ac:dyDescent="0.2">
      <c r="A234" t="s">
        <v>368</v>
      </c>
      <c r="B234" t="s">
        <v>138</v>
      </c>
      <c r="C234" t="s">
        <v>138</v>
      </c>
      <c r="D234" t="s">
        <v>136</v>
      </c>
      <c r="E234" t="s">
        <v>138</v>
      </c>
      <c r="F234" t="s">
        <v>138</v>
      </c>
      <c r="G234" t="s">
        <v>138</v>
      </c>
      <c r="J234" t="s">
        <v>138</v>
      </c>
      <c r="K234" t="s">
        <v>138</v>
      </c>
      <c r="L234" t="s">
        <v>138</v>
      </c>
      <c r="M234" t="s">
        <v>138</v>
      </c>
      <c r="N234" t="s">
        <v>138</v>
      </c>
      <c r="O234" t="s">
        <v>138</v>
      </c>
      <c r="R234" t="s">
        <v>138</v>
      </c>
      <c r="S234" t="s">
        <v>138</v>
      </c>
      <c r="T234" t="s">
        <v>138</v>
      </c>
      <c r="U234" t="s">
        <v>133</v>
      </c>
      <c r="V234" t="s">
        <v>138</v>
      </c>
      <c r="W234" t="s">
        <v>138</v>
      </c>
      <c r="Z234" t="s">
        <v>138</v>
      </c>
      <c r="AA234" t="s">
        <v>138</v>
      </c>
      <c r="AB234" t="s">
        <v>138</v>
      </c>
      <c r="AC234" t="s">
        <v>138</v>
      </c>
      <c r="AD234" t="s">
        <v>138</v>
      </c>
      <c r="AE234" t="s">
        <v>138</v>
      </c>
      <c r="AH234" t="s">
        <v>138</v>
      </c>
      <c r="AI234" t="s">
        <v>138</v>
      </c>
      <c r="AJ234" t="s">
        <v>138</v>
      </c>
      <c r="AK234" t="s">
        <v>138</v>
      </c>
      <c r="AL234" t="s">
        <v>138</v>
      </c>
      <c r="AM234" t="s">
        <v>138</v>
      </c>
      <c r="AP234" t="s">
        <v>138</v>
      </c>
      <c r="AQ234" t="s">
        <v>138</v>
      </c>
      <c r="AR234" t="s">
        <v>138</v>
      </c>
      <c r="AS234" t="s">
        <v>138</v>
      </c>
      <c r="AT234" t="s">
        <v>138</v>
      </c>
      <c r="AU234" t="s">
        <v>138</v>
      </c>
      <c r="AX234" t="s">
        <v>138</v>
      </c>
      <c r="AY234" t="s">
        <v>138</v>
      </c>
      <c r="AZ234" t="s">
        <v>138</v>
      </c>
      <c r="BA234" t="s">
        <v>138</v>
      </c>
      <c r="BB234" t="s">
        <v>138</v>
      </c>
      <c r="BC234" t="s">
        <v>138</v>
      </c>
      <c r="BF234" t="s">
        <v>138</v>
      </c>
      <c r="BG234" t="s">
        <v>138</v>
      </c>
      <c r="BH234" t="s">
        <v>138</v>
      </c>
      <c r="BI234" t="s">
        <v>138</v>
      </c>
      <c r="BJ234" t="s">
        <v>138</v>
      </c>
      <c r="BK234" t="s">
        <v>138</v>
      </c>
      <c r="BN234" t="s">
        <v>138</v>
      </c>
      <c r="BO234" t="s">
        <v>138</v>
      </c>
      <c r="BP234" t="s">
        <v>138</v>
      </c>
      <c r="BQ234" t="s">
        <v>138</v>
      </c>
      <c r="BR234" t="s">
        <v>138</v>
      </c>
      <c r="BS234" t="s">
        <v>138</v>
      </c>
      <c r="CD234" t="s">
        <v>138</v>
      </c>
      <c r="CE234" t="s">
        <v>138</v>
      </c>
      <c r="CF234" t="s">
        <v>138</v>
      </c>
      <c r="CG234" t="s">
        <v>138</v>
      </c>
      <c r="CH234" t="s">
        <v>138</v>
      </c>
      <c r="CI234" t="s">
        <v>138</v>
      </c>
      <c r="CJ234" t="s">
        <v>138</v>
      </c>
      <c r="CM234" t="s">
        <v>138</v>
      </c>
      <c r="CN234" t="s">
        <v>138</v>
      </c>
      <c r="CO234" t="s">
        <v>138</v>
      </c>
      <c r="CP234" t="s">
        <v>138</v>
      </c>
      <c r="CQ234" t="s">
        <v>138</v>
      </c>
      <c r="CR234" t="s">
        <v>138</v>
      </c>
      <c r="CS234" t="s">
        <v>138</v>
      </c>
      <c r="CT234" t="s">
        <v>138</v>
      </c>
      <c r="CU234" t="s">
        <v>138</v>
      </c>
      <c r="CV234" t="s">
        <v>138</v>
      </c>
      <c r="CW234" t="s">
        <v>138</v>
      </c>
      <c r="CX234" t="s">
        <v>138</v>
      </c>
      <c r="CY234" t="s">
        <v>138</v>
      </c>
      <c r="CZ234" t="s">
        <v>138</v>
      </c>
      <c r="DA234" t="s">
        <v>138</v>
      </c>
      <c r="DB234" t="s">
        <v>138</v>
      </c>
      <c r="DC234" t="s">
        <v>138</v>
      </c>
      <c r="DD234" t="s">
        <v>138</v>
      </c>
      <c r="DE234" t="s">
        <v>138</v>
      </c>
      <c r="DF234" t="s">
        <v>138</v>
      </c>
      <c r="DG234" t="s">
        <v>138</v>
      </c>
      <c r="DH234" t="s">
        <v>138</v>
      </c>
      <c r="DI234" t="s">
        <v>138</v>
      </c>
      <c r="DJ234" t="s">
        <v>138</v>
      </c>
      <c r="DK234" t="s">
        <v>138</v>
      </c>
      <c r="DL234" t="s">
        <v>134</v>
      </c>
      <c r="DM234" t="s">
        <v>138</v>
      </c>
      <c r="DN234" t="s">
        <v>138</v>
      </c>
      <c r="DO234" t="s">
        <v>138</v>
      </c>
      <c r="DP234" t="s">
        <v>138</v>
      </c>
      <c r="DQ234" t="s">
        <v>138</v>
      </c>
      <c r="DR234" t="s">
        <v>138</v>
      </c>
      <c r="DS234" t="s">
        <v>134</v>
      </c>
      <c r="DT234" t="s">
        <v>138</v>
      </c>
      <c r="DW234" t="s">
        <v>138</v>
      </c>
      <c r="DX234" t="s">
        <v>138</v>
      </c>
      <c r="DY234" t="s">
        <v>138</v>
      </c>
      <c r="DZ234" t="s">
        <v>138</v>
      </c>
      <c r="EA234" t="s">
        <v>138</v>
      </c>
      <c r="EB234" t="s">
        <v>138</v>
      </c>
      <c r="EC234" t="s">
        <v>138</v>
      </c>
      <c r="ED234" t="s">
        <v>138</v>
      </c>
      <c r="EE234" t="s">
        <v>138</v>
      </c>
      <c r="EF234" t="s">
        <v>138</v>
      </c>
      <c r="EG234" t="s">
        <v>138</v>
      </c>
      <c r="EH234" t="s">
        <v>138</v>
      </c>
      <c r="EI234" t="s">
        <v>138</v>
      </c>
      <c r="EJ234" t="s">
        <v>138</v>
      </c>
      <c r="EK234" t="s">
        <v>138</v>
      </c>
      <c r="EL234" t="s">
        <v>138</v>
      </c>
      <c r="EM234" t="s">
        <v>138</v>
      </c>
      <c r="EN234" t="s">
        <v>138</v>
      </c>
      <c r="EO234" t="s">
        <v>138</v>
      </c>
      <c r="EP234" t="s">
        <v>138</v>
      </c>
      <c r="EQ234" t="s">
        <v>138</v>
      </c>
      <c r="ER234" t="s">
        <v>138</v>
      </c>
      <c r="ES234" t="s">
        <v>138</v>
      </c>
      <c r="ET234" t="s">
        <v>138</v>
      </c>
      <c r="EU234" t="s">
        <v>138</v>
      </c>
      <c r="EV234" t="s">
        <v>138</v>
      </c>
      <c r="EW234" t="s">
        <v>138</v>
      </c>
      <c r="EX234" t="s">
        <v>138</v>
      </c>
      <c r="EY234" t="s">
        <v>138</v>
      </c>
      <c r="EZ234" t="s">
        <v>138</v>
      </c>
      <c r="FA234" t="s">
        <v>138</v>
      </c>
      <c r="FB234" t="s">
        <v>138</v>
      </c>
      <c r="FC234" t="s">
        <v>138</v>
      </c>
      <c r="FD234" t="s">
        <v>138</v>
      </c>
      <c r="FE234" t="s">
        <v>138</v>
      </c>
      <c r="FF234" t="s">
        <v>138</v>
      </c>
    </row>
    <row r="235" spans="1:162" x14ac:dyDescent="0.2">
      <c r="A235" t="s">
        <v>369</v>
      </c>
      <c r="B235" t="s">
        <v>136</v>
      </c>
      <c r="C235" t="s">
        <v>136</v>
      </c>
      <c r="D235" t="s">
        <v>136</v>
      </c>
      <c r="E235" t="s">
        <v>136</v>
      </c>
      <c r="F235" t="s">
        <v>136</v>
      </c>
      <c r="G235" t="s">
        <v>136</v>
      </c>
      <c r="J235" t="s">
        <v>136</v>
      </c>
      <c r="K235" t="s">
        <v>136</v>
      </c>
      <c r="L235" t="s">
        <v>136</v>
      </c>
      <c r="M235" t="s">
        <v>136</v>
      </c>
      <c r="N235" t="s">
        <v>136</v>
      </c>
      <c r="O235" t="s">
        <v>136</v>
      </c>
      <c r="R235" t="s">
        <v>136</v>
      </c>
      <c r="S235" t="s">
        <v>136</v>
      </c>
      <c r="T235" t="s">
        <v>136</v>
      </c>
      <c r="U235" t="s">
        <v>138</v>
      </c>
      <c r="V235" t="s">
        <v>136</v>
      </c>
      <c r="W235" t="s">
        <v>136</v>
      </c>
      <c r="Z235" t="s">
        <v>136</v>
      </c>
      <c r="AA235" t="s">
        <v>136</v>
      </c>
      <c r="AB235" t="s">
        <v>136</v>
      </c>
      <c r="AC235" t="s">
        <v>136</v>
      </c>
      <c r="AD235" t="s">
        <v>136</v>
      </c>
      <c r="AE235" t="s">
        <v>136</v>
      </c>
      <c r="AH235" t="s">
        <v>136</v>
      </c>
      <c r="AI235" t="s">
        <v>136</v>
      </c>
      <c r="AJ235" t="s">
        <v>136</v>
      </c>
      <c r="AK235" t="s">
        <v>136</v>
      </c>
      <c r="AL235" t="s">
        <v>136</v>
      </c>
      <c r="AM235" t="s">
        <v>133</v>
      </c>
      <c r="AP235" t="s">
        <v>137</v>
      </c>
      <c r="AQ235" t="s">
        <v>136</v>
      </c>
      <c r="AR235" t="s">
        <v>136</v>
      </c>
      <c r="AS235" t="s">
        <v>136</v>
      </c>
      <c r="AT235" t="s">
        <v>136</v>
      </c>
      <c r="AU235" t="s">
        <v>134</v>
      </c>
      <c r="AX235" t="s">
        <v>136</v>
      </c>
      <c r="AY235" t="s">
        <v>136</v>
      </c>
      <c r="AZ235" t="s">
        <v>136</v>
      </c>
      <c r="BA235" t="s">
        <v>136</v>
      </c>
      <c r="BB235" t="s">
        <v>136</v>
      </c>
      <c r="BC235" t="s">
        <v>136</v>
      </c>
      <c r="BF235" t="s">
        <v>136</v>
      </c>
      <c r="BG235" t="s">
        <v>136</v>
      </c>
      <c r="BH235" t="s">
        <v>136</v>
      </c>
      <c r="BI235" t="s">
        <v>133</v>
      </c>
      <c r="BJ235" t="s">
        <v>136</v>
      </c>
      <c r="BK235" t="s">
        <v>136</v>
      </c>
      <c r="BN235" t="s">
        <v>136</v>
      </c>
      <c r="BO235" t="s">
        <v>136</v>
      </c>
      <c r="BP235" t="s">
        <v>136</v>
      </c>
      <c r="BQ235" t="s">
        <v>136</v>
      </c>
      <c r="BR235" t="s">
        <v>136</v>
      </c>
      <c r="BS235" t="s">
        <v>137</v>
      </c>
      <c r="CD235" t="s">
        <v>133</v>
      </c>
      <c r="CE235" t="s">
        <v>136</v>
      </c>
      <c r="CF235" t="s">
        <v>136</v>
      </c>
      <c r="CG235" t="s">
        <v>136</v>
      </c>
      <c r="CH235" t="s">
        <v>136</v>
      </c>
      <c r="CI235" t="s">
        <v>136</v>
      </c>
      <c r="CJ235" t="s">
        <v>136</v>
      </c>
      <c r="CM235" t="s">
        <v>136</v>
      </c>
      <c r="CN235" t="s">
        <v>136</v>
      </c>
      <c r="CO235" t="s">
        <v>136</v>
      </c>
      <c r="CP235" t="s">
        <v>138</v>
      </c>
      <c r="CQ235" t="s">
        <v>136</v>
      </c>
      <c r="CR235" t="s">
        <v>136</v>
      </c>
      <c r="CS235" t="s">
        <v>136</v>
      </c>
      <c r="CT235" t="s">
        <v>136</v>
      </c>
      <c r="CU235" t="s">
        <v>136</v>
      </c>
      <c r="CV235" t="s">
        <v>136</v>
      </c>
      <c r="CW235" t="s">
        <v>136</v>
      </c>
      <c r="CX235" t="s">
        <v>136</v>
      </c>
      <c r="CY235" t="s">
        <v>136</v>
      </c>
      <c r="CZ235" t="s">
        <v>136</v>
      </c>
      <c r="DA235" t="s">
        <v>136</v>
      </c>
      <c r="DB235" t="s">
        <v>136</v>
      </c>
      <c r="DC235" t="s">
        <v>136</v>
      </c>
      <c r="DD235" t="s">
        <v>136</v>
      </c>
      <c r="DE235" t="s">
        <v>136</v>
      </c>
      <c r="DF235" t="s">
        <v>136</v>
      </c>
      <c r="DG235" t="s">
        <v>136</v>
      </c>
      <c r="DH235" t="s">
        <v>136</v>
      </c>
      <c r="DI235" t="s">
        <v>136</v>
      </c>
      <c r="DJ235" t="s">
        <v>136</v>
      </c>
      <c r="DK235" t="s">
        <v>136</v>
      </c>
      <c r="DL235" t="s">
        <v>137</v>
      </c>
      <c r="DM235" t="s">
        <v>136</v>
      </c>
      <c r="DN235" t="s">
        <v>136</v>
      </c>
      <c r="DO235" t="s">
        <v>134</v>
      </c>
      <c r="DP235" t="s">
        <v>136</v>
      </c>
      <c r="DQ235" t="s">
        <v>136</v>
      </c>
      <c r="DR235" t="s">
        <v>136</v>
      </c>
      <c r="DS235" t="s">
        <v>136</v>
      </c>
      <c r="DT235" t="s">
        <v>136</v>
      </c>
      <c r="DW235" t="s">
        <v>136</v>
      </c>
      <c r="DX235" t="s">
        <v>136</v>
      </c>
      <c r="DY235" t="s">
        <v>136</v>
      </c>
      <c r="DZ235" t="s">
        <v>136</v>
      </c>
      <c r="EA235" t="s">
        <v>136</v>
      </c>
      <c r="EB235" t="s">
        <v>136</v>
      </c>
      <c r="EC235" t="s">
        <v>136</v>
      </c>
      <c r="ED235" t="s">
        <v>136</v>
      </c>
      <c r="EE235" t="s">
        <v>136</v>
      </c>
      <c r="EF235" t="s">
        <v>136</v>
      </c>
      <c r="EG235" t="s">
        <v>136</v>
      </c>
      <c r="EH235" t="s">
        <v>136</v>
      </c>
      <c r="EI235" t="s">
        <v>136</v>
      </c>
      <c r="EJ235" t="s">
        <v>136</v>
      </c>
      <c r="EK235" t="s">
        <v>136</v>
      </c>
      <c r="EL235" t="s">
        <v>134</v>
      </c>
      <c r="EM235" t="s">
        <v>136</v>
      </c>
      <c r="EN235" t="s">
        <v>136</v>
      </c>
      <c r="EO235" t="s">
        <v>136</v>
      </c>
      <c r="EP235" t="s">
        <v>136</v>
      </c>
      <c r="EQ235" t="s">
        <v>136</v>
      </c>
      <c r="ER235" t="s">
        <v>136</v>
      </c>
      <c r="ES235" t="s">
        <v>136</v>
      </c>
      <c r="ET235" t="s">
        <v>136</v>
      </c>
      <c r="EU235" t="s">
        <v>136</v>
      </c>
      <c r="EV235" t="s">
        <v>136</v>
      </c>
      <c r="EW235" t="s">
        <v>136</v>
      </c>
      <c r="EX235" t="s">
        <v>136</v>
      </c>
      <c r="EY235" t="s">
        <v>136</v>
      </c>
      <c r="EZ235" t="s">
        <v>136</v>
      </c>
      <c r="FA235" t="s">
        <v>136</v>
      </c>
      <c r="FB235" t="s">
        <v>136</v>
      </c>
      <c r="FC235" t="s">
        <v>138</v>
      </c>
      <c r="FD235" t="s">
        <v>136</v>
      </c>
      <c r="FE235" t="s">
        <v>136</v>
      </c>
      <c r="FF235" t="s">
        <v>136</v>
      </c>
    </row>
    <row r="236" spans="1:162" x14ac:dyDescent="0.2">
      <c r="A236" t="s">
        <v>370</v>
      </c>
      <c r="B236" t="s">
        <v>136</v>
      </c>
      <c r="C236" t="s">
        <v>136</v>
      </c>
      <c r="D236" t="s">
        <v>133</v>
      </c>
      <c r="E236" t="s">
        <v>136</v>
      </c>
      <c r="F236" t="s">
        <v>136</v>
      </c>
      <c r="G236" t="s">
        <v>136</v>
      </c>
      <c r="J236" t="s">
        <v>136</v>
      </c>
      <c r="K236" t="s">
        <v>136</v>
      </c>
      <c r="L236" t="s">
        <v>136</v>
      </c>
      <c r="M236" t="s">
        <v>136</v>
      </c>
      <c r="N236" t="s">
        <v>136</v>
      </c>
      <c r="O236" t="s">
        <v>136</v>
      </c>
      <c r="R236" t="s">
        <v>136</v>
      </c>
      <c r="S236" t="s">
        <v>134</v>
      </c>
      <c r="T236" t="s">
        <v>136</v>
      </c>
      <c r="U236" t="s">
        <v>136</v>
      </c>
      <c r="V236" t="s">
        <v>137</v>
      </c>
      <c r="W236" t="s">
        <v>136</v>
      </c>
      <c r="Z236" t="s">
        <v>136</v>
      </c>
      <c r="AA236" t="s">
        <v>136</v>
      </c>
      <c r="AB236" t="s">
        <v>136</v>
      </c>
      <c r="AC236" t="s">
        <v>136</v>
      </c>
      <c r="AD236" t="s">
        <v>136</v>
      </c>
      <c r="AE236" t="s">
        <v>136</v>
      </c>
      <c r="AH236" t="s">
        <v>136</v>
      </c>
      <c r="AI236" t="s">
        <v>136</v>
      </c>
      <c r="AJ236" t="s">
        <v>137</v>
      </c>
      <c r="AK236" t="s">
        <v>137</v>
      </c>
      <c r="AL236" t="s">
        <v>136</v>
      </c>
      <c r="AM236" t="s">
        <v>136</v>
      </c>
      <c r="AP236" t="s">
        <v>136</v>
      </c>
      <c r="AQ236" t="s">
        <v>136</v>
      </c>
      <c r="AR236" t="s">
        <v>136</v>
      </c>
      <c r="AS236" t="s">
        <v>136</v>
      </c>
      <c r="AT236" t="s">
        <v>136</v>
      </c>
      <c r="AU236" t="s">
        <v>136</v>
      </c>
      <c r="AX236" t="s">
        <v>136</v>
      </c>
      <c r="AY236" t="s">
        <v>136</v>
      </c>
      <c r="AZ236" t="s">
        <v>136</v>
      </c>
      <c r="BA236" t="s">
        <v>133</v>
      </c>
      <c r="BB236" t="s">
        <v>136</v>
      </c>
      <c r="BC236" t="s">
        <v>136</v>
      </c>
      <c r="BF236" t="s">
        <v>136</v>
      </c>
      <c r="BG236" t="s">
        <v>136</v>
      </c>
      <c r="BH236" t="s">
        <v>136</v>
      </c>
      <c r="BI236" t="s">
        <v>136</v>
      </c>
      <c r="BJ236" t="s">
        <v>136</v>
      </c>
      <c r="BK236" t="s">
        <v>136</v>
      </c>
      <c r="BN236" t="s">
        <v>136</v>
      </c>
      <c r="BO236" t="s">
        <v>136</v>
      </c>
      <c r="BP236" t="s">
        <v>137</v>
      </c>
      <c r="BQ236" t="s">
        <v>136</v>
      </c>
      <c r="BR236" t="s">
        <v>136</v>
      </c>
      <c r="BS236" t="s">
        <v>136</v>
      </c>
      <c r="CD236" t="s">
        <v>136</v>
      </c>
      <c r="CE236" t="s">
        <v>136</v>
      </c>
      <c r="CF236" t="s">
        <v>136</v>
      </c>
      <c r="CG236" t="s">
        <v>136</v>
      </c>
      <c r="CH236" t="s">
        <v>136</v>
      </c>
      <c r="CI236" t="s">
        <v>136</v>
      </c>
      <c r="CJ236" t="s">
        <v>136</v>
      </c>
      <c r="CM236" t="s">
        <v>136</v>
      </c>
      <c r="CN236" t="s">
        <v>136</v>
      </c>
      <c r="CO236" t="s">
        <v>136</v>
      </c>
      <c r="CP236" t="s">
        <v>136</v>
      </c>
      <c r="CQ236" t="s">
        <v>136</v>
      </c>
      <c r="CR236" t="s">
        <v>136</v>
      </c>
      <c r="CS236" t="s">
        <v>136</v>
      </c>
      <c r="CT236" t="s">
        <v>136</v>
      </c>
      <c r="CU236" t="s">
        <v>136</v>
      </c>
      <c r="CV236" t="s">
        <v>136</v>
      </c>
      <c r="CW236" t="s">
        <v>136</v>
      </c>
      <c r="CX236" t="s">
        <v>136</v>
      </c>
      <c r="CY236" t="s">
        <v>136</v>
      </c>
      <c r="CZ236" t="s">
        <v>136</v>
      </c>
      <c r="DA236" t="s">
        <v>136</v>
      </c>
      <c r="DB236" t="s">
        <v>136</v>
      </c>
      <c r="DC236" t="s">
        <v>136</v>
      </c>
      <c r="DD236" t="s">
        <v>136</v>
      </c>
      <c r="DE236" t="s">
        <v>136</v>
      </c>
      <c r="DF236" t="s">
        <v>136</v>
      </c>
      <c r="DG236" t="s">
        <v>136</v>
      </c>
      <c r="DH236" t="s">
        <v>136</v>
      </c>
      <c r="DI236" t="s">
        <v>136</v>
      </c>
      <c r="DJ236" t="s">
        <v>136</v>
      </c>
      <c r="DK236" t="s">
        <v>136</v>
      </c>
      <c r="DL236" t="s">
        <v>136</v>
      </c>
      <c r="DM236" t="s">
        <v>136</v>
      </c>
      <c r="DN236" t="s">
        <v>136</v>
      </c>
      <c r="DO236" t="s">
        <v>136</v>
      </c>
      <c r="DP236" t="s">
        <v>136</v>
      </c>
      <c r="DQ236" t="s">
        <v>136</v>
      </c>
      <c r="DR236" t="s">
        <v>136</v>
      </c>
      <c r="DS236" t="s">
        <v>136</v>
      </c>
      <c r="DT236" t="s">
        <v>136</v>
      </c>
      <c r="DW236" t="s">
        <v>136</v>
      </c>
      <c r="DX236" t="s">
        <v>136</v>
      </c>
      <c r="DY236" t="s">
        <v>136</v>
      </c>
      <c r="DZ236" t="s">
        <v>136</v>
      </c>
      <c r="EA236" t="s">
        <v>136</v>
      </c>
      <c r="EB236" t="s">
        <v>136</v>
      </c>
      <c r="EC236" t="s">
        <v>136</v>
      </c>
      <c r="ED236" t="s">
        <v>136</v>
      </c>
      <c r="EE236" t="s">
        <v>136</v>
      </c>
      <c r="EF236" t="s">
        <v>136</v>
      </c>
      <c r="EG236" t="s">
        <v>136</v>
      </c>
      <c r="EH236" t="s">
        <v>136</v>
      </c>
      <c r="EI236" t="s">
        <v>136</v>
      </c>
      <c r="EJ236" t="s">
        <v>136</v>
      </c>
      <c r="EK236" t="s">
        <v>136</v>
      </c>
      <c r="EL236" t="s">
        <v>136</v>
      </c>
      <c r="EM236" t="s">
        <v>136</v>
      </c>
      <c r="EN236" t="s">
        <v>136</v>
      </c>
      <c r="EO236" t="s">
        <v>136</v>
      </c>
      <c r="EP236" t="s">
        <v>136</v>
      </c>
      <c r="EQ236" t="s">
        <v>136</v>
      </c>
      <c r="ER236" t="s">
        <v>136</v>
      </c>
      <c r="ES236" t="s">
        <v>136</v>
      </c>
      <c r="ET236" t="s">
        <v>136</v>
      </c>
      <c r="EU236" t="s">
        <v>136</v>
      </c>
      <c r="EV236" t="s">
        <v>136</v>
      </c>
      <c r="EW236" t="s">
        <v>136</v>
      </c>
      <c r="EX236" t="s">
        <v>136</v>
      </c>
      <c r="EY236" t="s">
        <v>136</v>
      </c>
      <c r="EZ236" t="s">
        <v>136</v>
      </c>
      <c r="FA236" t="s">
        <v>136</v>
      </c>
      <c r="FB236" t="s">
        <v>136</v>
      </c>
      <c r="FC236" t="s">
        <v>136</v>
      </c>
      <c r="FD236" t="s">
        <v>136</v>
      </c>
      <c r="FE236" t="s">
        <v>136</v>
      </c>
      <c r="FF236" t="s">
        <v>136</v>
      </c>
    </row>
    <row r="237" spans="1:162" x14ac:dyDescent="0.2">
      <c r="A237" t="s">
        <v>371</v>
      </c>
      <c r="B237" t="s">
        <v>136</v>
      </c>
      <c r="C237" t="s">
        <v>138</v>
      </c>
      <c r="D237" t="s">
        <v>136</v>
      </c>
      <c r="E237" t="s">
        <v>136</v>
      </c>
      <c r="F237" t="s">
        <v>133</v>
      </c>
      <c r="G237" t="s">
        <v>134</v>
      </c>
      <c r="J237" t="s">
        <v>136</v>
      </c>
      <c r="K237" t="s">
        <v>136</v>
      </c>
      <c r="L237" t="s">
        <v>136</v>
      </c>
      <c r="M237" t="s">
        <v>136</v>
      </c>
      <c r="N237" t="s">
        <v>136</v>
      </c>
      <c r="O237" t="s">
        <v>136</v>
      </c>
      <c r="R237" t="s">
        <v>136</v>
      </c>
      <c r="S237" t="s">
        <v>134</v>
      </c>
      <c r="T237" t="s">
        <v>134</v>
      </c>
      <c r="U237" t="s">
        <v>138</v>
      </c>
      <c r="V237" t="s">
        <v>136</v>
      </c>
      <c r="W237" t="s">
        <v>136</v>
      </c>
      <c r="Z237" t="s">
        <v>136</v>
      </c>
      <c r="AA237" t="s">
        <v>132</v>
      </c>
      <c r="AB237" t="s">
        <v>132</v>
      </c>
      <c r="AC237" t="s">
        <v>136</v>
      </c>
      <c r="AD237" t="s">
        <v>136</v>
      </c>
      <c r="AE237" t="s">
        <v>136</v>
      </c>
      <c r="AH237" t="s">
        <v>136</v>
      </c>
      <c r="AI237" t="s">
        <v>136</v>
      </c>
      <c r="AJ237" t="s">
        <v>136</v>
      </c>
      <c r="AK237" t="s">
        <v>136</v>
      </c>
      <c r="AL237" t="s">
        <v>132</v>
      </c>
      <c r="AM237" t="s">
        <v>136</v>
      </c>
      <c r="AP237" t="s">
        <v>136</v>
      </c>
      <c r="AQ237" t="s">
        <v>136</v>
      </c>
      <c r="AR237" t="s">
        <v>136</v>
      </c>
      <c r="AS237" t="s">
        <v>136</v>
      </c>
      <c r="AT237" t="s">
        <v>136</v>
      </c>
      <c r="AU237" t="s">
        <v>136</v>
      </c>
      <c r="AX237" t="s">
        <v>134</v>
      </c>
      <c r="AY237" t="s">
        <v>136</v>
      </c>
      <c r="AZ237" t="s">
        <v>136</v>
      </c>
      <c r="BA237" t="s">
        <v>136</v>
      </c>
      <c r="BB237" t="s">
        <v>136</v>
      </c>
      <c r="BC237" t="s">
        <v>136</v>
      </c>
      <c r="BF237" t="s">
        <v>136</v>
      </c>
      <c r="BG237" t="s">
        <v>134</v>
      </c>
      <c r="BH237" t="s">
        <v>134</v>
      </c>
      <c r="BI237" t="s">
        <v>134</v>
      </c>
      <c r="BJ237" t="s">
        <v>136</v>
      </c>
      <c r="BK237" t="s">
        <v>136</v>
      </c>
      <c r="BN237" t="s">
        <v>136</v>
      </c>
      <c r="BO237" t="s">
        <v>132</v>
      </c>
      <c r="BP237" t="s">
        <v>136</v>
      </c>
      <c r="BQ237" t="s">
        <v>136</v>
      </c>
      <c r="BR237" t="s">
        <v>136</v>
      </c>
      <c r="BS237" t="s">
        <v>136</v>
      </c>
      <c r="CD237" t="s">
        <v>138</v>
      </c>
      <c r="CE237" t="s">
        <v>136</v>
      </c>
      <c r="CF237" t="s">
        <v>136</v>
      </c>
      <c r="CG237" t="s">
        <v>136</v>
      </c>
      <c r="CH237" t="s">
        <v>136</v>
      </c>
      <c r="CI237" t="s">
        <v>136</v>
      </c>
      <c r="CJ237" t="s">
        <v>134</v>
      </c>
      <c r="CM237" t="s">
        <v>136</v>
      </c>
      <c r="CN237" t="s">
        <v>136</v>
      </c>
      <c r="CO237" t="s">
        <v>136</v>
      </c>
      <c r="CP237" t="s">
        <v>136</v>
      </c>
      <c r="CQ237" t="s">
        <v>136</v>
      </c>
      <c r="CR237" t="s">
        <v>136</v>
      </c>
      <c r="CS237" t="s">
        <v>136</v>
      </c>
      <c r="CT237" t="s">
        <v>136</v>
      </c>
      <c r="CU237" t="s">
        <v>136</v>
      </c>
      <c r="CV237" t="s">
        <v>136</v>
      </c>
      <c r="CW237" t="s">
        <v>136</v>
      </c>
      <c r="CX237" t="s">
        <v>136</v>
      </c>
      <c r="CY237" t="s">
        <v>134</v>
      </c>
      <c r="CZ237" t="s">
        <v>136</v>
      </c>
      <c r="DA237" t="s">
        <v>136</v>
      </c>
      <c r="DB237" t="s">
        <v>136</v>
      </c>
      <c r="DC237" t="s">
        <v>136</v>
      </c>
      <c r="DD237" t="s">
        <v>136</v>
      </c>
      <c r="DE237" t="s">
        <v>134</v>
      </c>
      <c r="DF237" t="s">
        <v>136</v>
      </c>
      <c r="DG237" t="s">
        <v>134</v>
      </c>
      <c r="DH237" t="s">
        <v>136</v>
      </c>
      <c r="DI237" t="s">
        <v>136</v>
      </c>
      <c r="DJ237" t="s">
        <v>136</v>
      </c>
      <c r="DK237" t="s">
        <v>136</v>
      </c>
      <c r="DL237" t="s">
        <v>134</v>
      </c>
      <c r="DM237" t="s">
        <v>136</v>
      </c>
      <c r="DN237" t="s">
        <v>136</v>
      </c>
      <c r="DO237" t="s">
        <v>136</v>
      </c>
      <c r="DP237" t="s">
        <v>136</v>
      </c>
      <c r="DQ237" t="s">
        <v>134</v>
      </c>
      <c r="DR237" t="s">
        <v>136</v>
      </c>
      <c r="DS237" t="s">
        <v>134</v>
      </c>
      <c r="DT237" t="s">
        <v>136</v>
      </c>
      <c r="DW237" t="s">
        <v>136</v>
      </c>
      <c r="DX237" t="s">
        <v>136</v>
      </c>
      <c r="DY237" t="s">
        <v>136</v>
      </c>
      <c r="DZ237" t="s">
        <v>136</v>
      </c>
      <c r="EA237" t="s">
        <v>136</v>
      </c>
      <c r="EB237" t="s">
        <v>136</v>
      </c>
      <c r="EC237" t="s">
        <v>136</v>
      </c>
      <c r="ED237" t="s">
        <v>138</v>
      </c>
      <c r="EE237" t="s">
        <v>136</v>
      </c>
      <c r="EF237" t="s">
        <v>136</v>
      </c>
      <c r="EG237" t="s">
        <v>136</v>
      </c>
      <c r="EH237" t="s">
        <v>136</v>
      </c>
      <c r="EI237" t="s">
        <v>136</v>
      </c>
      <c r="EJ237" t="s">
        <v>136</v>
      </c>
      <c r="EK237" t="s">
        <v>136</v>
      </c>
      <c r="EL237" t="s">
        <v>136</v>
      </c>
      <c r="EM237" t="s">
        <v>136</v>
      </c>
      <c r="EN237" t="s">
        <v>136</v>
      </c>
      <c r="EO237" t="s">
        <v>136</v>
      </c>
      <c r="EP237" t="s">
        <v>136</v>
      </c>
      <c r="EQ237" t="s">
        <v>136</v>
      </c>
      <c r="ER237" t="s">
        <v>136</v>
      </c>
      <c r="ES237" t="s">
        <v>136</v>
      </c>
      <c r="ET237" t="s">
        <v>136</v>
      </c>
      <c r="EU237" t="s">
        <v>136</v>
      </c>
      <c r="EV237" t="s">
        <v>136</v>
      </c>
      <c r="EW237" t="s">
        <v>136</v>
      </c>
      <c r="EX237" t="s">
        <v>136</v>
      </c>
      <c r="EY237" t="s">
        <v>136</v>
      </c>
      <c r="EZ237" t="s">
        <v>134</v>
      </c>
      <c r="FA237" t="s">
        <v>136</v>
      </c>
      <c r="FB237" t="s">
        <v>136</v>
      </c>
      <c r="FC237" t="s">
        <v>136</v>
      </c>
      <c r="FD237" t="s">
        <v>136</v>
      </c>
      <c r="FE237" t="s">
        <v>136</v>
      </c>
      <c r="FF237" t="s">
        <v>136</v>
      </c>
    </row>
    <row r="238" spans="1:162" x14ac:dyDescent="0.2">
      <c r="A238" t="s">
        <v>372</v>
      </c>
      <c r="B238" t="s">
        <v>136</v>
      </c>
      <c r="C238" t="s">
        <v>136</v>
      </c>
      <c r="D238" t="s">
        <v>133</v>
      </c>
      <c r="E238" t="s">
        <v>136</v>
      </c>
      <c r="F238" t="s">
        <v>136</v>
      </c>
      <c r="G238" t="s">
        <v>136</v>
      </c>
      <c r="J238" t="s">
        <v>136</v>
      </c>
      <c r="K238" t="s">
        <v>136</v>
      </c>
      <c r="L238" t="s">
        <v>136</v>
      </c>
      <c r="M238" t="s">
        <v>136</v>
      </c>
      <c r="N238" t="s">
        <v>136</v>
      </c>
      <c r="O238" t="s">
        <v>136</v>
      </c>
      <c r="R238" t="s">
        <v>136</v>
      </c>
      <c r="S238" t="s">
        <v>136</v>
      </c>
      <c r="T238" t="s">
        <v>136</v>
      </c>
      <c r="U238" t="s">
        <v>136</v>
      </c>
      <c r="V238" t="s">
        <v>136</v>
      </c>
      <c r="W238" t="s">
        <v>136</v>
      </c>
      <c r="Z238" t="s">
        <v>136</v>
      </c>
      <c r="AA238" t="s">
        <v>136</v>
      </c>
      <c r="AB238" t="s">
        <v>136</v>
      </c>
      <c r="AC238" t="s">
        <v>136</v>
      </c>
      <c r="AD238" t="s">
        <v>136</v>
      </c>
      <c r="AE238" t="s">
        <v>136</v>
      </c>
      <c r="AH238" t="s">
        <v>136</v>
      </c>
      <c r="AI238" t="s">
        <v>136</v>
      </c>
      <c r="AJ238" t="s">
        <v>136</v>
      </c>
      <c r="AK238" t="s">
        <v>136</v>
      </c>
      <c r="AL238" t="s">
        <v>136</v>
      </c>
      <c r="AM238" t="s">
        <v>136</v>
      </c>
      <c r="AP238" t="s">
        <v>136</v>
      </c>
      <c r="AQ238" t="s">
        <v>136</v>
      </c>
      <c r="AR238" t="s">
        <v>136</v>
      </c>
      <c r="AS238" t="s">
        <v>136</v>
      </c>
      <c r="AT238" t="s">
        <v>136</v>
      </c>
      <c r="AU238" t="s">
        <v>136</v>
      </c>
      <c r="AX238" t="s">
        <v>136</v>
      </c>
      <c r="AY238" t="s">
        <v>136</v>
      </c>
      <c r="AZ238" t="s">
        <v>136</v>
      </c>
      <c r="BA238" t="s">
        <v>136</v>
      </c>
      <c r="BB238" t="s">
        <v>136</v>
      </c>
      <c r="BC238" t="s">
        <v>136</v>
      </c>
      <c r="BF238" t="s">
        <v>136</v>
      </c>
      <c r="BG238" t="s">
        <v>136</v>
      </c>
      <c r="BH238" t="s">
        <v>136</v>
      </c>
      <c r="BI238" t="s">
        <v>133</v>
      </c>
      <c r="BJ238" t="s">
        <v>136</v>
      </c>
      <c r="BK238" t="s">
        <v>136</v>
      </c>
      <c r="BN238" t="s">
        <v>136</v>
      </c>
      <c r="BO238" t="s">
        <v>136</v>
      </c>
      <c r="BP238" t="s">
        <v>132</v>
      </c>
      <c r="BQ238" t="s">
        <v>136</v>
      </c>
      <c r="BR238" t="s">
        <v>136</v>
      </c>
      <c r="BS238" t="s">
        <v>136</v>
      </c>
      <c r="CD238" t="s">
        <v>133</v>
      </c>
      <c r="CE238" t="s">
        <v>136</v>
      </c>
      <c r="CF238" t="s">
        <v>136</v>
      </c>
      <c r="CG238" t="s">
        <v>136</v>
      </c>
      <c r="CH238" t="s">
        <v>136</v>
      </c>
      <c r="CI238" t="s">
        <v>136</v>
      </c>
      <c r="CJ238" t="s">
        <v>136</v>
      </c>
      <c r="CM238" t="s">
        <v>136</v>
      </c>
      <c r="CN238" t="s">
        <v>136</v>
      </c>
      <c r="CO238" t="s">
        <v>136</v>
      </c>
      <c r="CP238" t="s">
        <v>136</v>
      </c>
      <c r="CQ238" t="s">
        <v>136</v>
      </c>
      <c r="CR238" t="s">
        <v>136</v>
      </c>
      <c r="CS238" t="s">
        <v>136</v>
      </c>
      <c r="CT238" t="s">
        <v>136</v>
      </c>
      <c r="CU238" t="s">
        <v>136</v>
      </c>
      <c r="CV238" t="s">
        <v>136</v>
      </c>
      <c r="CW238" t="s">
        <v>136</v>
      </c>
      <c r="CX238" t="s">
        <v>136</v>
      </c>
      <c r="CY238" t="s">
        <v>136</v>
      </c>
      <c r="CZ238" t="s">
        <v>136</v>
      </c>
      <c r="DA238" t="s">
        <v>136</v>
      </c>
      <c r="DB238" t="s">
        <v>136</v>
      </c>
      <c r="DC238" t="s">
        <v>136</v>
      </c>
      <c r="DD238" t="s">
        <v>136</v>
      </c>
      <c r="DE238" t="s">
        <v>136</v>
      </c>
      <c r="DF238" t="s">
        <v>136</v>
      </c>
      <c r="DG238" t="s">
        <v>136</v>
      </c>
      <c r="DH238" t="s">
        <v>136</v>
      </c>
      <c r="DI238" t="s">
        <v>136</v>
      </c>
      <c r="DJ238" t="s">
        <v>136</v>
      </c>
      <c r="DK238" t="s">
        <v>136</v>
      </c>
      <c r="DL238" t="s">
        <v>136</v>
      </c>
      <c r="DM238" t="s">
        <v>136</v>
      </c>
      <c r="DN238" t="s">
        <v>136</v>
      </c>
      <c r="DO238" t="s">
        <v>136</v>
      </c>
      <c r="DP238" t="s">
        <v>136</v>
      </c>
      <c r="DQ238" t="s">
        <v>136</v>
      </c>
      <c r="DR238" t="s">
        <v>136</v>
      </c>
      <c r="DS238" t="s">
        <v>136</v>
      </c>
      <c r="DT238" t="s">
        <v>136</v>
      </c>
      <c r="DW238" t="s">
        <v>136</v>
      </c>
      <c r="DX238" t="s">
        <v>136</v>
      </c>
      <c r="DY238" t="s">
        <v>136</v>
      </c>
      <c r="DZ238" t="s">
        <v>136</v>
      </c>
      <c r="EA238" t="s">
        <v>136</v>
      </c>
      <c r="EB238" t="s">
        <v>136</v>
      </c>
      <c r="EC238" t="s">
        <v>136</v>
      </c>
      <c r="ED238" t="s">
        <v>136</v>
      </c>
      <c r="EE238" t="s">
        <v>136</v>
      </c>
      <c r="EF238" t="s">
        <v>136</v>
      </c>
      <c r="EG238" t="s">
        <v>136</v>
      </c>
      <c r="EH238" t="s">
        <v>136</v>
      </c>
      <c r="EI238" t="s">
        <v>136</v>
      </c>
      <c r="EJ238" t="s">
        <v>136</v>
      </c>
      <c r="EK238" t="s">
        <v>136</v>
      </c>
      <c r="EL238" t="s">
        <v>136</v>
      </c>
      <c r="EM238" t="s">
        <v>136</v>
      </c>
      <c r="EN238" t="s">
        <v>136</v>
      </c>
      <c r="EO238" t="s">
        <v>136</v>
      </c>
      <c r="EP238" t="s">
        <v>136</v>
      </c>
      <c r="EQ238" t="s">
        <v>136</v>
      </c>
      <c r="ER238" t="s">
        <v>136</v>
      </c>
      <c r="ES238" t="s">
        <v>136</v>
      </c>
      <c r="ET238" t="s">
        <v>136</v>
      </c>
      <c r="EU238" t="s">
        <v>136</v>
      </c>
      <c r="EV238" t="s">
        <v>136</v>
      </c>
      <c r="EW238" t="s">
        <v>136</v>
      </c>
      <c r="EX238" t="s">
        <v>136</v>
      </c>
      <c r="EY238" t="s">
        <v>136</v>
      </c>
      <c r="EZ238" t="s">
        <v>136</v>
      </c>
      <c r="FA238" t="s">
        <v>136</v>
      </c>
      <c r="FB238" t="s">
        <v>136</v>
      </c>
      <c r="FC238" t="s">
        <v>136</v>
      </c>
      <c r="FD238" t="s">
        <v>136</v>
      </c>
      <c r="FE238" t="s">
        <v>136</v>
      </c>
      <c r="FF238" t="s">
        <v>136</v>
      </c>
    </row>
    <row r="239" spans="1:162" x14ac:dyDescent="0.2">
      <c r="A239" t="s">
        <v>373</v>
      </c>
      <c r="B239" t="s">
        <v>136</v>
      </c>
      <c r="C239" t="s">
        <v>136</v>
      </c>
      <c r="D239" t="s">
        <v>136</v>
      </c>
      <c r="E239" t="s">
        <v>136</v>
      </c>
      <c r="F239" t="s">
        <v>136</v>
      </c>
      <c r="G239" t="s">
        <v>136</v>
      </c>
      <c r="J239" t="s">
        <v>137</v>
      </c>
      <c r="K239" t="s">
        <v>136</v>
      </c>
      <c r="L239" t="s">
        <v>136</v>
      </c>
      <c r="M239" t="s">
        <v>136</v>
      </c>
      <c r="N239" t="s">
        <v>136</v>
      </c>
      <c r="O239" t="s">
        <v>136</v>
      </c>
      <c r="R239" t="s">
        <v>133</v>
      </c>
      <c r="S239" t="s">
        <v>136</v>
      </c>
      <c r="T239" t="s">
        <v>136</v>
      </c>
      <c r="U239" t="s">
        <v>136</v>
      </c>
      <c r="V239" t="s">
        <v>136</v>
      </c>
      <c r="W239" t="s">
        <v>137</v>
      </c>
      <c r="Z239" t="s">
        <v>136</v>
      </c>
      <c r="AA239" t="s">
        <v>136</v>
      </c>
      <c r="AB239" t="s">
        <v>136</v>
      </c>
      <c r="AC239" t="s">
        <v>133</v>
      </c>
      <c r="AD239" t="s">
        <v>136</v>
      </c>
      <c r="AE239" t="s">
        <v>136</v>
      </c>
      <c r="AH239" t="s">
        <v>137</v>
      </c>
      <c r="AI239" t="s">
        <v>136</v>
      </c>
      <c r="AJ239" t="s">
        <v>136</v>
      </c>
      <c r="AK239" t="s">
        <v>136</v>
      </c>
      <c r="AL239" t="s">
        <v>136</v>
      </c>
      <c r="AM239" t="s">
        <v>132</v>
      </c>
      <c r="AP239" t="s">
        <v>136</v>
      </c>
      <c r="AQ239" t="s">
        <v>138</v>
      </c>
      <c r="AR239" t="s">
        <v>136</v>
      </c>
      <c r="AS239" t="s">
        <v>136</v>
      </c>
      <c r="AT239" t="s">
        <v>136</v>
      </c>
      <c r="AU239" t="s">
        <v>134</v>
      </c>
      <c r="AX239" t="s">
        <v>136</v>
      </c>
      <c r="AY239" t="s">
        <v>136</v>
      </c>
      <c r="AZ239" t="s">
        <v>136</v>
      </c>
      <c r="BA239" t="s">
        <v>136</v>
      </c>
      <c r="BB239" t="s">
        <v>136</v>
      </c>
      <c r="BC239" t="s">
        <v>136</v>
      </c>
      <c r="BF239" t="s">
        <v>136</v>
      </c>
      <c r="BG239" t="s">
        <v>136</v>
      </c>
      <c r="BH239" t="s">
        <v>136</v>
      </c>
      <c r="BI239" t="s">
        <v>136</v>
      </c>
      <c r="BJ239" t="s">
        <v>132</v>
      </c>
      <c r="BK239" t="s">
        <v>132</v>
      </c>
      <c r="BN239" t="s">
        <v>136</v>
      </c>
      <c r="BO239" t="s">
        <v>136</v>
      </c>
      <c r="BP239" t="s">
        <v>136</v>
      </c>
      <c r="BQ239" t="s">
        <v>136</v>
      </c>
      <c r="BR239" t="s">
        <v>136</v>
      </c>
      <c r="BS239" t="s">
        <v>136</v>
      </c>
      <c r="CD239" t="s">
        <v>136</v>
      </c>
      <c r="CE239" t="s">
        <v>136</v>
      </c>
      <c r="CF239" t="s">
        <v>136</v>
      </c>
      <c r="CG239" t="s">
        <v>136</v>
      </c>
      <c r="CH239" t="s">
        <v>138</v>
      </c>
      <c r="CI239" t="s">
        <v>136</v>
      </c>
      <c r="CJ239" t="s">
        <v>136</v>
      </c>
      <c r="CM239" t="s">
        <v>136</v>
      </c>
      <c r="CN239" t="s">
        <v>136</v>
      </c>
      <c r="CO239" t="s">
        <v>136</v>
      </c>
      <c r="CP239" t="s">
        <v>138</v>
      </c>
      <c r="CQ239" t="s">
        <v>136</v>
      </c>
      <c r="CR239" t="s">
        <v>136</v>
      </c>
      <c r="CS239" t="s">
        <v>136</v>
      </c>
      <c r="CT239" t="s">
        <v>136</v>
      </c>
      <c r="CU239" t="s">
        <v>137</v>
      </c>
      <c r="CV239" t="s">
        <v>136</v>
      </c>
      <c r="CW239" t="s">
        <v>136</v>
      </c>
      <c r="CX239" t="s">
        <v>136</v>
      </c>
      <c r="CY239" t="s">
        <v>136</v>
      </c>
      <c r="CZ239" t="s">
        <v>136</v>
      </c>
      <c r="DA239" t="s">
        <v>136</v>
      </c>
      <c r="DB239" t="s">
        <v>136</v>
      </c>
      <c r="DC239" t="s">
        <v>136</v>
      </c>
      <c r="DD239" t="s">
        <v>136</v>
      </c>
      <c r="DE239" t="s">
        <v>136</v>
      </c>
      <c r="DF239" t="s">
        <v>136</v>
      </c>
      <c r="DG239" t="s">
        <v>136</v>
      </c>
      <c r="DH239" t="s">
        <v>136</v>
      </c>
      <c r="DI239" t="s">
        <v>136</v>
      </c>
      <c r="DJ239" t="s">
        <v>136</v>
      </c>
      <c r="DK239" t="s">
        <v>136</v>
      </c>
      <c r="DL239" t="s">
        <v>136</v>
      </c>
      <c r="DM239" t="s">
        <v>136</v>
      </c>
      <c r="DN239" t="s">
        <v>136</v>
      </c>
      <c r="DO239" t="s">
        <v>134</v>
      </c>
      <c r="DP239" t="s">
        <v>136</v>
      </c>
      <c r="DQ239" t="s">
        <v>136</v>
      </c>
      <c r="DR239" t="s">
        <v>136</v>
      </c>
      <c r="DS239" t="s">
        <v>138</v>
      </c>
      <c r="DT239" t="s">
        <v>136</v>
      </c>
      <c r="DW239" t="s">
        <v>136</v>
      </c>
      <c r="DX239" t="s">
        <v>136</v>
      </c>
      <c r="DY239" t="s">
        <v>136</v>
      </c>
      <c r="DZ239" t="s">
        <v>136</v>
      </c>
      <c r="EA239" t="s">
        <v>136</v>
      </c>
      <c r="EB239" t="s">
        <v>136</v>
      </c>
      <c r="EC239" t="s">
        <v>136</v>
      </c>
      <c r="ED239" t="s">
        <v>136</v>
      </c>
      <c r="EE239" t="s">
        <v>136</v>
      </c>
      <c r="EF239" t="s">
        <v>136</v>
      </c>
      <c r="EG239" t="s">
        <v>137</v>
      </c>
      <c r="EH239" t="s">
        <v>136</v>
      </c>
      <c r="EI239" t="s">
        <v>136</v>
      </c>
      <c r="EJ239" t="s">
        <v>136</v>
      </c>
      <c r="EK239" t="s">
        <v>136</v>
      </c>
      <c r="EL239" t="s">
        <v>134</v>
      </c>
      <c r="EM239" t="s">
        <v>136</v>
      </c>
      <c r="EN239" t="s">
        <v>136</v>
      </c>
      <c r="EO239" t="s">
        <v>136</v>
      </c>
      <c r="EP239" t="s">
        <v>136</v>
      </c>
      <c r="EQ239" t="s">
        <v>136</v>
      </c>
      <c r="ER239" t="s">
        <v>136</v>
      </c>
      <c r="ES239" t="s">
        <v>136</v>
      </c>
      <c r="ET239" t="s">
        <v>136</v>
      </c>
      <c r="EU239" t="s">
        <v>136</v>
      </c>
      <c r="EV239" t="s">
        <v>136</v>
      </c>
      <c r="EW239" t="s">
        <v>136</v>
      </c>
      <c r="EX239" t="s">
        <v>136</v>
      </c>
      <c r="EY239" t="s">
        <v>136</v>
      </c>
      <c r="EZ239" t="s">
        <v>136</v>
      </c>
      <c r="FA239" t="s">
        <v>136</v>
      </c>
      <c r="FB239" t="s">
        <v>136</v>
      </c>
      <c r="FC239" t="s">
        <v>136</v>
      </c>
      <c r="FD239" t="s">
        <v>136</v>
      </c>
      <c r="FE239" t="s">
        <v>136</v>
      </c>
      <c r="FF239" t="s">
        <v>136</v>
      </c>
    </row>
    <row r="240" spans="1:162" x14ac:dyDescent="0.2">
      <c r="A240" t="s">
        <v>374</v>
      </c>
      <c r="B240" t="s">
        <v>136</v>
      </c>
      <c r="C240" t="s">
        <v>137</v>
      </c>
      <c r="D240" t="s">
        <v>136</v>
      </c>
      <c r="E240" t="s">
        <v>136</v>
      </c>
      <c r="F240" t="s">
        <v>138</v>
      </c>
      <c r="G240" t="s">
        <v>136</v>
      </c>
      <c r="J240" t="s">
        <v>136</v>
      </c>
      <c r="K240" t="s">
        <v>136</v>
      </c>
      <c r="L240" t="s">
        <v>136</v>
      </c>
      <c r="M240" t="s">
        <v>136</v>
      </c>
      <c r="N240" t="s">
        <v>136</v>
      </c>
      <c r="O240" t="s">
        <v>137</v>
      </c>
      <c r="R240" t="s">
        <v>138</v>
      </c>
      <c r="S240" t="s">
        <v>136</v>
      </c>
      <c r="T240" t="s">
        <v>136</v>
      </c>
      <c r="U240" t="s">
        <v>136</v>
      </c>
      <c r="V240" t="s">
        <v>136</v>
      </c>
      <c r="W240" t="s">
        <v>136</v>
      </c>
      <c r="Z240" t="s">
        <v>136</v>
      </c>
      <c r="AA240" t="s">
        <v>137</v>
      </c>
      <c r="AB240" t="s">
        <v>132</v>
      </c>
      <c r="AC240" t="s">
        <v>136</v>
      </c>
      <c r="AD240" t="s">
        <v>136</v>
      </c>
      <c r="AE240" t="s">
        <v>136</v>
      </c>
      <c r="AH240" t="s">
        <v>136</v>
      </c>
      <c r="AI240" t="s">
        <v>136</v>
      </c>
      <c r="AJ240" t="s">
        <v>136</v>
      </c>
      <c r="AK240" t="s">
        <v>136</v>
      </c>
      <c r="AL240" t="s">
        <v>136</v>
      </c>
      <c r="AM240" t="s">
        <v>136</v>
      </c>
      <c r="AP240" t="s">
        <v>136</v>
      </c>
      <c r="AQ240" t="s">
        <v>136</v>
      </c>
      <c r="AR240" t="s">
        <v>136</v>
      </c>
      <c r="AS240" t="s">
        <v>136</v>
      </c>
      <c r="AT240" t="s">
        <v>136</v>
      </c>
      <c r="AU240" t="s">
        <v>136</v>
      </c>
      <c r="AX240" t="s">
        <v>136</v>
      </c>
      <c r="AY240" t="s">
        <v>136</v>
      </c>
      <c r="AZ240" t="s">
        <v>136</v>
      </c>
      <c r="BA240" t="s">
        <v>136</v>
      </c>
      <c r="BB240" t="s">
        <v>136</v>
      </c>
      <c r="BC240" t="s">
        <v>136</v>
      </c>
      <c r="BF240" t="s">
        <v>136</v>
      </c>
      <c r="BG240" t="s">
        <v>136</v>
      </c>
      <c r="BH240" t="s">
        <v>136</v>
      </c>
      <c r="BI240" t="s">
        <v>133</v>
      </c>
      <c r="BJ240" t="s">
        <v>136</v>
      </c>
      <c r="BK240" t="s">
        <v>136</v>
      </c>
      <c r="BN240" t="s">
        <v>136</v>
      </c>
      <c r="BO240" t="s">
        <v>136</v>
      </c>
      <c r="BP240" t="s">
        <v>136</v>
      </c>
      <c r="BQ240" t="s">
        <v>136</v>
      </c>
      <c r="BR240" t="s">
        <v>136</v>
      </c>
      <c r="BS240" t="s">
        <v>136</v>
      </c>
      <c r="CD240" t="s">
        <v>133</v>
      </c>
      <c r="CE240" t="s">
        <v>136</v>
      </c>
      <c r="CF240" t="s">
        <v>136</v>
      </c>
      <c r="CG240" t="s">
        <v>136</v>
      </c>
      <c r="CH240" t="s">
        <v>136</v>
      </c>
      <c r="CI240" t="s">
        <v>136</v>
      </c>
      <c r="CJ240" t="s">
        <v>136</v>
      </c>
      <c r="CM240" t="s">
        <v>136</v>
      </c>
      <c r="CN240" t="s">
        <v>136</v>
      </c>
      <c r="CO240" t="s">
        <v>136</v>
      </c>
      <c r="CP240" t="s">
        <v>136</v>
      </c>
      <c r="CQ240" t="s">
        <v>136</v>
      </c>
      <c r="CR240" t="s">
        <v>136</v>
      </c>
      <c r="CS240" t="s">
        <v>136</v>
      </c>
      <c r="CT240" t="s">
        <v>136</v>
      </c>
      <c r="CU240" t="s">
        <v>137</v>
      </c>
      <c r="CV240" t="s">
        <v>136</v>
      </c>
      <c r="CW240" t="s">
        <v>136</v>
      </c>
      <c r="CX240" t="s">
        <v>136</v>
      </c>
      <c r="CY240" t="s">
        <v>136</v>
      </c>
      <c r="CZ240" t="s">
        <v>136</v>
      </c>
      <c r="DA240" t="s">
        <v>136</v>
      </c>
      <c r="DB240" t="s">
        <v>136</v>
      </c>
      <c r="DC240" t="s">
        <v>136</v>
      </c>
      <c r="DD240" t="s">
        <v>136</v>
      </c>
      <c r="DE240" t="s">
        <v>138</v>
      </c>
      <c r="DF240" t="s">
        <v>138</v>
      </c>
      <c r="DG240" t="s">
        <v>136</v>
      </c>
      <c r="DH240" t="s">
        <v>136</v>
      </c>
      <c r="DI240" t="s">
        <v>136</v>
      </c>
      <c r="DJ240" t="s">
        <v>136</v>
      </c>
      <c r="DK240" t="s">
        <v>136</v>
      </c>
      <c r="DL240" t="s">
        <v>136</v>
      </c>
      <c r="DM240" t="s">
        <v>136</v>
      </c>
      <c r="DN240" t="s">
        <v>136</v>
      </c>
      <c r="DO240" t="s">
        <v>136</v>
      </c>
      <c r="DP240" t="s">
        <v>136</v>
      </c>
      <c r="DQ240" t="s">
        <v>136</v>
      </c>
      <c r="DR240" t="s">
        <v>136</v>
      </c>
      <c r="DS240" t="s">
        <v>136</v>
      </c>
      <c r="DT240" t="s">
        <v>136</v>
      </c>
      <c r="DW240" t="s">
        <v>136</v>
      </c>
      <c r="DX240" t="s">
        <v>136</v>
      </c>
      <c r="DY240" t="s">
        <v>136</v>
      </c>
      <c r="DZ240" t="s">
        <v>136</v>
      </c>
      <c r="EA240" t="s">
        <v>136</v>
      </c>
      <c r="EB240" t="s">
        <v>136</v>
      </c>
      <c r="EC240" t="s">
        <v>136</v>
      </c>
      <c r="ED240" t="s">
        <v>138</v>
      </c>
      <c r="EE240" t="s">
        <v>136</v>
      </c>
      <c r="EF240" t="s">
        <v>136</v>
      </c>
      <c r="EG240" t="s">
        <v>136</v>
      </c>
      <c r="EH240" t="s">
        <v>136</v>
      </c>
      <c r="EI240" t="s">
        <v>136</v>
      </c>
      <c r="EJ240" t="s">
        <v>136</v>
      </c>
      <c r="EK240" t="s">
        <v>136</v>
      </c>
      <c r="EL240" t="s">
        <v>136</v>
      </c>
      <c r="EM240" t="s">
        <v>136</v>
      </c>
      <c r="EN240" t="s">
        <v>136</v>
      </c>
      <c r="EO240" t="s">
        <v>136</v>
      </c>
      <c r="EP240" t="s">
        <v>136</v>
      </c>
      <c r="EQ240" t="s">
        <v>138</v>
      </c>
      <c r="ER240" t="s">
        <v>136</v>
      </c>
      <c r="ES240" t="s">
        <v>136</v>
      </c>
      <c r="ET240" t="s">
        <v>136</v>
      </c>
      <c r="EU240" t="s">
        <v>138</v>
      </c>
      <c r="EV240" t="s">
        <v>136</v>
      </c>
      <c r="EW240" t="s">
        <v>136</v>
      </c>
      <c r="EX240" t="s">
        <v>138</v>
      </c>
      <c r="EY240" t="s">
        <v>138</v>
      </c>
      <c r="EZ240" t="s">
        <v>138</v>
      </c>
      <c r="FA240" t="s">
        <v>136</v>
      </c>
      <c r="FB240" t="s">
        <v>136</v>
      </c>
      <c r="FC240" t="s">
        <v>136</v>
      </c>
      <c r="FD240" t="s">
        <v>136</v>
      </c>
      <c r="FE240" t="s">
        <v>136</v>
      </c>
      <c r="FF240" t="s">
        <v>136</v>
      </c>
    </row>
    <row r="241" spans="1:162" x14ac:dyDescent="0.2">
      <c r="A241" t="s">
        <v>375</v>
      </c>
      <c r="B241" t="s">
        <v>136</v>
      </c>
      <c r="C241" t="s">
        <v>137</v>
      </c>
      <c r="D241" t="s">
        <v>134</v>
      </c>
      <c r="E241" t="s">
        <v>136</v>
      </c>
      <c r="F241" t="s">
        <v>138</v>
      </c>
      <c r="G241" t="s">
        <v>136</v>
      </c>
      <c r="J241" t="s">
        <v>136</v>
      </c>
      <c r="K241" t="s">
        <v>136</v>
      </c>
      <c r="L241" t="s">
        <v>136</v>
      </c>
      <c r="M241" t="s">
        <v>136</v>
      </c>
      <c r="N241" t="s">
        <v>136</v>
      </c>
      <c r="O241" t="s">
        <v>137</v>
      </c>
      <c r="R241" t="s">
        <v>138</v>
      </c>
      <c r="S241" t="s">
        <v>136</v>
      </c>
      <c r="T241" t="s">
        <v>136</v>
      </c>
      <c r="U241" t="s">
        <v>136</v>
      </c>
      <c r="V241" t="s">
        <v>136</v>
      </c>
      <c r="W241" t="s">
        <v>136</v>
      </c>
      <c r="Z241" t="s">
        <v>136</v>
      </c>
      <c r="AA241" t="s">
        <v>137</v>
      </c>
      <c r="AB241" t="s">
        <v>132</v>
      </c>
      <c r="AC241" t="s">
        <v>136</v>
      </c>
      <c r="AD241" t="s">
        <v>136</v>
      </c>
      <c r="AE241" t="s">
        <v>136</v>
      </c>
      <c r="AH241" t="s">
        <v>136</v>
      </c>
      <c r="AI241" t="s">
        <v>136</v>
      </c>
      <c r="AJ241" t="s">
        <v>136</v>
      </c>
      <c r="AK241" t="s">
        <v>136</v>
      </c>
      <c r="AL241" t="s">
        <v>136</v>
      </c>
      <c r="AM241" t="s">
        <v>136</v>
      </c>
      <c r="AP241" t="s">
        <v>136</v>
      </c>
      <c r="AQ241" t="s">
        <v>136</v>
      </c>
      <c r="AR241" t="s">
        <v>136</v>
      </c>
      <c r="AS241" t="s">
        <v>136</v>
      </c>
      <c r="AT241" t="s">
        <v>136</v>
      </c>
      <c r="AU241" t="s">
        <v>136</v>
      </c>
      <c r="AX241" t="s">
        <v>136</v>
      </c>
      <c r="AY241" t="s">
        <v>136</v>
      </c>
      <c r="AZ241" t="s">
        <v>136</v>
      </c>
      <c r="BA241" t="s">
        <v>136</v>
      </c>
      <c r="BB241" t="s">
        <v>136</v>
      </c>
      <c r="BC241" t="s">
        <v>136</v>
      </c>
      <c r="BF241" t="s">
        <v>136</v>
      </c>
      <c r="BG241" t="s">
        <v>136</v>
      </c>
      <c r="BH241" t="s">
        <v>136</v>
      </c>
      <c r="BI241" t="s">
        <v>133</v>
      </c>
      <c r="BJ241" t="s">
        <v>136</v>
      </c>
      <c r="BK241" t="s">
        <v>136</v>
      </c>
      <c r="BN241" t="s">
        <v>136</v>
      </c>
      <c r="BO241" t="s">
        <v>136</v>
      </c>
      <c r="BP241" t="s">
        <v>136</v>
      </c>
      <c r="BQ241" t="s">
        <v>136</v>
      </c>
      <c r="BR241" t="s">
        <v>136</v>
      </c>
      <c r="BS241" t="s">
        <v>138</v>
      </c>
      <c r="CD241" t="s">
        <v>133</v>
      </c>
      <c r="CE241" t="s">
        <v>136</v>
      </c>
      <c r="CF241" t="s">
        <v>136</v>
      </c>
      <c r="CG241" t="s">
        <v>136</v>
      </c>
      <c r="CH241" t="s">
        <v>136</v>
      </c>
      <c r="CI241" t="s">
        <v>136</v>
      </c>
      <c r="CJ241" t="s">
        <v>136</v>
      </c>
      <c r="CM241" t="s">
        <v>136</v>
      </c>
      <c r="CN241" t="s">
        <v>136</v>
      </c>
      <c r="CO241" t="s">
        <v>136</v>
      </c>
      <c r="CP241" t="s">
        <v>136</v>
      </c>
      <c r="CQ241" t="s">
        <v>136</v>
      </c>
      <c r="CR241" t="s">
        <v>136</v>
      </c>
      <c r="CS241" t="s">
        <v>136</v>
      </c>
      <c r="CT241" t="s">
        <v>136</v>
      </c>
      <c r="CU241" t="s">
        <v>137</v>
      </c>
      <c r="CV241" t="s">
        <v>136</v>
      </c>
      <c r="CW241" t="s">
        <v>136</v>
      </c>
      <c r="CX241" t="s">
        <v>136</v>
      </c>
      <c r="CY241" t="s">
        <v>136</v>
      </c>
      <c r="CZ241" t="s">
        <v>136</v>
      </c>
      <c r="DA241" t="s">
        <v>136</v>
      </c>
      <c r="DB241" t="s">
        <v>136</v>
      </c>
      <c r="DC241" t="s">
        <v>136</v>
      </c>
      <c r="DD241" t="s">
        <v>136</v>
      </c>
      <c r="DE241" t="s">
        <v>138</v>
      </c>
      <c r="DF241" t="s">
        <v>138</v>
      </c>
      <c r="DG241" t="s">
        <v>136</v>
      </c>
      <c r="DH241" t="s">
        <v>136</v>
      </c>
      <c r="DI241" t="s">
        <v>136</v>
      </c>
      <c r="DJ241" t="s">
        <v>136</v>
      </c>
      <c r="DK241" t="s">
        <v>136</v>
      </c>
      <c r="DL241" t="s">
        <v>136</v>
      </c>
      <c r="DM241" t="s">
        <v>136</v>
      </c>
      <c r="DN241" t="s">
        <v>136</v>
      </c>
      <c r="DO241" t="s">
        <v>136</v>
      </c>
      <c r="DP241" t="s">
        <v>136</v>
      </c>
      <c r="DQ241" t="s">
        <v>136</v>
      </c>
      <c r="DR241" t="s">
        <v>136</v>
      </c>
      <c r="DS241" t="s">
        <v>136</v>
      </c>
      <c r="DT241" t="s">
        <v>136</v>
      </c>
      <c r="DW241" t="s">
        <v>136</v>
      </c>
      <c r="DX241" t="s">
        <v>136</v>
      </c>
      <c r="DY241" t="s">
        <v>136</v>
      </c>
      <c r="DZ241" t="s">
        <v>136</v>
      </c>
      <c r="EA241" t="s">
        <v>136</v>
      </c>
      <c r="EB241" t="s">
        <v>136</v>
      </c>
      <c r="EC241" t="s">
        <v>136</v>
      </c>
      <c r="ED241" t="s">
        <v>138</v>
      </c>
      <c r="EE241" t="s">
        <v>136</v>
      </c>
      <c r="EF241" t="s">
        <v>136</v>
      </c>
      <c r="EG241" t="s">
        <v>136</v>
      </c>
      <c r="EH241" t="s">
        <v>136</v>
      </c>
      <c r="EI241" t="s">
        <v>136</v>
      </c>
      <c r="EJ241" t="s">
        <v>136</v>
      </c>
      <c r="EK241" t="s">
        <v>136</v>
      </c>
      <c r="EL241" t="s">
        <v>136</v>
      </c>
      <c r="EM241" t="s">
        <v>136</v>
      </c>
      <c r="EN241" t="s">
        <v>136</v>
      </c>
      <c r="EO241" t="s">
        <v>136</v>
      </c>
      <c r="EP241" t="s">
        <v>136</v>
      </c>
      <c r="EQ241" t="s">
        <v>138</v>
      </c>
      <c r="ER241" t="s">
        <v>136</v>
      </c>
      <c r="ES241" t="s">
        <v>136</v>
      </c>
      <c r="ET241" t="s">
        <v>136</v>
      </c>
      <c r="EU241" t="s">
        <v>138</v>
      </c>
      <c r="EV241" t="s">
        <v>136</v>
      </c>
      <c r="EW241" t="s">
        <v>136</v>
      </c>
      <c r="EX241" t="s">
        <v>138</v>
      </c>
      <c r="EY241" t="s">
        <v>138</v>
      </c>
      <c r="EZ241" t="s">
        <v>136</v>
      </c>
      <c r="FA241" t="s">
        <v>136</v>
      </c>
      <c r="FB241" t="s">
        <v>136</v>
      </c>
      <c r="FC241" t="s">
        <v>136</v>
      </c>
      <c r="FD241" t="s">
        <v>136</v>
      </c>
      <c r="FE241" t="s">
        <v>136</v>
      </c>
      <c r="FF241" t="s">
        <v>136</v>
      </c>
    </row>
    <row r="242" spans="1:162" x14ac:dyDescent="0.2">
      <c r="A242" t="s">
        <v>376</v>
      </c>
      <c r="B242" t="s">
        <v>133</v>
      </c>
      <c r="C242" t="s">
        <v>133</v>
      </c>
      <c r="D242" t="s">
        <v>133</v>
      </c>
      <c r="E242" t="s">
        <v>133</v>
      </c>
      <c r="F242" t="s">
        <v>133</v>
      </c>
      <c r="G242" t="s">
        <v>133</v>
      </c>
      <c r="J242" t="s">
        <v>133</v>
      </c>
      <c r="K242" t="s">
        <v>133</v>
      </c>
      <c r="L242" t="s">
        <v>133</v>
      </c>
      <c r="M242" t="s">
        <v>133</v>
      </c>
      <c r="N242" t="s">
        <v>133</v>
      </c>
      <c r="O242" t="s">
        <v>133</v>
      </c>
      <c r="R242" t="s">
        <v>132</v>
      </c>
      <c r="S242" t="s">
        <v>133</v>
      </c>
      <c r="T242" t="s">
        <v>133</v>
      </c>
      <c r="U242" t="s">
        <v>133</v>
      </c>
      <c r="V242" t="s">
        <v>133</v>
      </c>
      <c r="W242" t="s">
        <v>133</v>
      </c>
      <c r="Z242" t="s">
        <v>133</v>
      </c>
      <c r="AA242" t="s">
        <v>132</v>
      </c>
      <c r="AB242" t="s">
        <v>134</v>
      </c>
      <c r="AC242" t="s">
        <v>133</v>
      </c>
      <c r="AD242" t="s">
        <v>133</v>
      </c>
      <c r="AE242" t="s">
        <v>133</v>
      </c>
      <c r="AH242" t="s">
        <v>133</v>
      </c>
      <c r="AI242" t="s">
        <v>133</v>
      </c>
      <c r="AJ242" t="s">
        <v>133</v>
      </c>
      <c r="AK242" t="s">
        <v>133</v>
      </c>
      <c r="AL242" t="s">
        <v>132</v>
      </c>
      <c r="AM242" t="s">
        <v>133</v>
      </c>
      <c r="AP242" t="s">
        <v>133</v>
      </c>
      <c r="AQ242" t="s">
        <v>133</v>
      </c>
      <c r="AR242" t="s">
        <v>133</v>
      </c>
      <c r="AS242" t="s">
        <v>133</v>
      </c>
      <c r="AT242" t="s">
        <v>133</v>
      </c>
      <c r="AU242" t="s">
        <v>133</v>
      </c>
      <c r="AX242" t="s">
        <v>133</v>
      </c>
      <c r="AY242" t="s">
        <v>133</v>
      </c>
      <c r="AZ242" t="s">
        <v>133</v>
      </c>
      <c r="BA242" t="s">
        <v>133</v>
      </c>
      <c r="BB242" t="s">
        <v>133</v>
      </c>
      <c r="BC242" t="s">
        <v>133</v>
      </c>
      <c r="BF242" t="s">
        <v>133</v>
      </c>
      <c r="BG242" t="s">
        <v>133</v>
      </c>
      <c r="BH242" t="s">
        <v>133</v>
      </c>
      <c r="BI242" t="s">
        <v>133</v>
      </c>
      <c r="BJ242" t="s">
        <v>133</v>
      </c>
      <c r="BK242" t="s">
        <v>133</v>
      </c>
      <c r="BN242" t="s">
        <v>133</v>
      </c>
      <c r="BO242" t="s">
        <v>132</v>
      </c>
      <c r="BP242" t="s">
        <v>133</v>
      </c>
      <c r="BQ242" t="s">
        <v>133</v>
      </c>
      <c r="BR242" t="s">
        <v>133</v>
      </c>
      <c r="BS242" t="s">
        <v>133</v>
      </c>
      <c r="CD242" t="s">
        <v>133</v>
      </c>
      <c r="CE242" t="s">
        <v>133</v>
      </c>
      <c r="CF242" t="s">
        <v>133</v>
      </c>
      <c r="CG242" t="s">
        <v>133</v>
      </c>
      <c r="CH242" t="s">
        <v>133</v>
      </c>
      <c r="CI242" t="s">
        <v>133</v>
      </c>
      <c r="CJ242" t="s">
        <v>133</v>
      </c>
      <c r="CM242" t="s">
        <v>133</v>
      </c>
      <c r="CN242" t="s">
        <v>133</v>
      </c>
      <c r="CO242" t="s">
        <v>133</v>
      </c>
      <c r="CP242" t="s">
        <v>133</v>
      </c>
      <c r="CQ242" t="s">
        <v>133</v>
      </c>
      <c r="CR242" t="s">
        <v>133</v>
      </c>
      <c r="CS242" t="s">
        <v>133</v>
      </c>
      <c r="CT242" t="s">
        <v>133</v>
      </c>
      <c r="CU242" t="s">
        <v>133</v>
      </c>
      <c r="CV242" t="s">
        <v>133</v>
      </c>
      <c r="CW242" t="s">
        <v>133</v>
      </c>
      <c r="CX242" t="s">
        <v>133</v>
      </c>
      <c r="CY242" t="s">
        <v>133</v>
      </c>
      <c r="CZ242" t="s">
        <v>133</v>
      </c>
      <c r="DA242" t="s">
        <v>133</v>
      </c>
      <c r="DB242" t="s">
        <v>133</v>
      </c>
      <c r="DC242" t="s">
        <v>133</v>
      </c>
      <c r="DD242" t="s">
        <v>133</v>
      </c>
      <c r="DE242" t="s">
        <v>133</v>
      </c>
      <c r="DF242" t="s">
        <v>133</v>
      </c>
      <c r="DG242" t="s">
        <v>133</v>
      </c>
      <c r="DH242" t="s">
        <v>133</v>
      </c>
      <c r="DI242" t="s">
        <v>133</v>
      </c>
      <c r="DJ242" t="s">
        <v>133</v>
      </c>
      <c r="DK242" t="s">
        <v>133</v>
      </c>
      <c r="DL242" t="s">
        <v>133</v>
      </c>
      <c r="DM242" t="s">
        <v>133</v>
      </c>
      <c r="DN242" t="s">
        <v>133</v>
      </c>
      <c r="DO242" t="s">
        <v>133</v>
      </c>
      <c r="DP242" t="s">
        <v>133</v>
      </c>
      <c r="DQ242" t="s">
        <v>133</v>
      </c>
      <c r="DR242" t="s">
        <v>133</v>
      </c>
      <c r="DS242" t="s">
        <v>133</v>
      </c>
      <c r="DT242" t="s">
        <v>133</v>
      </c>
      <c r="DW242" t="s">
        <v>133</v>
      </c>
      <c r="DX242" t="s">
        <v>133</v>
      </c>
      <c r="DY242" t="s">
        <v>133</v>
      </c>
      <c r="DZ242" t="s">
        <v>133</v>
      </c>
      <c r="EA242" t="s">
        <v>133</v>
      </c>
      <c r="EB242" t="s">
        <v>133</v>
      </c>
      <c r="EC242" t="s">
        <v>133</v>
      </c>
      <c r="ED242" t="s">
        <v>133</v>
      </c>
      <c r="EE242" t="s">
        <v>133</v>
      </c>
      <c r="EF242" t="s">
        <v>133</v>
      </c>
      <c r="EG242" t="s">
        <v>133</v>
      </c>
      <c r="EH242" t="s">
        <v>133</v>
      </c>
      <c r="EI242" t="s">
        <v>133</v>
      </c>
      <c r="EJ242" t="s">
        <v>133</v>
      </c>
      <c r="EK242" t="s">
        <v>133</v>
      </c>
      <c r="EL242" t="s">
        <v>133</v>
      </c>
      <c r="EM242" t="s">
        <v>133</v>
      </c>
      <c r="EN242" t="s">
        <v>133</v>
      </c>
      <c r="EO242" t="s">
        <v>133</v>
      </c>
      <c r="EP242" t="s">
        <v>133</v>
      </c>
      <c r="EQ242" t="s">
        <v>133</v>
      </c>
      <c r="ER242" t="s">
        <v>133</v>
      </c>
      <c r="ES242" t="s">
        <v>133</v>
      </c>
      <c r="ET242" t="s">
        <v>133</v>
      </c>
      <c r="EU242" t="s">
        <v>133</v>
      </c>
      <c r="EV242" t="s">
        <v>133</v>
      </c>
      <c r="EW242" t="s">
        <v>133</v>
      </c>
      <c r="EX242" t="s">
        <v>133</v>
      </c>
      <c r="EY242" t="s">
        <v>133</v>
      </c>
      <c r="EZ242" t="s">
        <v>133</v>
      </c>
      <c r="FA242" t="s">
        <v>133</v>
      </c>
      <c r="FB242" t="s">
        <v>133</v>
      </c>
      <c r="FC242" t="s">
        <v>133</v>
      </c>
      <c r="FD242" t="s">
        <v>133</v>
      </c>
      <c r="FE242" t="s">
        <v>133</v>
      </c>
      <c r="FF242" t="s">
        <v>133</v>
      </c>
    </row>
    <row r="243" spans="1:162" x14ac:dyDescent="0.2">
      <c r="A243" t="s">
        <v>377</v>
      </c>
      <c r="B243" t="s">
        <v>136</v>
      </c>
      <c r="C243" t="s">
        <v>136</v>
      </c>
      <c r="D243" t="s">
        <v>136</v>
      </c>
      <c r="E243" t="s">
        <v>136</v>
      </c>
      <c r="F243" t="s">
        <v>136</v>
      </c>
      <c r="G243" t="s">
        <v>136</v>
      </c>
      <c r="J243" t="s">
        <v>136</v>
      </c>
      <c r="K243" t="s">
        <v>136</v>
      </c>
      <c r="L243" t="s">
        <v>136</v>
      </c>
      <c r="M243" t="s">
        <v>136</v>
      </c>
      <c r="N243" t="s">
        <v>136</v>
      </c>
      <c r="O243" t="s">
        <v>136</v>
      </c>
      <c r="R243" t="s">
        <v>136</v>
      </c>
      <c r="S243" t="s">
        <v>136</v>
      </c>
      <c r="T243" t="s">
        <v>136</v>
      </c>
      <c r="U243" t="s">
        <v>136</v>
      </c>
      <c r="V243" t="s">
        <v>136</v>
      </c>
      <c r="W243" t="s">
        <v>136</v>
      </c>
      <c r="Z243" t="s">
        <v>136</v>
      </c>
      <c r="AA243" t="s">
        <v>136</v>
      </c>
      <c r="AB243" t="s">
        <v>137</v>
      </c>
      <c r="AC243" t="s">
        <v>136</v>
      </c>
      <c r="AD243" t="s">
        <v>136</v>
      </c>
      <c r="AE243" t="s">
        <v>136</v>
      </c>
      <c r="AH243" t="s">
        <v>136</v>
      </c>
      <c r="AI243" t="s">
        <v>136</v>
      </c>
      <c r="AJ243" t="s">
        <v>136</v>
      </c>
      <c r="AK243" t="s">
        <v>136</v>
      </c>
      <c r="AL243" t="s">
        <v>136</v>
      </c>
      <c r="AM243" t="s">
        <v>136</v>
      </c>
      <c r="AP243" t="s">
        <v>136</v>
      </c>
      <c r="AQ243" t="s">
        <v>136</v>
      </c>
      <c r="AR243" t="s">
        <v>136</v>
      </c>
      <c r="AS243" t="s">
        <v>136</v>
      </c>
      <c r="AT243" t="s">
        <v>136</v>
      </c>
      <c r="AU243" t="s">
        <v>136</v>
      </c>
      <c r="AX243" t="s">
        <v>136</v>
      </c>
      <c r="AY243" t="s">
        <v>136</v>
      </c>
      <c r="AZ243" t="s">
        <v>136</v>
      </c>
      <c r="BA243" t="s">
        <v>136</v>
      </c>
      <c r="BB243" t="s">
        <v>136</v>
      </c>
      <c r="BC243" t="s">
        <v>136</v>
      </c>
      <c r="BF243" t="s">
        <v>136</v>
      </c>
      <c r="BG243" t="s">
        <v>136</v>
      </c>
      <c r="BH243" t="s">
        <v>136</v>
      </c>
      <c r="BI243" t="s">
        <v>136</v>
      </c>
      <c r="BJ243" t="s">
        <v>136</v>
      </c>
      <c r="BK243" t="s">
        <v>136</v>
      </c>
      <c r="BN243" t="s">
        <v>136</v>
      </c>
      <c r="BO243" t="s">
        <v>136</v>
      </c>
      <c r="BP243" t="s">
        <v>136</v>
      </c>
      <c r="BQ243" t="s">
        <v>136</v>
      </c>
      <c r="BR243" t="s">
        <v>136</v>
      </c>
      <c r="BS243" t="s">
        <v>136</v>
      </c>
      <c r="CD243" t="s">
        <v>136</v>
      </c>
      <c r="CE243" t="s">
        <v>136</v>
      </c>
      <c r="CF243" t="s">
        <v>136</v>
      </c>
      <c r="CG243" t="s">
        <v>138</v>
      </c>
      <c r="CH243" t="s">
        <v>136</v>
      </c>
      <c r="CI243" t="s">
        <v>136</v>
      </c>
      <c r="CJ243" t="s">
        <v>136</v>
      </c>
      <c r="CM243" t="s">
        <v>136</v>
      </c>
      <c r="CN243" t="s">
        <v>136</v>
      </c>
      <c r="CO243" t="s">
        <v>136</v>
      </c>
      <c r="CP243" t="s">
        <v>136</v>
      </c>
      <c r="CQ243" t="s">
        <v>136</v>
      </c>
      <c r="CR243" t="s">
        <v>136</v>
      </c>
      <c r="CS243" t="s">
        <v>136</v>
      </c>
      <c r="CT243" t="s">
        <v>136</v>
      </c>
      <c r="CU243" t="s">
        <v>136</v>
      </c>
      <c r="CV243" t="s">
        <v>136</v>
      </c>
      <c r="CW243" t="s">
        <v>136</v>
      </c>
      <c r="CX243" t="s">
        <v>136</v>
      </c>
      <c r="CY243" t="s">
        <v>138</v>
      </c>
      <c r="CZ243" t="s">
        <v>136</v>
      </c>
      <c r="DA243" t="s">
        <v>136</v>
      </c>
      <c r="DB243" t="s">
        <v>136</v>
      </c>
      <c r="DC243" t="s">
        <v>138</v>
      </c>
      <c r="DD243" t="s">
        <v>136</v>
      </c>
      <c r="DE243" t="s">
        <v>136</v>
      </c>
      <c r="DF243" t="s">
        <v>136</v>
      </c>
      <c r="DG243" t="s">
        <v>137</v>
      </c>
      <c r="DH243" t="s">
        <v>136</v>
      </c>
      <c r="DI243" t="s">
        <v>136</v>
      </c>
      <c r="DJ243" t="s">
        <v>136</v>
      </c>
      <c r="DK243" t="s">
        <v>136</v>
      </c>
      <c r="DL243" t="s">
        <v>136</v>
      </c>
      <c r="DM243" t="s">
        <v>136</v>
      </c>
      <c r="DN243" t="s">
        <v>136</v>
      </c>
      <c r="DO243" t="s">
        <v>136</v>
      </c>
      <c r="DP243" t="s">
        <v>136</v>
      </c>
      <c r="DQ243" t="s">
        <v>136</v>
      </c>
      <c r="DR243" t="s">
        <v>136</v>
      </c>
      <c r="DS243" t="s">
        <v>136</v>
      </c>
      <c r="DT243" t="s">
        <v>136</v>
      </c>
      <c r="DW243" t="s">
        <v>136</v>
      </c>
      <c r="DX243" t="s">
        <v>136</v>
      </c>
      <c r="DY243" t="s">
        <v>136</v>
      </c>
      <c r="DZ243" t="s">
        <v>136</v>
      </c>
      <c r="EA243" t="s">
        <v>136</v>
      </c>
      <c r="EB243" t="s">
        <v>136</v>
      </c>
      <c r="EC243" t="s">
        <v>136</v>
      </c>
      <c r="ED243" t="s">
        <v>136</v>
      </c>
      <c r="EE243" t="s">
        <v>136</v>
      </c>
      <c r="EF243" t="s">
        <v>136</v>
      </c>
      <c r="EG243" t="s">
        <v>136</v>
      </c>
      <c r="EH243" t="s">
        <v>136</v>
      </c>
      <c r="EI243" t="s">
        <v>136</v>
      </c>
      <c r="EJ243" t="s">
        <v>136</v>
      </c>
      <c r="EK243" t="s">
        <v>136</v>
      </c>
      <c r="EL243" t="s">
        <v>136</v>
      </c>
      <c r="EM243" t="s">
        <v>136</v>
      </c>
      <c r="EN243" t="s">
        <v>136</v>
      </c>
      <c r="EO243" t="s">
        <v>136</v>
      </c>
      <c r="EP243" t="s">
        <v>136</v>
      </c>
      <c r="EQ243" t="s">
        <v>136</v>
      </c>
      <c r="ER243" t="s">
        <v>136</v>
      </c>
      <c r="ES243" t="s">
        <v>136</v>
      </c>
      <c r="ET243" t="s">
        <v>136</v>
      </c>
      <c r="EU243" t="s">
        <v>136</v>
      </c>
      <c r="EV243" t="s">
        <v>136</v>
      </c>
      <c r="EW243" t="s">
        <v>136</v>
      </c>
      <c r="EX243" t="s">
        <v>136</v>
      </c>
      <c r="EY243" t="s">
        <v>136</v>
      </c>
      <c r="EZ243" t="s">
        <v>136</v>
      </c>
      <c r="FA243" t="s">
        <v>137</v>
      </c>
      <c r="FB243" t="s">
        <v>136</v>
      </c>
      <c r="FC243" t="s">
        <v>136</v>
      </c>
      <c r="FD243" t="s">
        <v>136</v>
      </c>
      <c r="FE243" t="s">
        <v>136</v>
      </c>
      <c r="FF243" t="s">
        <v>136</v>
      </c>
    </row>
    <row r="244" spans="1:162" x14ac:dyDescent="0.2">
      <c r="A244" t="s">
        <v>378</v>
      </c>
      <c r="B244" t="s">
        <v>136</v>
      </c>
      <c r="C244" t="s">
        <v>138</v>
      </c>
      <c r="D244" t="s">
        <v>136</v>
      </c>
      <c r="E244" t="s">
        <v>136</v>
      </c>
      <c r="F244" t="s">
        <v>138</v>
      </c>
      <c r="G244" t="s">
        <v>136</v>
      </c>
      <c r="J244" t="s">
        <v>136</v>
      </c>
      <c r="K244" t="s">
        <v>136</v>
      </c>
      <c r="L244" t="s">
        <v>136</v>
      </c>
      <c r="M244" t="s">
        <v>136</v>
      </c>
      <c r="N244" t="s">
        <v>136</v>
      </c>
      <c r="O244" t="s">
        <v>136</v>
      </c>
      <c r="R244" t="s">
        <v>132</v>
      </c>
      <c r="S244" t="s">
        <v>136</v>
      </c>
      <c r="T244" t="s">
        <v>136</v>
      </c>
      <c r="U244" t="s">
        <v>136</v>
      </c>
      <c r="V244" t="s">
        <v>138</v>
      </c>
      <c r="W244" t="s">
        <v>136</v>
      </c>
      <c r="Z244" t="s">
        <v>136</v>
      </c>
      <c r="AA244" t="s">
        <v>132</v>
      </c>
      <c r="AB244" t="s">
        <v>137</v>
      </c>
      <c r="AC244" t="s">
        <v>136</v>
      </c>
      <c r="AD244" t="s">
        <v>136</v>
      </c>
      <c r="AE244" t="s">
        <v>136</v>
      </c>
      <c r="AH244" t="s">
        <v>136</v>
      </c>
      <c r="AI244" t="s">
        <v>136</v>
      </c>
      <c r="AJ244" t="s">
        <v>138</v>
      </c>
      <c r="AK244" t="s">
        <v>136</v>
      </c>
      <c r="AL244" t="s">
        <v>132</v>
      </c>
      <c r="AM244" t="s">
        <v>136</v>
      </c>
      <c r="AP244" t="s">
        <v>136</v>
      </c>
      <c r="AQ244" t="s">
        <v>136</v>
      </c>
      <c r="AR244" t="s">
        <v>136</v>
      </c>
      <c r="AS244" t="s">
        <v>136</v>
      </c>
      <c r="AT244" t="s">
        <v>136</v>
      </c>
      <c r="AU244" t="s">
        <v>134</v>
      </c>
      <c r="AX244" t="s">
        <v>136</v>
      </c>
      <c r="AY244" t="s">
        <v>136</v>
      </c>
      <c r="AZ244" t="s">
        <v>136</v>
      </c>
      <c r="BA244" t="s">
        <v>136</v>
      </c>
      <c r="BB244" t="s">
        <v>136</v>
      </c>
      <c r="BC244" t="s">
        <v>136</v>
      </c>
      <c r="BF244" t="s">
        <v>136</v>
      </c>
      <c r="BG244" t="s">
        <v>136</v>
      </c>
      <c r="BH244" t="s">
        <v>136</v>
      </c>
      <c r="BI244" t="s">
        <v>133</v>
      </c>
      <c r="BJ244" t="s">
        <v>136</v>
      </c>
      <c r="BK244" t="s">
        <v>136</v>
      </c>
      <c r="BN244" t="s">
        <v>136</v>
      </c>
      <c r="BO244" t="s">
        <v>132</v>
      </c>
      <c r="BP244" t="s">
        <v>136</v>
      </c>
      <c r="BQ244" t="s">
        <v>136</v>
      </c>
      <c r="BR244" t="s">
        <v>136</v>
      </c>
      <c r="BS244" t="s">
        <v>136</v>
      </c>
      <c r="CD244" t="s">
        <v>133</v>
      </c>
      <c r="CE244" t="s">
        <v>136</v>
      </c>
      <c r="CF244" t="s">
        <v>136</v>
      </c>
      <c r="CG244" t="s">
        <v>136</v>
      </c>
      <c r="CH244" t="s">
        <v>136</v>
      </c>
      <c r="CI244" t="s">
        <v>136</v>
      </c>
      <c r="CJ244" t="s">
        <v>136</v>
      </c>
      <c r="CM244" t="s">
        <v>136</v>
      </c>
      <c r="CN244" t="s">
        <v>136</v>
      </c>
      <c r="CO244" t="s">
        <v>136</v>
      </c>
      <c r="CP244" t="s">
        <v>136</v>
      </c>
      <c r="CQ244" t="s">
        <v>136</v>
      </c>
      <c r="CR244" t="s">
        <v>136</v>
      </c>
      <c r="CS244" t="s">
        <v>136</v>
      </c>
      <c r="CT244" t="s">
        <v>136</v>
      </c>
      <c r="CU244" t="s">
        <v>137</v>
      </c>
      <c r="CV244" t="s">
        <v>136</v>
      </c>
      <c r="CW244" t="s">
        <v>136</v>
      </c>
      <c r="CX244" t="s">
        <v>136</v>
      </c>
      <c r="CY244" t="s">
        <v>136</v>
      </c>
      <c r="CZ244" t="s">
        <v>136</v>
      </c>
      <c r="DA244" t="s">
        <v>136</v>
      </c>
      <c r="DB244" t="s">
        <v>136</v>
      </c>
      <c r="DC244" t="s">
        <v>136</v>
      </c>
      <c r="DD244" t="s">
        <v>136</v>
      </c>
      <c r="DE244" t="s">
        <v>138</v>
      </c>
      <c r="DF244" t="s">
        <v>136</v>
      </c>
      <c r="DG244" t="s">
        <v>136</v>
      </c>
      <c r="DH244" t="s">
        <v>136</v>
      </c>
      <c r="DI244" t="s">
        <v>136</v>
      </c>
      <c r="DJ244" t="s">
        <v>136</v>
      </c>
      <c r="DK244" t="s">
        <v>136</v>
      </c>
      <c r="DL244" t="s">
        <v>136</v>
      </c>
      <c r="DM244" t="s">
        <v>136</v>
      </c>
      <c r="DN244" t="s">
        <v>136</v>
      </c>
      <c r="DO244" t="s">
        <v>134</v>
      </c>
      <c r="DP244" t="s">
        <v>136</v>
      </c>
      <c r="DQ244" t="s">
        <v>136</v>
      </c>
      <c r="DR244" t="s">
        <v>136</v>
      </c>
      <c r="DS244" t="s">
        <v>136</v>
      </c>
      <c r="DT244" t="s">
        <v>136</v>
      </c>
      <c r="DW244" t="s">
        <v>136</v>
      </c>
      <c r="DX244" t="s">
        <v>136</v>
      </c>
      <c r="DY244" t="s">
        <v>136</v>
      </c>
      <c r="DZ244" t="s">
        <v>136</v>
      </c>
      <c r="EA244" t="s">
        <v>136</v>
      </c>
      <c r="EB244" t="s">
        <v>136</v>
      </c>
      <c r="EC244" t="s">
        <v>136</v>
      </c>
      <c r="ED244" t="s">
        <v>138</v>
      </c>
      <c r="EE244" t="s">
        <v>136</v>
      </c>
      <c r="EF244" t="s">
        <v>136</v>
      </c>
      <c r="EG244" t="s">
        <v>136</v>
      </c>
      <c r="EH244" t="s">
        <v>136</v>
      </c>
      <c r="EI244" t="s">
        <v>136</v>
      </c>
      <c r="EJ244" t="s">
        <v>136</v>
      </c>
      <c r="EK244" t="s">
        <v>136</v>
      </c>
      <c r="EL244" t="s">
        <v>134</v>
      </c>
      <c r="EM244" t="s">
        <v>136</v>
      </c>
      <c r="EN244" t="s">
        <v>136</v>
      </c>
      <c r="EO244" t="s">
        <v>136</v>
      </c>
      <c r="EP244" t="s">
        <v>136</v>
      </c>
      <c r="EQ244" t="s">
        <v>138</v>
      </c>
      <c r="ER244" t="s">
        <v>136</v>
      </c>
      <c r="ES244" t="s">
        <v>136</v>
      </c>
      <c r="ET244" t="s">
        <v>136</v>
      </c>
      <c r="EU244" t="s">
        <v>138</v>
      </c>
      <c r="EV244" t="s">
        <v>133</v>
      </c>
      <c r="EW244" t="s">
        <v>136</v>
      </c>
      <c r="EX244" t="s">
        <v>136</v>
      </c>
      <c r="EY244" t="s">
        <v>136</v>
      </c>
      <c r="EZ244" t="s">
        <v>138</v>
      </c>
      <c r="FA244" t="s">
        <v>136</v>
      </c>
      <c r="FB244" t="s">
        <v>136</v>
      </c>
      <c r="FC244" t="s">
        <v>136</v>
      </c>
      <c r="FD244" t="s">
        <v>136</v>
      </c>
      <c r="FE244" t="s">
        <v>136</v>
      </c>
      <c r="FF244" t="s">
        <v>136</v>
      </c>
    </row>
    <row r="245" spans="1:162" x14ac:dyDescent="0.2">
      <c r="A245" t="s">
        <v>379</v>
      </c>
      <c r="B245" t="s">
        <v>136</v>
      </c>
      <c r="C245" t="s">
        <v>136</v>
      </c>
      <c r="D245" t="s">
        <v>136</v>
      </c>
      <c r="E245" t="s">
        <v>136</v>
      </c>
      <c r="F245" t="s">
        <v>136</v>
      </c>
      <c r="G245" t="s">
        <v>136</v>
      </c>
      <c r="J245" t="s">
        <v>136</v>
      </c>
      <c r="K245" t="s">
        <v>136</v>
      </c>
      <c r="L245" t="s">
        <v>136</v>
      </c>
      <c r="M245" t="s">
        <v>136</v>
      </c>
      <c r="N245" t="s">
        <v>136</v>
      </c>
      <c r="O245" t="s">
        <v>136</v>
      </c>
      <c r="R245" t="s">
        <v>137</v>
      </c>
      <c r="S245" t="s">
        <v>136</v>
      </c>
      <c r="T245" t="s">
        <v>136</v>
      </c>
      <c r="U245" t="s">
        <v>136</v>
      </c>
      <c r="V245" t="s">
        <v>136</v>
      </c>
      <c r="W245" t="s">
        <v>136</v>
      </c>
      <c r="Z245" t="s">
        <v>136</v>
      </c>
      <c r="AA245" t="s">
        <v>132</v>
      </c>
      <c r="AB245" t="s">
        <v>136</v>
      </c>
      <c r="AC245" t="s">
        <v>136</v>
      </c>
      <c r="AD245" t="s">
        <v>136</v>
      </c>
      <c r="AE245" t="s">
        <v>136</v>
      </c>
      <c r="AH245" t="s">
        <v>136</v>
      </c>
      <c r="AI245" t="s">
        <v>136</v>
      </c>
      <c r="AJ245" t="s">
        <v>136</v>
      </c>
      <c r="AK245" t="s">
        <v>136</v>
      </c>
      <c r="AL245" t="s">
        <v>137</v>
      </c>
      <c r="AM245" t="s">
        <v>136</v>
      </c>
      <c r="AP245" t="s">
        <v>136</v>
      </c>
      <c r="AQ245" t="s">
        <v>136</v>
      </c>
      <c r="AR245" t="s">
        <v>136</v>
      </c>
      <c r="AS245" t="s">
        <v>136</v>
      </c>
      <c r="AT245" t="s">
        <v>136</v>
      </c>
      <c r="AU245" t="s">
        <v>136</v>
      </c>
      <c r="AX245" t="s">
        <v>136</v>
      </c>
      <c r="AY245" t="s">
        <v>136</v>
      </c>
      <c r="AZ245" t="s">
        <v>136</v>
      </c>
      <c r="BA245" t="s">
        <v>136</v>
      </c>
      <c r="BB245" t="s">
        <v>136</v>
      </c>
      <c r="BC245" t="s">
        <v>136</v>
      </c>
      <c r="BF245" t="s">
        <v>136</v>
      </c>
      <c r="BG245" t="s">
        <v>136</v>
      </c>
      <c r="BH245" t="s">
        <v>136</v>
      </c>
      <c r="BI245" t="s">
        <v>136</v>
      </c>
      <c r="BJ245" t="s">
        <v>136</v>
      </c>
      <c r="BK245" t="s">
        <v>136</v>
      </c>
      <c r="BN245" t="s">
        <v>136</v>
      </c>
      <c r="BO245" t="s">
        <v>132</v>
      </c>
      <c r="BP245" t="s">
        <v>136</v>
      </c>
      <c r="BQ245" t="s">
        <v>136</v>
      </c>
      <c r="BR245" t="s">
        <v>136</v>
      </c>
      <c r="BS245" t="s">
        <v>136</v>
      </c>
      <c r="CD245" t="s">
        <v>134</v>
      </c>
      <c r="CE245" t="s">
        <v>136</v>
      </c>
      <c r="CF245" t="s">
        <v>136</v>
      </c>
      <c r="CG245" t="s">
        <v>136</v>
      </c>
      <c r="CH245" t="s">
        <v>136</v>
      </c>
      <c r="CI245" t="s">
        <v>136</v>
      </c>
      <c r="CJ245" t="s">
        <v>136</v>
      </c>
      <c r="CM245" t="s">
        <v>136</v>
      </c>
      <c r="CN245" t="s">
        <v>136</v>
      </c>
      <c r="CO245" t="s">
        <v>136</v>
      </c>
      <c r="CP245" t="s">
        <v>136</v>
      </c>
      <c r="CQ245" t="s">
        <v>136</v>
      </c>
      <c r="CR245" t="s">
        <v>136</v>
      </c>
      <c r="CS245" t="s">
        <v>136</v>
      </c>
      <c r="CT245" t="s">
        <v>136</v>
      </c>
      <c r="CU245" t="s">
        <v>137</v>
      </c>
      <c r="CV245" t="s">
        <v>136</v>
      </c>
      <c r="CW245" t="s">
        <v>136</v>
      </c>
      <c r="CX245" t="s">
        <v>136</v>
      </c>
      <c r="CY245" t="s">
        <v>136</v>
      </c>
      <c r="CZ245" t="s">
        <v>136</v>
      </c>
      <c r="DA245" t="s">
        <v>136</v>
      </c>
      <c r="DB245" t="s">
        <v>136</v>
      </c>
      <c r="DC245" t="s">
        <v>136</v>
      </c>
      <c r="DD245" t="s">
        <v>136</v>
      </c>
      <c r="DE245" t="s">
        <v>136</v>
      </c>
      <c r="DF245" t="s">
        <v>136</v>
      </c>
      <c r="DG245" t="s">
        <v>136</v>
      </c>
      <c r="DH245" t="s">
        <v>136</v>
      </c>
      <c r="DI245" t="s">
        <v>136</v>
      </c>
      <c r="DJ245" t="s">
        <v>136</v>
      </c>
      <c r="DK245" t="s">
        <v>136</v>
      </c>
      <c r="DL245" t="s">
        <v>136</v>
      </c>
      <c r="DM245" t="s">
        <v>136</v>
      </c>
      <c r="DN245" t="s">
        <v>136</v>
      </c>
      <c r="DO245" t="s">
        <v>136</v>
      </c>
      <c r="DP245" t="s">
        <v>136</v>
      </c>
      <c r="DQ245" t="s">
        <v>136</v>
      </c>
      <c r="DR245" t="s">
        <v>136</v>
      </c>
      <c r="DS245" t="s">
        <v>136</v>
      </c>
      <c r="DT245" t="s">
        <v>136</v>
      </c>
      <c r="DW245" t="s">
        <v>136</v>
      </c>
      <c r="DX245" t="s">
        <v>136</v>
      </c>
      <c r="DY245" t="s">
        <v>136</v>
      </c>
      <c r="DZ245" t="s">
        <v>136</v>
      </c>
      <c r="EA245" t="s">
        <v>136</v>
      </c>
      <c r="EB245" t="s">
        <v>136</v>
      </c>
      <c r="EC245" t="s">
        <v>136</v>
      </c>
      <c r="ED245" t="s">
        <v>136</v>
      </c>
      <c r="EE245" t="s">
        <v>136</v>
      </c>
      <c r="EF245" t="s">
        <v>136</v>
      </c>
      <c r="EG245" t="s">
        <v>136</v>
      </c>
      <c r="EH245" t="s">
        <v>136</v>
      </c>
      <c r="EI245" t="s">
        <v>136</v>
      </c>
      <c r="EJ245" t="s">
        <v>136</v>
      </c>
      <c r="EK245" t="s">
        <v>136</v>
      </c>
      <c r="EL245" t="s">
        <v>136</v>
      </c>
      <c r="EM245" t="s">
        <v>136</v>
      </c>
      <c r="EN245" t="s">
        <v>136</v>
      </c>
      <c r="EO245" t="s">
        <v>136</v>
      </c>
      <c r="EP245" t="s">
        <v>136</v>
      </c>
      <c r="EQ245" t="s">
        <v>136</v>
      </c>
      <c r="ER245" t="s">
        <v>136</v>
      </c>
      <c r="ES245" t="s">
        <v>136</v>
      </c>
      <c r="ET245" t="s">
        <v>136</v>
      </c>
      <c r="EU245" t="s">
        <v>136</v>
      </c>
      <c r="EV245" t="s">
        <v>133</v>
      </c>
      <c r="EW245" t="s">
        <v>136</v>
      </c>
      <c r="EX245" t="s">
        <v>136</v>
      </c>
      <c r="EY245" t="s">
        <v>136</v>
      </c>
      <c r="EZ245" t="s">
        <v>134</v>
      </c>
      <c r="FA245" t="s">
        <v>136</v>
      </c>
      <c r="FB245" t="s">
        <v>136</v>
      </c>
      <c r="FC245" t="s">
        <v>136</v>
      </c>
      <c r="FD245" t="s">
        <v>136</v>
      </c>
      <c r="FE245" t="s">
        <v>136</v>
      </c>
      <c r="FF245" t="s">
        <v>136</v>
      </c>
    </row>
    <row r="246" spans="1:162" x14ac:dyDescent="0.2">
      <c r="A246" t="s">
        <v>380</v>
      </c>
      <c r="B246" t="s">
        <v>136</v>
      </c>
      <c r="C246" t="s">
        <v>138</v>
      </c>
      <c r="D246" t="s">
        <v>136</v>
      </c>
      <c r="E246" t="s">
        <v>136</v>
      </c>
      <c r="F246" t="s">
        <v>136</v>
      </c>
      <c r="G246" t="s">
        <v>136</v>
      </c>
      <c r="J246" t="s">
        <v>136</v>
      </c>
      <c r="K246" t="s">
        <v>136</v>
      </c>
      <c r="L246" t="s">
        <v>136</v>
      </c>
      <c r="M246" t="s">
        <v>136</v>
      </c>
      <c r="N246" t="s">
        <v>136</v>
      </c>
      <c r="O246" t="s">
        <v>136</v>
      </c>
      <c r="R246" t="s">
        <v>132</v>
      </c>
      <c r="S246" t="s">
        <v>136</v>
      </c>
      <c r="T246" t="s">
        <v>136</v>
      </c>
      <c r="U246" t="s">
        <v>136</v>
      </c>
      <c r="V246" t="s">
        <v>138</v>
      </c>
      <c r="W246" t="s">
        <v>136</v>
      </c>
      <c r="Z246" t="s">
        <v>136</v>
      </c>
      <c r="AA246" t="s">
        <v>132</v>
      </c>
      <c r="AB246" t="s">
        <v>137</v>
      </c>
      <c r="AC246" t="s">
        <v>136</v>
      </c>
      <c r="AD246" t="s">
        <v>136</v>
      </c>
      <c r="AE246" t="s">
        <v>136</v>
      </c>
      <c r="AH246" t="s">
        <v>136</v>
      </c>
      <c r="AI246" t="s">
        <v>136</v>
      </c>
      <c r="AJ246" t="s">
        <v>138</v>
      </c>
      <c r="AK246" t="s">
        <v>136</v>
      </c>
      <c r="AL246" t="s">
        <v>132</v>
      </c>
      <c r="AM246" t="s">
        <v>136</v>
      </c>
      <c r="AP246" t="s">
        <v>136</v>
      </c>
      <c r="AQ246" t="s">
        <v>136</v>
      </c>
      <c r="AR246" t="s">
        <v>136</v>
      </c>
      <c r="AS246" t="s">
        <v>136</v>
      </c>
      <c r="AT246" t="s">
        <v>136</v>
      </c>
      <c r="AU246" t="s">
        <v>136</v>
      </c>
      <c r="AX246" t="s">
        <v>136</v>
      </c>
      <c r="AY246" t="s">
        <v>136</v>
      </c>
      <c r="AZ246" t="s">
        <v>136</v>
      </c>
      <c r="BA246" t="s">
        <v>136</v>
      </c>
      <c r="BB246" t="s">
        <v>136</v>
      </c>
      <c r="BC246" t="s">
        <v>136</v>
      </c>
      <c r="BF246" t="s">
        <v>136</v>
      </c>
      <c r="BG246" t="s">
        <v>136</v>
      </c>
      <c r="BH246" t="s">
        <v>137</v>
      </c>
      <c r="BI246" t="s">
        <v>137</v>
      </c>
      <c r="BJ246" t="s">
        <v>136</v>
      </c>
      <c r="BK246" t="s">
        <v>136</v>
      </c>
      <c r="BN246" t="s">
        <v>136</v>
      </c>
      <c r="BO246" t="s">
        <v>132</v>
      </c>
      <c r="BP246" t="s">
        <v>136</v>
      </c>
      <c r="BQ246" t="s">
        <v>137</v>
      </c>
      <c r="BR246" t="s">
        <v>137</v>
      </c>
      <c r="BS246" t="s">
        <v>137</v>
      </c>
      <c r="CD246" t="s">
        <v>136</v>
      </c>
      <c r="CE246" t="s">
        <v>136</v>
      </c>
      <c r="CF246" t="s">
        <v>136</v>
      </c>
      <c r="CG246" t="s">
        <v>136</v>
      </c>
      <c r="CH246" t="s">
        <v>136</v>
      </c>
      <c r="CI246" t="s">
        <v>136</v>
      </c>
      <c r="CJ246" t="s">
        <v>136</v>
      </c>
      <c r="CM246" t="s">
        <v>136</v>
      </c>
      <c r="CN246" t="s">
        <v>136</v>
      </c>
      <c r="CO246" t="s">
        <v>137</v>
      </c>
      <c r="CP246" t="s">
        <v>136</v>
      </c>
      <c r="CQ246" t="s">
        <v>136</v>
      </c>
      <c r="CR246" t="s">
        <v>136</v>
      </c>
      <c r="CS246" t="s">
        <v>137</v>
      </c>
      <c r="CT246" t="s">
        <v>137</v>
      </c>
      <c r="CU246" t="s">
        <v>132</v>
      </c>
      <c r="CV246" t="s">
        <v>136</v>
      </c>
      <c r="CW246" t="s">
        <v>136</v>
      </c>
      <c r="CX246" t="s">
        <v>136</v>
      </c>
      <c r="CY246" t="s">
        <v>136</v>
      </c>
      <c r="CZ246" t="s">
        <v>136</v>
      </c>
      <c r="DA246" t="s">
        <v>136</v>
      </c>
      <c r="DB246" t="s">
        <v>136</v>
      </c>
      <c r="DC246" t="s">
        <v>136</v>
      </c>
      <c r="DD246" t="s">
        <v>136</v>
      </c>
      <c r="DE246" t="s">
        <v>136</v>
      </c>
      <c r="DF246" t="s">
        <v>136</v>
      </c>
      <c r="DG246" t="s">
        <v>136</v>
      </c>
      <c r="DH246" t="s">
        <v>136</v>
      </c>
      <c r="DI246" t="s">
        <v>136</v>
      </c>
      <c r="DJ246" t="s">
        <v>136</v>
      </c>
      <c r="DK246" t="s">
        <v>136</v>
      </c>
      <c r="DL246" t="s">
        <v>136</v>
      </c>
      <c r="DM246" t="s">
        <v>136</v>
      </c>
      <c r="DN246" t="s">
        <v>136</v>
      </c>
      <c r="DO246" t="s">
        <v>136</v>
      </c>
      <c r="DP246" t="s">
        <v>136</v>
      </c>
      <c r="DQ246" t="s">
        <v>136</v>
      </c>
      <c r="DR246" t="s">
        <v>136</v>
      </c>
      <c r="DS246" t="s">
        <v>136</v>
      </c>
      <c r="DT246" t="s">
        <v>136</v>
      </c>
      <c r="DW246" t="s">
        <v>136</v>
      </c>
      <c r="DX246" t="s">
        <v>136</v>
      </c>
      <c r="DY246" t="s">
        <v>137</v>
      </c>
      <c r="DZ246" t="s">
        <v>136</v>
      </c>
      <c r="EA246" t="s">
        <v>136</v>
      </c>
      <c r="EB246" t="s">
        <v>136</v>
      </c>
      <c r="EC246" t="s">
        <v>136</v>
      </c>
      <c r="ED246" t="s">
        <v>138</v>
      </c>
      <c r="EE246" t="s">
        <v>137</v>
      </c>
      <c r="EF246" t="s">
        <v>136</v>
      </c>
      <c r="EG246" t="s">
        <v>136</v>
      </c>
      <c r="EH246" t="s">
        <v>136</v>
      </c>
      <c r="EI246" t="s">
        <v>136</v>
      </c>
      <c r="EJ246" t="s">
        <v>136</v>
      </c>
      <c r="EK246" t="s">
        <v>136</v>
      </c>
      <c r="EL246" t="s">
        <v>136</v>
      </c>
      <c r="EM246" t="s">
        <v>136</v>
      </c>
      <c r="EN246" t="s">
        <v>136</v>
      </c>
      <c r="EO246" t="s">
        <v>136</v>
      </c>
      <c r="EP246" t="s">
        <v>136</v>
      </c>
      <c r="EQ246" t="s">
        <v>138</v>
      </c>
      <c r="ER246" t="s">
        <v>137</v>
      </c>
      <c r="ES246" t="s">
        <v>136</v>
      </c>
      <c r="ET246" t="s">
        <v>136</v>
      </c>
      <c r="EU246" t="s">
        <v>138</v>
      </c>
      <c r="EV246" t="s">
        <v>133</v>
      </c>
      <c r="EW246" t="s">
        <v>136</v>
      </c>
      <c r="EX246" t="s">
        <v>136</v>
      </c>
      <c r="EY246" t="s">
        <v>136</v>
      </c>
      <c r="EZ246" t="s">
        <v>138</v>
      </c>
      <c r="FA246" t="s">
        <v>136</v>
      </c>
      <c r="FB246" t="s">
        <v>136</v>
      </c>
      <c r="FC246" t="s">
        <v>136</v>
      </c>
      <c r="FD246" t="s">
        <v>137</v>
      </c>
      <c r="FE246" t="s">
        <v>137</v>
      </c>
      <c r="FF246" t="s">
        <v>136</v>
      </c>
    </row>
    <row r="247" spans="1:162" x14ac:dyDescent="0.2">
      <c r="A247" t="s">
        <v>381</v>
      </c>
      <c r="B247" t="s">
        <v>136</v>
      </c>
      <c r="C247" t="s">
        <v>136</v>
      </c>
      <c r="D247" t="s">
        <v>136</v>
      </c>
      <c r="E247" t="s">
        <v>136</v>
      </c>
      <c r="F247" t="s">
        <v>136</v>
      </c>
      <c r="G247" t="s">
        <v>136</v>
      </c>
      <c r="J247" t="s">
        <v>132</v>
      </c>
      <c r="K247" t="s">
        <v>136</v>
      </c>
      <c r="L247" t="s">
        <v>136</v>
      </c>
      <c r="M247" t="s">
        <v>136</v>
      </c>
      <c r="N247" t="s">
        <v>136</v>
      </c>
      <c r="O247" t="s">
        <v>136</v>
      </c>
      <c r="R247" t="s">
        <v>136</v>
      </c>
      <c r="S247" t="s">
        <v>136</v>
      </c>
      <c r="T247" t="s">
        <v>136</v>
      </c>
      <c r="U247" t="s">
        <v>133</v>
      </c>
      <c r="V247" t="s">
        <v>136</v>
      </c>
      <c r="W247" t="s">
        <v>136</v>
      </c>
      <c r="Z247" t="s">
        <v>136</v>
      </c>
      <c r="AA247" t="s">
        <v>136</v>
      </c>
      <c r="AB247" t="s">
        <v>136</v>
      </c>
      <c r="AC247" t="s">
        <v>136</v>
      </c>
      <c r="AD247" t="s">
        <v>136</v>
      </c>
      <c r="AE247" t="s">
        <v>136</v>
      </c>
      <c r="AH247" t="s">
        <v>136</v>
      </c>
      <c r="AI247" t="s">
        <v>136</v>
      </c>
      <c r="AJ247" t="s">
        <v>136</v>
      </c>
      <c r="AK247" t="s">
        <v>136</v>
      </c>
      <c r="AL247" t="s">
        <v>136</v>
      </c>
      <c r="AM247" t="s">
        <v>133</v>
      </c>
      <c r="AP247" t="s">
        <v>132</v>
      </c>
      <c r="AQ247" t="s">
        <v>136</v>
      </c>
      <c r="AR247" t="s">
        <v>136</v>
      </c>
      <c r="AS247" t="s">
        <v>136</v>
      </c>
      <c r="AT247" t="s">
        <v>136</v>
      </c>
      <c r="AU247" t="s">
        <v>136</v>
      </c>
      <c r="AX247" t="s">
        <v>136</v>
      </c>
      <c r="AY247" t="s">
        <v>136</v>
      </c>
      <c r="AZ247" t="s">
        <v>136</v>
      </c>
      <c r="BA247" t="s">
        <v>136</v>
      </c>
      <c r="BB247" t="s">
        <v>136</v>
      </c>
      <c r="BC247" t="s">
        <v>136</v>
      </c>
      <c r="BF247" t="s">
        <v>136</v>
      </c>
      <c r="BG247" t="s">
        <v>136</v>
      </c>
      <c r="BH247" t="s">
        <v>136</v>
      </c>
      <c r="BI247" t="s">
        <v>137</v>
      </c>
      <c r="BJ247" t="s">
        <v>136</v>
      </c>
      <c r="BK247" t="s">
        <v>136</v>
      </c>
      <c r="BN247" t="s">
        <v>136</v>
      </c>
      <c r="BO247" t="s">
        <v>136</v>
      </c>
      <c r="BP247" t="s">
        <v>136</v>
      </c>
      <c r="BQ247" t="s">
        <v>136</v>
      </c>
      <c r="BR247" t="s">
        <v>136</v>
      </c>
      <c r="BS247" t="s">
        <v>136</v>
      </c>
      <c r="CD247" t="s">
        <v>136</v>
      </c>
      <c r="CE247" t="s">
        <v>136</v>
      </c>
      <c r="CF247" t="s">
        <v>136</v>
      </c>
      <c r="CG247" t="s">
        <v>136</v>
      </c>
      <c r="CH247" t="s">
        <v>136</v>
      </c>
      <c r="CI247" t="s">
        <v>136</v>
      </c>
      <c r="CJ247" t="s">
        <v>136</v>
      </c>
      <c r="CM247" t="s">
        <v>136</v>
      </c>
      <c r="CN247" t="s">
        <v>136</v>
      </c>
      <c r="CO247" t="s">
        <v>136</v>
      </c>
      <c r="CP247" t="s">
        <v>136</v>
      </c>
      <c r="CQ247" t="s">
        <v>136</v>
      </c>
      <c r="CR247" t="s">
        <v>136</v>
      </c>
      <c r="CS247" t="s">
        <v>136</v>
      </c>
      <c r="CT247" t="s">
        <v>136</v>
      </c>
      <c r="CU247" t="s">
        <v>136</v>
      </c>
      <c r="CV247" t="s">
        <v>136</v>
      </c>
      <c r="CW247" t="s">
        <v>136</v>
      </c>
      <c r="CX247" t="s">
        <v>136</v>
      </c>
      <c r="CY247" t="s">
        <v>136</v>
      </c>
      <c r="CZ247" t="s">
        <v>136</v>
      </c>
      <c r="DA247" t="s">
        <v>136</v>
      </c>
      <c r="DB247" t="s">
        <v>136</v>
      </c>
      <c r="DC247" t="s">
        <v>136</v>
      </c>
      <c r="DD247" t="s">
        <v>136</v>
      </c>
      <c r="DE247" t="s">
        <v>136</v>
      </c>
      <c r="DF247" t="s">
        <v>136</v>
      </c>
      <c r="DG247" t="s">
        <v>136</v>
      </c>
      <c r="DH247" t="s">
        <v>136</v>
      </c>
      <c r="DI247" t="s">
        <v>136</v>
      </c>
      <c r="DJ247" t="s">
        <v>136</v>
      </c>
      <c r="DK247" t="s">
        <v>136</v>
      </c>
      <c r="DL247" t="s">
        <v>137</v>
      </c>
      <c r="DM247" t="s">
        <v>136</v>
      </c>
      <c r="DN247" t="s">
        <v>136</v>
      </c>
      <c r="DO247" t="s">
        <v>136</v>
      </c>
      <c r="DP247" t="s">
        <v>136</v>
      </c>
      <c r="DQ247" t="s">
        <v>136</v>
      </c>
      <c r="DR247" t="s">
        <v>136</v>
      </c>
      <c r="DS247" t="s">
        <v>136</v>
      </c>
      <c r="DT247" t="s">
        <v>136</v>
      </c>
      <c r="DW247" t="s">
        <v>136</v>
      </c>
      <c r="DX247" t="s">
        <v>136</v>
      </c>
      <c r="DY247" t="s">
        <v>136</v>
      </c>
      <c r="DZ247" t="s">
        <v>137</v>
      </c>
      <c r="EA247" t="s">
        <v>136</v>
      </c>
      <c r="EB247" t="s">
        <v>136</v>
      </c>
      <c r="EC247" t="s">
        <v>136</v>
      </c>
      <c r="ED247" t="s">
        <v>136</v>
      </c>
      <c r="EE247" t="s">
        <v>136</v>
      </c>
      <c r="EF247" t="s">
        <v>136</v>
      </c>
      <c r="EG247" t="s">
        <v>136</v>
      </c>
      <c r="EH247" t="s">
        <v>136</v>
      </c>
      <c r="EI247" t="s">
        <v>136</v>
      </c>
      <c r="EJ247" t="s">
        <v>136</v>
      </c>
      <c r="EK247" t="s">
        <v>136</v>
      </c>
      <c r="EL247" t="s">
        <v>136</v>
      </c>
      <c r="EM247" t="s">
        <v>136</v>
      </c>
      <c r="EN247" t="s">
        <v>136</v>
      </c>
      <c r="EO247" t="s">
        <v>136</v>
      </c>
      <c r="EP247" t="s">
        <v>136</v>
      </c>
      <c r="EQ247" t="s">
        <v>136</v>
      </c>
      <c r="ER247" t="s">
        <v>136</v>
      </c>
      <c r="ES247" t="s">
        <v>136</v>
      </c>
      <c r="ET247" t="s">
        <v>136</v>
      </c>
      <c r="EU247" t="s">
        <v>136</v>
      </c>
      <c r="EV247" t="s">
        <v>136</v>
      </c>
      <c r="EW247" t="s">
        <v>136</v>
      </c>
      <c r="EX247" t="s">
        <v>136</v>
      </c>
      <c r="EY247" t="s">
        <v>136</v>
      </c>
      <c r="EZ247" t="s">
        <v>136</v>
      </c>
      <c r="FA247" t="s">
        <v>136</v>
      </c>
      <c r="FB247" t="s">
        <v>136</v>
      </c>
      <c r="FC247" t="s">
        <v>136</v>
      </c>
      <c r="FD247" t="s">
        <v>136</v>
      </c>
      <c r="FE247" t="s">
        <v>136</v>
      </c>
      <c r="FF247" t="s">
        <v>136</v>
      </c>
    </row>
    <row r="248" spans="1:162" x14ac:dyDescent="0.2">
      <c r="A248" t="s">
        <v>382</v>
      </c>
      <c r="B248" t="s">
        <v>136</v>
      </c>
      <c r="C248" t="s">
        <v>136</v>
      </c>
      <c r="D248" t="s">
        <v>132</v>
      </c>
      <c r="E248" t="s">
        <v>136</v>
      </c>
      <c r="F248" t="s">
        <v>136</v>
      </c>
      <c r="G248" t="s">
        <v>136</v>
      </c>
      <c r="J248" t="s">
        <v>132</v>
      </c>
      <c r="K248" t="s">
        <v>136</v>
      </c>
      <c r="L248" t="s">
        <v>136</v>
      </c>
      <c r="M248" t="s">
        <v>136</v>
      </c>
      <c r="N248" t="s">
        <v>136</v>
      </c>
      <c r="O248" t="s">
        <v>136</v>
      </c>
      <c r="R248" t="s">
        <v>136</v>
      </c>
      <c r="S248" t="s">
        <v>136</v>
      </c>
      <c r="T248" t="s">
        <v>136</v>
      </c>
      <c r="U248" t="s">
        <v>136</v>
      </c>
      <c r="V248" t="s">
        <v>136</v>
      </c>
      <c r="W248" t="s">
        <v>132</v>
      </c>
      <c r="Z248" t="s">
        <v>136</v>
      </c>
      <c r="AA248" t="s">
        <v>136</v>
      </c>
      <c r="AB248" t="s">
        <v>132</v>
      </c>
      <c r="AC248" t="s">
        <v>136</v>
      </c>
      <c r="AD248" t="s">
        <v>136</v>
      </c>
      <c r="AE248" t="s">
        <v>136</v>
      </c>
      <c r="AH248" t="s">
        <v>136</v>
      </c>
      <c r="AI248" t="s">
        <v>132</v>
      </c>
      <c r="AJ248" t="s">
        <v>136</v>
      </c>
      <c r="AK248" t="s">
        <v>136</v>
      </c>
      <c r="AL248" t="s">
        <v>136</v>
      </c>
      <c r="AM248" t="s">
        <v>138</v>
      </c>
      <c r="AP248" t="s">
        <v>132</v>
      </c>
      <c r="AQ248" t="s">
        <v>136</v>
      </c>
      <c r="AR248" t="s">
        <v>136</v>
      </c>
      <c r="AS248" t="s">
        <v>136</v>
      </c>
      <c r="AT248" t="s">
        <v>136</v>
      </c>
      <c r="AU248" t="s">
        <v>136</v>
      </c>
      <c r="AX248" t="s">
        <v>136</v>
      </c>
      <c r="AY248" t="s">
        <v>132</v>
      </c>
      <c r="AZ248" t="s">
        <v>132</v>
      </c>
      <c r="BA248" t="s">
        <v>136</v>
      </c>
      <c r="BB248" t="s">
        <v>134</v>
      </c>
      <c r="BC248" t="s">
        <v>136</v>
      </c>
      <c r="BF248" t="s">
        <v>138</v>
      </c>
      <c r="BG248" t="s">
        <v>132</v>
      </c>
      <c r="BH248" t="s">
        <v>132</v>
      </c>
      <c r="BI248" t="s">
        <v>136</v>
      </c>
      <c r="BJ248" t="s">
        <v>136</v>
      </c>
      <c r="BK248" t="s">
        <v>136</v>
      </c>
      <c r="BN248" t="s">
        <v>136</v>
      </c>
      <c r="BO248" t="s">
        <v>136</v>
      </c>
      <c r="BP248" t="s">
        <v>136</v>
      </c>
      <c r="BQ248" t="s">
        <v>136</v>
      </c>
      <c r="BR248" t="s">
        <v>136</v>
      </c>
      <c r="BS248" t="s">
        <v>132</v>
      </c>
      <c r="CD248" t="s">
        <v>134</v>
      </c>
      <c r="CE248" t="s">
        <v>136</v>
      </c>
      <c r="CF248" t="s">
        <v>136</v>
      </c>
      <c r="CG248" t="s">
        <v>136</v>
      </c>
      <c r="CH248" t="s">
        <v>136</v>
      </c>
      <c r="CI248" t="s">
        <v>136</v>
      </c>
      <c r="CJ248" t="s">
        <v>136</v>
      </c>
      <c r="CM248" t="s">
        <v>136</v>
      </c>
      <c r="CN248" t="s">
        <v>136</v>
      </c>
      <c r="CO248" t="s">
        <v>136</v>
      </c>
      <c r="CP248" t="s">
        <v>136</v>
      </c>
      <c r="CQ248" t="s">
        <v>132</v>
      </c>
      <c r="CR248" t="s">
        <v>132</v>
      </c>
      <c r="CS248" t="s">
        <v>136</v>
      </c>
      <c r="CT248" t="s">
        <v>136</v>
      </c>
      <c r="CU248" t="s">
        <v>136</v>
      </c>
      <c r="CV248" t="s">
        <v>136</v>
      </c>
      <c r="CW248" t="s">
        <v>132</v>
      </c>
      <c r="CX248" t="s">
        <v>132</v>
      </c>
      <c r="CY248" t="s">
        <v>136</v>
      </c>
      <c r="CZ248" t="s">
        <v>136</v>
      </c>
      <c r="DA248" t="s">
        <v>136</v>
      </c>
      <c r="DB248" t="s">
        <v>132</v>
      </c>
      <c r="DC248" t="s">
        <v>136</v>
      </c>
      <c r="DD248" t="s">
        <v>136</v>
      </c>
      <c r="DE248" t="s">
        <v>136</v>
      </c>
      <c r="DF248" t="s">
        <v>132</v>
      </c>
      <c r="DG248" t="s">
        <v>136</v>
      </c>
      <c r="DH248" t="s">
        <v>136</v>
      </c>
      <c r="DI248" t="s">
        <v>136</v>
      </c>
      <c r="DJ248" t="s">
        <v>136</v>
      </c>
      <c r="DK248" t="s">
        <v>136</v>
      </c>
      <c r="DL248" t="s">
        <v>132</v>
      </c>
      <c r="DM248" t="s">
        <v>136</v>
      </c>
      <c r="DN248" t="s">
        <v>136</v>
      </c>
      <c r="DO248" t="s">
        <v>136</v>
      </c>
      <c r="DP248" t="s">
        <v>132</v>
      </c>
      <c r="DQ248" t="s">
        <v>136</v>
      </c>
      <c r="DR248" t="s">
        <v>136</v>
      </c>
      <c r="DS248" t="s">
        <v>136</v>
      </c>
      <c r="DT248" t="s">
        <v>136</v>
      </c>
      <c r="DW248" t="s">
        <v>136</v>
      </c>
      <c r="DX248" t="s">
        <v>136</v>
      </c>
      <c r="DY248" t="s">
        <v>136</v>
      </c>
      <c r="DZ248" t="s">
        <v>136</v>
      </c>
      <c r="EA248" t="s">
        <v>136</v>
      </c>
      <c r="EB248" t="s">
        <v>136</v>
      </c>
      <c r="EC248" t="s">
        <v>136</v>
      </c>
      <c r="ED248" t="s">
        <v>136</v>
      </c>
      <c r="EE248" t="s">
        <v>136</v>
      </c>
      <c r="EF248" t="s">
        <v>136</v>
      </c>
      <c r="EG248" t="s">
        <v>136</v>
      </c>
      <c r="EH248" t="s">
        <v>132</v>
      </c>
      <c r="EI248" t="s">
        <v>136</v>
      </c>
      <c r="EJ248" t="s">
        <v>136</v>
      </c>
      <c r="EK248" t="s">
        <v>136</v>
      </c>
      <c r="EL248" t="s">
        <v>132</v>
      </c>
      <c r="EM248" t="s">
        <v>136</v>
      </c>
      <c r="EN248" t="s">
        <v>136</v>
      </c>
      <c r="EO248" t="s">
        <v>136</v>
      </c>
      <c r="EP248" t="s">
        <v>136</v>
      </c>
      <c r="EQ248" t="s">
        <v>136</v>
      </c>
      <c r="ER248" t="s">
        <v>136</v>
      </c>
      <c r="ES248" t="s">
        <v>136</v>
      </c>
      <c r="ET248" t="s">
        <v>132</v>
      </c>
      <c r="EU248" t="s">
        <v>136</v>
      </c>
      <c r="EV248" t="s">
        <v>136</v>
      </c>
      <c r="EW248" t="s">
        <v>136</v>
      </c>
      <c r="EX248" t="s">
        <v>136</v>
      </c>
      <c r="EY248" t="s">
        <v>136</v>
      </c>
      <c r="EZ248" t="s">
        <v>132</v>
      </c>
      <c r="FA248" t="s">
        <v>136</v>
      </c>
      <c r="FB248" t="s">
        <v>136</v>
      </c>
      <c r="FC248" t="s">
        <v>136</v>
      </c>
      <c r="FD248" t="s">
        <v>136</v>
      </c>
      <c r="FE248" t="s">
        <v>136</v>
      </c>
      <c r="FF248" t="s">
        <v>132</v>
      </c>
    </row>
    <row r="249" spans="1:162" x14ac:dyDescent="0.2">
      <c r="A249" t="s">
        <v>383</v>
      </c>
      <c r="B249" t="s">
        <v>136</v>
      </c>
      <c r="C249" t="s">
        <v>136</v>
      </c>
      <c r="D249" t="s">
        <v>136</v>
      </c>
      <c r="E249" t="s">
        <v>136</v>
      </c>
      <c r="F249" t="s">
        <v>136</v>
      </c>
      <c r="G249" t="s">
        <v>136</v>
      </c>
      <c r="J249" t="s">
        <v>138</v>
      </c>
      <c r="K249" t="s">
        <v>132</v>
      </c>
      <c r="L249" t="s">
        <v>136</v>
      </c>
      <c r="M249" t="s">
        <v>136</v>
      </c>
      <c r="N249" t="s">
        <v>136</v>
      </c>
      <c r="O249" t="s">
        <v>138</v>
      </c>
      <c r="R249" t="s">
        <v>136</v>
      </c>
      <c r="S249" t="s">
        <v>136</v>
      </c>
      <c r="T249" t="s">
        <v>136</v>
      </c>
      <c r="U249" t="s">
        <v>136</v>
      </c>
      <c r="V249" t="s">
        <v>136</v>
      </c>
      <c r="W249" t="s">
        <v>133</v>
      </c>
      <c r="Z249" t="s">
        <v>136</v>
      </c>
      <c r="AA249" t="s">
        <v>136</v>
      </c>
      <c r="AB249" t="s">
        <v>136</v>
      </c>
      <c r="AC249" t="s">
        <v>136</v>
      </c>
      <c r="AD249" t="s">
        <v>136</v>
      </c>
      <c r="AE249" t="s">
        <v>132</v>
      </c>
      <c r="AH249" t="s">
        <v>137</v>
      </c>
      <c r="AI249" t="s">
        <v>136</v>
      </c>
      <c r="AJ249" t="s">
        <v>136</v>
      </c>
      <c r="AK249" t="s">
        <v>136</v>
      </c>
      <c r="AL249" t="s">
        <v>136</v>
      </c>
      <c r="AM249" t="s">
        <v>136</v>
      </c>
      <c r="AP249" t="s">
        <v>136</v>
      </c>
      <c r="AQ249" t="s">
        <v>136</v>
      </c>
      <c r="AR249" t="s">
        <v>136</v>
      </c>
      <c r="AS249" t="s">
        <v>136</v>
      </c>
      <c r="AT249" t="s">
        <v>136</v>
      </c>
      <c r="AU249" t="s">
        <v>136</v>
      </c>
      <c r="AX249" t="s">
        <v>132</v>
      </c>
      <c r="AY249" t="s">
        <v>136</v>
      </c>
      <c r="AZ249" t="s">
        <v>136</v>
      </c>
      <c r="BA249" t="s">
        <v>132</v>
      </c>
      <c r="BB249" t="s">
        <v>132</v>
      </c>
      <c r="BC249" t="s">
        <v>136</v>
      </c>
      <c r="BF249" t="s">
        <v>136</v>
      </c>
      <c r="BG249" t="s">
        <v>136</v>
      </c>
      <c r="BH249" t="s">
        <v>136</v>
      </c>
      <c r="BI249" t="s">
        <v>133</v>
      </c>
      <c r="BJ249" t="s">
        <v>136</v>
      </c>
      <c r="BK249" t="s">
        <v>136</v>
      </c>
      <c r="BN249" t="s">
        <v>133</v>
      </c>
      <c r="BO249" t="s">
        <v>132</v>
      </c>
      <c r="BP249" t="s">
        <v>132</v>
      </c>
      <c r="BQ249" t="s">
        <v>136</v>
      </c>
      <c r="BR249" t="s">
        <v>133</v>
      </c>
      <c r="BS249" t="s">
        <v>136</v>
      </c>
      <c r="CD249" t="s">
        <v>133</v>
      </c>
      <c r="CE249" t="s">
        <v>136</v>
      </c>
      <c r="CF249" t="s">
        <v>136</v>
      </c>
      <c r="CG249" t="s">
        <v>136</v>
      </c>
      <c r="CH249" t="s">
        <v>138</v>
      </c>
      <c r="CI249" t="s">
        <v>136</v>
      </c>
      <c r="CJ249" t="s">
        <v>136</v>
      </c>
      <c r="CM249" t="s">
        <v>136</v>
      </c>
      <c r="CN249" t="s">
        <v>136</v>
      </c>
      <c r="CO249" t="s">
        <v>136</v>
      </c>
      <c r="CP249" t="s">
        <v>136</v>
      </c>
      <c r="CQ249" t="s">
        <v>136</v>
      </c>
      <c r="CR249" t="s">
        <v>136</v>
      </c>
      <c r="CS249" t="s">
        <v>136</v>
      </c>
      <c r="CT249" t="s">
        <v>136</v>
      </c>
      <c r="CU249" t="s">
        <v>136</v>
      </c>
      <c r="CV249" t="s">
        <v>136</v>
      </c>
      <c r="CW249" t="s">
        <v>136</v>
      </c>
      <c r="CX249" t="s">
        <v>136</v>
      </c>
      <c r="CY249" t="s">
        <v>136</v>
      </c>
      <c r="CZ249" t="s">
        <v>136</v>
      </c>
      <c r="DA249" t="s">
        <v>136</v>
      </c>
      <c r="DB249" t="s">
        <v>136</v>
      </c>
      <c r="DC249" t="s">
        <v>136</v>
      </c>
      <c r="DD249" t="s">
        <v>136</v>
      </c>
      <c r="DE249" t="s">
        <v>136</v>
      </c>
      <c r="DF249" t="s">
        <v>136</v>
      </c>
      <c r="DG249" t="s">
        <v>136</v>
      </c>
      <c r="DH249" t="s">
        <v>136</v>
      </c>
      <c r="DI249" t="s">
        <v>136</v>
      </c>
      <c r="DJ249" t="s">
        <v>136</v>
      </c>
      <c r="DK249" t="s">
        <v>136</v>
      </c>
      <c r="DL249" t="s">
        <v>136</v>
      </c>
      <c r="DM249" t="s">
        <v>136</v>
      </c>
      <c r="DN249" t="s">
        <v>136</v>
      </c>
      <c r="DO249" t="s">
        <v>136</v>
      </c>
      <c r="DP249" t="s">
        <v>136</v>
      </c>
      <c r="DQ249" t="s">
        <v>136</v>
      </c>
      <c r="DR249" t="s">
        <v>136</v>
      </c>
      <c r="DS249" t="s">
        <v>136</v>
      </c>
      <c r="DT249" t="s">
        <v>136</v>
      </c>
      <c r="DW249" t="s">
        <v>136</v>
      </c>
      <c r="DX249" t="s">
        <v>136</v>
      </c>
      <c r="DY249" t="s">
        <v>136</v>
      </c>
      <c r="DZ249" t="s">
        <v>136</v>
      </c>
      <c r="EA249" t="s">
        <v>136</v>
      </c>
      <c r="EB249" t="s">
        <v>136</v>
      </c>
      <c r="EC249" t="s">
        <v>136</v>
      </c>
      <c r="ED249" t="s">
        <v>136</v>
      </c>
      <c r="EE249" t="s">
        <v>138</v>
      </c>
      <c r="EF249" t="s">
        <v>136</v>
      </c>
      <c r="EG249" t="s">
        <v>136</v>
      </c>
      <c r="EH249" t="s">
        <v>136</v>
      </c>
      <c r="EI249" t="s">
        <v>136</v>
      </c>
      <c r="EJ249" t="s">
        <v>136</v>
      </c>
      <c r="EK249" t="s">
        <v>136</v>
      </c>
      <c r="EL249" t="s">
        <v>136</v>
      </c>
      <c r="EM249" t="s">
        <v>136</v>
      </c>
      <c r="EN249" t="s">
        <v>136</v>
      </c>
      <c r="EO249" t="s">
        <v>136</v>
      </c>
      <c r="EP249" t="s">
        <v>136</v>
      </c>
      <c r="EQ249" t="s">
        <v>136</v>
      </c>
      <c r="ER249" t="s">
        <v>138</v>
      </c>
      <c r="ES249" t="s">
        <v>136</v>
      </c>
      <c r="ET249" t="s">
        <v>136</v>
      </c>
      <c r="EU249" t="s">
        <v>136</v>
      </c>
      <c r="EV249" t="s">
        <v>138</v>
      </c>
      <c r="EW249" t="s">
        <v>136</v>
      </c>
      <c r="EX249" t="s">
        <v>136</v>
      </c>
      <c r="EY249" t="s">
        <v>136</v>
      </c>
      <c r="EZ249" t="s">
        <v>136</v>
      </c>
      <c r="FA249" t="s">
        <v>136</v>
      </c>
      <c r="FB249" t="s">
        <v>136</v>
      </c>
      <c r="FC249" t="s">
        <v>136</v>
      </c>
      <c r="FD249" t="s">
        <v>136</v>
      </c>
      <c r="FE249" t="s">
        <v>136</v>
      </c>
      <c r="FF249" t="s">
        <v>136</v>
      </c>
    </row>
    <row r="250" spans="1:162" x14ac:dyDescent="0.2">
      <c r="A250" t="s">
        <v>384</v>
      </c>
      <c r="B250" t="s">
        <v>133</v>
      </c>
      <c r="C250" t="s">
        <v>134</v>
      </c>
      <c r="D250" t="s">
        <v>133</v>
      </c>
      <c r="E250" t="s">
        <v>133</v>
      </c>
      <c r="F250" t="s">
        <v>133</v>
      </c>
      <c r="G250" t="s">
        <v>133</v>
      </c>
      <c r="J250" t="s">
        <v>133</v>
      </c>
      <c r="K250" t="s">
        <v>133</v>
      </c>
      <c r="L250" t="s">
        <v>133</v>
      </c>
      <c r="M250" t="s">
        <v>133</v>
      </c>
      <c r="N250" t="s">
        <v>133</v>
      </c>
      <c r="O250" t="s">
        <v>132</v>
      </c>
      <c r="R250" t="s">
        <v>133</v>
      </c>
      <c r="S250" t="s">
        <v>133</v>
      </c>
      <c r="T250" t="s">
        <v>134</v>
      </c>
      <c r="U250" t="s">
        <v>134</v>
      </c>
      <c r="V250" t="s">
        <v>133</v>
      </c>
      <c r="W250" t="s">
        <v>134</v>
      </c>
      <c r="Z250" t="s">
        <v>133</v>
      </c>
      <c r="AA250" t="s">
        <v>133</v>
      </c>
      <c r="AB250" t="s">
        <v>133</v>
      </c>
      <c r="AC250" t="s">
        <v>133</v>
      </c>
      <c r="AD250" t="s">
        <v>133</v>
      </c>
      <c r="AE250" t="s">
        <v>133</v>
      </c>
      <c r="AH250" t="s">
        <v>134</v>
      </c>
      <c r="AI250" t="s">
        <v>133</v>
      </c>
      <c r="AJ250" t="s">
        <v>133</v>
      </c>
      <c r="AK250" t="s">
        <v>133</v>
      </c>
      <c r="AL250" t="s">
        <v>133</v>
      </c>
      <c r="AM250" t="s">
        <v>132</v>
      </c>
      <c r="AP250" t="s">
        <v>133</v>
      </c>
      <c r="AQ250" t="s">
        <v>133</v>
      </c>
      <c r="AR250" t="s">
        <v>132</v>
      </c>
      <c r="AS250" t="s">
        <v>132</v>
      </c>
      <c r="AT250" t="s">
        <v>133</v>
      </c>
      <c r="AU250" t="s">
        <v>133</v>
      </c>
      <c r="AX250" t="s">
        <v>133</v>
      </c>
      <c r="AY250" t="s">
        <v>133</v>
      </c>
      <c r="AZ250" t="s">
        <v>133</v>
      </c>
      <c r="BA250" t="s">
        <v>133</v>
      </c>
      <c r="BB250" t="s">
        <v>133</v>
      </c>
      <c r="BC250" t="s">
        <v>136</v>
      </c>
      <c r="BF250" t="s">
        <v>133</v>
      </c>
      <c r="BG250" t="s">
        <v>133</v>
      </c>
      <c r="BH250" t="s">
        <v>133</v>
      </c>
      <c r="BI250" t="s">
        <v>134</v>
      </c>
      <c r="BJ250" t="s">
        <v>133</v>
      </c>
      <c r="BK250" t="s">
        <v>133</v>
      </c>
      <c r="BN250" t="s">
        <v>133</v>
      </c>
      <c r="BO250" t="s">
        <v>133</v>
      </c>
      <c r="BP250" t="s">
        <v>133</v>
      </c>
      <c r="BQ250" t="s">
        <v>133</v>
      </c>
      <c r="BR250" t="s">
        <v>134</v>
      </c>
      <c r="BS250" t="s">
        <v>134</v>
      </c>
      <c r="CD250" t="s">
        <v>133</v>
      </c>
      <c r="CE250" t="s">
        <v>133</v>
      </c>
      <c r="CF250" t="s">
        <v>133</v>
      </c>
      <c r="CG250" t="s">
        <v>133</v>
      </c>
      <c r="CH250" t="s">
        <v>133</v>
      </c>
      <c r="CI250" t="s">
        <v>133</v>
      </c>
      <c r="CJ250" t="s">
        <v>133</v>
      </c>
      <c r="CM250" t="s">
        <v>133</v>
      </c>
      <c r="CN250" t="s">
        <v>133</v>
      </c>
      <c r="CO250" t="s">
        <v>134</v>
      </c>
      <c r="CP250" t="s">
        <v>133</v>
      </c>
      <c r="CQ250" t="s">
        <v>133</v>
      </c>
      <c r="CR250" t="s">
        <v>133</v>
      </c>
      <c r="CS250" t="s">
        <v>133</v>
      </c>
      <c r="CT250" t="s">
        <v>133</v>
      </c>
      <c r="CU250" t="s">
        <v>134</v>
      </c>
      <c r="CV250" t="s">
        <v>133</v>
      </c>
      <c r="CW250" t="s">
        <v>133</v>
      </c>
      <c r="CX250" t="s">
        <v>133</v>
      </c>
      <c r="CY250" t="s">
        <v>133</v>
      </c>
      <c r="CZ250" t="s">
        <v>133</v>
      </c>
      <c r="DA250" t="s">
        <v>133</v>
      </c>
      <c r="DB250" t="s">
        <v>133</v>
      </c>
      <c r="DC250" t="s">
        <v>133</v>
      </c>
      <c r="DD250" t="s">
        <v>133</v>
      </c>
      <c r="DE250" t="s">
        <v>134</v>
      </c>
      <c r="DF250" t="s">
        <v>133</v>
      </c>
      <c r="DG250" t="s">
        <v>133</v>
      </c>
      <c r="DH250" t="s">
        <v>133</v>
      </c>
      <c r="DI250" t="s">
        <v>133</v>
      </c>
      <c r="DJ250" t="s">
        <v>133</v>
      </c>
      <c r="DK250" t="s">
        <v>133</v>
      </c>
      <c r="DL250" t="s">
        <v>133</v>
      </c>
      <c r="DM250" t="s">
        <v>133</v>
      </c>
      <c r="DN250" t="s">
        <v>133</v>
      </c>
      <c r="DO250" t="s">
        <v>136</v>
      </c>
      <c r="DP250" t="s">
        <v>133</v>
      </c>
      <c r="DQ250" t="s">
        <v>133</v>
      </c>
      <c r="DR250" t="s">
        <v>133</v>
      </c>
      <c r="DS250" t="s">
        <v>133</v>
      </c>
      <c r="DT250" t="s">
        <v>133</v>
      </c>
      <c r="DW250" t="s">
        <v>133</v>
      </c>
      <c r="DX250" t="s">
        <v>133</v>
      </c>
      <c r="DY250" t="s">
        <v>133</v>
      </c>
      <c r="DZ250" t="s">
        <v>133</v>
      </c>
      <c r="EA250" t="s">
        <v>133</v>
      </c>
      <c r="EB250" t="s">
        <v>133</v>
      </c>
      <c r="EC250" t="s">
        <v>133</v>
      </c>
      <c r="ED250" t="s">
        <v>133</v>
      </c>
      <c r="EE250" t="s">
        <v>133</v>
      </c>
      <c r="EF250" t="s">
        <v>133</v>
      </c>
      <c r="EG250" t="s">
        <v>133</v>
      </c>
      <c r="EH250" t="s">
        <v>133</v>
      </c>
      <c r="EI250" t="s">
        <v>133</v>
      </c>
      <c r="EJ250" t="s">
        <v>133</v>
      </c>
      <c r="EK250" t="s">
        <v>133</v>
      </c>
      <c r="EL250" t="s">
        <v>133</v>
      </c>
      <c r="EM250" t="s">
        <v>133</v>
      </c>
      <c r="EN250" t="s">
        <v>133</v>
      </c>
      <c r="EO250" t="s">
        <v>133</v>
      </c>
      <c r="EP250" t="s">
        <v>133</v>
      </c>
      <c r="EQ250" t="s">
        <v>133</v>
      </c>
      <c r="ER250" t="s">
        <v>133</v>
      </c>
      <c r="ES250" t="s">
        <v>133</v>
      </c>
      <c r="ET250" t="s">
        <v>133</v>
      </c>
      <c r="EU250" t="s">
        <v>134</v>
      </c>
      <c r="EV250" t="s">
        <v>133</v>
      </c>
      <c r="EW250" t="s">
        <v>133</v>
      </c>
      <c r="EX250" t="s">
        <v>133</v>
      </c>
      <c r="EY250" t="s">
        <v>133</v>
      </c>
      <c r="EZ250" t="s">
        <v>133</v>
      </c>
      <c r="FA250" t="s">
        <v>133</v>
      </c>
      <c r="FB250" t="s">
        <v>133</v>
      </c>
      <c r="FC250" t="s">
        <v>133</v>
      </c>
      <c r="FD250" t="s">
        <v>133</v>
      </c>
      <c r="FE250" t="s">
        <v>133</v>
      </c>
      <c r="FF250" t="s">
        <v>133</v>
      </c>
    </row>
    <row r="251" spans="1:162" x14ac:dyDescent="0.2">
      <c r="A251" t="s">
        <v>385</v>
      </c>
      <c r="B251" t="s">
        <v>136</v>
      </c>
      <c r="C251" t="s">
        <v>136</v>
      </c>
      <c r="D251" t="s">
        <v>132</v>
      </c>
      <c r="E251" t="s">
        <v>132</v>
      </c>
      <c r="F251" t="s">
        <v>136</v>
      </c>
      <c r="G251" t="s">
        <v>136</v>
      </c>
      <c r="J251" t="s">
        <v>136</v>
      </c>
      <c r="K251" t="s">
        <v>132</v>
      </c>
      <c r="L251" t="s">
        <v>136</v>
      </c>
      <c r="M251" t="s">
        <v>136</v>
      </c>
      <c r="N251" t="s">
        <v>136</v>
      </c>
      <c r="O251" t="s">
        <v>136</v>
      </c>
      <c r="R251" t="s">
        <v>136</v>
      </c>
      <c r="S251" t="s">
        <v>136</v>
      </c>
      <c r="T251" t="s">
        <v>133</v>
      </c>
      <c r="U251" t="s">
        <v>136</v>
      </c>
      <c r="V251" t="s">
        <v>136</v>
      </c>
      <c r="W251" t="s">
        <v>133</v>
      </c>
      <c r="Z251" t="s">
        <v>132</v>
      </c>
      <c r="AA251" t="s">
        <v>136</v>
      </c>
      <c r="AB251" t="s">
        <v>136</v>
      </c>
      <c r="AC251" t="s">
        <v>132</v>
      </c>
      <c r="AD251" t="s">
        <v>136</v>
      </c>
      <c r="AE251" t="s">
        <v>132</v>
      </c>
      <c r="AH251" t="s">
        <v>132</v>
      </c>
      <c r="AI251" t="s">
        <v>136</v>
      </c>
      <c r="AJ251" t="s">
        <v>132</v>
      </c>
      <c r="AK251" t="s">
        <v>136</v>
      </c>
      <c r="AL251" t="s">
        <v>136</v>
      </c>
      <c r="AM251" t="s">
        <v>136</v>
      </c>
      <c r="AP251" t="s">
        <v>136</v>
      </c>
      <c r="AQ251" t="s">
        <v>136</v>
      </c>
      <c r="AR251" t="s">
        <v>136</v>
      </c>
      <c r="AS251" t="s">
        <v>136</v>
      </c>
      <c r="AT251" t="s">
        <v>136</v>
      </c>
      <c r="AU251" t="s">
        <v>132</v>
      </c>
      <c r="AX251" t="s">
        <v>132</v>
      </c>
      <c r="AY251" t="s">
        <v>136</v>
      </c>
      <c r="AZ251" t="s">
        <v>136</v>
      </c>
      <c r="BA251" t="s">
        <v>132</v>
      </c>
      <c r="BB251" t="s">
        <v>132</v>
      </c>
      <c r="BC251" t="s">
        <v>132</v>
      </c>
      <c r="BF251" t="s">
        <v>136</v>
      </c>
      <c r="BG251" t="s">
        <v>136</v>
      </c>
      <c r="BH251" t="s">
        <v>136</v>
      </c>
      <c r="BI251" t="s">
        <v>136</v>
      </c>
      <c r="BJ251" t="s">
        <v>132</v>
      </c>
      <c r="BK251" t="s">
        <v>136</v>
      </c>
      <c r="BN251" t="s">
        <v>133</v>
      </c>
      <c r="BO251" t="s">
        <v>132</v>
      </c>
      <c r="BP251" t="s">
        <v>132</v>
      </c>
      <c r="BQ251" t="s">
        <v>136</v>
      </c>
      <c r="BR251" t="s">
        <v>133</v>
      </c>
      <c r="BS251" t="s">
        <v>136</v>
      </c>
      <c r="CD251" t="s">
        <v>136</v>
      </c>
      <c r="CE251" t="s">
        <v>136</v>
      </c>
      <c r="CF251" t="s">
        <v>136</v>
      </c>
      <c r="CG251" t="s">
        <v>136</v>
      </c>
      <c r="CH251" t="s">
        <v>136</v>
      </c>
      <c r="CI251" t="s">
        <v>136</v>
      </c>
      <c r="CJ251" t="s">
        <v>136</v>
      </c>
      <c r="CM251" t="s">
        <v>136</v>
      </c>
      <c r="CN251" t="s">
        <v>132</v>
      </c>
      <c r="CO251" t="s">
        <v>136</v>
      </c>
      <c r="CP251" t="s">
        <v>136</v>
      </c>
      <c r="CQ251" t="s">
        <v>136</v>
      </c>
      <c r="CR251" t="s">
        <v>136</v>
      </c>
      <c r="CS251" t="s">
        <v>136</v>
      </c>
      <c r="CT251" t="s">
        <v>136</v>
      </c>
      <c r="CU251" t="s">
        <v>136</v>
      </c>
      <c r="CV251" t="s">
        <v>136</v>
      </c>
      <c r="CW251" t="s">
        <v>136</v>
      </c>
      <c r="CX251" t="s">
        <v>136</v>
      </c>
      <c r="CY251" t="s">
        <v>136</v>
      </c>
      <c r="CZ251" t="s">
        <v>136</v>
      </c>
      <c r="DA251" t="s">
        <v>136</v>
      </c>
      <c r="DB251" t="s">
        <v>136</v>
      </c>
      <c r="DC251" t="s">
        <v>136</v>
      </c>
      <c r="DD251" t="s">
        <v>136</v>
      </c>
      <c r="DE251" t="s">
        <v>136</v>
      </c>
      <c r="DF251" t="s">
        <v>136</v>
      </c>
      <c r="DG251" t="s">
        <v>136</v>
      </c>
      <c r="DH251" t="s">
        <v>136</v>
      </c>
      <c r="DI251" t="s">
        <v>132</v>
      </c>
      <c r="DJ251" t="s">
        <v>136</v>
      </c>
      <c r="DK251" t="s">
        <v>136</v>
      </c>
      <c r="DL251" t="s">
        <v>136</v>
      </c>
      <c r="DM251" t="s">
        <v>136</v>
      </c>
      <c r="DN251" t="s">
        <v>136</v>
      </c>
      <c r="DO251" t="s">
        <v>136</v>
      </c>
      <c r="DP251" t="s">
        <v>136</v>
      </c>
      <c r="DQ251" t="s">
        <v>136</v>
      </c>
      <c r="DR251" t="s">
        <v>136</v>
      </c>
      <c r="DS251" t="s">
        <v>136</v>
      </c>
      <c r="DT251" t="s">
        <v>132</v>
      </c>
      <c r="DW251" t="s">
        <v>136</v>
      </c>
      <c r="DX251" t="s">
        <v>136</v>
      </c>
      <c r="DY251" t="s">
        <v>132</v>
      </c>
      <c r="DZ251" t="s">
        <v>136</v>
      </c>
      <c r="EA251" t="s">
        <v>136</v>
      </c>
      <c r="EB251" t="s">
        <v>134</v>
      </c>
      <c r="EC251" t="s">
        <v>136</v>
      </c>
      <c r="ED251" t="s">
        <v>132</v>
      </c>
      <c r="EE251" t="s">
        <v>136</v>
      </c>
      <c r="EF251" t="s">
        <v>136</v>
      </c>
      <c r="EG251" t="s">
        <v>136</v>
      </c>
      <c r="EH251" t="s">
        <v>136</v>
      </c>
      <c r="EI251" t="s">
        <v>136</v>
      </c>
      <c r="EJ251" t="s">
        <v>136</v>
      </c>
      <c r="EK251" t="s">
        <v>136</v>
      </c>
      <c r="EL251" t="s">
        <v>136</v>
      </c>
      <c r="EM251" t="s">
        <v>136</v>
      </c>
      <c r="EN251" t="s">
        <v>136</v>
      </c>
      <c r="EO251" t="s">
        <v>136</v>
      </c>
      <c r="EP251" t="s">
        <v>136</v>
      </c>
      <c r="EQ251" t="s">
        <v>136</v>
      </c>
      <c r="ER251" t="s">
        <v>136</v>
      </c>
      <c r="ES251" t="s">
        <v>136</v>
      </c>
      <c r="ET251" t="s">
        <v>136</v>
      </c>
      <c r="EU251" t="s">
        <v>136</v>
      </c>
      <c r="EV251" t="s">
        <v>136</v>
      </c>
      <c r="EW251" t="s">
        <v>136</v>
      </c>
      <c r="EX251" t="s">
        <v>136</v>
      </c>
      <c r="EY251" t="s">
        <v>136</v>
      </c>
      <c r="EZ251" t="s">
        <v>134</v>
      </c>
      <c r="FA251" t="s">
        <v>136</v>
      </c>
      <c r="FB251" t="s">
        <v>136</v>
      </c>
      <c r="FC251" t="s">
        <v>136</v>
      </c>
      <c r="FD251" t="s">
        <v>136</v>
      </c>
      <c r="FE251" t="s">
        <v>136</v>
      </c>
      <c r="FF251" t="s">
        <v>136</v>
      </c>
    </row>
    <row r="252" spans="1:162" x14ac:dyDescent="0.2">
      <c r="A252" t="s">
        <v>386</v>
      </c>
      <c r="B252" t="s">
        <v>136</v>
      </c>
      <c r="C252" t="s">
        <v>136</v>
      </c>
      <c r="D252" t="s">
        <v>138</v>
      </c>
      <c r="E252" t="s">
        <v>136</v>
      </c>
      <c r="F252" t="s">
        <v>136</v>
      </c>
      <c r="G252" t="s">
        <v>138</v>
      </c>
      <c r="J252" t="s">
        <v>136</v>
      </c>
      <c r="K252" t="s">
        <v>136</v>
      </c>
      <c r="L252" t="s">
        <v>136</v>
      </c>
      <c r="M252" t="s">
        <v>136</v>
      </c>
      <c r="N252" t="s">
        <v>136</v>
      </c>
      <c r="O252" t="s">
        <v>136</v>
      </c>
      <c r="R252" t="s">
        <v>136</v>
      </c>
      <c r="S252" t="s">
        <v>136</v>
      </c>
      <c r="T252" t="s">
        <v>136</v>
      </c>
      <c r="U252" t="s">
        <v>136</v>
      </c>
      <c r="V252" t="s">
        <v>136</v>
      </c>
      <c r="W252" t="s">
        <v>136</v>
      </c>
      <c r="Z252" t="s">
        <v>136</v>
      </c>
      <c r="AA252" t="s">
        <v>136</v>
      </c>
      <c r="AB252" t="s">
        <v>132</v>
      </c>
      <c r="AC252" t="s">
        <v>138</v>
      </c>
      <c r="AD252" t="s">
        <v>136</v>
      </c>
      <c r="AE252" t="s">
        <v>136</v>
      </c>
      <c r="AH252" t="s">
        <v>136</v>
      </c>
      <c r="AI252" t="s">
        <v>136</v>
      </c>
      <c r="AJ252" t="s">
        <v>137</v>
      </c>
      <c r="AK252" t="s">
        <v>136</v>
      </c>
      <c r="AL252" t="s">
        <v>136</v>
      </c>
      <c r="AM252" t="s">
        <v>136</v>
      </c>
      <c r="AP252" t="s">
        <v>136</v>
      </c>
      <c r="AQ252" t="s">
        <v>136</v>
      </c>
      <c r="AR252" t="s">
        <v>136</v>
      </c>
      <c r="AS252" t="s">
        <v>136</v>
      </c>
      <c r="AT252" t="s">
        <v>136</v>
      </c>
      <c r="AU252" t="s">
        <v>136</v>
      </c>
      <c r="AX252" t="s">
        <v>136</v>
      </c>
      <c r="AY252" t="s">
        <v>136</v>
      </c>
      <c r="AZ252" t="s">
        <v>136</v>
      </c>
      <c r="BA252" t="s">
        <v>136</v>
      </c>
      <c r="BB252" t="s">
        <v>136</v>
      </c>
      <c r="BC252" t="s">
        <v>136</v>
      </c>
      <c r="BF252" t="s">
        <v>136</v>
      </c>
      <c r="BG252" t="s">
        <v>136</v>
      </c>
      <c r="BH252" t="s">
        <v>136</v>
      </c>
      <c r="BI252" t="s">
        <v>136</v>
      </c>
      <c r="BJ252" t="s">
        <v>136</v>
      </c>
      <c r="BK252" t="s">
        <v>136</v>
      </c>
      <c r="BN252" t="s">
        <v>136</v>
      </c>
      <c r="BO252" t="s">
        <v>137</v>
      </c>
      <c r="BP252" t="s">
        <v>137</v>
      </c>
      <c r="BQ252" t="s">
        <v>136</v>
      </c>
      <c r="BR252" t="s">
        <v>136</v>
      </c>
      <c r="BS252" t="s">
        <v>137</v>
      </c>
      <c r="CD252" t="s">
        <v>136</v>
      </c>
      <c r="CE252" t="s">
        <v>136</v>
      </c>
      <c r="CF252" t="s">
        <v>136</v>
      </c>
      <c r="CG252" t="s">
        <v>136</v>
      </c>
      <c r="CH252" t="s">
        <v>136</v>
      </c>
      <c r="CI252" t="s">
        <v>136</v>
      </c>
      <c r="CJ252" t="s">
        <v>136</v>
      </c>
      <c r="CM252" t="s">
        <v>136</v>
      </c>
      <c r="CN252" t="s">
        <v>136</v>
      </c>
      <c r="CO252" t="s">
        <v>136</v>
      </c>
      <c r="CP252" t="s">
        <v>136</v>
      </c>
      <c r="CQ252" t="s">
        <v>136</v>
      </c>
      <c r="CR252" t="s">
        <v>136</v>
      </c>
      <c r="CS252" t="s">
        <v>136</v>
      </c>
      <c r="CT252" t="s">
        <v>136</v>
      </c>
      <c r="CU252" t="s">
        <v>136</v>
      </c>
      <c r="CV252" t="s">
        <v>136</v>
      </c>
      <c r="CW252" t="s">
        <v>136</v>
      </c>
      <c r="CX252" t="s">
        <v>136</v>
      </c>
      <c r="CY252" t="s">
        <v>136</v>
      </c>
      <c r="CZ252" t="s">
        <v>136</v>
      </c>
      <c r="DA252" t="s">
        <v>136</v>
      </c>
      <c r="DB252" t="s">
        <v>136</v>
      </c>
      <c r="DC252" t="s">
        <v>136</v>
      </c>
      <c r="DD252" t="s">
        <v>136</v>
      </c>
      <c r="DE252" t="s">
        <v>136</v>
      </c>
      <c r="DF252" t="s">
        <v>136</v>
      </c>
      <c r="DG252" t="s">
        <v>136</v>
      </c>
      <c r="DH252" t="s">
        <v>136</v>
      </c>
      <c r="DI252" t="s">
        <v>136</v>
      </c>
      <c r="DJ252" t="s">
        <v>136</v>
      </c>
      <c r="DK252" t="s">
        <v>136</v>
      </c>
      <c r="DL252" t="s">
        <v>136</v>
      </c>
      <c r="DM252" t="s">
        <v>136</v>
      </c>
      <c r="DN252" t="s">
        <v>137</v>
      </c>
      <c r="DO252" t="s">
        <v>136</v>
      </c>
      <c r="DP252" t="s">
        <v>136</v>
      </c>
      <c r="DQ252" t="s">
        <v>136</v>
      </c>
      <c r="DR252" t="s">
        <v>136</v>
      </c>
      <c r="DS252" t="s">
        <v>136</v>
      </c>
      <c r="DT252" t="s">
        <v>136</v>
      </c>
      <c r="DW252" t="s">
        <v>136</v>
      </c>
      <c r="DX252" t="s">
        <v>136</v>
      </c>
      <c r="DY252" t="s">
        <v>136</v>
      </c>
      <c r="DZ252" t="s">
        <v>136</v>
      </c>
      <c r="EA252" t="s">
        <v>136</v>
      </c>
      <c r="EB252" t="s">
        <v>137</v>
      </c>
      <c r="EC252" t="s">
        <v>136</v>
      </c>
      <c r="ED252" t="s">
        <v>136</v>
      </c>
      <c r="EE252" t="s">
        <v>136</v>
      </c>
      <c r="EF252" t="s">
        <v>137</v>
      </c>
      <c r="EG252" t="s">
        <v>136</v>
      </c>
      <c r="EH252" t="s">
        <v>137</v>
      </c>
      <c r="EI252" t="s">
        <v>136</v>
      </c>
      <c r="EJ252" t="s">
        <v>136</v>
      </c>
      <c r="EK252" t="s">
        <v>136</v>
      </c>
      <c r="EL252" t="s">
        <v>136</v>
      </c>
      <c r="EM252" t="s">
        <v>136</v>
      </c>
      <c r="EN252" t="s">
        <v>136</v>
      </c>
      <c r="EO252" t="s">
        <v>136</v>
      </c>
      <c r="EP252" t="s">
        <v>136</v>
      </c>
      <c r="EQ252" t="s">
        <v>136</v>
      </c>
      <c r="ER252" t="s">
        <v>136</v>
      </c>
      <c r="ES252" t="s">
        <v>136</v>
      </c>
      <c r="ET252" t="s">
        <v>136</v>
      </c>
      <c r="EU252" t="s">
        <v>138</v>
      </c>
      <c r="EV252" t="s">
        <v>136</v>
      </c>
      <c r="EW252" t="s">
        <v>136</v>
      </c>
      <c r="EX252" t="s">
        <v>136</v>
      </c>
      <c r="EY252" t="s">
        <v>137</v>
      </c>
      <c r="EZ252" t="s">
        <v>136</v>
      </c>
      <c r="FA252" t="s">
        <v>136</v>
      </c>
      <c r="FB252" t="s">
        <v>136</v>
      </c>
      <c r="FC252" t="s">
        <v>136</v>
      </c>
      <c r="FD252" t="s">
        <v>136</v>
      </c>
      <c r="FE252" t="s">
        <v>136</v>
      </c>
      <c r="FF252" t="s">
        <v>136</v>
      </c>
    </row>
    <row r="253" spans="1:162" x14ac:dyDescent="0.2">
      <c r="A253" t="s">
        <v>387</v>
      </c>
      <c r="B253" t="s">
        <v>136</v>
      </c>
      <c r="C253" t="s">
        <v>136</v>
      </c>
      <c r="D253" t="s">
        <v>136</v>
      </c>
      <c r="E253" t="s">
        <v>136</v>
      </c>
      <c r="F253" t="s">
        <v>136</v>
      </c>
      <c r="G253" t="s">
        <v>136</v>
      </c>
      <c r="J253" t="s">
        <v>136</v>
      </c>
      <c r="K253" t="s">
        <v>136</v>
      </c>
      <c r="L253" t="s">
        <v>136</v>
      </c>
      <c r="M253" t="s">
        <v>136</v>
      </c>
      <c r="N253" t="s">
        <v>136</v>
      </c>
      <c r="O253" t="s">
        <v>136</v>
      </c>
      <c r="R253" t="s">
        <v>136</v>
      </c>
      <c r="S253" t="s">
        <v>134</v>
      </c>
      <c r="T253" t="s">
        <v>136</v>
      </c>
      <c r="U253" t="s">
        <v>136</v>
      </c>
      <c r="V253" t="s">
        <v>136</v>
      </c>
      <c r="W253" t="s">
        <v>136</v>
      </c>
      <c r="Z253" t="s">
        <v>136</v>
      </c>
      <c r="AA253" t="s">
        <v>137</v>
      </c>
      <c r="AB253" t="s">
        <v>132</v>
      </c>
      <c r="AC253" t="s">
        <v>138</v>
      </c>
      <c r="AD253" t="s">
        <v>136</v>
      </c>
      <c r="AE253" t="s">
        <v>136</v>
      </c>
      <c r="AH253" t="s">
        <v>136</v>
      </c>
      <c r="AI253" t="s">
        <v>136</v>
      </c>
      <c r="AJ253" t="s">
        <v>136</v>
      </c>
      <c r="AK253" t="s">
        <v>136</v>
      </c>
      <c r="AL253" t="s">
        <v>136</v>
      </c>
      <c r="AM253" t="s">
        <v>136</v>
      </c>
      <c r="AP253" t="s">
        <v>136</v>
      </c>
      <c r="AQ253" t="s">
        <v>136</v>
      </c>
      <c r="AR253" t="s">
        <v>136</v>
      </c>
      <c r="AS253" t="s">
        <v>136</v>
      </c>
      <c r="AT253" t="s">
        <v>136</v>
      </c>
      <c r="AU253" t="s">
        <v>136</v>
      </c>
      <c r="AX253" t="s">
        <v>136</v>
      </c>
      <c r="AY253" t="s">
        <v>136</v>
      </c>
      <c r="AZ253" t="s">
        <v>136</v>
      </c>
      <c r="BA253" t="s">
        <v>136</v>
      </c>
      <c r="BB253" t="s">
        <v>136</v>
      </c>
      <c r="BC253" t="s">
        <v>136</v>
      </c>
      <c r="BF253" t="s">
        <v>133</v>
      </c>
      <c r="BG253" t="s">
        <v>136</v>
      </c>
      <c r="BH253" t="s">
        <v>136</v>
      </c>
      <c r="BI253" t="s">
        <v>136</v>
      </c>
      <c r="BJ253" t="s">
        <v>136</v>
      </c>
      <c r="BK253" t="s">
        <v>136</v>
      </c>
      <c r="BN253" t="s">
        <v>136</v>
      </c>
      <c r="BO253" t="s">
        <v>136</v>
      </c>
      <c r="BP253" t="s">
        <v>137</v>
      </c>
      <c r="BQ253" t="s">
        <v>136</v>
      </c>
      <c r="BR253" t="s">
        <v>136</v>
      </c>
      <c r="BS253" t="s">
        <v>136</v>
      </c>
      <c r="CD253" t="s">
        <v>136</v>
      </c>
      <c r="CE253" t="s">
        <v>136</v>
      </c>
      <c r="CF253" t="s">
        <v>136</v>
      </c>
      <c r="CG253" t="s">
        <v>136</v>
      </c>
      <c r="CH253" t="s">
        <v>136</v>
      </c>
      <c r="CI253" t="s">
        <v>136</v>
      </c>
      <c r="CJ253" t="s">
        <v>136</v>
      </c>
      <c r="CM253" t="s">
        <v>136</v>
      </c>
      <c r="CN253" t="s">
        <v>136</v>
      </c>
      <c r="CO253" t="s">
        <v>136</v>
      </c>
      <c r="CP253" t="s">
        <v>136</v>
      </c>
      <c r="CQ253" t="s">
        <v>136</v>
      </c>
      <c r="CR253" t="s">
        <v>136</v>
      </c>
      <c r="CS253" t="s">
        <v>136</v>
      </c>
      <c r="CT253" t="s">
        <v>136</v>
      </c>
      <c r="CU253" t="s">
        <v>136</v>
      </c>
      <c r="CV253" t="s">
        <v>136</v>
      </c>
      <c r="CW253" t="s">
        <v>136</v>
      </c>
      <c r="CX253" t="s">
        <v>136</v>
      </c>
      <c r="CY253" t="s">
        <v>136</v>
      </c>
      <c r="CZ253" t="s">
        <v>136</v>
      </c>
      <c r="DA253" t="s">
        <v>136</v>
      </c>
      <c r="DB253" t="s">
        <v>136</v>
      </c>
      <c r="DC253" t="s">
        <v>136</v>
      </c>
      <c r="DD253" t="s">
        <v>136</v>
      </c>
      <c r="DE253" t="s">
        <v>136</v>
      </c>
      <c r="DF253" t="s">
        <v>136</v>
      </c>
      <c r="DG253" t="s">
        <v>136</v>
      </c>
      <c r="DH253" t="s">
        <v>136</v>
      </c>
      <c r="DI253" t="s">
        <v>136</v>
      </c>
      <c r="DJ253" t="s">
        <v>136</v>
      </c>
      <c r="DK253" t="s">
        <v>136</v>
      </c>
      <c r="DL253" t="s">
        <v>136</v>
      </c>
      <c r="DM253" t="s">
        <v>136</v>
      </c>
      <c r="DN253" t="s">
        <v>137</v>
      </c>
      <c r="DO253" t="s">
        <v>136</v>
      </c>
      <c r="DP253" t="s">
        <v>136</v>
      </c>
      <c r="DQ253" t="s">
        <v>136</v>
      </c>
      <c r="DR253" t="s">
        <v>136</v>
      </c>
      <c r="DS253" t="s">
        <v>136</v>
      </c>
      <c r="DT253" t="s">
        <v>136</v>
      </c>
      <c r="DW253" t="s">
        <v>136</v>
      </c>
      <c r="DX253" t="s">
        <v>136</v>
      </c>
      <c r="DY253" t="s">
        <v>136</v>
      </c>
      <c r="DZ253" t="s">
        <v>136</v>
      </c>
      <c r="EA253" t="s">
        <v>136</v>
      </c>
      <c r="EB253" t="s">
        <v>137</v>
      </c>
      <c r="EC253" t="s">
        <v>136</v>
      </c>
      <c r="ED253" t="s">
        <v>136</v>
      </c>
      <c r="EE253" t="s">
        <v>136</v>
      </c>
      <c r="EF253" t="s">
        <v>137</v>
      </c>
      <c r="EG253" t="s">
        <v>136</v>
      </c>
      <c r="EH253" t="s">
        <v>137</v>
      </c>
      <c r="EI253" t="s">
        <v>136</v>
      </c>
      <c r="EJ253" t="s">
        <v>136</v>
      </c>
      <c r="EK253" t="s">
        <v>136</v>
      </c>
      <c r="EL253" t="s">
        <v>136</v>
      </c>
      <c r="EM253" t="s">
        <v>136</v>
      </c>
      <c r="EN253" t="s">
        <v>136</v>
      </c>
      <c r="EO253" t="s">
        <v>136</v>
      </c>
      <c r="EP253" t="s">
        <v>136</v>
      </c>
      <c r="EQ253" t="s">
        <v>136</v>
      </c>
      <c r="ER253" t="s">
        <v>136</v>
      </c>
      <c r="ES253" t="s">
        <v>136</v>
      </c>
      <c r="ET253" t="s">
        <v>136</v>
      </c>
      <c r="EU253" t="s">
        <v>138</v>
      </c>
      <c r="EV253" t="s">
        <v>136</v>
      </c>
      <c r="EW253" t="s">
        <v>136</v>
      </c>
      <c r="EX253" t="s">
        <v>136</v>
      </c>
      <c r="EY253" t="s">
        <v>136</v>
      </c>
      <c r="EZ253" t="s">
        <v>136</v>
      </c>
      <c r="FA253" t="s">
        <v>136</v>
      </c>
      <c r="FB253" t="s">
        <v>136</v>
      </c>
      <c r="FC253" t="s">
        <v>136</v>
      </c>
      <c r="FD253" t="s">
        <v>136</v>
      </c>
      <c r="FE253" t="s">
        <v>136</v>
      </c>
      <c r="FF253" t="s">
        <v>136</v>
      </c>
    </row>
    <row r="254" spans="1:162" x14ac:dyDescent="0.2">
      <c r="A254" t="s">
        <v>388</v>
      </c>
      <c r="B254" t="s">
        <v>136</v>
      </c>
      <c r="C254" t="s">
        <v>138</v>
      </c>
      <c r="D254" t="s">
        <v>132</v>
      </c>
      <c r="E254" t="s">
        <v>136</v>
      </c>
      <c r="F254" t="s">
        <v>133</v>
      </c>
      <c r="G254" t="s">
        <v>132</v>
      </c>
      <c r="J254" t="s">
        <v>137</v>
      </c>
      <c r="K254" t="s">
        <v>136</v>
      </c>
      <c r="L254" t="s">
        <v>136</v>
      </c>
      <c r="M254" t="s">
        <v>136</v>
      </c>
      <c r="N254" t="s">
        <v>138</v>
      </c>
      <c r="O254" t="s">
        <v>132</v>
      </c>
      <c r="R254" t="s">
        <v>136</v>
      </c>
      <c r="S254" t="s">
        <v>137</v>
      </c>
      <c r="T254" t="s">
        <v>136</v>
      </c>
      <c r="U254" t="s">
        <v>136</v>
      </c>
      <c r="V254" t="s">
        <v>138</v>
      </c>
      <c r="W254" t="s">
        <v>136</v>
      </c>
      <c r="Z254" t="s">
        <v>136</v>
      </c>
      <c r="AA254" t="s">
        <v>133</v>
      </c>
      <c r="AB254" t="s">
        <v>132</v>
      </c>
      <c r="AC254" t="s">
        <v>137</v>
      </c>
      <c r="AD254" t="s">
        <v>132</v>
      </c>
      <c r="AE254" t="s">
        <v>136</v>
      </c>
      <c r="AH254" t="s">
        <v>132</v>
      </c>
      <c r="AI254" t="s">
        <v>136</v>
      </c>
      <c r="AJ254" t="s">
        <v>136</v>
      </c>
      <c r="AK254" t="s">
        <v>137</v>
      </c>
      <c r="AL254" t="s">
        <v>136</v>
      </c>
      <c r="AM254" t="s">
        <v>136</v>
      </c>
      <c r="AP254" t="s">
        <v>136</v>
      </c>
      <c r="AQ254" t="s">
        <v>133</v>
      </c>
      <c r="AR254" t="s">
        <v>136</v>
      </c>
      <c r="AS254" t="s">
        <v>133</v>
      </c>
      <c r="AT254" t="s">
        <v>133</v>
      </c>
      <c r="AU254" t="s">
        <v>133</v>
      </c>
      <c r="AX254" t="s">
        <v>133</v>
      </c>
      <c r="AY254" t="s">
        <v>136</v>
      </c>
      <c r="AZ254" t="s">
        <v>136</v>
      </c>
      <c r="BA254" t="s">
        <v>136</v>
      </c>
      <c r="BB254" t="s">
        <v>137</v>
      </c>
      <c r="BC254" t="s">
        <v>133</v>
      </c>
      <c r="BF254" t="s">
        <v>136</v>
      </c>
      <c r="BG254" t="s">
        <v>133</v>
      </c>
      <c r="BH254" t="s">
        <v>136</v>
      </c>
      <c r="BI254" t="s">
        <v>133</v>
      </c>
      <c r="BJ254" t="s">
        <v>136</v>
      </c>
      <c r="BK254" t="s">
        <v>136</v>
      </c>
      <c r="BN254" t="s">
        <v>132</v>
      </c>
      <c r="BO254" t="s">
        <v>132</v>
      </c>
      <c r="BP254" t="s">
        <v>132</v>
      </c>
      <c r="BQ254" t="s">
        <v>132</v>
      </c>
      <c r="BR254" t="s">
        <v>132</v>
      </c>
      <c r="BS254" t="s">
        <v>132</v>
      </c>
      <c r="CD254" t="s">
        <v>133</v>
      </c>
      <c r="CE254" t="s">
        <v>136</v>
      </c>
      <c r="CF254" t="s">
        <v>136</v>
      </c>
      <c r="CG254" t="s">
        <v>136</v>
      </c>
      <c r="CH254" t="s">
        <v>136</v>
      </c>
      <c r="CI254" t="s">
        <v>136</v>
      </c>
      <c r="CJ254" t="s">
        <v>136</v>
      </c>
      <c r="CM254" t="s">
        <v>136</v>
      </c>
      <c r="CN254" t="s">
        <v>136</v>
      </c>
      <c r="CO254" t="s">
        <v>136</v>
      </c>
      <c r="CP254" t="s">
        <v>136</v>
      </c>
      <c r="CQ254" t="s">
        <v>136</v>
      </c>
      <c r="CR254" t="s">
        <v>136</v>
      </c>
      <c r="CS254" t="s">
        <v>136</v>
      </c>
      <c r="CT254" t="s">
        <v>136</v>
      </c>
      <c r="CU254" t="s">
        <v>137</v>
      </c>
      <c r="CV254" t="s">
        <v>136</v>
      </c>
      <c r="CW254" t="s">
        <v>136</v>
      </c>
      <c r="CX254" t="s">
        <v>136</v>
      </c>
      <c r="CY254" t="s">
        <v>136</v>
      </c>
      <c r="CZ254" t="s">
        <v>136</v>
      </c>
      <c r="DA254" t="s">
        <v>136</v>
      </c>
      <c r="DB254" t="s">
        <v>136</v>
      </c>
      <c r="DC254" t="s">
        <v>136</v>
      </c>
      <c r="DD254" t="s">
        <v>136</v>
      </c>
      <c r="DE254" t="s">
        <v>138</v>
      </c>
      <c r="DF254" t="s">
        <v>138</v>
      </c>
      <c r="DG254" t="s">
        <v>136</v>
      </c>
      <c r="DH254" t="s">
        <v>136</v>
      </c>
      <c r="DI254" t="s">
        <v>138</v>
      </c>
      <c r="DJ254" t="s">
        <v>136</v>
      </c>
      <c r="DK254" t="s">
        <v>136</v>
      </c>
      <c r="DL254" t="s">
        <v>136</v>
      </c>
      <c r="DM254" t="s">
        <v>136</v>
      </c>
      <c r="DN254" t="s">
        <v>136</v>
      </c>
      <c r="DO254" t="s">
        <v>138</v>
      </c>
      <c r="DP254" t="s">
        <v>136</v>
      </c>
      <c r="DQ254" t="s">
        <v>136</v>
      </c>
      <c r="DR254" t="s">
        <v>136</v>
      </c>
      <c r="DS254" t="s">
        <v>136</v>
      </c>
      <c r="DT254" t="s">
        <v>136</v>
      </c>
      <c r="DW254" t="s">
        <v>136</v>
      </c>
      <c r="DX254" t="s">
        <v>138</v>
      </c>
      <c r="DY254" t="s">
        <v>138</v>
      </c>
      <c r="DZ254" t="s">
        <v>136</v>
      </c>
      <c r="EA254" t="s">
        <v>138</v>
      </c>
      <c r="EB254" t="s">
        <v>138</v>
      </c>
      <c r="EC254" t="s">
        <v>136</v>
      </c>
      <c r="ED254" t="s">
        <v>136</v>
      </c>
      <c r="EE254" t="s">
        <v>136</v>
      </c>
      <c r="EF254" t="s">
        <v>136</v>
      </c>
      <c r="EG254" t="s">
        <v>137</v>
      </c>
      <c r="EH254" t="s">
        <v>136</v>
      </c>
      <c r="EI254" t="s">
        <v>136</v>
      </c>
      <c r="EJ254" t="s">
        <v>136</v>
      </c>
      <c r="EK254" t="s">
        <v>136</v>
      </c>
      <c r="EL254" t="s">
        <v>136</v>
      </c>
      <c r="EM254" t="s">
        <v>136</v>
      </c>
      <c r="EN254" t="s">
        <v>136</v>
      </c>
      <c r="EO254" t="s">
        <v>136</v>
      </c>
      <c r="EP254" t="s">
        <v>136</v>
      </c>
      <c r="EQ254" t="s">
        <v>136</v>
      </c>
      <c r="ER254" t="s">
        <v>136</v>
      </c>
      <c r="ES254" t="s">
        <v>136</v>
      </c>
      <c r="ET254" t="s">
        <v>136</v>
      </c>
      <c r="EU254" t="s">
        <v>133</v>
      </c>
      <c r="EV254" t="s">
        <v>136</v>
      </c>
      <c r="EW254" t="s">
        <v>136</v>
      </c>
      <c r="EX254" t="s">
        <v>138</v>
      </c>
      <c r="EY254" t="s">
        <v>133</v>
      </c>
      <c r="EZ254" t="s">
        <v>138</v>
      </c>
      <c r="FA254" t="s">
        <v>136</v>
      </c>
      <c r="FB254" t="s">
        <v>138</v>
      </c>
      <c r="FC254" t="s">
        <v>138</v>
      </c>
      <c r="FD254" t="s">
        <v>136</v>
      </c>
      <c r="FE254" t="s">
        <v>136</v>
      </c>
      <c r="FF254" t="s">
        <v>136</v>
      </c>
    </row>
    <row r="255" spans="1:162" x14ac:dyDescent="0.2">
      <c r="A255" t="s">
        <v>389</v>
      </c>
      <c r="B255" t="s">
        <v>136</v>
      </c>
      <c r="C255" t="s">
        <v>138</v>
      </c>
      <c r="D255" t="s">
        <v>132</v>
      </c>
      <c r="E255" t="s">
        <v>136</v>
      </c>
      <c r="F255" t="s">
        <v>133</v>
      </c>
      <c r="G255" t="s">
        <v>132</v>
      </c>
      <c r="J255" t="s">
        <v>137</v>
      </c>
      <c r="K255" t="s">
        <v>136</v>
      </c>
      <c r="L255" t="s">
        <v>136</v>
      </c>
      <c r="M255" t="s">
        <v>136</v>
      </c>
      <c r="N255" t="s">
        <v>138</v>
      </c>
      <c r="O255" t="s">
        <v>132</v>
      </c>
      <c r="R255" t="s">
        <v>136</v>
      </c>
      <c r="S255" t="s">
        <v>137</v>
      </c>
      <c r="T255" t="s">
        <v>136</v>
      </c>
      <c r="U255" t="s">
        <v>136</v>
      </c>
      <c r="V255" t="s">
        <v>138</v>
      </c>
      <c r="W255" t="s">
        <v>136</v>
      </c>
      <c r="Z255" t="s">
        <v>136</v>
      </c>
      <c r="AA255" t="s">
        <v>133</v>
      </c>
      <c r="AB255" t="s">
        <v>132</v>
      </c>
      <c r="AC255" t="s">
        <v>137</v>
      </c>
      <c r="AD255" t="s">
        <v>132</v>
      </c>
      <c r="AE255" t="s">
        <v>136</v>
      </c>
      <c r="AH255" t="s">
        <v>132</v>
      </c>
      <c r="AI255" t="s">
        <v>136</v>
      </c>
      <c r="AJ255" t="s">
        <v>136</v>
      </c>
      <c r="AK255" t="s">
        <v>137</v>
      </c>
      <c r="AL255" t="s">
        <v>136</v>
      </c>
      <c r="AM255" t="s">
        <v>136</v>
      </c>
      <c r="AP255" t="s">
        <v>136</v>
      </c>
      <c r="AQ255" t="s">
        <v>133</v>
      </c>
      <c r="AR255" t="s">
        <v>136</v>
      </c>
      <c r="AS255" t="s">
        <v>133</v>
      </c>
      <c r="AT255" t="s">
        <v>133</v>
      </c>
      <c r="AU255" t="s">
        <v>133</v>
      </c>
      <c r="AX255" t="s">
        <v>133</v>
      </c>
      <c r="AY255" t="s">
        <v>136</v>
      </c>
      <c r="AZ255" t="s">
        <v>136</v>
      </c>
      <c r="BA255" t="s">
        <v>136</v>
      </c>
      <c r="BB255" t="s">
        <v>137</v>
      </c>
      <c r="BC255" t="s">
        <v>133</v>
      </c>
      <c r="BF255" t="s">
        <v>136</v>
      </c>
      <c r="BG255" t="s">
        <v>133</v>
      </c>
      <c r="BH255" t="s">
        <v>136</v>
      </c>
      <c r="BI255" t="s">
        <v>133</v>
      </c>
      <c r="BJ255" t="s">
        <v>136</v>
      </c>
      <c r="BK255" t="s">
        <v>136</v>
      </c>
      <c r="BN255" t="s">
        <v>132</v>
      </c>
      <c r="BO255" t="s">
        <v>132</v>
      </c>
      <c r="BP255" t="s">
        <v>132</v>
      </c>
      <c r="BQ255" t="s">
        <v>132</v>
      </c>
      <c r="BR255" t="s">
        <v>132</v>
      </c>
      <c r="BS255" t="s">
        <v>132</v>
      </c>
      <c r="CD255" t="s">
        <v>133</v>
      </c>
      <c r="CE255" t="s">
        <v>136</v>
      </c>
      <c r="CF255" t="s">
        <v>136</v>
      </c>
      <c r="CG255" t="s">
        <v>136</v>
      </c>
      <c r="CH255" t="s">
        <v>136</v>
      </c>
      <c r="CI255" t="s">
        <v>136</v>
      </c>
      <c r="CJ255" t="s">
        <v>136</v>
      </c>
      <c r="CM255" t="s">
        <v>136</v>
      </c>
      <c r="CN255" t="s">
        <v>136</v>
      </c>
      <c r="CO255" t="s">
        <v>136</v>
      </c>
      <c r="CP255" t="s">
        <v>136</v>
      </c>
      <c r="CQ255" t="s">
        <v>136</v>
      </c>
      <c r="CR255" t="s">
        <v>136</v>
      </c>
      <c r="CS255" t="s">
        <v>136</v>
      </c>
      <c r="CT255" t="s">
        <v>136</v>
      </c>
      <c r="CU255" t="s">
        <v>137</v>
      </c>
      <c r="CV255" t="s">
        <v>136</v>
      </c>
      <c r="CW255" t="s">
        <v>136</v>
      </c>
      <c r="CX255" t="s">
        <v>136</v>
      </c>
      <c r="CY255" t="s">
        <v>138</v>
      </c>
      <c r="CZ255" t="s">
        <v>136</v>
      </c>
      <c r="DA255" t="s">
        <v>136</v>
      </c>
      <c r="DB255" t="s">
        <v>136</v>
      </c>
      <c r="DC255" t="s">
        <v>136</v>
      </c>
      <c r="DD255" t="s">
        <v>136</v>
      </c>
      <c r="DE255" t="s">
        <v>138</v>
      </c>
      <c r="DF255" t="s">
        <v>138</v>
      </c>
      <c r="DG255" t="s">
        <v>136</v>
      </c>
      <c r="DH255" t="s">
        <v>136</v>
      </c>
      <c r="DI255" t="s">
        <v>138</v>
      </c>
      <c r="DJ255" t="s">
        <v>136</v>
      </c>
      <c r="DK255" t="s">
        <v>136</v>
      </c>
      <c r="DL255" t="s">
        <v>136</v>
      </c>
      <c r="DM255" t="s">
        <v>136</v>
      </c>
      <c r="DN255" t="s">
        <v>136</v>
      </c>
      <c r="DO255" t="s">
        <v>138</v>
      </c>
      <c r="DP255" t="s">
        <v>136</v>
      </c>
      <c r="DQ255" t="s">
        <v>136</v>
      </c>
      <c r="DR255" t="s">
        <v>136</v>
      </c>
      <c r="DS255" t="s">
        <v>136</v>
      </c>
      <c r="DT255" t="s">
        <v>136</v>
      </c>
      <c r="DW255" t="s">
        <v>136</v>
      </c>
      <c r="DX255" t="s">
        <v>138</v>
      </c>
      <c r="DY255" t="s">
        <v>138</v>
      </c>
      <c r="DZ255" t="s">
        <v>136</v>
      </c>
      <c r="EA255" t="s">
        <v>138</v>
      </c>
      <c r="EB255" t="s">
        <v>133</v>
      </c>
      <c r="EC255" t="s">
        <v>136</v>
      </c>
      <c r="ED255" t="s">
        <v>136</v>
      </c>
      <c r="EE255" t="s">
        <v>136</v>
      </c>
      <c r="EF255" t="s">
        <v>136</v>
      </c>
      <c r="EG255" t="s">
        <v>137</v>
      </c>
      <c r="EH255" t="s">
        <v>136</v>
      </c>
      <c r="EI255" t="s">
        <v>136</v>
      </c>
      <c r="EJ255" t="s">
        <v>136</v>
      </c>
      <c r="EK255" t="s">
        <v>136</v>
      </c>
      <c r="EL255" t="s">
        <v>136</v>
      </c>
      <c r="EM255" t="s">
        <v>136</v>
      </c>
      <c r="EN255" t="s">
        <v>136</v>
      </c>
      <c r="EO255" t="s">
        <v>136</v>
      </c>
      <c r="EP255" t="s">
        <v>136</v>
      </c>
      <c r="EQ255" t="s">
        <v>136</v>
      </c>
      <c r="ER255" t="s">
        <v>136</v>
      </c>
      <c r="ES255" t="s">
        <v>136</v>
      </c>
      <c r="ET255" t="s">
        <v>136</v>
      </c>
      <c r="EU255" t="s">
        <v>133</v>
      </c>
      <c r="EV255" t="s">
        <v>136</v>
      </c>
      <c r="EW255" t="s">
        <v>136</v>
      </c>
      <c r="EX255" t="s">
        <v>138</v>
      </c>
      <c r="EY255" t="s">
        <v>134</v>
      </c>
      <c r="EZ255" t="s">
        <v>133</v>
      </c>
      <c r="FA255" t="s">
        <v>136</v>
      </c>
      <c r="FB255" t="s">
        <v>138</v>
      </c>
      <c r="FC255" t="s">
        <v>138</v>
      </c>
      <c r="FD255" t="s">
        <v>136</v>
      </c>
      <c r="FE255" t="s">
        <v>136</v>
      </c>
      <c r="FF255" t="s">
        <v>136</v>
      </c>
    </row>
    <row r="256" spans="1:162" x14ac:dyDescent="0.2">
      <c r="A256" t="s">
        <v>390</v>
      </c>
      <c r="B256" t="s">
        <v>136</v>
      </c>
      <c r="C256" t="s">
        <v>136</v>
      </c>
      <c r="D256" t="s">
        <v>137</v>
      </c>
      <c r="E256" t="s">
        <v>136</v>
      </c>
      <c r="F256" t="s">
        <v>136</v>
      </c>
      <c r="G256" t="s">
        <v>136</v>
      </c>
      <c r="J256" t="s">
        <v>136</v>
      </c>
      <c r="K256" t="s">
        <v>136</v>
      </c>
      <c r="L256" t="s">
        <v>136</v>
      </c>
      <c r="M256" t="s">
        <v>136</v>
      </c>
      <c r="N256" t="s">
        <v>136</v>
      </c>
      <c r="O256" t="s">
        <v>136</v>
      </c>
      <c r="R256" t="s">
        <v>136</v>
      </c>
      <c r="S256" t="s">
        <v>136</v>
      </c>
      <c r="T256" t="s">
        <v>133</v>
      </c>
      <c r="U256" t="s">
        <v>136</v>
      </c>
      <c r="V256" t="s">
        <v>136</v>
      </c>
      <c r="W256" t="s">
        <v>136</v>
      </c>
      <c r="Z256" t="s">
        <v>136</v>
      </c>
      <c r="AA256" t="s">
        <v>136</v>
      </c>
      <c r="AB256" t="s">
        <v>136</v>
      </c>
      <c r="AC256" t="s">
        <v>136</v>
      </c>
      <c r="AD256" t="s">
        <v>136</v>
      </c>
      <c r="AE256" t="s">
        <v>136</v>
      </c>
      <c r="AH256" t="s">
        <v>136</v>
      </c>
      <c r="AI256" t="s">
        <v>136</v>
      </c>
      <c r="AJ256" t="s">
        <v>136</v>
      </c>
      <c r="AK256" t="s">
        <v>136</v>
      </c>
      <c r="AL256" t="s">
        <v>136</v>
      </c>
      <c r="AM256" t="s">
        <v>136</v>
      </c>
      <c r="AP256" t="s">
        <v>136</v>
      </c>
      <c r="AQ256" t="s">
        <v>136</v>
      </c>
      <c r="AR256" t="s">
        <v>136</v>
      </c>
      <c r="AS256" t="s">
        <v>133</v>
      </c>
      <c r="AT256" t="s">
        <v>136</v>
      </c>
      <c r="AU256" t="s">
        <v>136</v>
      </c>
      <c r="AX256" t="s">
        <v>136</v>
      </c>
      <c r="AY256" t="s">
        <v>136</v>
      </c>
      <c r="AZ256" t="s">
        <v>136</v>
      </c>
      <c r="BA256" t="s">
        <v>136</v>
      </c>
      <c r="BB256" t="s">
        <v>136</v>
      </c>
      <c r="BC256" t="s">
        <v>136</v>
      </c>
      <c r="BF256" t="s">
        <v>136</v>
      </c>
      <c r="BG256" t="s">
        <v>136</v>
      </c>
      <c r="BH256" t="s">
        <v>136</v>
      </c>
      <c r="BI256" t="s">
        <v>136</v>
      </c>
      <c r="BJ256" t="s">
        <v>136</v>
      </c>
      <c r="BK256" t="s">
        <v>136</v>
      </c>
      <c r="BN256" t="s">
        <v>136</v>
      </c>
      <c r="BO256" t="s">
        <v>136</v>
      </c>
      <c r="BP256" t="s">
        <v>136</v>
      </c>
      <c r="BQ256" t="s">
        <v>136</v>
      </c>
      <c r="BR256" t="s">
        <v>136</v>
      </c>
      <c r="BS256" t="s">
        <v>136</v>
      </c>
      <c r="CD256" t="s">
        <v>136</v>
      </c>
      <c r="CE256" t="s">
        <v>136</v>
      </c>
      <c r="CF256" t="s">
        <v>136</v>
      </c>
      <c r="CG256" t="s">
        <v>136</v>
      </c>
      <c r="CH256" t="s">
        <v>136</v>
      </c>
      <c r="CI256" t="s">
        <v>136</v>
      </c>
      <c r="CJ256" t="s">
        <v>136</v>
      </c>
      <c r="CM256" t="s">
        <v>136</v>
      </c>
      <c r="CN256" t="s">
        <v>136</v>
      </c>
      <c r="CO256" t="s">
        <v>136</v>
      </c>
      <c r="CP256" t="s">
        <v>136</v>
      </c>
      <c r="CQ256" t="s">
        <v>136</v>
      </c>
      <c r="CR256" t="s">
        <v>136</v>
      </c>
      <c r="CS256" t="s">
        <v>136</v>
      </c>
      <c r="CT256" t="s">
        <v>136</v>
      </c>
      <c r="CU256" t="s">
        <v>136</v>
      </c>
      <c r="CV256" t="s">
        <v>136</v>
      </c>
      <c r="CW256" t="s">
        <v>136</v>
      </c>
      <c r="CX256" t="s">
        <v>136</v>
      </c>
      <c r="CY256" t="s">
        <v>136</v>
      </c>
      <c r="CZ256" t="s">
        <v>136</v>
      </c>
      <c r="DA256" t="s">
        <v>136</v>
      </c>
      <c r="DB256" t="s">
        <v>136</v>
      </c>
      <c r="DC256" t="s">
        <v>136</v>
      </c>
      <c r="DD256" t="s">
        <v>136</v>
      </c>
      <c r="DE256" t="s">
        <v>136</v>
      </c>
      <c r="DF256" t="s">
        <v>136</v>
      </c>
      <c r="DG256" t="s">
        <v>136</v>
      </c>
      <c r="DH256" t="s">
        <v>136</v>
      </c>
      <c r="DI256" t="s">
        <v>136</v>
      </c>
      <c r="DJ256" t="s">
        <v>136</v>
      </c>
      <c r="DK256" t="s">
        <v>136</v>
      </c>
      <c r="DL256" t="s">
        <v>136</v>
      </c>
      <c r="DM256" t="s">
        <v>136</v>
      </c>
      <c r="DN256" t="s">
        <v>136</v>
      </c>
      <c r="DO256" t="s">
        <v>136</v>
      </c>
      <c r="DP256" t="s">
        <v>136</v>
      </c>
      <c r="DQ256" t="s">
        <v>137</v>
      </c>
      <c r="DR256" t="s">
        <v>136</v>
      </c>
      <c r="DS256" t="s">
        <v>136</v>
      </c>
      <c r="DT256" t="s">
        <v>136</v>
      </c>
      <c r="DW256" t="s">
        <v>136</v>
      </c>
      <c r="DX256" t="s">
        <v>136</v>
      </c>
      <c r="DY256" t="s">
        <v>136</v>
      </c>
      <c r="DZ256" t="s">
        <v>136</v>
      </c>
      <c r="EA256" t="s">
        <v>136</v>
      </c>
      <c r="EB256" t="s">
        <v>136</v>
      </c>
      <c r="EC256" t="s">
        <v>136</v>
      </c>
      <c r="ED256" t="s">
        <v>136</v>
      </c>
      <c r="EE256" t="s">
        <v>136</v>
      </c>
      <c r="EF256" t="s">
        <v>136</v>
      </c>
      <c r="EG256" t="s">
        <v>136</v>
      </c>
      <c r="EH256" t="s">
        <v>136</v>
      </c>
      <c r="EI256" t="s">
        <v>136</v>
      </c>
      <c r="EJ256" t="s">
        <v>136</v>
      </c>
      <c r="EK256" t="s">
        <v>136</v>
      </c>
      <c r="EL256" t="s">
        <v>136</v>
      </c>
      <c r="EM256" t="s">
        <v>136</v>
      </c>
      <c r="EN256" t="s">
        <v>136</v>
      </c>
      <c r="EO256" t="s">
        <v>136</v>
      </c>
      <c r="EP256" t="s">
        <v>136</v>
      </c>
      <c r="EQ256" t="s">
        <v>136</v>
      </c>
      <c r="ER256" t="s">
        <v>136</v>
      </c>
      <c r="ES256" t="s">
        <v>136</v>
      </c>
      <c r="ET256" t="s">
        <v>136</v>
      </c>
      <c r="EU256" t="s">
        <v>136</v>
      </c>
      <c r="EV256" t="s">
        <v>136</v>
      </c>
      <c r="EW256" t="s">
        <v>136</v>
      </c>
      <c r="EX256" t="s">
        <v>136</v>
      </c>
      <c r="EY256" t="s">
        <v>136</v>
      </c>
      <c r="EZ256" t="s">
        <v>136</v>
      </c>
      <c r="FA256" t="s">
        <v>136</v>
      </c>
      <c r="FB256" t="s">
        <v>136</v>
      </c>
      <c r="FC256" t="s">
        <v>136</v>
      </c>
      <c r="FD256" t="s">
        <v>136</v>
      </c>
      <c r="FE256" t="s">
        <v>136</v>
      </c>
      <c r="FF256" t="s">
        <v>136</v>
      </c>
    </row>
    <row r="257" spans="1:162" x14ac:dyDescent="0.2">
      <c r="A257" t="s">
        <v>391</v>
      </c>
      <c r="B257" t="s">
        <v>137</v>
      </c>
      <c r="C257" t="s">
        <v>137</v>
      </c>
      <c r="D257" t="s">
        <v>137</v>
      </c>
      <c r="E257" t="s">
        <v>137</v>
      </c>
      <c r="F257" t="s">
        <v>137</v>
      </c>
      <c r="G257" t="s">
        <v>136</v>
      </c>
      <c r="J257" t="s">
        <v>132</v>
      </c>
      <c r="K257" t="s">
        <v>137</v>
      </c>
      <c r="L257" t="s">
        <v>137</v>
      </c>
      <c r="M257" t="s">
        <v>137</v>
      </c>
      <c r="N257" t="s">
        <v>137</v>
      </c>
      <c r="O257" t="s">
        <v>137</v>
      </c>
      <c r="R257" t="s">
        <v>137</v>
      </c>
      <c r="S257" t="s">
        <v>137</v>
      </c>
      <c r="T257" t="s">
        <v>137</v>
      </c>
      <c r="U257" t="s">
        <v>137</v>
      </c>
      <c r="V257" t="s">
        <v>137</v>
      </c>
      <c r="W257" t="s">
        <v>137</v>
      </c>
      <c r="Z257" t="s">
        <v>137</v>
      </c>
      <c r="AA257" t="s">
        <v>132</v>
      </c>
      <c r="AB257" t="s">
        <v>132</v>
      </c>
      <c r="AC257" t="s">
        <v>137</v>
      </c>
      <c r="AD257" t="s">
        <v>137</v>
      </c>
      <c r="AE257" t="s">
        <v>137</v>
      </c>
      <c r="AH257" t="s">
        <v>137</v>
      </c>
      <c r="AI257" t="s">
        <v>137</v>
      </c>
      <c r="AJ257" t="s">
        <v>137</v>
      </c>
      <c r="AK257" t="s">
        <v>137</v>
      </c>
      <c r="AL257" t="s">
        <v>137</v>
      </c>
      <c r="AM257" t="s">
        <v>137</v>
      </c>
      <c r="AP257" t="s">
        <v>137</v>
      </c>
      <c r="AQ257" t="s">
        <v>137</v>
      </c>
      <c r="AR257" t="s">
        <v>137</v>
      </c>
      <c r="AS257" t="s">
        <v>137</v>
      </c>
      <c r="AT257" t="s">
        <v>137</v>
      </c>
      <c r="AU257" t="s">
        <v>137</v>
      </c>
      <c r="AX257" t="s">
        <v>137</v>
      </c>
      <c r="AY257" t="s">
        <v>137</v>
      </c>
      <c r="AZ257" t="s">
        <v>137</v>
      </c>
      <c r="BA257" t="s">
        <v>137</v>
      </c>
      <c r="BB257" t="s">
        <v>137</v>
      </c>
      <c r="BC257" t="s">
        <v>137</v>
      </c>
      <c r="BF257" t="s">
        <v>136</v>
      </c>
      <c r="BG257" t="s">
        <v>137</v>
      </c>
      <c r="BH257" t="s">
        <v>137</v>
      </c>
      <c r="BI257" t="s">
        <v>137</v>
      </c>
      <c r="BJ257" t="s">
        <v>137</v>
      </c>
      <c r="BK257" t="s">
        <v>137</v>
      </c>
      <c r="BN257" t="s">
        <v>137</v>
      </c>
      <c r="BO257" t="s">
        <v>132</v>
      </c>
      <c r="BP257" t="s">
        <v>132</v>
      </c>
      <c r="BQ257" t="s">
        <v>137</v>
      </c>
      <c r="BR257" t="s">
        <v>137</v>
      </c>
      <c r="BS257" t="s">
        <v>132</v>
      </c>
      <c r="CD257" t="s">
        <v>137</v>
      </c>
      <c r="CE257" t="s">
        <v>137</v>
      </c>
      <c r="CF257" t="s">
        <v>137</v>
      </c>
      <c r="CG257" t="s">
        <v>137</v>
      </c>
      <c r="CH257" t="s">
        <v>137</v>
      </c>
      <c r="CI257" t="s">
        <v>137</v>
      </c>
      <c r="CJ257" t="s">
        <v>137</v>
      </c>
      <c r="CM257" t="s">
        <v>137</v>
      </c>
      <c r="CN257" t="s">
        <v>137</v>
      </c>
      <c r="CO257" t="s">
        <v>137</v>
      </c>
      <c r="CP257" t="s">
        <v>137</v>
      </c>
      <c r="CQ257" t="s">
        <v>137</v>
      </c>
      <c r="CR257" t="s">
        <v>137</v>
      </c>
      <c r="CS257" t="s">
        <v>137</v>
      </c>
      <c r="CT257" t="s">
        <v>137</v>
      </c>
      <c r="CU257" t="s">
        <v>137</v>
      </c>
      <c r="CV257" t="s">
        <v>137</v>
      </c>
      <c r="CW257" t="s">
        <v>137</v>
      </c>
      <c r="CX257" t="s">
        <v>137</v>
      </c>
      <c r="CY257" t="s">
        <v>137</v>
      </c>
      <c r="CZ257" t="s">
        <v>137</v>
      </c>
      <c r="DA257" t="s">
        <v>137</v>
      </c>
      <c r="DB257" t="s">
        <v>137</v>
      </c>
      <c r="DC257" t="s">
        <v>137</v>
      </c>
      <c r="DD257" t="s">
        <v>137</v>
      </c>
      <c r="DE257" t="s">
        <v>137</v>
      </c>
      <c r="DF257" t="s">
        <v>137</v>
      </c>
      <c r="DG257" t="s">
        <v>137</v>
      </c>
      <c r="DH257" t="s">
        <v>137</v>
      </c>
      <c r="DI257" t="s">
        <v>137</v>
      </c>
      <c r="DJ257" t="s">
        <v>137</v>
      </c>
      <c r="DK257" t="s">
        <v>137</v>
      </c>
      <c r="DL257" t="s">
        <v>137</v>
      </c>
      <c r="DM257" t="s">
        <v>137</v>
      </c>
      <c r="DN257" t="s">
        <v>132</v>
      </c>
      <c r="DO257" t="s">
        <v>137</v>
      </c>
      <c r="DP257" t="s">
        <v>137</v>
      </c>
      <c r="DQ257" t="s">
        <v>137</v>
      </c>
      <c r="DR257" t="s">
        <v>137</v>
      </c>
      <c r="DS257" t="s">
        <v>137</v>
      </c>
      <c r="DT257" t="s">
        <v>137</v>
      </c>
      <c r="DW257" t="s">
        <v>137</v>
      </c>
      <c r="DX257" t="s">
        <v>137</v>
      </c>
      <c r="DY257" t="s">
        <v>137</v>
      </c>
      <c r="DZ257" t="s">
        <v>137</v>
      </c>
      <c r="EA257" t="s">
        <v>137</v>
      </c>
      <c r="EB257" t="s">
        <v>132</v>
      </c>
      <c r="EC257" t="s">
        <v>137</v>
      </c>
      <c r="ED257" t="s">
        <v>137</v>
      </c>
      <c r="EE257" t="s">
        <v>137</v>
      </c>
      <c r="EF257" t="s">
        <v>132</v>
      </c>
      <c r="EG257" t="s">
        <v>137</v>
      </c>
      <c r="EH257" t="s">
        <v>132</v>
      </c>
      <c r="EI257" t="s">
        <v>137</v>
      </c>
      <c r="EJ257" t="s">
        <v>137</v>
      </c>
      <c r="EK257" t="s">
        <v>137</v>
      </c>
      <c r="EL257" t="s">
        <v>137</v>
      </c>
      <c r="EM257" t="s">
        <v>137</v>
      </c>
      <c r="EN257" t="s">
        <v>137</v>
      </c>
      <c r="EO257" t="s">
        <v>137</v>
      </c>
      <c r="EP257" t="s">
        <v>137</v>
      </c>
      <c r="EQ257" t="s">
        <v>137</v>
      </c>
      <c r="ER257" t="s">
        <v>137</v>
      </c>
      <c r="ES257" t="s">
        <v>137</v>
      </c>
      <c r="ET257" t="s">
        <v>137</v>
      </c>
      <c r="EU257" t="s">
        <v>136</v>
      </c>
      <c r="EV257" t="s">
        <v>137</v>
      </c>
      <c r="EW257" t="s">
        <v>137</v>
      </c>
      <c r="EX257" t="s">
        <v>137</v>
      </c>
      <c r="EY257" t="s">
        <v>137</v>
      </c>
      <c r="EZ257" t="s">
        <v>137</v>
      </c>
      <c r="FA257" t="s">
        <v>137</v>
      </c>
      <c r="FB257" t="s">
        <v>137</v>
      </c>
      <c r="FC257" t="s">
        <v>137</v>
      </c>
      <c r="FD257" t="s">
        <v>137</v>
      </c>
      <c r="FE257" t="s">
        <v>137</v>
      </c>
      <c r="FF257" t="s">
        <v>137</v>
      </c>
    </row>
    <row r="258" spans="1:162" x14ac:dyDescent="0.2">
      <c r="A258" t="s">
        <v>392</v>
      </c>
      <c r="B258" t="s">
        <v>136</v>
      </c>
      <c r="C258" t="s">
        <v>136</v>
      </c>
      <c r="D258" t="s">
        <v>136</v>
      </c>
      <c r="E258" t="s">
        <v>136</v>
      </c>
      <c r="F258" t="s">
        <v>136</v>
      </c>
      <c r="G258" t="s">
        <v>136</v>
      </c>
      <c r="J258" t="s">
        <v>136</v>
      </c>
      <c r="K258" t="s">
        <v>136</v>
      </c>
      <c r="L258" t="s">
        <v>136</v>
      </c>
      <c r="M258" t="s">
        <v>136</v>
      </c>
      <c r="N258" t="s">
        <v>136</v>
      </c>
      <c r="O258" t="s">
        <v>136</v>
      </c>
      <c r="R258" t="s">
        <v>136</v>
      </c>
      <c r="S258" t="s">
        <v>136</v>
      </c>
      <c r="T258" t="s">
        <v>136</v>
      </c>
      <c r="U258" t="s">
        <v>136</v>
      </c>
      <c r="V258" t="s">
        <v>136</v>
      </c>
      <c r="W258" t="s">
        <v>136</v>
      </c>
      <c r="Z258" t="s">
        <v>136</v>
      </c>
      <c r="AA258" t="s">
        <v>136</v>
      </c>
      <c r="AB258" t="s">
        <v>136</v>
      </c>
      <c r="AC258" t="s">
        <v>136</v>
      </c>
      <c r="AD258" t="s">
        <v>136</v>
      </c>
      <c r="AE258" t="s">
        <v>136</v>
      </c>
      <c r="AH258" t="s">
        <v>136</v>
      </c>
      <c r="AI258" t="s">
        <v>136</v>
      </c>
      <c r="AJ258" t="s">
        <v>136</v>
      </c>
      <c r="AK258" t="s">
        <v>136</v>
      </c>
      <c r="AL258" t="s">
        <v>136</v>
      </c>
      <c r="AM258" t="s">
        <v>133</v>
      </c>
      <c r="AP258" t="s">
        <v>137</v>
      </c>
      <c r="AQ258" t="s">
        <v>136</v>
      </c>
      <c r="AR258" t="s">
        <v>136</v>
      </c>
      <c r="AS258" t="s">
        <v>136</v>
      </c>
      <c r="AT258" t="s">
        <v>136</v>
      </c>
      <c r="AU258" t="s">
        <v>134</v>
      </c>
      <c r="AX258" t="s">
        <v>136</v>
      </c>
      <c r="AY258" t="s">
        <v>136</v>
      </c>
      <c r="AZ258" t="s">
        <v>136</v>
      </c>
      <c r="BA258" t="s">
        <v>136</v>
      </c>
      <c r="BB258" t="s">
        <v>136</v>
      </c>
      <c r="BC258" t="s">
        <v>136</v>
      </c>
      <c r="BF258" t="s">
        <v>136</v>
      </c>
      <c r="BG258" t="s">
        <v>136</v>
      </c>
      <c r="BH258" t="s">
        <v>136</v>
      </c>
      <c r="BI258" t="s">
        <v>133</v>
      </c>
      <c r="BJ258" t="s">
        <v>136</v>
      </c>
      <c r="BK258" t="s">
        <v>136</v>
      </c>
      <c r="BN258" t="s">
        <v>136</v>
      </c>
      <c r="BO258" t="s">
        <v>136</v>
      </c>
      <c r="BP258" t="s">
        <v>136</v>
      </c>
      <c r="BQ258" t="s">
        <v>136</v>
      </c>
      <c r="BR258" t="s">
        <v>136</v>
      </c>
      <c r="BS258" t="s">
        <v>136</v>
      </c>
      <c r="CD258" t="s">
        <v>133</v>
      </c>
      <c r="CE258" t="s">
        <v>136</v>
      </c>
      <c r="CF258" t="s">
        <v>136</v>
      </c>
      <c r="CG258" t="s">
        <v>136</v>
      </c>
      <c r="CH258" t="s">
        <v>136</v>
      </c>
      <c r="CI258" t="s">
        <v>136</v>
      </c>
      <c r="CJ258" t="s">
        <v>136</v>
      </c>
      <c r="CM258" t="s">
        <v>136</v>
      </c>
      <c r="CN258" t="s">
        <v>136</v>
      </c>
      <c r="CO258" t="s">
        <v>136</v>
      </c>
      <c r="CP258" t="s">
        <v>138</v>
      </c>
      <c r="CQ258" t="s">
        <v>136</v>
      </c>
      <c r="CR258" t="s">
        <v>136</v>
      </c>
      <c r="CS258" t="s">
        <v>136</v>
      </c>
      <c r="CT258" t="s">
        <v>136</v>
      </c>
      <c r="CU258" t="s">
        <v>136</v>
      </c>
      <c r="CV258" t="s">
        <v>136</v>
      </c>
      <c r="CW258" t="s">
        <v>136</v>
      </c>
      <c r="CX258" t="s">
        <v>136</v>
      </c>
      <c r="CY258" t="s">
        <v>136</v>
      </c>
      <c r="CZ258" t="s">
        <v>136</v>
      </c>
      <c r="DA258" t="s">
        <v>136</v>
      </c>
      <c r="DB258" t="s">
        <v>136</v>
      </c>
      <c r="DC258" t="s">
        <v>136</v>
      </c>
      <c r="DD258" t="s">
        <v>136</v>
      </c>
      <c r="DE258" t="s">
        <v>136</v>
      </c>
      <c r="DF258" t="s">
        <v>136</v>
      </c>
      <c r="DG258" t="s">
        <v>136</v>
      </c>
      <c r="DH258" t="s">
        <v>136</v>
      </c>
      <c r="DI258" t="s">
        <v>136</v>
      </c>
      <c r="DJ258" t="s">
        <v>136</v>
      </c>
      <c r="DK258" t="s">
        <v>136</v>
      </c>
      <c r="DL258" t="s">
        <v>137</v>
      </c>
      <c r="DM258" t="s">
        <v>136</v>
      </c>
      <c r="DN258" t="s">
        <v>136</v>
      </c>
      <c r="DO258" t="s">
        <v>134</v>
      </c>
      <c r="DP258" t="s">
        <v>136</v>
      </c>
      <c r="DQ258" t="s">
        <v>136</v>
      </c>
      <c r="DR258" t="s">
        <v>136</v>
      </c>
      <c r="DS258" t="s">
        <v>136</v>
      </c>
      <c r="DT258" t="s">
        <v>136</v>
      </c>
      <c r="DW258" t="s">
        <v>136</v>
      </c>
      <c r="DX258" t="s">
        <v>136</v>
      </c>
      <c r="DY258" t="s">
        <v>136</v>
      </c>
      <c r="DZ258" t="s">
        <v>136</v>
      </c>
      <c r="EA258" t="s">
        <v>136</v>
      </c>
      <c r="EB258" t="s">
        <v>136</v>
      </c>
      <c r="EC258" t="s">
        <v>136</v>
      </c>
      <c r="ED258" t="s">
        <v>136</v>
      </c>
      <c r="EE258" t="s">
        <v>136</v>
      </c>
      <c r="EF258" t="s">
        <v>136</v>
      </c>
      <c r="EG258" t="s">
        <v>136</v>
      </c>
      <c r="EH258" t="s">
        <v>136</v>
      </c>
      <c r="EI258" t="s">
        <v>136</v>
      </c>
      <c r="EJ258" t="s">
        <v>136</v>
      </c>
      <c r="EK258" t="s">
        <v>136</v>
      </c>
      <c r="EL258" t="s">
        <v>134</v>
      </c>
      <c r="EM258" t="s">
        <v>136</v>
      </c>
      <c r="EN258" t="s">
        <v>136</v>
      </c>
      <c r="EO258" t="s">
        <v>136</v>
      </c>
      <c r="EP258" t="s">
        <v>136</v>
      </c>
      <c r="EQ258" t="s">
        <v>136</v>
      </c>
      <c r="ER258" t="s">
        <v>136</v>
      </c>
      <c r="ES258" t="s">
        <v>136</v>
      </c>
      <c r="ET258" t="s">
        <v>136</v>
      </c>
      <c r="EU258" t="s">
        <v>136</v>
      </c>
      <c r="EV258" t="s">
        <v>136</v>
      </c>
      <c r="EW258" t="s">
        <v>136</v>
      </c>
      <c r="EX258" t="s">
        <v>136</v>
      </c>
      <c r="EY258" t="s">
        <v>136</v>
      </c>
      <c r="EZ258" t="s">
        <v>136</v>
      </c>
      <c r="FA258" t="s">
        <v>136</v>
      </c>
      <c r="FB258" t="s">
        <v>136</v>
      </c>
      <c r="FC258" t="s">
        <v>138</v>
      </c>
      <c r="FD258" t="s">
        <v>136</v>
      </c>
      <c r="FE258" t="s">
        <v>136</v>
      </c>
      <c r="FF258" t="s">
        <v>136</v>
      </c>
    </row>
    <row r="259" spans="1:162" x14ac:dyDescent="0.2">
      <c r="A259" t="s">
        <v>393</v>
      </c>
      <c r="B259" t="s">
        <v>136</v>
      </c>
      <c r="C259" t="s">
        <v>136</v>
      </c>
      <c r="D259" t="s">
        <v>136</v>
      </c>
      <c r="E259" t="s">
        <v>136</v>
      </c>
      <c r="F259" t="s">
        <v>136</v>
      </c>
      <c r="G259" t="s">
        <v>136</v>
      </c>
      <c r="J259" t="s">
        <v>136</v>
      </c>
      <c r="K259" t="s">
        <v>136</v>
      </c>
      <c r="L259" t="s">
        <v>136</v>
      </c>
      <c r="M259" t="s">
        <v>136</v>
      </c>
      <c r="N259" t="s">
        <v>136</v>
      </c>
      <c r="O259" t="s">
        <v>136</v>
      </c>
      <c r="R259" t="s">
        <v>136</v>
      </c>
      <c r="S259" t="s">
        <v>136</v>
      </c>
      <c r="T259" t="s">
        <v>136</v>
      </c>
      <c r="U259" t="s">
        <v>136</v>
      </c>
      <c r="V259" t="s">
        <v>136</v>
      </c>
      <c r="W259" t="s">
        <v>136</v>
      </c>
      <c r="Z259" t="s">
        <v>136</v>
      </c>
      <c r="AA259" t="s">
        <v>136</v>
      </c>
      <c r="AB259" t="s">
        <v>136</v>
      </c>
      <c r="AC259" t="s">
        <v>136</v>
      </c>
      <c r="AD259" t="s">
        <v>136</v>
      </c>
      <c r="AE259" t="s">
        <v>136</v>
      </c>
      <c r="AH259" t="s">
        <v>137</v>
      </c>
      <c r="AI259" t="s">
        <v>136</v>
      </c>
      <c r="AJ259" t="s">
        <v>136</v>
      </c>
      <c r="AK259" t="s">
        <v>136</v>
      </c>
      <c r="AL259" t="s">
        <v>136</v>
      </c>
      <c r="AM259" t="s">
        <v>136</v>
      </c>
      <c r="AP259" t="s">
        <v>136</v>
      </c>
      <c r="AQ259" t="s">
        <v>136</v>
      </c>
      <c r="AR259" t="s">
        <v>136</v>
      </c>
      <c r="AS259" t="s">
        <v>136</v>
      </c>
      <c r="AT259" t="s">
        <v>136</v>
      </c>
      <c r="AU259" t="s">
        <v>136</v>
      </c>
      <c r="AX259" t="s">
        <v>136</v>
      </c>
      <c r="AY259" t="s">
        <v>136</v>
      </c>
      <c r="AZ259" t="s">
        <v>136</v>
      </c>
      <c r="BA259" t="s">
        <v>136</v>
      </c>
      <c r="BB259" t="s">
        <v>136</v>
      </c>
      <c r="BC259" t="s">
        <v>136</v>
      </c>
      <c r="BF259" t="s">
        <v>136</v>
      </c>
      <c r="BG259" t="s">
        <v>136</v>
      </c>
      <c r="BH259" t="s">
        <v>136</v>
      </c>
      <c r="BI259" t="s">
        <v>133</v>
      </c>
      <c r="BJ259" t="s">
        <v>136</v>
      </c>
      <c r="BK259" t="s">
        <v>136</v>
      </c>
      <c r="BN259" t="s">
        <v>136</v>
      </c>
      <c r="BO259" t="s">
        <v>136</v>
      </c>
      <c r="BP259" t="s">
        <v>136</v>
      </c>
      <c r="BQ259" t="s">
        <v>136</v>
      </c>
      <c r="BR259" t="s">
        <v>133</v>
      </c>
      <c r="BS259" t="s">
        <v>136</v>
      </c>
      <c r="CD259" t="s">
        <v>133</v>
      </c>
      <c r="CE259" t="s">
        <v>136</v>
      </c>
      <c r="CF259" t="s">
        <v>136</v>
      </c>
      <c r="CG259" t="s">
        <v>136</v>
      </c>
      <c r="CH259" t="s">
        <v>136</v>
      </c>
      <c r="CI259" t="s">
        <v>136</v>
      </c>
      <c r="CJ259" t="s">
        <v>136</v>
      </c>
      <c r="CM259" t="s">
        <v>136</v>
      </c>
      <c r="CN259" t="s">
        <v>136</v>
      </c>
      <c r="CO259" t="s">
        <v>136</v>
      </c>
      <c r="CP259" t="s">
        <v>136</v>
      </c>
      <c r="CQ259" t="s">
        <v>136</v>
      </c>
      <c r="CR259" t="s">
        <v>136</v>
      </c>
      <c r="CS259" t="s">
        <v>136</v>
      </c>
      <c r="CT259" t="s">
        <v>136</v>
      </c>
      <c r="CU259" t="s">
        <v>136</v>
      </c>
      <c r="CV259" t="s">
        <v>136</v>
      </c>
      <c r="CW259" t="s">
        <v>136</v>
      </c>
      <c r="CX259" t="s">
        <v>136</v>
      </c>
      <c r="CY259" t="s">
        <v>136</v>
      </c>
      <c r="CZ259" t="s">
        <v>136</v>
      </c>
      <c r="DA259" t="s">
        <v>136</v>
      </c>
      <c r="DB259" t="s">
        <v>136</v>
      </c>
      <c r="DC259" t="s">
        <v>136</v>
      </c>
      <c r="DD259" t="s">
        <v>136</v>
      </c>
      <c r="DE259" t="s">
        <v>136</v>
      </c>
      <c r="DF259" t="s">
        <v>136</v>
      </c>
      <c r="DG259" t="s">
        <v>136</v>
      </c>
      <c r="DH259" t="s">
        <v>136</v>
      </c>
      <c r="DI259" t="s">
        <v>136</v>
      </c>
      <c r="DJ259" t="s">
        <v>136</v>
      </c>
      <c r="DK259" t="s">
        <v>136</v>
      </c>
      <c r="DL259" t="s">
        <v>136</v>
      </c>
      <c r="DM259" t="s">
        <v>136</v>
      </c>
      <c r="DN259" t="s">
        <v>136</v>
      </c>
      <c r="DO259" t="s">
        <v>136</v>
      </c>
      <c r="DP259" t="s">
        <v>136</v>
      </c>
      <c r="DQ259" t="s">
        <v>136</v>
      </c>
      <c r="DR259" t="s">
        <v>136</v>
      </c>
      <c r="DS259" t="s">
        <v>136</v>
      </c>
      <c r="DT259" t="s">
        <v>136</v>
      </c>
      <c r="DW259" t="s">
        <v>136</v>
      </c>
      <c r="DX259" t="s">
        <v>136</v>
      </c>
      <c r="DY259" t="s">
        <v>136</v>
      </c>
      <c r="DZ259" t="s">
        <v>136</v>
      </c>
      <c r="EA259" t="s">
        <v>136</v>
      </c>
      <c r="EB259" t="s">
        <v>136</v>
      </c>
      <c r="EC259" t="s">
        <v>136</v>
      </c>
      <c r="ED259" t="s">
        <v>136</v>
      </c>
      <c r="EE259" t="s">
        <v>136</v>
      </c>
      <c r="EF259" t="s">
        <v>136</v>
      </c>
      <c r="EG259" t="s">
        <v>136</v>
      </c>
      <c r="EH259" t="s">
        <v>136</v>
      </c>
      <c r="EI259" t="s">
        <v>136</v>
      </c>
      <c r="EJ259" t="s">
        <v>136</v>
      </c>
      <c r="EK259" t="s">
        <v>136</v>
      </c>
      <c r="EL259" t="s">
        <v>136</v>
      </c>
      <c r="EM259" t="s">
        <v>136</v>
      </c>
      <c r="EN259" t="s">
        <v>136</v>
      </c>
      <c r="EO259" t="s">
        <v>136</v>
      </c>
      <c r="EP259" t="s">
        <v>136</v>
      </c>
      <c r="EQ259" t="s">
        <v>136</v>
      </c>
      <c r="ER259" t="s">
        <v>136</v>
      </c>
      <c r="ES259" t="s">
        <v>136</v>
      </c>
      <c r="ET259" t="s">
        <v>136</v>
      </c>
      <c r="EU259" t="s">
        <v>136</v>
      </c>
      <c r="EV259" t="s">
        <v>136</v>
      </c>
      <c r="EW259" t="s">
        <v>136</v>
      </c>
      <c r="EX259" t="s">
        <v>136</v>
      </c>
      <c r="EY259" t="s">
        <v>133</v>
      </c>
      <c r="EZ259" t="s">
        <v>136</v>
      </c>
      <c r="FA259" t="s">
        <v>136</v>
      </c>
      <c r="FB259" t="s">
        <v>136</v>
      </c>
      <c r="FC259" t="s">
        <v>136</v>
      </c>
      <c r="FD259" t="s">
        <v>136</v>
      </c>
      <c r="FE259" t="s">
        <v>136</v>
      </c>
      <c r="FF259" t="s">
        <v>136</v>
      </c>
    </row>
    <row r="260" spans="1:162" x14ac:dyDescent="0.2">
      <c r="A260" t="s">
        <v>394</v>
      </c>
      <c r="B260" t="s">
        <v>133</v>
      </c>
      <c r="C260" t="s">
        <v>133</v>
      </c>
      <c r="D260" t="s">
        <v>133</v>
      </c>
      <c r="E260" t="s">
        <v>133</v>
      </c>
      <c r="F260" t="s">
        <v>133</v>
      </c>
      <c r="G260" t="s">
        <v>133</v>
      </c>
      <c r="J260" t="s">
        <v>132</v>
      </c>
      <c r="K260" t="s">
        <v>136</v>
      </c>
      <c r="L260" t="s">
        <v>133</v>
      </c>
      <c r="M260" t="s">
        <v>136</v>
      </c>
      <c r="N260" t="s">
        <v>136</v>
      </c>
      <c r="O260" t="s">
        <v>136</v>
      </c>
      <c r="R260" t="s">
        <v>136</v>
      </c>
      <c r="S260" t="s">
        <v>136</v>
      </c>
      <c r="T260" t="s">
        <v>136</v>
      </c>
      <c r="U260" t="s">
        <v>133</v>
      </c>
      <c r="V260" t="s">
        <v>136</v>
      </c>
      <c r="W260" t="s">
        <v>136</v>
      </c>
      <c r="Z260" t="s">
        <v>132</v>
      </c>
      <c r="AA260" t="s">
        <v>132</v>
      </c>
      <c r="AB260" t="s">
        <v>132</v>
      </c>
      <c r="AC260" t="s">
        <v>132</v>
      </c>
      <c r="AD260" t="s">
        <v>132</v>
      </c>
      <c r="AE260" t="s">
        <v>132</v>
      </c>
      <c r="AH260" t="s">
        <v>136</v>
      </c>
      <c r="AI260" t="s">
        <v>136</v>
      </c>
      <c r="AJ260" t="s">
        <v>136</v>
      </c>
      <c r="AK260" t="s">
        <v>136</v>
      </c>
      <c r="AL260" t="s">
        <v>136</v>
      </c>
      <c r="AM260" t="s">
        <v>133</v>
      </c>
      <c r="AP260" t="s">
        <v>136</v>
      </c>
      <c r="AQ260" t="s">
        <v>136</v>
      </c>
      <c r="AR260" t="s">
        <v>136</v>
      </c>
      <c r="AS260" t="s">
        <v>136</v>
      </c>
      <c r="AT260" t="s">
        <v>136</v>
      </c>
      <c r="AU260" t="s">
        <v>136</v>
      </c>
      <c r="AX260" t="s">
        <v>136</v>
      </c>
      <c r="AY260" t="s">
        <v>133</v>
      </c>
      <c r="AZ260" t="s">
        <v>133</v>
      </c>
      <c r="BA260" t="s">
        <v>136</v>
      </c>
      <c r="BB260" t="s">
        <v>136</v>
      </c>
      <c r="BC260" t="s">
        <v>133</v>
      </c>
      <c r="BF260" t="s">
        <v>136</v>
      </c>
      <c r="BG260" t="s">
        <v>136</v>
      </c>
      <c r="BH260" t="s">
        <v>136</v>
      </c>
      <c r="BI260" t="s">
        <v>136</v>
      </c>
      <c r="BJ260" t="s">
        <v>136</v>
      </c>
      <c r="BK260" t="s">
        <v>136</v>
      </c>
      <c r="BN260" t="s">
        <v>136</v>
      </c>
      <c r="BO260" t="s">
        <v>136</v>
      </c>
      <c r="BP260" t="s">
        <v>136</v>
      </c>
      <c r="BQ260" t="s">
        <v>136</v>
      </c>
      <c r="BR260" t="s">
        <v>136</v>
      </c>
      <c r="BS260" t="s">
        <v>136</v>
      </c>
      <c r="CD260" t="s">
        <v>133</v>
      </c>
      <c r="CE260" t="s">
        <v>136</v>
      </c>
      <c r="CF260" t="s">
        <v>136</v>
      </c>
      <c r="CG260" t="s">
        <v>136</v>
      </c>
      <c r="CH260" t="s">
        <v>136</v>
      </c>
      <c r="CI260" t="s">
        <v>136</v>
      </c>
      <c r="CJ260" t="s">
        <v>136</v>
      </c>
      <c r="CM260" t="s">
        <v>136</v>
      </c>
      <c r="CN260" t="s">
        <v>136</v>
      </c>
      <c r="CO260" t="s">
        <v>136</v>
      </c>
      <c r="CP260" t="s">
        <v>136</v>
      </c>
      <c r="CQ260" t="s">
        <v>136</v>
      </c>
      <c r="CR260" t="s">
        <v>136</v>
      </c>
      <c r="CS260" t="s">
        <v>136</v>
      </c>
      <c r="CT260" t="s">
        <v>136</v>
      </c>
      <c r="CU260" t="s">
        <v>136</v>
      </c>
      <c r="CV260" t="s">
        <v>136</v>
      </c>
      <c r="CW260" t="s">
        <v>136</v>
      </c>
      <c r="CX260" t="s">
        <v>136</v>
      </c>
      <c r="CY260" t="s">
        <v>136</v>
      </c>
      <c r="CZ260" t="s">
        <v>136</v>
      </c>
      <c r="DA260" t="s">
        <v>136</v>
      </c>
      <c r="DB260" t="s">
        <v>136</v>
      </c>
      <c r="DC260" t="s">
        <v>137</v>
      </c>
      <c r="DD260" t="s">
        <v>137</v>
      </c>
      <c r="DE260" t="s">
        <v>133</v>
      </c>
      <c r="DF260" t="s">
        <v>136</v>
      </c>
      <c r="DG260" t="s">
        <v>136</v>
      </c>
      <c r="DH260" t="s">
        <v>137</v>
      </c>
      <c r="DI260" t="s">
        <v>136</v>
      </c>
      <c r="DJ260" t="s">
        <v>136</v>
      </c>
      <c r="DK260" t="s">
        <v>136</v>
      </c>
      <c r="DL260" t="s">
        <v>136</v>
      </c>
      <c r="DM260" t="s">
        <v>136</v>
      </c>
      <c r="DN260" t="s">
        <v>133</v>
      </c>
      <c r="DO260" t="s">
        <v>136</v>
      </c>
      <c r="DP260" t="s">
        <v>136</v>
      </c>
      <c r="DQ260" t="s">
        <v>136</v>
      </c>
      <c r="DR260" t="s">
        <v>136</v>
      </c>
      <c r="DS260" t="s">
        <v>136</v>
      </c>
      <c r="DT260" t="s">
        <v>136</v>
      </c>
      <c r="DW260" t="s">
        <v>136</v>
      </c>
      <c r="DX260" t="s">
        <v>136</v>
      </c>
      <c r="DY260" t="s">
        <v>136</v>
      </c>
      <c r="DZ260" t="s">
        <v>136</v>
      </c>
      <c r="EA260" t="s">
        <v>136</v>
      </c>
      <c r="EB260" t="s">
        <v>136</v>
      </c>
      <c r="EC260" t="s">
        <v>136</v>
      </c>
      <c r="ED260" t="s">
        <v>136</v>
      </c>
      <c r="EE260" t="s">
        <v>136</v>
      </c>
      <c r="EF260" t="s">
        <v>136</v>
      </c>
      <c r="EG260" t="s">
        <v>136</v>
      </c>
      <c r="EH260" t="s">
        <v>136</v>
      </c>
      <c r="EI260" t="s">
        <v>136</v>
      </c>
      <c r="EJ260" t="s">
        <v>136</v>
      </c>
      <c r="EK260" t="s">
        <v>136</v>
      </c>
      <c r="EL260" t="s">
        <v>133</v>
      </c>
      <c r="EM260" t="s">
        <v>136</v>
      </c>
      <c r="EN260" t="s">
        <v>136</v>
      </c>
      <c r="EO260" t="s">
        <v>136</v>
      </c>
      <c r="EP260" t="s">
        <v>136</v>
      </c>
      <c r="EQ260" t="s">
        <v>136</v>
      </c>
      <c r="ER260" t="s">
        <v>136</v>
      </c>
      <c r="ES260" t="s">
        <v>136</v>
      </c>
      <c r="ET260" t="s">
        <v>136</v>
      </c>
      <c r="EU260" t="s">
        <v>136</v>
      </c>
      <c r="EV260" t="s">
        <v>136</v>
      </c>
      <c r="EW260" t="s">
        <v>136</v>
      </c>
      <c r="EX260" t="s">
        <v>136</v>
      </c>
      <c r="EY260" t="s">
        <v>136</v>
      </c>
      <c r="EZ260" t="s">
        <v>136</v>
      </c>
      <c r="FA260" t="s">
        <v>136</v>
      </c>
      <c r="FB260" t="s">
        <v>136</v>
      </c>
      <c r="FC260" t="s">
        <v>133</v>
      </c>
      <c r="FD260" t="s">
        <v>136</v>
      </c>
      <c r="FE260" t="s">
        <v>136</v>
      </c>
      <c r="FF260" t="s">
        <v>133</v>
      </c>
    </row>
    <row r="261" spans="1:162" x14ac:dyDescent="0.2">
      <c r="A261" t="s">
        <v>395</v>
      </c>
      <c r="B261" t="s">
        <v>136</v>
      </c>
      <c r="C261" t="s">
        <v>133</v>
      </c>
      <c r="D261" t="s">
        <v>136</v>
      </c>
      <c r="E261" t="s">
        <v>136</v>
      </c>
      <c r="F261" t="s">
        <v>133</v>
      </c>
      <c r="G261" t="s">
        <v>136</v>
      </c>
      <c r="J261" t="s">
        <v>136</v>
      </c>
      <c r="K261" t="s">
        <v>136</v>
      </c>
      <c r="L261" t="s">
        <v>136</v>
      </c>
      <c r="M261" t="s">
        <v>136</v>
      </c>
      <c r="N261" t="s">
        <v>136</v>
      </c>
      <c r="O261" t="s">
        <v>136</v>
      </c>
      <c r="R261" t="s">
        <v>132</v>
      </c>
      <c r="S261" t="s">
        <v>136</v>
      </c>
      <c r="T261" t="s">
        <v>136</v>
      </c>
      <c r="U261" t="s">
        <v>136</v>
      </c>
      <c r="V261" t="s">
        <v>133</v>
      </c>
      <c r="W261" t="s">
        <v>136</v>
      </c>
      <c r="Z261" t="s">
        <v>136</v>
      </c>
      <c r="AA261" t="s">
        <v>132</v>
      </c>
      <c r="AB261" t="s">
        <v>137</v>
      </c>
      <c r="AC261" t="s">
        <v>136</v>
      </c>
      <c r="AD261" t="s">
        <v>136</v>
      </c>
      <c r="AE261" t="s">
        <v>136</v>
      </c>
      <c r="AH261" t="s">
        <v>136</v>
      </c>
      <c r="AI261" t="s">
        <v>136</v>
      </c>
      <c r="AJ261" t="s">
        <v>133</v>
      </c>
      <c r="AK261" t="s">
        <v>136</v>
      </c>
      <c r="AL261" t="s">
        <v>132</v>
      </c>
      <c r="AM261" t="s">
        <v>136</v>
      </c>
      <c r="AP261" t="s">
        <v>136</v>
      </c>
      <c r="AQ261" t="s">
        <v>136</v>
      </c>
      <c r="AR261" t="s">
        <v>136</v>
      </c>
      <c r="AS261" t="s">
        <v>136</v>
      </c>
      <c r="AT261" t="s">
        <v>136</v>
      </c>
      <c r="AU261" t="s">
        <v>136</v>
      </c>
      <c r="AX261" t="s">
        <v>136</v>
      </c>
      <c r="AY261" t="s">
        <v>136</v>
      </c>
      <c r="AZ261" t="s">
        <v>136</v>
      </c>
      <c r="BA261" t="s">
        <v>136</v>
      </c>
      <c r="BB261" t="s">
        <v>136</v>
      </c>
      <c r="BC261" t="s">
        <v>136</v>
      </c>
      <c r="BF261" t="s">
        <v>136</v>
      </c>
      <c r="BG261" t="s">
        <v>136</v>
      </c>
      <c r="BH261" t="s">
        <v>136</v>
      </c>
      <c r="BI261" t="s">
        <v>136</v>
      </c>
      <c r="BJ261" t="s">
        <v>136</v>
      </c>
      <c r="BK261" t="s">
        <v>136</v>
      </c>
      <c r="BN261" t="s">
        <v>136</v>
      </c>
      <c r="BO261" t="s">
        <v>132</v>
      </c>
      <c r="BP261" t="s">
        <v>136</v>
      </c>
      <c r="BQ261" t="s">
        <v>136</v>
      </c>
      <c r="BR261" t="s">
        <v>136</v>
      </c>
      <c r="BS261" t="s">
        <v>136</v>
      </c>
      <c r="CD261" t="s">
        <v>136</v>
      </c>
      <c r="CE261" t="s">
        <v>136</v>
      </c>
      <c r="CF261" t="s">
        <v>136</v>
      </c>
      <c r="CG261" t="s">
        <v>136</v>
      </c>
      <c r="CH261" t="s">
        <v>136</v>
      </c>
      <c r="CI261" t="s">
        <v>136</v>
      </c>
      <c r="CJ261" t="s">
        <v>136</v>
      </c>
      <c r="CM261" t="s">
        <v>136</v>
      </c>
      <c r="CN261" t="s">
        <v>136</v>
      </c>
      <c r="CO261" t="s">
        <v>136</v>
      </c>
      <c r="CP261" t="s">
        <v>136</v>
      </c>
      <c r="CQ261" t="s">
        <v>136</v>
      </c>
      <c r="CR261" t="s">
        <v>136</v>
      </c>
      <c r="CS261" t="s">
        <v>136</v>
      </c>
      <c r="CT261" t="s">
        <v>136</v>
      </c>
      <c r="CU261" t="s">
        <v>137</v>
      </c>
      <c r="CV261" t="s">
        <v>136</v>
      </c>
      <c r="CW261" t="s">
        <v>136</v>
      </c>
      <c r="CX261" t="s">
        <v>136</v>
      </c>
      <c r="CY261" t="s">
        <v>136</v>
      </c>
      <c r="CZ261" t="s">
        <v>136</v>
      </c>
      <c r="DA261" t="s">
        <v>136</v>
      </c>
      <c r="DB261" t="s">
        <v>136</v>
      </c>
      <c r="DC261" t="s">
        <v>136</v>
      </c>
      <c r="DD261" t="s">
        <v>136</v>
      </c>
      <c r="DE261" t="s">
        <v>136</v>
      </c>
      <c r="DF261" t="s">
        <v>136</v>
      </c>
      <c r="DG261" t="s">
        <v>136</v>
      </c>
      <c r="DH261" t="s">
        <v>136</v>
      </c>
      <c r="DI261" t="s">
        <v>136</v>
      </c>
      <c r="DJ261" t="s">
        <v>136</v>
      </c>
      <c r="DK261" t="s">
        <v>136</v>
      </c>
      <c r="DL261" t="s">
        <v>136</v>
      </c>
      <c r="DM261" t="s">
        <v>136</v>
      </c>
      <c r="DN261" t="s">
        <v>136</v>
      </c>
      <c r="DO261" t="s">
        <v>136</v>
      </c>
      <c r="DP261" t="s">
        <v>136</v>
      </c>
      <c r="DQ261" t="s">
        <v>136</v>
      </c>
      <c r="DR261" t="s">
        <v>136</v>
      </c>
      <c r="DS261" t="s">
        <v>136</v>
      </c>
      <c r="DT261" t="s">
        <v>136</v>
      </c>
      <c r="DW261" t="s">
        <v>136</v>
      </c>
      <c r="DX261" t="s">
        <v>136</v>
      </c>
      <c r="DY261" t="s">
        <v>136</v>
      </c>
      <c r="DZ261" t="s">
        <v>136</v>
      </c>
      <c r="EA261" t="s">
        <v>136</v>
      </c>
      <c r="EB261" t="s">
        <v>136</v>
      </c>
      <c r="EC261" t="s">
        <v>136</v>
      </c>
      <c r="ED261" t="s">
        <v>133</v>
      </c>
      <c r="EE261" t="s">
        <v>136</v>
      </c>
      <c r="EF261" t="s">
        <v>136</v>
      </c>
      <c r="EG261" t="s">
        <v>136</v>
      </c>
      <c r="EH261" t="s">
        <v>136</v>
      </c>
      <c r="EI261" t="s">
        <v>136</v>
      </c>
      <c r="EJ261" t="s">
        <v>136</v>
      </c>
      <c r="EK261" t="s">
        <v>136</v>
      </c>
      <c r="EL261" t="s">
        <v>136</v>
      </c>
      <c r="EM261" t="s">
        <v>136</v>
      </c>
      <c r="EN261" t="s">
        <v>136</v>
      </c>
      <c r="EO261" t="s">
        <v>136</v>
      </c>
      <c r="EP261" t="s">
        <v>136</v>
      </c>
      <c r="EQ261" t="s">
        <v>133</v>
      </c>
      <c r="ER261" t="s">
        <v>136</v>
      </c>
      <c r="ES261" t="s">
        <v>136</v>
      </c>
      <c r="ET261" t="s">
        <v>136</v>
      </c>
      <c r="EU261" t="s">
        <v>133</v>
      </c>
      <c r="EV261" t="s">
        <v>133</v>
      </c>
      <c r="EW261" t="s">
        <v>136</v>
      </c>
      <c r="EX261" t="s">
        <v>136</v>
      </c>
      <c r="EY261" t="s">
        <v>136</v>
      </c>
      <c r="EZ261" t="s">
        <v>136</v>
      </c>
      <c r="FA261" t="s">
        <v>136</v>
      </c>
      <c r="FB261" t="s">
        <v>136</v>
      </c>
      <c r="FC261" t="s">
        <v>136</v>
      </c>
      <c r="FD261" t="s">
        <v>136</v>
      </c>
      <c r="FE261" t="s">
        <v>136</v>
      </c>
      <c r="FF261" t="s">
        <v>136</v>
      </c>
    </row>
    <row r="262" spans="1:162" x14ac:dyDescent="0.2">
      <c r="A262" t="s">
        <v>396</v>
      </c>
      <c r="B262" t="s">
        <v>132</v>
      </c>
      <c r="C262" t="s">
        <v>132</v>
      </c>
      <c r="D262" t="s">
        <v>132</v>
      </c>
      <c r="E262" t="s">
        <v>132</v>
      </c>
      <c r="F262" t="s">
        <v>132</v>
      </c>
      <c r="G262" t="s">
        <v>137</v>
      </c>
      <c r="J262" t="s">
        <v>132</v>
      </c>
      <c r="K262" t="s">
        <v>132</v>
      </c>
      <c r="L262" t="s">
        <v>132</v>
      </c>
      <c r="M262" t="s">
        <v>132</v>
      </c>
      <c r="N262" t="s">
        <v>132</v>
      </c>
      <c r="O262" t="s">
        <v>132</v>
      </c>
      <c r="R262" t="s">
        <v>136</v>
      </c>
      <c r="S262" t="s">
        <v>132</v>
      </c>
      <c r="T262" t="s">
        <v>134</v>
      </c>
      <c r="U262" t="s">
        <v>132</v>
      </c>
      <c r="V262" t="s">
        <v>132</v>
      </c>
      <c r="W262" t="s">
        <v>136</v>
      </c>
      <c r="Z262" t="s">
        <v>132</v>
      </c>
      <c r="AA262" t="s">
        <v>132</v>
      </c>
      <c r="AB262" t="s">
        <v>132</v>
      </c>
      <c r="AC262" t="s">
        <v>132</v>
      </c>
      <c r="AD262" t="s">
        <v>132</v>
      </c>
      <c r="AE262" t="s">
        <v>132</v>
      </c>
      <c r="AH262" t="s">
        <v>132</v>
      </c>
      <c r="AI262" t="s">
        <v>137</v>
      </c>
      <c r="AJ262" t="s">
        <v>132</v>
      </c>
      <c r="AK262" t="s">
        <v>132</v>
      </c>
      <c r="AL262" t="s">
        <v>132</v>
      </c>
      <c r="AM262" t="s">
        <v>132</v>
      </c>
      <c r="AP262" t="s">
        <v>137</v>
      </c>
      <c r="AQ262" t="s">
        <v>132</v>
      </c>
      <c r="AR262" t="s">
        <v>132</v>
      </c>
      <c r="AS262" t="s">
        <v>132</v>
      </c>
      <c r="AT262" t="s">
        <v>132</v>
      </c>
      <c r="AU262" t="s">
        <v>132</v>
      </c>
      <c r="AX262" t="s">
        <v>132</v>
      </c>
      <c r="AY262" t="s">
        <v>132</v>
      </c>
      <c r="AZ262" t="s">
        <v>136</v>
      </c>
      <c r="BA262" t="s">
        <v>132</v>
      </c>
      <c r="BB262" t="s">
        <v>138</v>
      </c>
      <c r="BC262" t="s">
        <v>132</v>
      </c>
      <c r="BF262" t="s">
        <v>132</v>
      </c>
      <c r="BG262" t="s">
        <v>137</v>
      </c>
      <c r="BH262" t="s">
        <v>132</v>
      </c>
      <c r="BI262" t="s">
        <v>132</v>
      </c>
      <c r="BJ262" t="s">
        <v>132</v>
      </c>
      <c r="BK262" t="s">
        <v>132</v>
      </c>
      <c r="BN262" t="s">
        <v>132</v>
      </c>
      <c r="BO262" t="s">
        <v>132</v>
      </c>
      <c r="BP262" t="s">
        <v>132</v>
      </c>
      <c r="BQ262" t="s">
        <v>132</v>
      </c>
      <c r="BR262" t="s">
        <v>137</v>
      </c>
      <c r="BS262" t="s">
        <v>132</v>
      </c>
      <c r="CD262" t="s">
        <v>133</v>
      </c>
      <c r="CE262" t="s">
        <v>132</v>
      </c>
      <c r="CF262" t="s">
        <v>132</v>
      </c>
      <c r="CG262" t="s">
        <v>132</v>
      </c>
      <c r="CH262" t="s">
        <v>132</v>
      </c>
      <c r="CI262" t="s">
        <v>137</v>
      </c>
      <c r="CJ262" t="s">
        <v>137</v>
      </c>
      <c r="CM262" t="s">
        <v>132</v>
      </c>
      <c r="CN262" t="s">
        <v>132</v>
      </c>
      <c r="CO262" t="s">
        <v>132</v>
      </c>
      <c r="CP262" t="s">
        <v>132</v>
      </c>
      <c r="CQ262" t="s">
        <v>132</v>
      </c>
      <c r="CR262" t="s">
        <v>137</v>
      </c>
      <c r="CS262" t="s">
        <v>132</v>
      </c>
      <c r="CT262" t="s">
        <v>132</v>
      </c>
      <c r="CU262" t="s">
        <v>132</v>
      </c>
      <c r="CV262" t="s">
        <v>132</v>
      </c>
      <c r="CW262" t="s">
        <v>137</v>
      </c>
      <c r="CX262" t="s">
        <v>132</v>
      </c>
      <c r="CY262" t="s">
        <v>136</v>
      </c>
      <c r="CZ262" t="s">
        <v>132</v>
      </c>
      <c r="DA262" t="s">
        <v>132</v>
      </c>
      <c r="DB262" t="s">
        <v>137</v>
      </c>
      <c r="DC262" t="s">
        <v>132</v>
      </c>
      <c r="DD262" t="s">
        <v>132</v>
      </c>
      <c r="DE262" t="s">
        <v>132</v>
      </c>
      <c r="DF262" t="s">
        <v>132</v>
      </c>
      <c r="DG262" t="s">
        <v>132</v>
      </c>
      <c r="DH262" t="s">
        <v>137</v>
      </c>
      <c r="DI262" t="s">
        <v>132</v>
      </c>
      <c r="DJ262" t="s">
        <v>132</v>
      </c>
      <c r="DK262" t="s">
        <v>132</v>
      </c>
      <c r="DL262" t="s">
        <v>132</v>
      </c>
      <c r="DM262" t="s">
        <v>132</v>
      </c>
      <c r="DN262" t="s">
        <v>132</v>
      </c>
      <c r="DO262" t="s">
        <v>132</v>
      </c>
      <c r="DP262" t="s">
        <v>136</v>
      </c>
      <c r="DQ262" t="s">
        <v>132</v>
      </c>
      <c r="DR262" t="s">
        <v>132</v>
      </c>
      <c r="DS262" t="s">
        <v>132</v>
      </c>
      <c r="DT262" t="s">
        <v>132</v>
      </c>
      <c r="DW262" t="s">
        <v>132</v>
      </c>
      <c r="DX262" t="s">
        <v>132</v>
      </c>
      <c r="DY262" t="s">
        <v>132</v>
      </c>
      <c r="DZ262" t="s">
        <v>132</v>
      </c>
      <c r="EA262" t="s">
        <v>132</v>
      </c>
      <c r="EB262" t="s">
        <v>137</v>
      </c>
      <c r="EC262" t="s">
        <v>132</v>
      </c>
      <c r="ED262" t="s">
        <v>132</v>
      </c>
      <c r="EE262" t="s">
        <v>132</v>
      </c>
      <c r="EF262" t="s">
        <v>132</v>
      </c>
      <c r="EG262" t="s">
        <v>137</v>
      </c>
      <c r="EH262" t="s">
        <v>137</v>
      </c>
      <c r="EI262" t="s">
        <v>132</v>
      </c>
      <c r="EJ262" t="s">
        <v>132</v>
      </c>
      <c r="EK262" t="s">
        <v>132</v>
      </c>
      <c r="EL262" t="s">
        <v>137</v>
      </c>
      <c r="EM262" t="s">
        <v>132</v>
      </c>
      <c r="EN262" t="s">
        <v>132</v>
      </c>
      <c r="EO262" t="s">
        <v>132</v>
      </c>
      <c r="EP262" t="s">
        <v>132</v>
      </c>
      <c r="EQ262" t="s">
        <v>132</v>
      </c>
      <c r="ER262" t="s">
        <v>132</v>
      </c>
      <c r="ES262" t="s">
        <v>132</v>
      </c>
      <c r="ET262" t="s">
        <v>132</v>
      </c>
      <c r="EU262" t="s">
        <v>132</v>
      </c>
      <c r="EV262" t="s">
        <v>132</v>
      </c>
      <c r="EW262" t="s">
        <v>132</v>
      </c>
      <c r="EX262" t="s">
        <v>132</v>
      </c>
      <c r="EY262" t="s">
        <v>132</v>
      </c>
      <c r="EZ262" t="s">
        <v>137</v>
      </c>
      <c r="FA262" t="s">
        <v>132</v>
      </c>
      <c r="FB262" t="s">
        <v>132</v>
      </c>
      <c r="FC262" t="s">
        <v>137</v>
      </c>
      <c r="FD262" t="s">
        <v>132</v>
      </c>
      <c r="FE262" t="s">
        <v>132</v>
      </c>
      <c r="FF262" t="s">
        <v>137</v>
      </c>
    </row>
    <row r="263" spans="1:162" x14ac:dyDescent="0.2">
      <c r="A263" t="s">
        <v>397</v>
      </c>
      <c r="B263" t="s">
        <v>136</v>
      </c>
      <c r="C263" t="s">
        <v>136</v>
      </c>
      <c r="D263" t="s">
        <v>136</v>
      </c>
      <c r="E263" t="s">
        <v>136</v>
      </c>
      <c r="F263" t="s">
        <v>136</v>
      </c>
      <c r="G263" t="s">
        <v>136</v>
      </c>
      <c r="J263" t="s">
        <v>136</v>
      </c>
      <c r="K263" t="s">
        <v>136</v>
      </c>
      <c r="L263" t="s">
        <v>136</v>
      </c>
      <c r="M263" t="s">
        <v>136</v>
      </c>
      <c r="N263" t="s">
        <v>132</v>
      </c>
      <c r="O263" t="s">
        <v>136</v>
      </c>
      <c r="R263" t="s">
        <v>136</v>
      </c>
      <c r="S263" t="s">
        <v>137</v>
      </c>
      <c r="T263" t="s">
        <v>136</v>
      </c>
      <c r="U263" t="s">
        <v>136</v>
      </c>
      <c r="V263" t="s">
        <v>136</v>
      </c>
      <c r="W263" t="s">
        <v>133</v>
      </c>
      <c r="Z263" t="s">
        <v>138</v>
      </c>
      <c r="AA263" t="s">
        <v>136</v>
      </c>
      <c r="AB263" t="s">
        <v>136</v>
      </c>
      <c r="AC263" t="s">
        <v>137</v>
      </c>
      <c r="AD263" t="s">
        <v>136</v>
      </c>
      <c r="AE263" t="s">
        <v>137</v>
      </c>
      <c r="AH263" t="s">
        <v>137</v>
      </c>
      <c r="AI263" t="s">
        <v>136</v>
      </c>
      <c r="AJ263" t="s">
        <v>136</v>
      </c>
      <c r="AK263" t="s">
        <v>136</v>
      </c>
      <c r="AL263" t="s">
        <v>136</v>
      </c>
      <c r="AM263" t="s">
        <v>136</v>
      </c>
      <c r="AP263" t="s">
        <v>136</v>
      </c>
      <c r="AQ263" t="s">
        <v>136</v>
      </c>
      <c r="AR263" t="s">
        <v>136</v>
      </c>
      <c r="AS263" t="s">
        <v>136</v>
      </c>
      <c r="AT263" t="s">
        <v>136</v>
      </c>
      <c r="AU263" t="s">
        <v>134</v>
      </c>
      <c r="AX263" t="s">
        <v>137</v>
      </c>
      <c r="AY263" t="s">
        <v>136</v>
      </c>
      <c r="AZ263" t="s">
        <v>136</v>
      </c>
      <c r="BA263" t="s">
        <v>137</v>
      </c>
      <c r="BB263" t="s">
        <v>132</v>
      </c>
      <c r="BC263" t="s">
        <v>136</v>
      </c>
      <c r="BF263" t="s">
        <v>136</v>
      </c>
      <c r="BG263" t="s">
        <v>136</v>
      </c>
      <c r="BH263" t="s">
        <v>136</v>
      </c>
      <c r="BI263" t="s">
        <v>133</v>
      </c>
      <c r="BJ263" t="s">
        <v>136</v>
      </c>
      <c r="BK263" t="s">
        <v>136</v>
      </c>
      <c r="BN263" t="s">
        <v>133</v>
      </c>
      <c r="BO263" t="s">
        <v>132</v>
      </c>
      <c r="BP263" t="s">
        <v>132</v>
      </c>
      <c r="BQ263" t="s">
        <v>136</v>
      </c>
      <c r="BR263" t="s">
        <v>133</v>
      </c>
      <c r="BS263" t="s">
        <v>136</v>
      </c>
      <c r="CD263" t="s">
        <v>133</v>
      </c>
      <c r="CE263" t="s">
        <v>136</v>
      </c>
      <c r="CF263" t="s">
        <v>136</v>
      </c>
      <c r="CG263" t="s">
        <v>136</v>
      </c>
      <c r="CH263" t="s">
        <v>138</v>
      </c>
      <c r="CI263" t="s">
        <v>136</v>
      </c>
      <c r="CJ263" t="s">
        <v>136</v>
      </c>
      <c r="CM263" t="s">
        <v>136</v>
      </c>
      <c r="CN263" t="s">
        <v>136</v>
      </c>
      <c r="CO263" t="s">
        <v>136</v>
      </c>
      <c r="CP263" t="s">
        <v>136</v>
      </c>
      <c r="CQ263" t="s">
        <v>136</v>
      </c>
      <c r="CR263" t="s">
        <v>136</v>
      </c>
      <c r="CS263" t="s">
        <v>136</v>
      </c>
      <c r="CT263" t="s">
        <v>136</v>
      </c>
      <c r="CU263" t="s">
        <v>136</v>
      </c>
      <c r="CV263" t="s">
        <v>136</v>
      </c>
      <c r="CW263" t="s">
        <v>136</v>
      </c>
      <c r="CX263" t="s">
        <v>136</v>
      </c>
      <c r="CY263" t="s">
        <v>136</v>
      </c>
      <c r="CZ263" t="s">
        <v>136</v>
      </c>
      <c r="DA263" t="s">
        <v>136</v>
      </c>
      <c r="DB263" t="s">
        <v>136</v>
      </c>
      <c r="DC263" t="s">
        <v>136</v>
      </c>
      <c r="DD263" t="s">
        <v>136</v>
      </c>
      <c r="DE263" t="s">
        <v>136</v>
      </c>
      <c r="DF263" t="s">
        <v>136</v>
      </c>
      <c r="DG263" t="s">
        <v>136</v>
      </c>
      <c r="DH263" t="s">
        <v>136</v>
      </c>
      <c r="DI263" t="s">
        <v>136</v>
      </c>
      <c r="DJ263" t="s">
        <v>136</v>
      </c>
      <c r="DK263" t="s">
        <v>136</v>
      </c>
      <c r="DL263" t="s">
        <v>137</v>
      </c>
      <c r="DM263" t="s">
        <v>136</v>
      </c>
      <c r="DN263" t="s">
        <v>136</v>
      </c>
      <c r="DO263" t="s">
        <v>134</v>
      </c>
      <c r="DP263" t="s">
        <v>136</v>
      </c>
      <c r="DQ263" t="s">
        <v>136</v>
      </c>
      <c r="DR263" t="s">
        <v>136</v>
      </c>
      <c r="DS263" t="s">
        <v>136</v>
      </c>
      <c r="DT263" t="s">
        <v>136</v>
      </c>
      <c r="DW263" t="s">
        <v>136</v>
      </c>
      <c r="DX263" t="s">
        <v>136</v>
      </c>
      <c r="DY263" t="s">
        <v>136</v>
      </c>
      <c r="DZ263" t="s">
        <v>136</v>
      </c>
      <c r="EA263" t="s">
        <v>136</v>
      </c>
      <c r="EB263" t="s">
        <v>136</v>
      </c>
      <c r="EC263" t="s">
        <v>136</v>
      </c>
      <c r="ED263" t="s">
        <v>136</v>
      </c>
      <c r="EE263" t="s">
        <v>138</v>
      </c>
      <c r="EF263" t="s">
        <v>136</v>
      </c>
      <c r="EG263" t="s">
        <v>136</v>
      </c>
      <c r="EH263" t="s">
        <v>136</v>
      </c>
      <c r="EI263" t="s">
        <v>136</v>
      </c>
      <c r="EJ263" t="s">
        <v>136</v>
      </c>
      <c r="EK263" t="s">
        <v>136</v>
      </c>
      <c r="EL263" t="s">
        <v>134</v>
      </c>
      <c r="EM263" t="s">
        <v>136</v>
      </c>
      <c r="EN263" t="s">
        <v>136</v>
      </c>
      <c r="EO263" t="s">
        <v>136</v>
      </c>
      <c r="EP263" t="s">
        <v>136</v>
      </c>
      <c r="EQ263" t="s">
        <v>136</v>
      </c>
      <c r="ER263" t="s">
        <v>138</v>
      </c>
      <c r="ES263" t="s">
        <v>136</v>
      </c>
      <c r="ET263" t="s">
        <v>136</v>
      </c>
      <c r="EU263" t="s">
        <v>136</v>
      </c>
      <c r="EV263" t="s">
        <v>136</v>
      </c>
      <c r="EW263" t="s">
        <v>136</v>
      </c>
      <c r="EX263" t="s">
        <v>136</v>
      </c>
      <c r="EY263" t="s">
        <v>136</v>
      </c>
      <c r="EZ263" t="s">
        <v>136</v>
      </c>
      <c r="FA263" t="s">
        <v>136</v>
      </c>
      <c r="FB263" t="s">
        <v>136</v>
      </c>
      <c r="FC263" t="s">
        <v>136</v>
      </c>
      <c r="FD263" t="s">
        <v>136</v>
      </c>
      <c r="FE263" t="s">
        <v>136</v>
      </c>
      <c r="FF263" t="s">
        <v>136</v>
      </c>
    </row>
    <row r="264" spans="1:162" x14ac:dyDescent="0.2">
      <c r="A264" t="s">
        <v>398</v>
      </c>
      <c r="B264" t="s">
        <v>136</v>
      </c>
      <c r="C264" t="s">
        <v>136</v>
      </c>
      <c r="D264" t="s">
        <v>136</v>
      </c>
      <c r="E264" t="s">
        <v>136</v>
      </c>
      <c r="F264" t="s">
        <v>136</v>
      </c>
      <c r="G264" t="s">
        <v>136</v>
      </c>
      <c r="J264" t="s">
        <v>136</v>
      </c>
      <c r="K264" t="s">
        <v>136</v>
      </c>
      <c r="L264" t="s">
        <v>136</v>
      </c>
      <c r="M264" t="s">
        <v>136</v>
      </c>
      <c r="N264" t="s">
        <v>136</v>
      </c>
      <c r="O264" t="s">
        <v>136</v>
      </c>
      <c r="R264" t="s">
        <v>136</v>
      </c>
      <c r="S264" t="s">
        <v>136</v>
      </c>
      <c r="T264" t="s">
        <v>136</v>
      </c>
      <c r="U264" t="s">
        <v>136</v>
      </c>
      <c r="V264" t="s">
        <v>136</v>
      </c>
      <c r="W264" t="s">
        <v>136</v>
      </c>
      <c r="Z264" t="s">
        <v>136</v>
      </c>
      <c r="AA264" t="s">
        <v>136</v>
      </c>
      <c r="AB264" t="s">
        <v>132</v>
      </c>
      <c r="AC264" t="s">
        <v>136</v>
      </c>
      <c r="AD264" t="s">
        <v>136</v>
      </c>
      <c r="AE264" t="s">
        <v>136</v>
      </c>
      <c r="AH264" t="s">
        <v>136</v>
      </c>
      <c r="AI264" t="s">
        <v>136</v>
      </c>
      <c r="AJ264" t="s">
        <v>136</v>
      </c>
      <c r="AK264" t="s">
        <v>136</v>
      </c>
      <c r="AL264" t="s">
        <v>136</v>
      </c>
      <c r="AM264" t="s">
        <v>136</v>
      </c>
      <c r="AP264" t="s">
        <v>136</v>
      </c>
      <c r="AQ264" t="s">
        <v>136</v>
      </c>
      <c r="AR264" t="s">
        <v>136</v>
      </c>
      <c r="AS264" t="s">
        <v>136</v>
      </c>
      <c r="AT264" t="s">
        <v>136</v>
      </c>
      <c r="AU264" t="s">
        <v>136</v>
      </c>
      <c r="AX264" t="s">
        <v>136</v>
      </c>
      <c r="AY264" t="s">
        <v>136</v>
      </c>
      <c r="AZ264" t="s">
        <v>136</v>
      </c>
      <c r="BA264" t="s">
        <v>136</v>
      </c>
      <c r="BB264" t="s">
        <v>136</v>
      </c>
      <c r="BC264" t="s">
        <v>136</v>
      </c>
      <c r="BF264" t="s">
        <v>136</v>
      </c>
      <c r="BG264" t="s">
        <v>136</v>
      </c>
      <c r="BH264" t="s">
        <v>136</v>
      </c>
      <c r="BI264" t="s">
        <v>136</v>
      </c>
      <c r="BJ264" t="s">
        <v>136</v>
      </c>
      <c r="BK264" t="s">
        <v>136</v>
      </c>
      <c r="BN264" t="s">
        <v>136</v>
      </c>
      <c r="BO264" t="s">
        <v>136</v>
      </c>
      <c r="BP264" t="s">
        <v>136</v>
      </c>
      <c r="BQ264" t="s">
        <v>136</v>
      </c>
      <c r="BR264" t="s">
        <v>136</v>
      </c>
      <c r="BS264" t="s">
        <v>136</v>
      </c>
      <c r="CD264" t="s">
        <v>132</v>
      </c>
      <c r="CE264" t="s">
        <v>136</v>
      </c>
      <c r="CF264" t="s">
        <v>136</v>
      </c>
      <c r="CG264" t="s">
        <v>136</v>
      </c>
      <c r="CH264" t="s">
        <v>136</v>
      </c>
      <c r="CI264" t="s">
        <v>136</v>
      </c>
      <c r="CJ264" t="s">
        <v>136</v>
      </c>
      <c r="CM264" t="s">
        <v>136</v>
      </c>
      <c r="CN264" t="s">
        <v>136</v>
      </c>
      <c r="CO264" t="s">
        <v>136</v>
      </c>
      <c r="CP264" t="s">
        <v>136</v>
      </c>
      <c r="CQ264" t="s">
        <v>136</v>
      </c>
      <c r="CR264" t="s">
        <v>136</v>
      </c>
      <c r="CS264" t="s">
        <v>136</v>
      </c>
      <c r="CT264" t="s">
        <v>136</v>
      </c>
      <c r="CU264" t="s">
        <v>136</v>
      </c>
      <c r="CV264" t="s">
        <v>136</v>
      </c>
      <c r="CW264" t="s">
        <v>136</v>
      </c>
      <c r="CX264" t="s">
        <v>136</v>
      </c>
      <c r="CY264" t="s">
        <v>136</v>
      </c>
      <c r="CZ264" t="s">
        <v>136</v>
      </c>
      <c r="DA264" t="s">
        <v>136</v>
      </c>
      <c r="DB264" t="s">
        <v>136</v>
      </c>
      <c r="DC264" t="s">
        <v>136</v>
      </c>
      <c r="DD264" t="s">
        <v>136</v>
      </c>
      <c r="DE264" t="s">
        <v>136</v>
      </c>
      <c r="DF264" t="s">
        <v>136</v>
      </c>
      <c r="DG264" t="s">
        <v>136</v>
      </c>
      <c r="DH264" t="s">
        <v>136</v>
      </c>
      <c r="DI264" t="s">
        <v>136</v>
      </c>
      <c r="DJ264" t="s">
        <v>136</v>
      </c>
      <c r="DK264" t="s">
        <v>136</v>
      </c>
      <c r="DL264" t="s">
        <v>136</v>
      </c>
      <c r="DM264" t="s">
        <v>136</v>
      </c>
      <c r="DN264" t="s">
        <v>136</v>
      </c>
      <c r="DO264" t="s">
        <v>136</v>
      </c>
      <c r="DP264" t="s">
        <v>136</v>
      </c>
      <c r="DQ264" t="s">
        <v>136</v>
      </c>
      <c r="DR264" t="s">
        <v>136</v>
      </c>
      <c r="DS264" t="s">
        <v>136</v>
      </c>
      <c r="DT264" t="s">
        <v>136</v>
      </c>
      <c r="DW264" t="s">
        <v>136</v>
      </c>
      <c r="DX264" t="s">
        <v>136</v>
      </c>
      <c r="DY264" t="s">
        <v>136</v>
      </c>
      <c r="DZ264" t="s">
        <v>136</v>
      </c>
      <c r="EA264" t="s">
        <v>136</v>
      </c>
      <c r="EB264" t="s">
        <v>136</v>
      </c>
      <c r="EC264" t="s">
        <v>136</v>
      </c>
      <c r="ED264" t="s">
        <v>136</v>
      </c>
      <c r="EE264" t="s">
        <v>136</v>
      </c>
      <c r="EF264" t="s">
        <v>136</v>
      </c>
      <c r="EG264" t="s">
        <v>136</v>
      </c>
      <c r="EH264" t="s">
        <v>136</v>
      </c>
      <c r="EI264" t="s">
        <v>136</v>
      </c>
      <c r="EJ264" t="s">
        <v>136</v>
      </c>
      <c r="EK264" t="s">
        <v>136</v>
      </c>
      <c r="EL264" t="s">
        <v>136</v>
      </c>
      <c r="EM264" t="s">
        <v>136</v>
      </c>
      <c r="EN264" t="s">
        <v>136</v>
      </c>
      <c r="EO264" t="s">
        <v>136</v>
      </c>
      <c r="EP264" t="s">
        <v>136</v>
      </c>
      <c r="EQ264" t="s">
        <v>136</v>
      </c>
      <c r="ER264" t="s">
        <v>136</v>
      </c>
      <c r="ES264" t="s">
        <v>136</v>
      </c>
      <c r="ET264" t="s">
        <v>136</v>
      </c>
      <c r="EU264" t="s">
        <v>136</v>
      </c>
      <c r="EV264" t="s">
        <v>136</v>
      </c>
      <c r="EW264" t="s">
        <v>136</v>
      </c>
      <c r="EX264" t="s">
        <v>136</v>
      </c>
      <c r="EY264" t="s">
        <v>136</v>
      </c>
      <c r="EZ264" t="s">
        <v>136</v>
      </c>
      <c r="FA264" t="s">
        <v>136</v>
      </c>
      <c r="FB264" t="s">
        <v>136</v>
      </c>
      <c r="FC264" t="s">
        <v>136</v>
      </c>
      <c r="FD264" t="s">
        <v>136</v>
      </c>
      <c r="FE264" t="s">
        <v>136</v>
      </c>
      <c r="FF264" t="s">
        <v>136</v>
      </c>
    </row>
    <row r="265" spans="1:162" x14ac:dyDescent="0.2">
      <c r="A265" t="s">
        <v>399</v>
      </c>
      <c r="B265" t="s">
        <v>136</v>
      </c>
      <c r="C265" t="s">
        <v>136</v>
      </c>
      <c r="D265" t="s">
        <v>136</v>
      </c>
      <c r="E265" t="s">
        <v>136</v>
      </c>
      <c r="F265" t="s">
        <v>136</v>
      </c>
      <c r="G265" t="s">
        <v>136</v>
      </c>
      <c r="J265" t="s">
        <v>136</v>
      </c>
      <c r="K265" t="s">
        <v>136</v>
      </c>
      <c r="L265" t="s">
        <v>136</v>
      </c>
      <c r="M265" t="s">
        <v>136</v>
      </c>
      <c r="N265" t="s">
        <v>136</v>
      </c>
      <c r="O265" t="s">
        <v>136</v>
      </c>
      <c r="R265" t="s">
        <v>136</v>
      </c>
      <c r="S265" t="s">
        <v>136</v>
      </c>
      <c r="T265" t="s">
        <v>136</v>
      </c>
      <c r="U265" t="s">
        <v>136</v>
      </c>
      <c r="V265" t="s">
        <v>136</v>
      </c>
      <c r="W265" t="s">
        <v>136</v>
      </c>
      <c r="Z265" t="s">
        <v>136</v>
      </c>
      <c r="AA265" t="s">
        <v>136</v>
      </c>
      <c r="AB265" t="s">
        <v>137</v>
      </c>
      <c r="AC265" t="s">
        <v>136</v>
      </c>
      <c r="AD265" t="s">
        <v>136</v>
      </c>
      <c r="AE265" t="s">
        <v>136</v>
      </c>
      <c r="AH265" t="s">
        <v>136</v>
      </c>
      <c r="AI265" t="s">
        <v>136</v>
      </c>
      <c r="AJ265" t="s">
        <v>136</v>
      </c>
      <c r="AK265" t="s">
        <v>136</v>
      </c>
      <c r="AL265" t="s">
        <v>136</v>
      </c>
      <c r="AM265" t="s">
        <v>136</v>
      </c>
      <c r="AP265" t="s">
        <v>136</v>
      </c>
      <c r="AQ265" t="s">
        <v>136</v>
      </c>
      <c r="AR265" t="s">
        <v>136</v>
      </c>
      <c r="AS265" t="s">
        <v>136</v>
      </c>
      <c r="AT265" t="s">
        <v>136</v>
      </c>
      <c r="AU265" t="s">
        <v>136</v>
      </c>
      <c r="AX265" t="s">
        <v>136</v>
      </c>
      <c r="AY265" t="s">
        <v>136</v>
      </c>
      <c r="AZ265" t="s">
        <v>136</v>
      </c>
      <c r="BA265" t="s">
        <v>136</v>
      </c>
      <c r="BB265" t="s">
        <v>136</v>
      </c>
      <c r="BC265" t="s">
        <v>136</v>
      </c>
      <c r="BF265" t="s">
        <v>136</v>
      </c>
      <c r="BG265" t="s">
        <v>136</v>
      </c>
      <c r="BH265" t="s">
        <v>136</v>
      </c>
      <c r="BI265" t="s">
        <v>133</v>
      </c>
      <c r="BJ265" t="s">
        <v>136</v>
      </c>
      <c r="BK265" t="s">
        <v>136</v>
      </c>
      <c r="BN265" t="s">
        <v>136</v>
      </c>
      <c r="BO265" t="s">
        <v>136</v>
      </c>
      <c r="BP265" t="s">
        <v>136</v>
      </c>
      <c r="BQ265" t="s">
        <v>136</v>
      </c>
      <c r="BR265" t="s">
        <v>136</v>
      </c>
      <c r="BS265" t="s">
        <v>136</v>
      </c>
      <c r="CD265" t="s">
        <v>133</v>
      </c>
      <c r="CE265" t="s">
        <v>136</v>
      </c>
      <c r="CF265" t="s">
        <v>136</v>
      </c>
      <c r="CG265" t="s">
        <v>133</v>
      </c>
      <c r="CH265" t="s">
        <v>136</v>
      </c>
      <c r="CI265" t="s">
        <v>136</v>
      </c>
      <c r="CJ265" t="s">
        <v>136</v>
      </c>
      <c r="CM265" t="s">
        <v>136</v>
      </c>
      <c r="CN265" t="s">
        <v>136</v>
      </c>
      <c r="CO265" t="s">
        <v>136</v>
      </c>
      <c r="CP265" t="s">
        <v>136</v>
      </c>
      <c r="CQ265" t="s">
        <v>136</v>
      </c>
      <c r="CR265" t="s">
        <v>136</v>
      </c>
      <c r="CS265" t="s">
        <v>136</v>
      </c>
      <c r="CT265" t="s">
        <v>136</v>
      </c>
      <c r="CU265" t="s">
        <v>136</v>
      </c>
      <c r="CV265" t="s">
        <v>136</v>
      </c>
      <c r="CW265" t="s">
        <v>136</v>
      </c>
      <c r="CX265" t="s">
        <v>136</v>
      </c>
      <c r="CY265" t="s">
        <v>136</v>
      </c>
      <c r="CZ265" t="s">
        <v>136</v>
      </c>
      <c r="DA265" t="s">
        <v>136</v>
      </c>
      <c r="DB265" t="s">
        <v>136</v>
      </c>
      <c r="DC265" t="s">
        <v>136</v>
      </c>
      <c r="DD265" t="s">
        <v>136</v>
      </c>
      <c r="DE265" t="s">
        <v>136</v>
      </c>
      <c r="DF265" t="s">
        <v>136</v>
      </c>
      <c r="DG265" t="s">
        <v>137</v>
      </c>
      <c r="DH265" t="s">
        <v>136</v>
      </c>
      <c r="DI265" t="s">
        <v>136</v>
      </c>
      <c r="DJ265" t="s">
        <v>136</v>
      </c>
      <c r="DK265" t="s">
        <v>136</v>
      </c>
      <c r="DL265" t="s">
        <v>136</v>
      </c>
      <c r="DM265" t="s">
        <v>136</v>
      </c>
      <c r="DN265" t="s">
        <v>136</v>
      </c>
      <c r="DO265" t="s">
        <v>136</v>
      </c>
      <c r="DP265" t="s">
        <v>136</v>
      </c>
      <c r="DQ265" t="s">
        <v>136</v>
      </c>
      <c r="DR265" t="s">
        <v>136</v>
      </c>
      <c r="DS265" t="s">
        <v>136</v>
      </c>
      <c r="DT265" t="s">
        <v>136</v>
      </c>
      <c r="DW265" t="s">
        <v>136</v>
      </c>
      <c r="DX265" t="s">
        <v>136</v>
      </c>
      <c r="DY265" t="s">
        <v>137</v>
      </c>
      <c r="DZ265" t="s">
        <v>136</v>
      </c>
      <c r="EA265" t="s">
        <v>136</v>
      </c>
      <c r="EB265" t="s">
        <v>137</v>
      </c>
      <c r="EC265" t="s">
        <v>136</v>
      </c>
      <c r="ED265" t="s">
        <v>136</v>
      </c>
      <c r="EE265" t="s">
        <v>136</v>
      </c>
      <c r="EF265" t="s">
        <v>136</v>
      </c>
      <c r="EG265" t="s">
        <v>136</v>
      </c>
      <c r="EH265" t="s">
        <v>136</v>
      </c>
      <c r="EI265" t="s">
        <v>136</v>
      </c>
      <c r="EJ265" t="s">
        <v>136</v>
      </c>
      <c r="EK265" t="s">
        <v>136</v>
      </c>
      <c r="EL265" t="s">
        <v>136</v>
      </c>
      <c r="EM265" t="s">
        <v>136</v>
      </c>
      <c r="EN265" t="s">
        <v>136</v>
      </c>
      <c r="EO265" t="s">
        <v>136</v>
      </c>
      <c r="EP265" t="s">
        <v>136</v>
      </c>
      <c r="EQ265" t="s">
        <v>136</v>
      </c>
      <c r="ER265" t="s">
        <v>136</v>
      </c>
      <c r="ES265" t="s">
        <v>136</v>
      </c>
      <c r="ET265" t="s">
        <v>136</v>
      </c>
      <c r="EU265" t="s">
        <v>136</v>
      </c>
      <c r="EV265" t="s">
        <v>136</v>
      </c>
      <c r="EW265" t="s">
        <v>136</v>
      </c>
      <c r="EX265" t="s">
        <v>136</v>
      </c>
      <c r="EY265" t="s">
        <v>136</v>
      </c>
      <c r="EZ265" t="s">
        <v>136</v>
      </c>
      <c r="FA265" t="s">
        <v>137</v>
      </c>
      <c r="FB265" t="s">
        <v>136</v>
      </c>
      <c r="FC265" t="s">
        <v>136</v>
      </c>
      <c r="FD265" t="s">
        <v>136</v>
      </c>
      <c r="FE265" t="s">
        <v>136</v>
      </c>
      <c r="FF265" t="s">
        <v>136</v>
      </c>
    </row>
    <row r="266" spans="1:162" x14ac:dyDescent="0.2">
      <c r="A266" t="s">
        <v>400</v>
      </c>
      <c r="B266" t="s">
        <v>136</v>
      </c>
      <c r="C266" t="s">
        <v>136</v>
      </c>
      <c r="D266" t="s">
        <v>136</v>
      </c>
      <c r="E266" t="s">
        <v>136</v>
      </c>
      <c r="F266" t="s">
        <v>136</v>
      </c>
      <c r="G266" t="s">
        <v>136</v>
      </c>
      <c r="J266" t="s">
        <v>138</v>
      </c>
      <c r="K266" t="s">
        <v>132</v>
      </c>
      <c r="L266" t="s">
        <v>136</v>
      </c>
      <c r="M266" t="s">
        <v>132</v>
      </c>
      <c r="N266" t="s">
        <v>136</v>
      </c>
      <c r="O266" t="s">
        <v>136</v>
      </c>
      <c r="R266" t="s">
        <v>136</v>
      </c>
      <c r="S266" t="s">
        <v>138</v>
      </c>
      <c r="T266" t="s">
        <v>133</v>
      </c>
      <c r="U266" t="s">
        <v>133</v>
      </c>
      <c r="V266" t="s">
        <v>136</v>
      </c>
      <c r="W266" t="s">
        <v>133</v>
      </c>
      <c r="Z266" t="s">
        <v>137</v>
      </c>
      <c r="AA266" t="s">
        <v>136</v>
      </c>
      <c r="AB266" t="s">
        <v>136</v>
      </c>
      <c r="AC266" t="s">
        <v>137</v>
      </c>
      <c r="AD266" t="s">
        <v>136</v>
      </c>
      <c r="AE266" t="s">
        <v>136</v>
      </c>
      <c r="AH266" t="s">
        <v>136</v>
      </c>
      <c r="AI266" t="s">
        <v>132</v>
      </c>
      <c r="AJ266" t="s">
        <v>136</v>
      </c>
      <c r="AK266" t="s">
        <v>136</v>
      </c>
      <c r="AL266" t="s">
        <v>136</v>
      </c>
      <c r="AM266" t="s">
        <v>136</v>
      </c>
      <c r="AP266" t="s">
        <v>137</v>
      </c>
      <c r="AQ266" t="s">
        <v>136</v>
      </c>
      <c r="AR266" t="s">
        <v>133</v>
      </c>
      <c r="AS266" t="s">
        <v>133</v>
      </c>
      <c r="AT266" t="s">
        <v>136</v>
      </c>
      <c r="AU266" t="s">
        <v>136</v>
      </c>
      <c r="AX266" t="s">
        <v>132</v>
      </c>
      <c r="AY266" t="s">
        <v>136</v>
      </c>
      <c r="AZ266" t="s">
        <v>136</v>
      </c>
      <c r="BA266" t="s">
        <v>136</v>
      </c>
      <c r="BB266" t="s">
        <v>132</v>
      </c>
      <c r="BC266" t="s">
        <v>136</v>
      </c>
      <c r="BF266" t="s">
        <v>136</v>
      </c>
      <c r="BG266" t="s">
        <v>133</v>
      </c>
      <c r="BH266" t="s">
        <v>136</v>
      </c>
      <c r="BI266" t="s">
        <v>133</v>
      </c>
      <c r="BJ266" t="s">
        <v>136</v>
      </c>
      <c r="BK266" t="s">
        <v>136</v>
      </c>
      <c r="BN266" t="s">
        <v>132</v>
      </c>
      <c r="BO266" t="s">
        <v>133</v>
      </c>
      <c r="BP266" t="s">
        <v>133</v>
      </c>
      <c r="BQ266" t="s">
        <v>133</v>
      </c>
      <c r="BR266" t="s">
        <v>132</v>
      </c>
      <c r="BS266" t="s">
        <v>136</v>
      </c>
      <c r="CD266" t="s">
        <v>133</v>
      </c>
      <c r="CE266" t="s">
        <v>136</v>
      </c>
      <c r="CF266" t="s">
        <v>136</v>
      </c>
      <c r="CG266" t="s">
        <v>136</v>
      </c>
      <c r="CH266" t="s">
        <v>136</v>
      </c>
      <c r="CI266" t="s">
        <v>136</v>
      </c>
      <c r="CJ266" t="s">
        <v>136</v>
      </c>
      <c r="CM266" t="s">
        <v>136</v>
      </c>
      <c r="CN266" t="s">
        <v>136</v>
      </c>
      <c r="CO266" t="s">
        <v>136</v>
      </c>
      <c r="CP266" t="s">
        <v>136</v>
      </c>
      <c r="CQ266" t="s">
        <v>136</v>
      </c>
      <c r="CR266" t="s">
        <v>136</v>
      </c>
      <c r="CS266" t="s">
        <v>136</v>
      </c>
      <c r="CT266" t="s">
        <v>136</v>
      </c>
      <c r="CU266" t="s">
        <v>136</v>
      </c>
      <c r="CV266" t="s">
        <v>136</v>
      </c>
      <c r="CW266" t="s">
        <v>136</v>
      </c>
      <c r="CX266" t="s">
        <v>136</v>
      </c>
      <c r="CY266" t="s">
        <v>136</v>
      </c>
      <c r="CZ266" t="s">
        <v>136</v>
      </c>
      <c r="DA266" t="s">
        <v>136</v>
      </c>
      <c r="DB266" t="s">
        <v>136</v>
      </c>
      <c r="DC266" t="s">
        <v>136</v>
      </c>
      <c r="DD266" t="s">
        <v>136</v>
      </c>
      <c r="DE266" t="s">
        <v>136</v>
      </c>
      <c r="DF266" t="s">
        <v>136</v>
      </c>
      <c r="DG266" t="s">
        <v>136</v>
      </c>
      <c r="DH266" t="s">
        <v>136</v>
      </c>
      <c r="DI266" t="s">
        <v>137</v>
      </c>
      <c r="DJ266" t="s">
        <v>136</v>
      </c>
      <c r="DK266" t="s">
        <v>136</v>
      </c>
      <c r="DL266" t="s">
        <v>136</v>
      </c>
      <c r="DM266" t="s">
        <v>137</v>
      </c>
      <c r="DN266" t="s">
        <v>136</v>
      </c>
      <c r="DO266" t="s">
        <v>136</v>
      </c>
      <c r="DP266" t="s">
        <v>136</v>
      </c>
      <c r="DQ266" t="s">
        <v>136</v>
      </c>
      <c r="DR266" t="s">
        <v>136</v>
      </c>
      <c r="DS266" t="s">
        <v>136</v>
      </c>
      <c r="DT266" t="s">
        <v>136</v>
      </c>
      <c r="DW266" t="s">
        <v>136</v>
      </c>
      <c r="DX266" t="s">
        <v>136</v>
      </c>
      <c r="DY266" t="s">
        <v>136</v>
      </c>
      <c r="DZ266" t="s">
        <v>136</v>
      </c>
      <c r="EA266" t="s">
        <v>136</v>
      </c>
      <c r="EB266" t="s">
        <v>136</v>
      </c>
      <c r="EC266" t="s">
        <v>132</v>
      </c>
      <c r="ED266" t="s">
        <v>137</v>
      </c>
      <c r="EE266" t="s">
        <v>137</v>
      </c>
      <c r="EF266" t="s">
        <v>136</v>
      </c>
      <c r="EG266" t="s">
        <v>136</v>
      </c>
      <c r="EH266" t="s">
        <v>132</v>
      </c>
      <c r="EI266" t="s">
        <v>138</v>
      </c>
      <c r="EJ266" t="s">
        <v>136</v>
      </c>
      <c r="EK266" t="s">
        <v>136</v>
      </c>
      <c r="EL266" t="s">
        <v>136</v>
      </c>
      <c r="EM266" t="s">
        <v>136</v>
      </c>
      <c r="EN266" t="s">
        <v>136</v>
      </c>
      <c r="EO266" t="s">
        <v>136</v>
      </c>
      <c r="EP266" t="s">
        <v>136</v>
      </c>
      <c r="EQ266" t="s">
        <v>136</v>
      </c>
      <c r="ER266" t="s">
        <v>138</v>
      </c>
      <c r="ES266" t="s">
        <v>136</v>
      </c>
      <c r="ET266" t="s">
        <v>136</v>
      </c>
      <c r="EU266" t="s">
        <v>136</v>
      </c>
      <c r="EV266" t="s">
        <v>138</v>
      </c>
      <c r="EW266" t="s">
        <v>136</v>
      </c>
      <c r="EX266" t="s">
        <v>137</v>
      </c>
      <c r="EY266" t="s">
        <v>136</v>
      </c>
      <c r="EZ266" t="s">
        <v>136</v>
      </c>
      <c r="FA266" t="s">
        <v>137</v>
      </c>
      <c r="FB266" t="s">
        <v>136</v>
      </c>
      <c r="FC266" t="s">
        <v>136</v>
      </c>
      <c r="FD266" t="s">
        <v>137</v>
      </c>
      <c r="FE266" t="s">
        <v>137</v>
      </c>
      <c r="FF266" t="s">
        <v>136</v>
      </c>
    </row>
    <row r="267" spans="1:162" x14ac:dyDescent="0.2">
      <c r="A267" t="s">
        <v>401</v>
      </c>
      <c r="B267" t="s">
        <v>136</v>
      </c>
      <c r="C267" t="s">
        <v>136</v>
      </c>
      <c r="D267" t="s">
        <v>136</v>
      </c>
      <c r="E267" t="s">
        <v>136</v>
      </c>
      <c r="F267" t="s">
        <v>136</v>
      </c>
      <c r="G267" t="s">
        <v>136</v>
      </c>
      <c r="J267" t="s">
        <v>138</v>
      </c>
      <c r="K267" t="s">
        <v>132</v>
      </c>
      <c r="L267" t="s">
        <v>136</v>
      </c>
      <c r="M267" t="s">
        <v>136</v>
      </c>
      <c r="N267" t="s">
        <v>132</v>
      </c>
      <c r="O267" t="s">
        <v>136</v>
      </c>
      <c r="R267" t="s">
        <v>136</v>
      </c>
      <c r="S267" t="s">
        <v>137</v>
      </c>
      <c r="T267" t="s">
        <v>136</v>
      </c>
      <c r="U267" t="s">
        <v>136</v>
      </c>
      <c r="V267" t="s">
        <v>136</v>
      </c>
      <c r="W267" t="s">
        <v>133</v>
      </c>
      <c r="Z267" t="s">
        <v>138</v>
      </c>
      <c r="AA267" t="s">
        <v>136</v>
      </c>
      <c r="AB267" t="s">
        <v>136</v>
      </c>
      <c r="AC267" t="s">
        <v>137</v>
      </c>
      <c r="AD267" t="s">
        <v>136</v>
      </c>
      <c r="AE267" t="s">
        <v>132</v>
      </c>
      <c r="AH267" t="s">
        <v>137</v>
      </c>
      <c r="AI267" t="s">
        <v>136</v>
      </c>
      <c r="AJ267" t="s">
        <v>136</v>
      </c>
      <c r="AK267" t="s">
        <v>136</v>
      </c>
      <c r="AL267" t="s">
        <v>136</v>
      </c>
      <c r="AM267" t="s">
        <v>136</v>
      </c>
      <c r="AP267" t="s">
        <v>136</v>
      </c>
      <c r="AQ267" t="s">
        <v>136</v>
      </c>
      <c r="AR267" t="s">
        <v>136</v>
      </c>
      <c r="AS267" t="s">
        <v>136</v>
      </c>
      <c r="AT267" t="s">
        <v>136</v>
      </c>
      <c r="AU267" t="s">
        <v>136</v>
      </c>
      <c r="AX267" t="s">
        <v>132</v>
      </c>
      <c r="AY267" t="s">
        <v>136</v>
      </c>
      <c r="AZ267" t="s">
        <v>136</v>
      </c>
      <c r="BA267" t="s">
        <v>132</v>
      </c>
      <c r="BB267" t="s">
        <v>132</v>
      </c>
      <c r="BC267" t="s">
        <v>136</v>
      </c>
      <c r="BF267" t="s">
        <v>136</v>
      </c>
      <c r="BG267" t="s">
        <v>136</v>
      </c>
      <c r="BH267" t="s">
        <v>136</v>
      </c>
      <c r="BI267" t="s">
        <v>136</v>
      </c>
      <c r="BJ267" t="s">
        <v>136</v>
      </c>
      <c r="BK267" t="s">
        <v>136</v>
      </c>
      <c r="BN267" t="s">
        <v>133</v>
      </c>
      <c r="BO267" t="s">
        <v>132</v>
      </c>
      <c r="BP267" t="s">
        <v>132</v>
      </c>
      <c r="BQ267" t="s">
        <v>136</v>
      </c>
      <c r="BR267" t="s">
        <v>133</v>
      </c>
      <c r="BS267" t="s">
        <v>136</v>
      </c>
      <c r="CD267" t="s">
        <v>136</v>
      </c>
      <c r="CE267" t="s">
        <v>136</v>
      </c>
      <c r="CF267" t="s">
        <v>136</v>
      </c>
      <c r="CG267" t="s">
        <v>136</v>
      </c>
      <c r="CH267" t="s">
        <v>138</v>
      </c>
      <c r="CI267" t="s">
        <v>136</v>
      </c>
      <c r="CJ267" t="s">
        <v>136</v>
      </c>
      <c r="CM267" t="s">
        <v>136</v>
      </c>
      <c r="CN267" t="s">
        <v>136</v>
      </c>
      <c r="CO267" t="s">
        <v>136</v>
      </c>
      <c r="CP267" t="s">
        <v>136</v>
      </c>
      <c r="CQ267" t="s">
        <v>136</v>
      </c>
      <c r="CR267" t="s">
        <v>136</v>
      </c>
      <c r="CS267" t="s">
        <v>136</v>
      </c>
      <c r="CT267" t="s">
        <v>136</v>
      </c>
      <c r="CU267" t="s">
        <v>136</v>
      </c>
      <c r="CV267" t="s">
        <v>136</v>
      </c>
      <c r="CW267" t="s">
        <v>136</v>
      </c>
      <c r="CX267" t="s">
        <v>136</v>
      </c>
      <c r="CY267" t="s">
        <v>136</v>
      </c>
      <c r="CZ267" t="s">
        <v>136</v>
      </c>
      <c r="DA267" t="s">
        <v>136</v>
      </c>
      <c r="DB267" t="s">
        <v>136</v>
      </c>
      <c r="DC267" t="s">
        <v>136</v>
      </c>
      <c r="DD267" t="s">
        <v>136</v>
      </c>
      <c r="DE267" t="s">
        <v>136</v>
      </c>
      <c r="DF267" t="s">
        <v>136</v>
      </c>
      <c r="DG267" t="s">
        <v>136</v>
      </c>
      <c r="DH267" t="s">
        <v>136</v>
      </c>
      <c r="DI267" t="s">
        <v>136</v>
      </c>
      <c r="DJ267" t="s">
        <v>136</v>
      </c>
      <c r="DK267" t="s">
        <v>136</v>
      </c>
      <c r="DL267" t="s">
        <v>137</v>
      </c>
      <c r="DM267" t="s">
        <v>136</v>
      </c>
      <c r="DN267" t="s">
        <v>136</v>
      </c>
      <c r="DO267" t="s">
        <v>136</v>
      </c>
      <c r="DP267" t="s">
        <v>136</v>
      </c>
      <c r="DQ267" t="s">
        <v>136</v>
      </c>
      <c r="DR267" t="s">
        <v>136</v>
      </c>
      <c r="DS267" t="s">
        <v>136</v>
      </c>
      <c r="DT267" t="s">
        <v>136</v>
      </c>
      <c r="DW267" t="s">
        <v>136</v>
      </c>
      <c r="DX267" t="s">
        <v>136</v>
      </c>
      <c r="DY267" t="s">
        <v>136</v>
      </c>
      <c r="DZ267" t="s">
        <v>136</v>
      </c>
      <c r="EA267" t="s">
        <v>136</v>
      </c>
      <c r="EB267" t="s">
        <v>136</v>
      </c>
      <c r="EC267" t="s">
        <v>136</v>
      </c>
      <c r="ED267" t="s">
        <v>136</v>
      </c>
      <c r="EE267" t="s">
        <v>136</v>
      </c>
      <c r="EF267" t="s">
        <v>136</v>
      </c>
      <c r="EG267" t="s">
        <v>136</v>
      </c>
      <c r="EH267" t="s">
        <v>136</v>
      </c>
      <c r="EI267" t="s">
        <v>136</v>
      </c>
      <c r="EJ267" t="s">
        <v>136</v>
      </c>
      <c r="EK267" t="s">
        <v>136</v>
      </c>
      <c r="EL267" t="s">
        <v>136</v>
      </c>
      <c r="EM267" t="s">
        <v>136</v>
      </c>
      <c r="EN267" t="s">
        <v>136</v>
      </c>
      <c r="EO267" t="s">
        <v>136</v>
      </c>
      <c r="EP267" t="s">
        <v>136</v>
      </c>
      <c r="EQ267" t="s">
        <v>136</v>
      </c>
      <c r="ER267" t="s">
        <v>138</v>
      </c>
      <c r="ES267" t="s">
        <v>136</v>
      </c>
      <c r="ET267" t="s">
        <v>136</v>
      </c>
      <c r="EU267" t="s">
        <v>136</v>
      </c>
      <c r="EV267" t="s">
        <v>138</v>
      </c>
      <c r="EW267" t="s">
        <v>136</v>
      </c>
      <c r="EX267" t="s">
        <v>137</v>
      </c>
      <c r="EY267" t="s">
        <v>136</v>
      </c>
      <c r="EZ267" t="s">
        <v>136</v>
      </c>
      <c r="FA267" t="s">
        <v>136</v>
      </c>
      <c r="FB267" t="s">
        <v>136</v>
      </c>
      <c r="FC267" t="s">
        <v>136</v>
      </c>
      <c r="FD267" t="s">
        <v>136</v>
      </c>
      <c r="FE267" t="s">
        <v>136</v>
      </c>
      <c r="FF267" t="s">
        <v>136</v>
      </c>
    </row>
    <row r="268" spans="1:162" x14ac:dyDescent="0.2">
      <c r="A268" t="s">
        <v>402</v>
      </c>
      <c r="B268" t="s">
        <v>134</v>
      </c>
      <c r="C268" t="s">
        <v>134</v>
      </c>
      <c r="D268" t="s">
        <v>134</v>
      </c>
      <c r="E268" t="s">
        <v>134</v>
      </c>
      <c r="F268" t="s">
        <v>134</v>
      </c>
      <c r="G268" t="s">
        <v>134</v>
      </c>
      <c r="J268" t="s">
        <v>134</v>
      </c>
      <c r="K268" t="s">
        <v>134</v>
      </c>
      <c r="L268" t="s">
        <v>134</v>
      </c>
      <c r="M268" t="s">
        <v>134</v>
      </c>
      <c r="N268" t="s">
        <v>134</v>
      </c>
      <c r="O268" t="s">
        <v>134</v>
      </c>
      <c r="R268" t="s">
        <v>134</v>
      </c>
      <c r="S268" t="s">
        <v>134</v>
      </c>
      <c r="T268" t="s">
        <v>134</v>
      </c>
      <c r="U268" t="s">
        <v>134</v>
      </c>
      <c r="V268" t="s">
        <v>134</v>
      </c>
      <c r="W268" t="s">
        <v>134</v>
      </c>
      <c r="Z268" t="s">
        <v>134</v>
      </c>
      <c r="AA268" t="s">
        <v>134</v>
      </c>
      <c r="AB268" t="s">
        <v>134</v>
      </c>
      <c r="AC268" t="s">
        <v>134</v>
      </c>
      <c r="AD268" t="s">
        <v>134</v>
      </c>
      <c r="AE268" t="s">
        <v>134</v>
      </c>
      <c r="AH268" t="s">
        <v>134</v>
      </c>
      <c r="AI268" t="s">
        <v>134</v>
      </c>
      <c r="AJ268" t="s">
        <v>134</v>
      </c>
      <c r="AK268" t="s">
        <v>134</v>
      </c>
      <c r="AL268" t="s">
        <v>134</v>
      </c>
      <c r="AM268" t="s">
        <v>134</v>
      </c>
      <c r="AP268" t="s">
        <v>134</v>
      </c>
      <c r="AQ268" t="s">
        <v>134</v>
      </c>
      <c r="AR268" t="s">
        <v>134</v>
      </c>
      <c r="AS268" t="s">
        <v>134</v>
      </c>
      <c r="AT268" t="s">
        <v>134</v>
      </c>
      <c r="AU268" t="s">
        <v>134</v>
      </c>
      <c r="AX268" t="s">
        <v>134</v>
      </c>
      <c r="AY268" t="s">
        <v>134</v>
      </c>
      <c r="AZ268" t="s">
        <v>134</v>
      </c>
      <c r="BA268" t="s">
        <v>134</v>
      </c>
      <c r="BB268" t="s">
        <v>134</v>
      </c>
      <c r="BC268" t="s">
        <v>134</v>
      </c>
      <c r="BF268" t="s">
        <v>134</v>
      </c>
      <c r="BG268" t="s">
        <v>134</v>
      </c>
      <c r="BH268" t="s">
        <v>134</v>
      </c>
      <c r="BI268" t="s">
        <v>134</v>
      </c>
      <c r="BJ268" t="s">
        <v>134</v>
      </c>
      <c r="BK268" t="s">
        <v>134</v>
      </c>
      <c r="BN268" t="s">
        <v>134</v>
      </c>
      <c r="BO268" t="s">
        <v>132</v>
      </c>
      <c r="BP268" t="s">
        <v>134</v>
      </c>
      <c r="BQ268" t="s">
        <v>134</v>
      </c>
      <c r="BR268" t="s">
        <v>134</v>
      </c>
      <c r="BS268" t="s">
        <v>134</v>
      </c>
      <c r="CD268" t="s">
        <v>134</v>
      </c>
      <c r="CE268" t="s">
        <v>134</v>
      </c>
      <c r="CF268" t="s">
        <v>134</v>
      </c>
      <c r="CG268" t="s">
        <v>134</v>
      </c>
      <c r="CH268" t="s">
        <v>134</v>
      </c>
      <c r="CI268" t="s">
        <v>134</v>
      </c>
      <c r="CJ268" t="s">
        <v>134</v>
      </c>
      <c r="CM268" t="s">
        <v>134</v>
      </c>
      <c r="CN268" t="s">
        <v>134</v>
      </c>
      <c r="CO268" t="s">
        <v>134</v>
      </c>
      <c r="CP268" t="s">
        <v>134</v>
      </c>
      <c r="CQ268" t="s">
        <v>134</v>
      </c>
      <c r="CR268" t="s">
        <v>136</v>
      </c>
      <c r="CS268" t="s">
        <v>134</v>
      </c>
      <c r="CT268" t="s">
        <v>134</v>
      </c>
      <c r="CU268" t="s">
        <v>134</v>
      </c>
      <c r="CV268" t="s">
        <v>134</v>
      </c>
      <c r="CW268" t="s">
        <v>134</v>
      </c>
      <c r="CX268" t="s">
        <v>134</v>
      </c>
      <c r="CY268" t="s">
        <v>134</v>
      </c>
      <c r="CZ268" t="s">
        <v>134</v>
      </c>
      <c r="DA268" t="s">
        <v>134</v>
      </c>
      <c r="DB268" t="s">
        <v>134</v>
      </c>
      <c r="DC268" t="s">
        <v>134</v>
      </c>
      <c r="DD268" t="s">
        <v>134</v>
      </c>
      <c r="DE268" t="s">
        <v>134</v>
      </c>
      <c r="DF268" t="s">
        <v>134</v>
      </c>
      <c r="DG268" t="s">
        <v>134</v>
      </c>
      <c r="DH268" t="s">
        <v>134</v>
      </c>
      <c r="DI268" t="s">
        <v>134</v>
      </c>
      <c r="DJ268" t="s">
        <v>134</v>
      </c>
      <c r="DK268" t="s">
        <v>134</v>
      </c>
      <c r="DL268" t="s">
        <v>134</v>
      </c>
      <c r="DM268" t="s">
        <v>134</v>
      </c>
      <c r="DN268" t="s">
        <v>134</v>
      </c>
      <c r="DO268" t="s">
        <v>134</v>
      </c>
      <c r="DP268" t="s">
        <v>134</v>
      </c>
      <c r="DQ268" t="s">
        <v>134</v>
      </c>
      <c r="DR268" t="s">
        <v>134</v>
      </c>
      <c r="DS268" t="s">
        <v>134</v>
      </c>
      <c r="DT268" t="s">
        <v>134</v>
      </c>
      <c r="DW268" t="s">
        <v>134</v>
      </c>
      <c r="DX268" t="s">
        <v>134</v>
      </c>
      <c r="DY268" t="s">
        <v>134</v>
      </c>
      <c r="DZ268" t="s">
        <v>134</v>
      </c>
      <c r="EA268" t="s">
        <v>134</v>
      </c>
      <c r="EB268" t="s">
        <v>136</v>
      </c>
      <c r="EC268" t="s">
        <v>134</v>
      </c>
      <c r="ED268" t="s">
        <v>134</v>
      </c>
      <c r="EE268" t="s">
        <v>134</v>
      </c>
      <c r="EF268" t="s">
        <v>134</v>
      </c>
      <c r="EG268" t="s">
        <v>134</v>
      </c>
      <c r="EH268" t="s">
        <v>134</v>
      </c>
      <c r="EI268" t="s">
        <v>134</v>
      </c>
      <c r="EJ268" t="s">
        <v>134</v>
      </c>
      <c r="EK268" t="s">
        <v>134</v>
      </c>
      <c r="EL268" t="s">
        <v>134</v>
      </c>
      <c r="EM268" t="s">
        <v>134</v>
      </c>
      <c r="EN268" t="s">
        <v>134</v>
      </c>
      <c r="EO268" t="s">
        <v>134</v>
      </c>
      <c r="EP268" t="s">
        <v>134</v>
      </c>
      <c r="EQ268" t="s">
        <v>134</v>
      </c>
      <c r="ER268" t="s">
        <v>134</v>
      </c>
      <c r="ES268" t="s">
        <v>134</v>
      </c>
      <c r="ET268" t="s">
        <v>134</v>
      </c>
      <c r="EU268" t="s">
        <v>134</v>
      </c>
      <c r="EV268" t="s">
        <v>134</v>
      </c>
      <c r="EW268" t="s">
        <v>134</v>
      </c>
      <c r="EX268" t="s">
        <v>134</v>
      </c>
      <c r="EY268" t="s">
        <v>134</v>
      </c>
      <c r="EZ268" t="s">
        <v>134</v>
      </c>
      <c r="FA268" t="s">
        <v>134</v>
      </c>
      <c r="FB268" t="s">
        <v>134</v>
      </c>
      <c r="FC268" t="s">
        <v>134</v>
      </c>
      <c r="FD268" t="s">
        <v>134</v>
      </c>
      <c r="FE268" t="s">
        <v>134</v>
      </c>
      <c r="FF268" t="s">
        <v>134</v>
      </c>
    </row>
    <row r="269" spans="1:162" x14ac:dyDescent="0.2">
      <c r="A269" t="s">
        <v>403</v>
      </c>
      <c r="B269" t="s">
        <v>136</v>
      </c>
      <c r="C269" t="s">
        <v>136</v>
      </c>
      <c r="D269" t="s">
        <v>136</v>
      </c>
      <c r="E269" t="s">
        <v>136</v>
      </c>
      <c r="F269" t="s">
        <v>136</v>
      </c>
      <c r="G269" t="s">
        <v>136</v>
      </c>
      <c r="J269" t="s">
        <v>138</v>
      </c>
      <c r="K269" t="s">
        <v>132</v>
      </c>
      <c r="L269" t="s">
        <v>136</v>
      </c>
      <c r="M269" t="s">
        <v>136</v>
      </c>
      <c r="N269" t="s">
        <v>136</v>
      </c>
      <c r="O269" t="s">
        <v>138</v>
      </c>
      <c r="R269" t="s">
        <v>136</v>
      </c>
      <c r="S269" t="s">
        <v>136</v>
      </c>
      <c r="T269" t="s">
        <v>136</v>
      </c>
      <c r="U269" t="s">
        <v>136</v>
      </c>
      <c r="V269" t="s">
        <v>136</v>
      </c>
      <c r="W269" t="s">
        <v>133</v>
      </c>
      <c r="Z269" t="s">
        <v>136</v>
      </c>
      <c r="AA269" t="s">
        <v>136</v>
      </c>
      <c r="AB269" t="s">
        <v>136</v>
      </c>
      <c r="AC269" t="s">
        <v>137</v>
      </c>
      <c r="AD269" t="s">
        <v>136</v>
      </c>
      <c r="AE269" t="s">
        <v>132</v>
      </c>
      <c r="AH269" t="s">
        <v>137</v>
      </c>
      <c r="AI269" t="s">
        <v>132</v>
      </c>
      <c r="AJ269" t="s">
        <v>136</v>
      </c>
      <c r="AK269" t="s">
        <v>136</v>
      </c>
      <c r="AL269" t="s">
        <v>136</v>
      </c>
      <c r="AM269" t="s">
        <v>136</v>
      </c>
      <c r="AP269" t="s">
        <v>136</v>
      </c>
      <c r="AQ269" t="s">
        <v>136</v>
      </c>
      <c r="AR269" t="s">
        <v>136</v>
      </c>
      <c r="AS269" t="s">
        <v>136</v>
      </c>
      <c r="AT269" t="s">
        <v>136</v>
      </c>
      <c r="AU269" t="s">
        <v>136</v>
      </c>
      <c r="AX269" t="s">
        <v>132</v>
      </c>
      <c r="AY269" t="s">
        <v>136</v>
      </c>
      <c r="AZ269" t="s">
        <v>136</v>
      </c>
      <c r="BA269" t="s">
        <v>132</v>
      </c>
      <c r="BB269" t="s">
        <v>132</v>
      </c>
      <c r="BC269" t="s">
        <v>136</v>
      </c>
      <c r="BF269" t="s">
        <v>133</v>
      </c>
      <c r="BG269" t="s">
        <v>136</v>
      </c>
      <c r="BH269" t="s">
        <v>136</v>
      </c>
      <c r="BI269" t="s">
        <v>133</v>
      </c>
      <c r="BJ269" t="s">
        <v>136</v>
      </c>
      <c r="BK269" t="s">
        <v>136</v>
      </c>
      <c r="BN269" t="s">
        <v>133</v>
      </c>
      <c r="BO269" t="s">
        <v>132</v>
      </c>
      <c r="BP269" t="s">
        <v>132</v>
      </c>
      <c r="BQ269" t="s">
        <v>136</v>
      </c>
      <c r="BR269" t="s">
        <v>133</v>
      </c>
      <c r="BS269" t="s">
        <v>136</v>
      </c>
      <c r="CD269" t="s">
        <v>133</v>
      </c>
      <c r="CE269" t="s">
        <v>136</v>
      </c>
      <c r="CF269" t="s">
        <v>136</v>
      </c>
      <c r="CG269" t="s">
        <v>136</v>
      </c>
      <c r="CH269" t="s">
        <v>138</v>
      </c>
      <c r="CI269" t="s">
        <v>136</v>
      </c>
      <c r="CJ269" t="s">
        <v>136</v>
      </c>
      <c r="CM269" t="s">
        <v>136</v>
      </c>
      <c r="CN269" t="s">
        <v>136</v>
      </c>
      <c r="CO269" t="s">
        <v>136</v>
      </c>
      <c r="CP269" t="s">
        <v>136</v>
      </c>
      <c r="CQ269" t="s">
        <v>136</v>
      </c>
      <c r="CR269" t="s">
        <v>136</v>
      </c>
      <c r="CS269" t="s">
        <v>136</v>
      </c>
      <c r="CT269" t="s">
        <v>136</v>
      </c>
      <c r="CU269" t="s">
        <v>136</v>
      </c>
      <c r="CV269" t="s">
        <v>136</v>
      </c>
      <c r="CW269" t="s">
        <v>136</v>
      </c>
      <c r="CX269" t="s">
        <v>136</v>
      </c>
      <c r="CY269" t="s">
        <v>136</v>
      </c>
      <c r="CZ269" t="s">
        <v>136</v>
      </c>
      <c r="DA269" t="s">
        <v>136</v>
      </c>
      <c r="DB269" t="s">
        <v>136</v>
      </c>
      <c r="DC269" t="s">
        <v>136</v>
      </c>
      <c r="DD269" t="s">
        <v>136</v>
      </c>
      <c r="DE269" t="s">
        <v>136</v>
      </c>
      <c r="DF269" t="s">
        <v>136</v>
      </c>
      <c r="DG269" t="s">
        <v>136</v>
      </c>
      <c r="DH269" t="s">
        <v>136</v>
      </c>
      <c r="DI269" t="s">
        <v>136</v>
      </c>
      <c r="DJ269" t="s">
        <v>136</v>
      </c>
      <c r="DK269" t="s">
        <v>136</v>
      </c>
      <c r="DL269" t="s">
        <v>134</v>
      </c>
      <c r="DM269" t="s">
        <v>136</v>
      </c>
      <c r="DN269" t="s">
        <v>136</v>
      </c>
      <c r="DO269" t="s">
        <v>136</v>
      </c>
      <c r="DP269" t="s">
        <v>136</v>
      </c>
      <c r="DQ269" t="s">
        <v>136</v>
      </c>
      <c r="DR269" t="s">
        <v>136</v>
      </c>
      <c r="DS269" t="s">
        <v>133</v>
      </c>
      <c r="DT269" t="s">
        <v>136</v>
      </c>
      <c r="DW269" t="s">
        <v>136</v>
      </c>
      <c r="DX269" t="s">
        <v>136</v>
      </c>
      <c r="DY269" t="s">
        <v>136</v>
      </c>
      <c r="DZ269" t="s">
        <v>136</v>
      </c>
      <c r="EA269" t="s">
        <v>136</v>
      </c>
      <c r="EB269" t="s">
        <v>136</v>
      </c>
      <c r="EC269" t="s">
        <v>136</v>
      </c>
      <c r="ED269" t="s">
        <v>136</v>
      </c>
      <c r="EE269" t="s">
        <v>138</v>
      </c>
      <c r="EF269" t="s">
        <v>136</v>
      </c>
      <c r="EG269" t="s">
        <v>136</v>
      </c>
      <c r="EH269" t="s">
        <v>136</v>
      </c>
      <c r="EI269" t="s">
        <v>136</v>
      </c>
      <c r="EJ269" t="s">
        <v>136</v>
      </c>
      <c r="EK269" t="s">
        <v>136</v>
      </c>
      <c r="EL269" t="s">
        <v>136</v>
      </c>
      <c r="EM269" t="s">
        <v>136</v>
      </c>
      <c r="EN269" t="s">
        <v>136</v>
      </c>
      <c r="EO269" t="s">
        <v>136</v>
      </c>
      <c r="EP269" t="s">
        <v>136</v>
      </c>
      <c r="EQ269" t="s">
        <v>136</v>
      </c>
      <c r="ER269" t="s">
        <v>138</v>
      </c>
      <c r="ES269" t="s">
        <v>136</v>
      </c>
      <c r="ET269" t="s">
        <v>136</v>
      </c>
      <c r="EU269" t="s">
        <v>136</v>
      </c>
      <c r="EV269" t="s">
        <v>138</v>
      </c>
      <c r="EW269" t="s">
        <v>136</v>
      </c>
      <c r="EX269" t="s">
        <v>136</v>
      </c>
      <c r="EY269" t="s">
        <v>136</v>
      </c>
      <c r="EZ269" t="s">
        <v>136</v>
      </c>
      <c r="FA269" t="s">
        <v>136</v>
      </c>
      <c r="FB269" t="s">
        <v>136</v>
      </c>
      <c r="FC269" t="s">
        <v>136</v>
      </c>
      <c r="FD269" t="s">
        <v>136</v>
      </c>
      <c r="FE269" t="s">
        <v>136</v>
      </c>
      <c r="FF269" t="s">
        <v>136</v>
      </c>
    </row>
    <row r="270" spans="1:162" x14ac:dyDescent="0.2">
      <c r="A270" t="s">
        <v>404</v>
      </c>
      <c r="B270" t="s">
        <v>136</v>
      </c>
      <c r="C270" t="s">
        <v>136</v>
      </c>
      <c r="D270" t="s">
        <v>136</v>
      </c>
      <c r="E270" t="s">
        <v>136</v>
      </c>
      <c r="F270" t="s">
        <v>136</v>
      </c>
      <c r="G270" t="s">
        <v>136</v>
      </c>
      <c r="J270" t="s">
        <v>136</v>
      </c>
      <c r="K270" t="s">
        <v>136</v>
      </c>
      <c r="L270" t="s">
        <v>136</v>
      </c>
      <c r="M270" t="s">
        <v>136</v>
      </c>
      <c r="N270" t="s">
        <v>136</v>
      </c>
      <c r="O270" t="s">
        <v>136</v>
      </c>
      <c r="R270" t="s">
        <v>136</v>
      </c>
      <c r="S270" t="s">
        <v>136</v>
      </c>
      <c r="T270" t="s">
        <v>136</v>
      </c>
      <c r="U270" t="s">
        <v>136</v>
      </c>
      <c r="V270" t="s">
        <v>136</v>
      </c>
      <c r="W270" t="s">
        <v>136</v>
      </c>
      <c r="Z270" t="s">
        <v>136</v>
      </c>
      <c r="AA270" t="s">
        <v>136</v>
      </c>
      <c r="AB270" t="s">
        <v>137</v>
      </c>
      <c r="AC270" t="s">
        <v>136</v>
      </c>
      <c r="AD270" t="s">
        <v>136</v>
      </c>
      <c r="AE270" t="s">
        <v>136</v>
      </c>
      <c r="AH270" t="s">
        <v>136</v>
      </c>
      <c r="AI270" t="s">
        <v>136</v>
      </c>
      <c r="AJ270" t="s">
        <v>136</v>
      </c>
      <c r="AK270" t="s">
        <v>136</v>
      </c>
      <c r="AL270" t="s">
        <v>136</v>
      </c>
      <c r="AM270" t="s">
        <v>136</v>
      </c>
      <c r="AP270" t="s">
        <v>136</v>
      </c>
      <c r="AQ270" t="s">
        <v>136</v>
      </c>
      <c r="AR270" t="s">
        <v>136</v>
      </c>
      <c r="AS270" t="s">
        <v>136</v>
      </c>
      <c r="AT270" t="s">
        <v>136</v>
      </c>
      <c r="AU270" t="s">
        <v>136</v>
      </c>
      <c r="AX270" t="s">
        <v>136</v>
      </c>
      <c r="AY270" t="s">
        <v>136</v>
      </c>
      <c r="AZ270" t="s">
        <v>136</v>
      </c>
      <c r="BA270" t="s">
        <v>136</v>
      </c>
      <c r="BB270" t="s">
        <v>136</v>
      </c>
      <c r="BC270" t="s">
        <v>136</v>
      </c>
      <c r="BF270" t="s">
        <v>136</v>
      </c>
      <c r="BG270" t="s">
        <v>136</v>
      </c>
      <c r="BH270" t="s">
        <v>136</v>
      </c>
      <c r="BI270" t="s">
        <v>133</v>
      </c>
      <c r="BJ270" t="s">
        <v>136</v>
      </c>
      <c r="BK270" t="s">
        <v>136</v>
      </c>
      <c r="BN270" t="s">
        <v>136</v>
      </c>
      <c r="BO270" t="s">
        <v>136</v>
      </c>
      <c r="BP270" t="s">
        <v>136</v>
      </c>
      <c r="BQ270" t="s">
        <v>136</v>
      </c>
      <c r="BR270" t="s">
        <v>136</v>
      </c>
      <c r="BS270" t="s">
        <v>136</v>
      </c>
      <c r="CD270" t="s">
        <v>133</v>
      </c>
      <c r="CE270" t="s">
        <v>136</v>
      </c>
      <c r="CF270" t="s">
        <v>136</v>
      </c>
      <c r="CG270" t="s">
        <v>136</v>
      </c>
      <c r="CH270" t="s">
        <v>136</v>
      </c>
      <c r="CI270" t="s">
        <v>136</v>
      </c>
      <c r="CJ270" t="s">
        <v>136</v>
      </c>
      <c r="CM270" t="s">
        <v>136</v>
      </c>
      <c r="CN270" t="s">
        <v>136</v>
      </c>
      <c r="CO270" t="s">
        <v>137</v>
      </c>
      <c r="CP270" t="s">
        <v>136</v>
      </c>
      <c r="CQ270" t="s">
        <v>136</v>
      </c>
      <c r="CR270" t="s">
        <v>136</v>
      </c>
      <c r="CS270" t="s">
        <v>136</v>
      </c>
      <c r="CT270" t="s">
        <v>136</v>
      </c>
      <c r="CU270" t="s">
        <v>136</v>
      </c>
      <c r="CV270" t="s">
        <v>136</v>
      </c>
      <c r="CW270" t="s">
        <v>136</v>
      </c>
      <c r="CX270" t="s">
        <v>136</v>
      </c>
      <c r="CY270" t="s">
        <v>136</v>
      </c>
      <c r="CZ270" t="s">
        <v>136</v>
      </c>
      <c r="DA270" t="s">
        <v>136</v>
      </c>
      <c r="DB270" t="s">
        <v>136</v>
      </c>
      <c r="DC270" t="s">
        <v>136</v>
      </c>
      <c r="DD270" t="s">
        <v>136</v>
      </c>
      <c r="DE270" t="s">
        <v>136</v>
      </c>
      <c r="DF270" t="s">
        <v>136</v>
      </c>
      <c r="DG270" t="s">
        <v>137</v>
      </c>
      <c r="DH270" t="s">
        <v>136</v>
      </c>
      <c r="DI270" t="s">
        <v>136</v>
      </c>
      <c r="DJ270" t="s">
        <v>136</v>
      </c>
      <c r="DK270" t="s">
        <v>136</v>
      </c>
      <c r="DL270" t="s">
        <v>136</v>
      </c>
      <c r="DM270" t="s">
        <v>136</v>
      </c>
      <c r="DN270" t="s">
        <v>136</v>
      </c>
      <c r="DO270" t="s">
        <v>136</v>
      </c>
      <c r="DP270" t="s">
        <v>136</v>
      </c>
      <c r="DQ270" t="s">
        <v>136</v>
      </c>
      <c r="DR270" t="s">
        <v>136</v>
      </c>
      <c r="DS270" t="s">
        <v>136</v>
      </c>
      <c r="DT270" t="s">
        <v>136</v>
      </c>
      <c r="DW270" t="s">
        <v>136</v>
      </c>
      <c r="DX270" t="s">
        <v>137</v>
      </c>
      <c r="DY270" t="s">
        <v>137</v>
      </c>
      <c r="DZ270" t="s">
        <v>136</v>
      </c>
      <c r="EA270" t="s">
        <v>136</v>
      </c>
      <c r="EB270" t="s">
        <v>136</v>
      </c>
      <c r="EC270" t="s">
        <v>136</v>
      </c>
      <c r="ED270" t="s">
        <v>136</v>
      </c>
      <c r="EE270" t="s">
        <v>136</v>
      </c>
      <c r="EF270" t="s">
        <v>136</v>
      </c>
      <c r="EG270" t="s">
        <v>136</v>
      </c>
      <c r="EH270" t="s">
        <v>136</v>
      </c>
      <c r="EI270" t="s">
        <v>136</v>
      </c>
      <c r="EJ270" t="s">
        <v>136</v>
      </c>
      <c r="EK270" t="s">
        <v>136</v>
      </c>
      <c r="EL270" t="s">
        <v>136</v>
      </c>
      <c r="EM270" t="s">
        <v>136</v>
      </c>
      <c r="EN270" t="s">
        <v>136</v>
      </c>
      <c r="EO270" t="s">
        <v>136</v>
      </c>
      <c r="EP270" t="s">
        <v>136</v>
      </c>
      <c r="EQ270" t="s">
        <v>136</v>
      </c>
      <c r="ER270" t="s">
        <v>136</v>
      </c>
      <c r="ES270" t="s">
        <v>136</v>
      </c>
      <c r="ET270" t="s">
        <v>136</v>
      </c>
      <c r="EU270" t="s">
        <v>136</v>
      </c>
      <c r="EV270" t="s">
        <v>136</v>
      </c>
      <c r="EW270" t="s">
        <v>136</v>
      </c>
      <c r="EX270" t="s">
        <v>136</v>
      </c>
      <c r="EY270" t="s">
        <v>136</v>
      </c>
      <c r="EZ270" t="s">
        <v>136</v>
      </c>
      <c r="FA270" t="s">
        <v>137</v>
      </c>
      <c r="FB270" t="s">
        <v>136</v>
      </c>
      <c r="FC270" t="s">
        <v>136</v>
      </c>
      <c r="FD270" t="s">
        <v>136</v>
      </c>
      <c r="FE270" t="s">
        <v>136</v>
      </c>
      <c r="FF270" t="s">
        <v>136</v>
      </c>
    </row>
    <row r="271" spans="1:162" x14ac:dyDescent="0.2">
      <c r="A271" t="s">
        <v>405</v>
      </c>
      <c r="B271" t="s">
        <v>136</v>
      </c>
      <c r="C271" t="s">
        <v>136</v>
      </c>
      <c r="D271" t="s">
        <v>136</v>
      </c>
      <c r="E271" t="s">
        <v>136</v>
      </c>
      <c r="F271" t="s">
        <v>136</v>
      </c>
      <c r="G271" t="s">
        <v>136</v>
      </c>
      <c r="J271" t="s">
        <v>136</v>
      </c>
      <c r="K271" t="s">
        <v>136</v>
      </c>
      <c r="L271" t="s">
        <v>136</v>
      </c>
      <c r="M271" t="s">
        <v>136</v>
      </c>
      <c r="N271" t="s">
        <v>136</v>
      </c>
      <c r="O271" t="s">
        <v>136</v>
      </c>
      <c r="R271" t="s">
        <v>136</v>
      </c>
      <c r="S271" t="s">
        <v>136</v>
      </c>
      <c r="T271" t="s">
        <v>136</v>
      </c>
      <c r="U271" t="s">
        <v>136</v>
      </c>
      <c r="V271" t="s">
        <v>136</v>
      </c>
      <c r="W271" t="s">
        <v>136</v>
      </c>
      <c r="Z271" t="s">
        <v>136</v>
      </c>
      <c r="AA271" t="s">
        <v>136</v>
      </c>
      <c r="AB271" t="s">
        <v>137</v>
      </c>
      <c r="AC271" t="s">
        <v>136</v>
      </c>
      <c r="AD271" t="s">
        <v>136</v>
      </c>
      <c r="AE271" t="s">
        <v>136</v>
      </c>
      <c r="AH271" t="s">
        <v>136</v>
      </c>
      <c r="AI271" t="s">
        <v>136</v>
      </c>
      <c r="AJ271" t="s">
        <v>136</v>
      </c>
      <c r="AK271" t="s">
        <v>136</v>
      </c>
      <c r="AL271" t="s">
        <v>136</v>
      </c>
      <c r="AM271" t="s">
        <v>136</v>
      </c>
      <c r="AP271" t="s">
        <v>136</v>
      </c>
      <c r="AQ271" t="s">
        <v>136</v>
      </c>
      <c r="AR271" t="s">
        <v>136</v>
      </c>
      <c r="AS271" t="s">
        <v>136</v>
      </c>
      <c r="AT271" t="s">
        <v>136</v>
      </c>
      <c r="AU271" t="s">
        <v>136</v>
      </c>
      <c r="AX271" t="s">
        <v>136</v>
      </c>
      <c r="AY271" t="s">
        <v>136</v>
      </c>
      <c r="AZ271" t="s">
        <v>136</v>
      </c>
      <c r="BA271" t="s">
        <v>136</v>
      </c>
      <c r="BB271" t="s">
        <v>136</v>
      </c>
      <c r="BC271" t="s">
        <v>136</v>
      </c>
      <c r="BF271" t="s">
        <v>136</v>
      </c>
      <c r="BG271" t="s">
        <v>136</v>
      </c>
      <c r="BH271" t="s">
        <v>136</v>
      </c>
      <c r="BI271" t="s">
        <v>136</v>
      </c>
      <c r="BJ271" t="s">
        <v>136</v>
      </c>
      <c r="BK271" t="s">
        <v>136</v>
      </c>
      <c r="BN271" t="s">
        <v>136</v>
      </c>
      <c r="BO271" t="s">
        <v>136</v>
      </c>
      <c r="BP271" t="s">
        <v>136</v>
      </c>
      <c r="BQ271" t="s">
        <v>136</v>
      </c>
      <c r="BR271" t="s">
        <v>136</v>
      </c>
      <c r="BS271" t="s">
        <v>136</v>
      </c>
      <c r="CD271" t="s">
        <v>136</v>
      </c>
      <c r="CE271" t="s">
        <v>136</v>
      </c>
      <c r="CF271" t="s">
        <v>136</v>
      </c>
      <c r="CG271" t="s">
        <v>138</v>
      </c>
      <c r="CH271" t="s">
        <v>136</v>
      </c>
      <c r="CI271" t="s">
        <v>136</v>
      </c>
      <c r="CJ271" t="s">
        <v>136</v>
      </c>
      <c r="CM271" t="s">
        <v>136</v>
      </c>
      <c r="CN271" t="s">
        <v>136</v>
      </c>
      <c r="CO271" t="s">
        <v>136</v>
      </c>
      <c r="CP271" t="s">
        <v>136</v>
      </c>
      <c r="CQ271" t="s">
        <v>136</v>
      </c>
      <c r="CR271" t="s">
        <v>136</v>
      </c>
      <c r="CS271" t="s">
        <v>136</v>
      </c>
      <c r="CT271" t="s">
        <v>136</v>
      </c>
      <c r="CU271" t="s">
        <v>136</v>
      </c>
      <c r="CV271" t="s">
        <v>136</v>
      </c>
      <c r="CW271" t="s">
        <v>136</v>
      </c>
      <c r="CX271" t="s">
        <v>136</v>
      </c>
      <c r="CY271" t="s">
        <v>136</v>
      </c>
      <c r="CZ271" t="s">
        <v>136</v>
      </c>
      <c r="DA271" t="s">
        <v>136</v>
      </c>
      <c r="DB271" t="s">
        <v>136</v>
      </c>
      <c r="DC271" t="s">
        <v>136</v>
      </c>
      <c r="DD271" t="s">
        <v>136</v>
      </c>
      <c r="DE271" t="s">
        <v>136</v>
      </c>
      <c r="DF271" t="s">
        <v>136</v>
      </c>
      <c r="DG271" t="s">
        <v>136</v>
      </c>
      <c r="DH271" t="s">
        <v>136</v>
      </c>
      <c r="DI271" t="s">
        <v>136</v>
      </c>
      <c r="DJ271" t="s">
        <v>136</v>
      </c>
      <c r="DK271" t="s">
        <v>136</v>
      </c>
      <c r="DL271" t="s">
        <v>136</v>
      </c>
      <c r="DM271" t="s">
        <v>136</v>
      </c>
      <c r="DN271" t="s">
        <v>136</v>
      </c>
      <c r="DO271" t="s">
        <v>136</v>
      </c>
      <c r="DP271" t="s">
        <v>136</v>
      </c>
      <c r="DQ271" t="s">
        <v>136</v>
      </c>
      <c r="DR271" t="s">
        <v>136</v>
      </c>
      <c r="DS271" t="s">
        <v>136</v>
      </c>
      <c r="DT271" t="s">
        <v>136</v>
      </c>
      <c r="DW271" t="s">
        <v>136</v>
      </c>
      <c r="DX271" t="s">
        <v>137</v>
      </c>
      <c r="DY271" t="s">
        <v>136</v>
      </c>
      <c r="DZ271" t="s">
        <v>136</v>
      </c>
      <c r="EA271" t="s">
        <v>136</v>
      </c>
      <c r="EB271" t="s">
        <v>136</v>
      </c>
      <c r="EC271" t="s">
        <v>136</v>
      </c>
      <c r="ED271" t="s">
        <v>136</v>
      </c>
      <c r="EE271" t="s">
        <v>136</v>
      </c>
      <c r="EF271" t="s">
        <v>136</v>
      </c>
      <c r="EG271" t="s">
        <v>136</v>
      </c>
      <c r="EH271" t="s">
        <v>136</v>
      </c>
      <c r="EI271" t="s">
        <v>136</v>
      </c>
      <c r="EJ271" t="s">
        <v>136</v>
      </c>
      <c r="EK271" t="s">
        <v>136</v>
      </c>
      <c r="EL271" t="s">
        <v>136</v>
      </c>
      <c r="EM271" t="s">
        <v>136</v>
      </c>
      <c r="EN271" t="s">
        <v>136</v>
      </c>
      <c r="EO271" t="s">
        <v>136</v>
      </c>
      <c r="EP271" t="s">
        <v>136</v>
      </c>
      <c r="EQ271" t="s">
        <v>136</v>
      </c>
      <c r="ER271" t="s">
        <v>136</v>
      </c>
      <c r="ES271" t="s">
        <v>136</v>
      </c>
      <c r="ET271" t="s">
        <v>136</v>
      </c>
      <c r="EU271" t="s">
        <v>136</v>
      </c>
      <c r="EV271" t="s">
        <v>136</v>
      </c>
      <c r="EW271" t="s">
        <v>136</v>
      </c>
      <c r="EX271" t="s">
        <v>136</v>
      </c>
      <c r="EY271" t="s">
        <v>136</v>
      </c>
      <c r="EZ271" t="s">
        <v>136</v>
      </c>
      <c r="FA271" t="s">
        <v>137</v>
      </c>
      <c r="FB271" t="s">
        <v>136</v>
      </c>
      <c r="FC271" t="s">
        <v>136</v>
      </c>
      <c r="FD271" t="s">
        <v>136</v>
      </c>
      <c r="FE271" t="s">
        <v>136</v>
      </c>
      <c r="FF271" t="s">
        <v>136</v>
      </c>
    </row>
    <row r="272" spans="1:162" x14ac:dyDescent="0.2">
      <c r="A272" t="s">
        <v>406</v>
      </c>
      <c r="B272" t="s">
        <v>133</v>
      </c>
      <c r="C272" t="s">
        <v>133</v>
      </c>
      <c r="D272" t="s">
        <v>133</v>
      </c>
      <c r="E272" t="s">
        <v>133</v>
      </c>
      <c r="F272" t="s">
        <v>133</v>
      </c>
      <c r="G272" t="s">
        <v>133</v>
      </c>
      <c r="J272" t="s">
        <v>132</v>
      </c>
      <c r="K272" t="s">
        <v>136</v>
      </c>
      <c r="L272" t="s">
        <v>136</v>
      </c>
      <c r="M272" t="s">
        <v>136</v>
      </c>
      <c r="N272" t="s">
        <v>136</v>
      </c>
      <c r="O272" t="s">
        <v>136</v>
      </c>
      <c r="R272" t="s">
        <v>133</v>
      </c>
      <c r="S272" t="s">
        <v>136</v>
      </c>
      <c r="T272" t="s">
        <v>133</v>
      </c>
      <c r="U272" t="s">
        <v>133</v>
      </c>
      <c r="V272" t="s">
        <v>136</v>
      </c>
      <c r="W272" t="s">
        <v>133</v>
      </c>
      <c r="Z272" t="s">
        <v>132</v>
      </c>
      <c r="AA272" t="s">
        <v>132</v>
      </c>
      <c r="AB272" t="s">
        <v>132</v>
      </c>
      <c r="AC272" t="s">
        <v>132</v>
      </c>
      <c r="AD272" t="s">
        <v>132</v>
      </c>
      <c r="AE272" t="s">
        <v>132</v>
      </c>
      <c r="AH272" t="s">
        <v>136</v>
      </c>
      <c r="AI272" t="s">
        <v>136</v>
      </c>
      <c r="AJ272" t="s">
        <v>136</v>
      </c>
      <c r="AK272" t="s">
        <v>136</v>
      </c>
      <c r="AL272" t="s">
        <v>136</v>
      </c>
      <c r="AM272" t="s">
        <v>133</v>
      </c>
      <c r="AP272" t="s">
        <v>136</v>
      </c>
      <c r="AQ272" t="s">
        <v>136</v>
      </c>
      <c r="AR272" t="s">
        <v>136</v>
      </c>
      <c r="AS272" t="s">
        <v>136</v>
      </c>
      <c r="AT272" t="s">
        <v>133</v>
      </c>
      <c r="AU272" t="s">
        <v>136</v>
      </c>
      <c r="AX272" t="s">
        <v>136</v>
      </c>
      <c r="AY272" t="s">
        <v>133</v>
      </c>
      <c r="AZ272" t="s">
        <v>133</v>
      </c>
      <c r="BA272" t="s">
        <v>136</v>
      </c>
      <c r="BB272" t="s">
        <v>136</v>
      </c>
      <c r="BC272" t="s">
        <v>133</v>
      </c>
      <c r="BF272" t="s">
        <v>136</v>
      </c>
      <c r="BG272" t="s">
        <v>136</v>
      </c>
      <c r="BH272" t="s">
        <v>133</v>
      </c>
      <c r="BI272" t="s">
        <v>133</v>
      </c>
      <c r="BJ272" t="s">
        <v>136</v>
      </c>
      <c r="BK272" t="s">
        <v>136</v>
      </c>
      <c r="BN272" t="s">
        <v>133</v>
      </c>
      <c r="BO272" t="s">
        <v>133</v>
      </c>
      <c r="BP272" t="s">
        <v>133</v>
      </c>
      <c r="BQ272" t="s">
        <v>133</v>
      </c>
      <c r="BR272" t="s">
        <v>133</v>
      </c>
      <c r="BS272" t="s">
        <v>133</v>
      </c>
      <c r="CD272" t="s">
        <v>133</v>
      </c>
      <c r="CE272" t="s">
        <v>136</v>
      </c>
      <c r="CF272" t="s">
        <v>136</v>
      </c>
      <c r="CG272" t="s">
        <v>136</v>
      </c>
      <c r="CH272" t="s">
        <v>136</v>
      </c>
      <c r="CI272" t="s">
        <v>136</v>
      </c>
      <c r="CJ272" t="s">
        <v>136</v>
      </c>
      <c r="CM272" t="s">
        <v>136</v>
      </c>
      <c r="CN272" t="s">
        <v>136</v>
      </c>
      <c r="CO272" t="s">
        <v>136</v>
      </c>
      <c r="CP272" t="s">
        <v>136</v>
      </c>
      <c r="CQ272" t="s">
        <v>136</v>
      </c>
      <c r="CR272" t="s">
        <v>136</v>
      </c>
      <c r="CS272" t="s">
        <v>136</v>
      </c>
      <c r="CT272" t="s">
        <v>136</v>
      </c>
      <c r="CU272" t="s">
        <v>136</v>
      </c>
      <c r="CV272" t="s">
        <v>136</v>
      </c>
      <c r="CW272" t="s">
        <v>133</v>
      </c>
      <c r="CX272" t="s">
        <v>136</v>
      </c>
      <c r="CY272" t="s">
        <v>136</v>
      </c>
      <c r="CZ272" t="s">
        <v>136</v>
      </c>
      <c r="DA272" t="s">
        <v>136</v>
      </c>
      <c r="DB272" t="s">
        <v>136</v>
      </c>
      <c r="DC272" t="s">
        <v>137</v>
      </c>
      <c r="DD272" t="s">
        <v>137</v>
      </c>
      <c r="DE272" t="s">
        <v>136</v>
      </c>
      <c r="DF272" t="s">
        <v>136</v>
      </c>
      <c r="DG272" t="s">
        <v>136</v>
      </c>
      <c r="DH272" t="s">
        <v>137</v>
      </c>
      <c r="DI272" t="s">
        <v>136</v>
      </c>
      <c r="DJ272" t="s">
        <v>136</v>
      </c>
      <c r="DK272" t="s">
        <v>136</v>
      </c>
      <c r="DL272" t="s">
        <v>137</v>
      </c>
      <c r="DM272" t="s">
        <v>136</v>
      </c>
      <c r="DN272" t="s">
        <v>133</v>
      </c>
      <c r="DO272" t="s">
        <v>136</v>
      </c>
      <c r="DP272" t="s">
        <v>136</v>
      </c>
      <c r="DQ272" t="s">
        <v>136</v>
      </c>
      <c r="DR272" t="s">
        <v>136</v>
      </c>
      <c r="DS272" t="s">
        <v>136</v>
      </c>
      <c r="DT272" t="s">
        <v>136</v>
      </c>
      <c r="DW272" t="s">
        <v>136</v>
      </c>
      <c r="DX272" t="s">
        <v>136</v>
      </c>
      <c r="DY272" t="s">
        <v>136</v>
      </c>
      <c r="DZ272" t="s">
        <v>137</v>
      </c>
      <c r="EA272" t="s">
        <v>136</v>
      </c>
      <c r="EB272" t="s">
        <v>136</v>
      </c>
      <c r="EC272" t="s">
        <v>136</v>
      </c>
      <c r="ED272" t="s">
        <v>136</v>
      </c>
      <c r="EE272" t="s">
        <v>136</v>
      </c>
      <c r="EF272" t="s">
        <v>136</v>
      </c>
      <c r="EG272" t="s">
        <v>136</v>
      </c>
      <c r="EH272" t="s">
        <v>136</v>
      </c>
      <c r="EI272" t="s">
        <v>136</v>
      </c>
      <c r="EJ272" t="s">
        <v>136</v>
      </c>
      <c r="EK272" t="s">
        <v>136</v>
      </c>
      <c r="EL272" t="s">
        <v>133</v>
      </c>
      <c r="EM272" t="s">
        <v>136</v>
      </c>
      <c r="EN272" t="s">
        <v>136</v>
      </c>
      <c r="EO272" t="s">
        <v>136</v>
      </c>
      <c r="EP272" t="s">
        <v>136</v>
      </c>
      <c r="EQ272" t="s">
        <v>136</v>
      </c>
      <c r="ER272" t="s">
        <v>136</v>
      </c>
      <c r="ES272" t="s">
        <v>136</v>
      </c>
      <c r="ET272" t="s">
        <v>136</v>
      </c>
      <c r="EU272" t="s">
        <v>136</v>
      </c>
      <c r="EV272" t="s">
        <v>136</v>
      </c>
      <c r="EW272" t="s">
        <v>136</v>
      </c>
      <c r="EX272" t="s">
        <v>136</v>
      </c>
      <c r="EY272" t="s">
        <v>136</v>
      </c>
      <c r="EZ272" t="s">
        <v>136</v>
      </c>
      <c r="FA272" t="s">
        <v>136</v>
      </c>
      <c r="FB272" t="s">
        <v>136</v>
      </c>
      <c r="FC272" t="s">
        <v>133</v>
      </c>
      <c r="FD272" t="s">
        <v>136</v>
      </c>
      <c r="FE272" t="s">
        <v>136</v>
      </c>
      <c r="FF272" t="s">
        <v>136</v>
      </c>
    </row>
    <row r="273" spans="1:166" x14ac:dyDescent="0.2">
      <c r="A273" t="s">
        <v>407</v>
      </c>
      <c r="B273" t="s">
        <v>136</v>
      </c>
      <c r="C273" t="s">
        <v>136</v>
      </c>
      <c r="D273" t="s">
        <v>136</v>
      </c>
      <c r="E273" t="s">
        <v>136</v>
      </c>
      <c r="F273" t="s">
        <v>136</v>
      </c>
      <c r="G273" t="s">
        <v>136</v>
      </c>
      <c r="J273" t="s">
        <v>136</v>
      </c>
      <c r="K273" t="s">
        <v>136</v>
      </c>
      <c r="L273" t="s">
        <v>136</v>
      </c>
      <c r="M273" t="s">
        <v>136</v>
      </c>
      <c r="N273" t="s">
        <v>136</v>
      </c>
      <c r="O273" t="s">
        <v>136</v>
      </c>
      <c r="R273" t="s">
        <v>136</v>
      </c>
      <c r="S273" t="s">
        <v>136</v>
      </c>
      <c r="T273" t="s">
        <v>136</v>
      </c>
      <c r="U273" t="s">
        <v>136</v>
      </c>
      <c r="V273" t="s">
        <v>136</v>
      </c>
      <c r="W273" t="s">
        <v>136</v>
      </c>
      <c r="Z273" t="s">
        <v>136</v>
      </c>
      <c r="AA273" t="s">
        <v>137</v>
      </c>
      <c r="AB273" t="s">
        <v>132</v>
      </c>
      <c r="AC273" t="s">
        <v>136</v>
      </c>
      <c r="AD273" t="s">
        <v>134</v>
      </c>
      <c r="AE273" t="s">
        <v>136</v>
      </c>
      <c r="AH273" t="s">
        <v>136</v>
      </c>
      <c r="AI273" t="s">
        <v>136</v>
      </c>
      <c r="AJ273" t="s">
        <v>137</v>
      </c>
      <c r="AK273" t="s">
        <v>136</v>
      </c>
      <c r="AL273" t="s">
        <v>136</v>
      </c>
      <c r="AM273" t="s">
        <v>136</v>
      </c>
      <c r="AP273" t="s">
        <v>136</v>
      </c>
      <c r="AQ273" t="s">
        <v>136</v>
      </c>
      <c r="AR273" t="s">
        <v>136</v>
      </c>
      <c r="AS273" t="s">
        <v>136</v>
      </c>
      <c r="AT273" t="s">
        <v>136</v>
      </c>
      <c r="AU273" t="s">
        <v>136</v>
      </c>
      <c r="AX273" t="s">
        <v>136</v>
      </c>
      <c r="AY273" t="s">
        <v>136</v>
      </c>
      <c r="AZ273" t="s">
        <v>136</v>
      </c>
      <c r="BA273" t="s">
        <v>136</v>
      </c>
      <c r="BB273" t="s">
        <v>136</v>
      </c>
      <c r="BC273" t="s">
        <v>136</v>
      </c>
      <c r="BF273" t="s">
        <v>133</v>
      </c>
      <c r="BG273" t="s">
        <v>136</v>
      </c>
      <c r="BH273" t="s">
        <v>136</v>
      </c>
      <c r="BI273" t="s">
        <v>133</v>
      </c>
      <c r="BJ273" t="s">
        <v>136</v>
      </c>
      <c r="BK273" t="s">
        <v>136</v>
      </c>
      <c r="BN273" t="s">
        <v>136</v>
      </c>
      <c r="BO273" t="s">
        <v>137</v>
      </c>
      <c r="BP273" t="s">
        <v>137</v>
      </c>
      <c r="BQ273" t="s">
        <v>136</v>
      </c>
      <c r="BR273" t="s">
        <v>136</v>
      </c>
      <c r="BS273" t="s">
        <v>137</v>
      </c>
      <c r="CD273" t="s">
        <v>133</v>
      </c>
      <c r="CE273" t="s">
        <v>136</v>
      </c>
      <c r="CF273" t="s">
        <v>136</v>
      </c>
      <c r="CG273" t="s">
        <v>136</v>
      </c>
      <c r="CH273" t="s">
        <v>136</v>
      </c>
      <c r="CI273" t="s">
        <v>136</v>
      </c>
      <c r="CJ273" t="s">
        <v>136</v>
      </c>
      <c r="CM273" t="s">
        <v>136</v>
      </c>
      <c r="CN273" t="s">
        <v>136</v>
      </c>
      <c r="CO273" t="s">
        <v>136</v>
      </c>
      <c r="CP273" t="s">
        <v>136</v>
      </c>
      <c r="CQ273" t="s">
        <v>136</v>
      </c>
      <c r="CR273" t="s">
        <v>136</v>
      </c>
      <c r="CS273" t="s">
        <v>136</v>
      </c>
      <c r="CT273" t="s">
        <v>136</v>
      </c>
      <c r="CU273" t="s">
        <v>136</v>
      </c>
      <c r="CV273" t="s">
        <v>136</v>
      </c>
      <c r="CW273" t="s">
        <v>136</v>
      </c>
      <c r="CX273" t="s">
        <v>136</v>
      </c>
      <c r="CY273" t="s">
        <v>136</v>
      </c>
      <c r="CZ273" t="s">
        <v>136</v>
      </c>
      <c r="DA273" t="s">
        <v>136</v>
      </c>
      <c r="DB273" t="s">
        <v>136</v>
      </c>
      <c r="DC273" t="s">
        <v>136</v>
      </c>
      <c r="DD273" t="s">
        <v>136</v>
      </c>
      <c r="DE273" t="s">
        <v>136</v>
      </c>
      <c r="DF273" t="s">
        <v>136</v>
      </c>
      <c r="DG273" t="s">
        <v>136</v>
      </c>
      <c r="DH273" t="s">
        <v>136</v>
      </c>
      <c r="DI273" t="s">
        <v>136</v>
      </c>
      <c r="DJ273" t="s">
        <v>136</v>
      </c>
      <c r="DK273" t="s">
        <v>136</v>
      </c>
      <c r="DL273" t="s">
        <v>136</v>
      </c>
      <c r="DM273" t="s">
        <v>136</v>
      </c>
      <c r="DN273" t="s">
        <v>137</v>
      </c>
      <c r="DO273" t="s">
        <v>136</v>
      </c>
      <c r="DP273" t="s">
        <v>136</v>
      </c>
      <c r="DQ273" t="s">
        <v>136</v>
      </c>
      <c r="DR273" t="s">
        <v>136</v>
      </c>
      <c r="DS273" t="s">
        <v>136</v>
      </c>
      <c r="DT273" t="s">
        <v>136</v>
      </c>
      <c r="DW273" t="s">
        <v>136</v>
      </c>
      <c r="DX273" t="s">
        <v>136</v>
      </c>
      <c r="DY273" t="s">
        <v>136</v>
      </c>
      <c r="DZ273" t="s">
        <v>136</v>
      </c>
      <c r="EA273" t="s">
        <v>136</v>
      </c>
      <c r="EB273" t="s">
        <v>137</v>
      </c>
      <c r="EC273" t="s">
        <v>136</v>
      </c>
      <c r="ED273" t="s">
        <v>136</v>
      </c>
      <c r="EE273" t="s">
        <v>136</v>
      </c>
      <c r="EF273" t="s">
        <v>137</v>
      </c>
      <c r="EG273" t="s">
        <v>136</v>
      </c>
      <c r="EH273" t="s">
        <v>137</v>
      </c>
      <c r="EI273" t="s">
        <v>136</v>
      </c>
      <c r="EJ273" t="s">
        <v>136</v>
      </c>
      <c r="EK273" t="s">
        <v>136</v>
      </c>
      <c r="EL273" t="s">
        <v>136</v>
      </c>
      <c r="EM273" t="s">
        <v>136</v>
      </c>
      <c r="EN273" t="s">
        <v>136</v>
      </c>
      <c r="EO273" t="s">
        <v>136</v>
      </c>
      <c r="EP273" t="s">
        <v>136</v>
      </c>
      <c r="EQ273" t="s">
        <v>136</v>
      </c>
      <c r="ER273" t="s">
        <v>136</v>
      </c>
      <c r="ES273" t="s">
        <v>136</v>
      </c>
      <c r="ET273" t="s">
        <v>136</v>
      </c>
      <c r="EU273" t="s">
        <v>136</v>
      </c>
      <c r="EV273" t="s">
        <v>136</v>
      </c>
      <c r="EW273" t="s">
        <v>136</v>
      </c>
      <c r="EX273" t="s">
        <v>136</v>
      </c>
      <c r="EY273" t="s">
        <v>136</v>
      </c>
      <c r="EZ273" t="s">
        <v>136</v>
      </c>
      <c r="FA273" t="s">
        <v>136</v>
      </c>
      <c r="FB273" t="s">
        <v>136</v>
      </c>
      <c r="FC273" t="s">
        <v>136</v>
      </c>
      <c r="FD273" t="s">
        <v>136</v>
      </c>
      <c r="FE273" t="s">
        <v>136</v>
      </c>
      <c r="FF273" t="s">
        <v>136</v>
      </c>
    </row>
    <row r="274" spans="1:166" x14ac:dyDescent="0.2">
      <c r="A274" t="s">
        <v>408</v>
      </c>
      <c r="B274" t="s">
        <v>136</v>
      </c>
      <c r="C274" t="s">
        <v>138</v>
      </c>
      <c r="D274" t="s">
        <v>136</v>
      </c>
      <c r="E274" t="s">
        <v>136</v>
      </c>
      <c r="F274" t="s">
        <v>138</v>
      </c>
      <c r="G274" t="s">
        <v>136</v>
      </c>
      <c r="J274" t="s">
        <v>136</v>
      </c>
      <c r="K274" t="s">
        <v>136</v>
      </c>
      <c r="L274" t="s">
        <v>136</v>
      </c>
      <c r="M274" t="s">
        <v>136</v>
      </c>
      <c r="N274" t="s">
        <v>136</v>
      </c>
      <c r="O274" t="s">
        <v>136</v>
      </c>
      <c r="R274" t="s">
        <v>138</v>
      </c>
      <c r="S274" t="s">
        <v>136</v>
      </c>
      <c r="T274" t="s">
        <v>136</v>
      </c>
      <c r="U274" t="s">
        <v>134</v>
      </c>
      <c r="V274" t="s">
        <v>136</v>
      </c>
      <c r="W274" t="s">
        <v>136</v>
      </c>
      <c r="Z274" t="s">
        <v>136</v>
      </c>
      <c r="AA274" t="s">
        <v>132</v>
      </c>
      <c r="AB274" t="s">
        <v>132</v>
      </c>
      <c r="AC274" t="s">
        <v>136</v>
      </c>
      <c r="AD274" t="s">
        <v>136</v>
      </c>
      <c r="AE274" t="s">
        <v>134</v>
      </c>
      <c r="AH274" t="s">
        <v>136</v>
      </c>
      <c r="AI274" t="s">
        <v>136</v>
      </c>
      <c r="AJ274" t="s">
        <v>136</v>
      </c>
      <c r="AK274" t="s">
        <v>136</v>
      </c>
      <c r="AL274" t="s">
        <v>136</v>
      </c>
      <c r="AM274" t="s">
        <v>136</v>
      </c>
      <c r="AP274" t="s">
        <v>136</v>
      </c>
      <c r="AQ274" t="s">
        <v>136</v>
      </c>
      <c r="AR274" t="s">
        <v>136</v>
      </c>
      <c r="AS274" t="s">
        <v>136</v>
      </c>
      <c r="AT274" t="s">
        <v>136</v>
      </c>
      <c r="AU274" t="s">
        <v>136</v>
      </c>
      <c r="AX274" t="s">
        <v>134</v>
      </c>
      <c r="AY274" t="s">
        <v>136</v>
      </c>
      <c r="AZ274" t="s">
        <v>136</v>
      </c>
      <c r="BA274" t="s">
        <v>136</v>
      </c>
      <c r="BB274" t="s">
        <v>136</v>
      </c>
      <c r="BC274" t="s">
        <v>136</v>
      </c>
      <c r="BF274" t="s">
        <v>136</v>
      </c>
      <c r="BG274" t="s">
        <v>136</v>
      </c>
      <c r="BH274" t="s">
        <v>136</v>
      </c>
      <c r="BI274" t="s">
        <v>133</v>
      </c>
      <c r="BJ274" t="s">
        <v>136</v>
      </c>
      <c r="BK274" t="s">
        <v>136</v>
      </c>
      <c r="BN274" t="s">
        <v>136</v>
      </c>
      <c r="BO274" t="s">
        <v>136</v>
      </c>
      <c r="BP274" t="s">
        <v>136</v>
      </c>
      <c r="BQ274" t="s">
        <v>136</v>
      </c>
      <c r="BR274" t="s">
        <v>136</v>
      </c>
      <c r="BS274" t="s">
        <v>138</v>
      </c>
      <c r="CD274" t="s">
        <v>133</v>
      </c>
      <c r="CE274" t="s">
        <v>136</v>
      </c>
      <c r="CF274" t="s">
        <v>136</v>
      </c>
      <c r="CG274" t="s">
        <v>136</v>
      </c>
      <c r="CH274" t="s">
        <v>136</v>
      </c>
      <c r="CI274" t="s">
        <v>136</v>
      </c>
      <c r="CJ274" t="s">
        <v>136</v>
      </c>
      <c r="CM274" t="s">
        <v>136</v>
      </c>
      <c r="CN274" t="s">
        <v>136</v>
      </c>
      <c r="CO274" t="s">
        <v>134</v>
      </c>
      <c r="CP274" t="s">
        <v>136</v>
      </c>
      <c r="CQ274" t="s">
        <v>136</v>
      </c>
      <c r="CR274" t="s">
        <v>136</v>
      </c>
      <c r="CS274" t="s">
        <v>136</v>
      </c>
      <c r="CT274" t="s">
        <v>136</v>
      </c>
      <c r="CU274" t="s">
        <v>132</v>
      </c>
      <c r="CV274" t="s">
        <v>136</v>
      </c>
      <c r="CW274" t="s">
        <v>136</v>
      </c>
      <c r="CX274" t="s">
        <v>136</v>
      </c>
      <c r="CY274" t="s">
        <v>136</v>
      </c>
      <c r="CZ274" t="s">
        <v>136</v>
      </c>
      <c r="DA274" t="s">
        <v>136</v>
      </c>
      <c r="DB274" t="s">
        <v>136</v>
      </c>
      <c r="DC274" t="s">
        <v>136</v>
      </c>
      <c r="DD274" t="s">
        <v>136</v>
      </c>
      <c r="DE274" t="s">
        <v>138</v>
      </c>
      <c r="DF274" t="s">
        <v>136</v>
      </c>
      <c r="DG274" t="s">
        <v>136</v>
      </c>
      <c r="DH274" t="s">
        <v>136</v>
      </c>
      <c r="DI274" t="s">
        <v>136</v>
      </c>
      <c r="DJ274" t="s">
        <v>136</v>
      </c>
      <c r="DK274" t="s">
        <v>136</v>
      </c>
      <c r="DL274" t="s">
        <v>136</v>
      </c>
      <c r="DM274" t="s">
        <v>136</v>
      </c>
      <c r="DN274" t="s">
        <v>136</v>
      </c>
      <c r="DO274" t="s">
        <v>136</v>
      </c>
      <c r="DP274" t="s">
        <v>136</v>
      </c>
      <c r="DQ274" t="s">
        <v>136</v>
      </c>
      <c r="DR274" t="s">
        <v>138</v>
      </c>
      <c r="DS274" t="s">
        <v>136</v>
      </c>
      <c r="DT274" t="s">
        <v>136</v>
      </c>
      <c r="DW274" t="s">
        <v>136</v>
      </c>
      <c r="DX274" t="s">
        <v>136</v>
      </c>
      <c r="DY274" t="s">
        <v>134</v>
      </c>
      <c r="DZ274" t="s">
        <v>136</v>
      </c>
      <c r="EA274" t="s">
        <v>136</v>
      </c>
      <c r="EB274" t="s">
        <v>136</v>
      </c>
      <c r="EC274" t="s">
        <v>136</v>
      </c>
      <c r="ED274" t="s">
        <v>138</v>
      </c>
      <c r="EE274" t="s">
        <v>136</v>
      </c>
      <c r="EF274" t="s">
        <v>136</v>
      </c>
      <c r="EG274" t="s">
        <v>136</v>
      </c>
      <c r="EH274" t="s">
        <v>136</v>
      </c>
      <c r="EI274" t="s">
        <v>136</v>
      </c>
      <c r="EJ274" t="s">
        <v>136</v>
      </c>
      <c r="EK274" t="s">
        <v>134</v>
      </c>
      <c r="EL274" t="s">
        <v>136</v>
      </c>
      <c r="EM274" t="s">
        <v>136</v>
      </c>
      <c r="EN274" t="s">
        <v>136</v>
      </c>
      <c r="EO274" t="s">
        <v>136</v>
      </c>
      <c r="EP274" t="s">
        <v>136</v>
      </c>
      <c r="EQ274" t="s">
        <v>138</v>
      </c>
      <c r="ER274" t="s">
        <v>136</v>
      </c>
      <c r="ES274" t="s">
        <v>136</v>
      </c>
      <c r="ET274" t="s">
        <v>136</v>
      </c>
      <c r="EU274" t="s">
        <v>133</v>
      </c>
      <c r="EV274" t="s">
        <v>136</v>
      </c>
      <c r="EW274" t="s">
        <v>136</v>
      </c>
      <c r="EX274" t="s">
        <v>138</v>
      </c>
      <c r="EY274" t="s">
        <v>138</v>
      </c>
      <c r="EZ274" t="s">
        <v>136</v>
      </c>
      <c r="FA274" t="s">
        <v>136</v>
      </c>
      <c r="FB274" t="s">
        <v>136</v>
      </c>
      <c r="FC274" t="s">
        <v>136</v>
      </c>
      <c r="FD274" t="s">
        <v>134</v>
      </c>
      <c r="FE274" t="s">
        <v>134</v>
      </c>
      <c r="FF274" t="s">
        <v>136</v>
      </c>
    </row>
    <row r="275" spans="1:166" x14ac:dyDescent="0.2">
      <c r="A275" t="s">
        <v>409</v>
      </c>
      <c r="B275" t="s">
        <v>136</v>
      </c>
      <c r="C275" t="s">
        <v>136</v>
      </c>
      <c r="D275" t="s">
        <v>138</v>
      </c>
      <c r="E275" t="s">
        <v>136</v>
      </c>
      <c r="F275" t="s">
        <v>136</v>
      </c>
      <c r="G275" t="s">
        <v>136</v>
      </c>
      <c r="J275" t="s">
        <v>136</v>
      </c>
      <c r="K275" t="s">
        <v>136</v>
      </c>
      <c r="L275" t="s">
        <v>136</v>
      </c>
      <c r="M275" t="s">
        <v>136</v>
      </c>
      <c r="N275" t="s">
        <v>136</v>
      </c>
      <c r="O275" t="s">
        <v>136</v>
      </c>
      <c r="R275" t="s">
        <v>136</v>
      </c>
      <c r="S275" t="s">
        <v>136</v>
      </c>
      <c r="T275" t="s">
        <v>136</v>
      </c>
      <c r="U275" t="s">
        <v>136</v>
      </c>
      <c r="V275" t="s">
        <v>137</v>
      </c>
      <c r="W275" t="s">
        <v>136</v>
      </c>
      <c r="Z275" t="s">
        <v>136</v>
      </c>
      <c r="AA275" t="s">
        <v>136</v>
      </c>
      <c r="AB275" t="s">
        <v>136</v>
      </c>
      <c r="AC275" t="s">
        <v>136</v>
      </c>
      <c r="AD275" t="s">
        <v>136</v>
      </c>
      <c r="AE275" t="s">
        <v>136</v>
      </c>
      <c r="AH275" t="s">
        <v>136</v>
      </c>
      <c r="AI275" t="s">
        <v>136</v>
      </c>
      <c r="AJ275" t="s">
        <v>137</v>
      </c>
      <c r="AK275" t="s">
        <v>137</v>
      </c>
      <c r="AL275" t="s">
        <v>136</v>
      </c>
      <c r="AM275" t="s">
        <v>136</v>
      </c>
      <c r="AP275" t="s">
        <v>136</v>
      </c>
      <c r="AQ275" t="s">
        <v>136</v>
      </c>
      <c r="AR275" t="s">
        <v>136</v>
      </c>
      <c r="AS275" t="s">
        <v>136</v>
      </c>
      <c r="AT275" t="s">
        <v>136</v>
      </c>
      <c r="AU275" t="s">
        <v>136</v>
      </c>
      <c r="AX275" t="s">
        <v>136</v>
      </c>
      <c r="AY275" t="s">
        <v>136</v>
      </c>
      <c r="AZ275" t="s">
        <v>136</v>
      </c>
      <c r="BA275" t="s">
        <v>138</v>
      </c>
      <c r="BB275" t="s">
        <v>136</v>
      </c>
      <c r="BC275" t="s">
        <v>136</v>
      </c>
      <c r="BF275" t="s">
        <v>136</v>
      </c>
      <c r="BG275" t="s">
        <v>136</v>
      </c>
      <c r="BH275" t="s">
        <v>136</v>
      </c>
      <c r="BI275" t="s">
        <v>136</v>
      </c>
      <c r="BJ275" t="s">
        <v>136</v>
      </c>
      <c r="BK275" t="s">
        <v>136</v>
      </c>
      <c r="BN275" t="s">
        <v>136</v>
      </c>
      <c r="BO275" t="s">
        <v>136</v>
      </c>
      <c r="BP275" t="s">
        <v>137</v>
      </c>
      <c r="BQ275" t="s">
        <v>136</v>
      </c>
      <c r="BR275" t="s">
        <v>136</v>
      </c>
      <c r="BS275" t="s">
        <v>136</v>
      </c>
      <c r="CD275" t="s">
        <v>137</v>
      </c>
      <c r="CE275" t="s">
        <v>136</v>
      </c>
      <c r="CF275" t="s">
        <v>136</v>
      </c>
      <c r="CG275" t="s">
        <v>136</v>
      </c>
      <c r="CH275" t="s">
        <v>136</v>
      </c>
      <c r="CI275" t="s">
        <v>136</v>
      </c>
      <c r="CJ275" t="s">
        <v>136</v>
      </c>
      <c r="CM275" t="s">
        <v>136</v>
      </c>
      <c r="CN275" t="s">
        <v>136</v>
      </c>
      <c r="CO275" t="s">
        <v>136</v>
      </c>
      <c r="CP275" t="s">
        <v>136</v>
      </c>
      <c r="CQ275" t="s">
        <v>136</v>
      </c>
      <c r="CR275" t="s">
        <v>136</v>
      </c>
      <c r="CS275" t="s">
        <v>136</v>
      </c>
      <c r="CT275" t="s">
        <v>136</v>
      </c>
      <c r="CU275" t="s">
        <v>136</v>
      </c>
      <c r="CV275" t="s">
        <v>136</v>
      </c>
      <c r="CW275" t="s">
        <v>136</v>
      </c>
      <c r="CX275" t="s">
        <v>136</v>
      </c>
      <c r="CY275" t="s">
        <v>136</v>
      </c>
      <c r="CZ275" t="s">
        <v>136</v>
      </c>
      <c r="DA275" t="s">
        <v>136</v>
      </c>
      <c r="DB275" t="s">
        <v>136</v>
      </c>
      <c r="DC275" t="s">
        <v>133</v>
      </c>
      <c r="DD275" t="s">
        <v>136</v>
      </c>
      <c r="DE275" t="s">
        <v>136</v>
      </c>
      <c r="DF275" t="s">
        <v>136</v>
      </c>
      <c r="DG275" t="s">
        <v>136</v>
      </c>
      <c r="DH275" t="s">
        <v>136</v>
      </c>
      <c r="DI275" t="s">
        <v>136</v>
      </c>
      <c r="DJ275" t="s">
        <v>136</v>
      </c>
      <c r="DK275" t="s">
        <v>136</v>
      </c>
      <c r="DL275" t="s">
        <v>136</v>
      </c>
      <c r="DM275" t="s">
        <v>136</v>
      </c>
      <c r="DN275" t="s">
        <v>136</v>
      </c>
      <c r="DO275" t="s">
        <v>136</v>
      </c>
      <c r="DP275" t="s">
        <v>136</v>
      </c>
      <c r="DQ275" t="s">
        <v>136</v>
      </c>
      <c r="DR275" t="s">
        <v>136</v>
      </c>
      <c r="DS275" t="s">
        <v>136</v>
      </c>
      <c r="DT275" t="s">
        <v>136</v>
      </c>
      <c r="DW275" t="s">
        <v>136</v>
      </c>
      <c r="DX275" t="s">
        <v>136</v>
      </c>
      <c r="DY275" t="s">
        <v>136</v>
      </c>
      <c r="DZ275" t="s">
        <v>136</v>
      </c>
      <c r="EA275" t="s">
        <v>136</v>
      </c>
      <c r="EB275" t="s">
        <v>136</v>
      </c>
      <c r="EC275" t="s">
        <v>136</v>
      </c>
      <c r="ED275" t="s">
        <v>136</v>
      </c>
      <c r="EE275" t="s">
        <v>136</v>
      </c>
      <c r="EF275" t="s">
        <v>136</v>
      </c>
      <c r="EG275" t="s">
        <v>136</v>
      </c>
      <c r="EH275" t="s">
        <v>136</v>
      </c>
      <c r="EI275" t="s">
        <v>136</v>
      </c>
      <c r="EJ275" t="s">
        <v>136</v>
      </c>
      <c r="EK275" t="s">
        <v>136</v>
      </c>
      <c r="EL275" t="s">
        <v>136</v>
      </c>
      <c r="EM275" t="s">
        <v>136</v>
      </c>
      <c r="EN275" t="s">
        <v>136</v>
      </c>
      <c r="EO275" t="s">
        <v>136</v>
      </c>
      <c r="EP275" t="s">
        <v>136</v>
      </c>
      <c r="EQ275" t="s">
        <v>136</v>
      </c>
      <c r="ER275" t="s">
        <v>136</v>
      </c>
      <c r="ES275" t="s">
        <v>136</v>
      </c>
      <c r="ET275" t="s">
        <v>136</v>
      </c>
      <c r="EU275" t="s">
        <v>136</v>
      </c>
      <c r="EV275" t="s">
        <v>136</v>
      </c>
      <c r="EW275" t="s">
        <v>136</v>
      </c>
      <c r="EX275" t="s">
        <v>136</v>
      </c>
      <c r="EY275" t="s">
        <v>136</v>
      </c>
      <c r="EZ275" t="s">
        <v>136</v>
      </c>
      <c r="FA275" t="s">
        <v>136</v>
      </c>
      <c r="FB275" t="s">
        <v>136</v>
      </c>
      <c r="FC275" t="s">
        <v>136</v>
      </c>
      <c r="FD275" t="s">
        <v>136</v>
      </c>
      <c r="FE275" t="s">
        <v>136</v>
      </c>
      <c r="FF275" t="s">
        <v>136</v>
      </c>
    </row>
    <row r="276" spans="1:166" x14ac:dyDescent="0.2">
      <c r="A276" t="s">
        <v>410</v>
      </c>
      <c r="B276" t="s">
        <v>136</v>
      </c>
      <c r="C276" t="s">
        <v>136</v>
      </c>
      <c r="D276" t="s">
        <v>136</v>
      </c>
      <c r="E276" t="s">
        <v>136</v>
      </c>
      <c r="F276" t="s">
        <v>136</v>
      </c>
      <c r="G276" t="s">
        <v>138</v>
      </c>
      <c r="J276" t="s">
        <v>136</v>
      </c>
      <c r="K276" t="s">
        <v>136</v>
      </c>
      <c r="L276" t="s">
        <v>136</v>
      </c>
      <c r="M276" t="s">
        <v>136</v>
      </c>
      <c r="N276" t="s">
        <v>136</v>
      </c>
      <c r="O276" t="s">
        <v>136</v>
      </c>
      <c r="R276" t="s">
        <v>136</v>
      </c>
      <c r="S276" t="s">
        <v>136</v>
      </c>
      <c r="T276" t="s">
        <v>136</v>
      </c>
      <c r="U276" t="s">
        <v>136</v>
      </c>
      <c r="V276" t="s">
        <v>136</v>
      </c>
      <c r="W276" t="s">
        <v>136</v>
      </c>
      <c r="Z276" t="s">
        <v>136</v>
      </c>
      <c r="AA276" t="s">
        <v>136</v>
      </c>
      <c r="AB276" t="s">
        <v>132</v>
      </c>
      <c r="AC276" t="s">
        <v>136</v>
      </c>
      <c r="AD276" t="s">
        <v>136</v>
      </c>
      <c r="AE276" t="s">
        <v>136</v>
      </c>
      <c r="AH276" t="s">
        <v>136</v>
      </c>
      <c r="AI276" t="s">
        <v>136</v>
      </c>
      <c r="AJ276" t="s">
        <v>136</v>
      </c>
      <c r="AK276" t="s">
        <v>136</v>
      </c>
      <c r="AL276" t="s">
        <v>136</v>
      </c>
      <c r="AM276" t="s">
        <v>136</v>
      </c>
      <c r="AP276" t="s">
        <v>136</v>
      </c>
      <c r="AQ276" t="s">
        <v>136</v>
      </c>
      <c r="AR276" t="s">
        <v>136</v>
      </c>
      <c r="AS276" t="s">
        <v>136</v>
      </c>
      <c r="AT276" t="s">
        <v>136</v>
      </c>
      <c r="AU276" t="s">
        <v>136</v>
      </c>
      <c r="AX276" t="s">
        <v>136</v>
      </c>
      <c r="AY276" t="s">
        <v>136</v>
      </c>
      <c r="AZ276" t="s">
        <v>136</v>
      </c>
      <c r="BA276" t="s">
        <v>136</v>
      </c>
      <c r="BB276" t="s">
        <v>136</v>
      </c>
      <c r="BC276" t="s">
        <v>136</v>
      </c>
      <c r="BF276" t="s">
        <v>138</v>
      </c>
      <c r="BG276" t="s">
        <v>136</v>
      </c>
      <c r="BH276" t="s">
        <v>136</v>
      </c>
      <c r="BI276" t="s">
        <v>133</v>
      </c>
      <c r="BJ276" t="s">
        <v>136</v>
      </c>
      <c r="BK276" t="s">
        <v>136</v>
      </c>
      <c r="BN276" t="s">
        <v>136</v>
      </c>
      <c r="BO276" t="s">
        <v>136</v>
      </c>
      <c r="BP276" t="s">
        <v>132</v>
      </c>
      <c r="BQ276" t="s">
        <v>136</v>
      </c>
      <c r="BR276" t="s">
        <v>136</v>
      </c>
      <c r="BS276" t="s">
        <v>137</v>
      </c>
      <c r="CD276" t="s">
        <v>133</v>
      </c>
      <c r="CE276" t="s">
        <v>136</v>
      </c>
      <c r="CF276" t="s">
        <v>136</v>
      </c>
      <c r="CG276" t="s">
        <v>136</v>
      </c>
      <c r="CH276" t="s">
        <v>136</v>
      </c>
      <c r="CI276" t="s">
        <v>136</v>
      </c>
      <c r="CJ276" t="s">
        <v>136</v>
      </c>
      <c r="CM276" t="s">
        <v>136</v>
      </c>
      <c r="CN276" t="s">
        <v>136</v>
      </c>
      <c r="CO276" t="s">
        <v>136</v>
      </c>
      <c r="CP276" t="s">
        <v>136</v>
      </c>
      <c r="CQ276" t="s">
        <v>136</v>
      </c>
      <c r="CR276" t="s">
        <v>136</v>
      </c>
      <c r="CS276" t="s">
        <v>136</v>
      </c>
      <c r="CT276" t="s">
        <v>136</v>
      </c>
      <c r="CU276" t="s">
        <v>136</v>
      </c>
      <c r="CV276" t="s">
        <v>136</v>
      </c>
      <c r="CW276" t="s">
        <v>136</v>
      </c>
      <c r="CX276" t="s">
        <v>136</v>
      </c>
      <c r="CY276" t="s">
        <v>136</v>
      </c>
      <c r="CZ276" t="s">
        <v>136</v>
      </c>
      <c r="DA276" t="s">
        <v>136</v>
      </c>
      <c r="DB276" t="s">
        <v>136</v>
      </c>
      <c r="DC276" t="s">
        <v>136</v>
      </c>
      <c r="DD276" t="s">
        <v>136</v>
      </c>
      <c r="DE276" t="s">
        <v>136</v>
      </c>
      <c r="DF276" t="s">
        <v>136</v>
      </c>
      <c r="DG276" t="s">
        <v>136</v>
      </c>
      <c r="DH276" t="s">
        <v>136</v>
      </c>
      <c r="DI276" t="s">
        <v>136</v>
      </c>
      <c r="DJ276" t="s">
        <v>136</v>
      </c>
      <c r="DK276" t="s">
        <v>136</v>
      </c>
      <c r="DL276" t="s">
        <v>136</v>
      </c>
      <c r="DM276" t="s">
        <v>136</v>
      </c>
      <c r="DN276" t="s">
        <v>137</v>
      </c>
      <c r="DO276" t="s">
        <v>136</v>
      </c>
      <c r="DP276" t="s">
        <v>136</v>
      </c>
      <c r="DQ276" t="s">
        <v>136</v>
      </c>
      <c r="DR276" t="s">
        <v>136</v>
      </c>
      <c r="DS276" t="s">
        <v>136</v>
      </c>
      <c r="DT276" t="s">
        <v>136</v>
      </c>
      <c r="DW276" t="s">
        <v>136</v>
      </c>
      <c r="DX276" t="s">
        <v>136</v>
      </c>
      <c r="DY276" t="s">
        <v>136</v>
      </c>
      <c r="DZ276" t="s">
        <v>136</v>
      </c>
      <c r="EA276" t="s">
        <v>136</v>
      </c>
      <c r="EB276" t="s">
        <v>136</v>
      </c>
      <c r="EC276" t="s">
        <v>136</v>
      </c>
      <c r="ED276" t="s">
        <v>136</v>
      </c>
      <c r="EE276" t="s">
        <v>136</v>
      </c>
      <c r="EF276" t="s">
        <v>136</v>
      </c>
      <c r="EG276" t="s">
        <v>136</v>
      </c>
      <c r="EH276" t="s">
        <v>137</v>
      </c>
      <c r="EI276" t="s">
        <v>136</v>
      </c>
      <c r="EJ276" t="s">
        <v>136</v>
      </c>
      <c r="EK276" t="s">
        <v>136</v>
      </c>
      <c r="EL276" t="s">
        <v>136</v>
      </c>
      <c r="EM276" t="s">
        <v>136</v>
      </c>
      <c r="EN276" t="s">
        <v>136</v>
      </c>
      <c r="EO276" t="s">
        <v>136</v>
      </c>
      <c r="EP276" t="s">
        <v>136</v>
      </c>
      <c r="EQ276" t="s">
        <v>136</v>
      </c>
      <c r="ER276" t="s">
        <v>136</v>
      </c>
      <c r="ES276" t="s">
        <v>136</v>
      </c>
      <c r="ET276" t="s">
        <v>136</v>
      </c>
      <c r="EU276" t="s">
        <v>136</v>
      </c>
      <c r="EV276" t="s">
        <v>136</v>
      </c>
      <c r="EW276" t="s">
        <v>136</v>
      </c>
      <c r="EX276" t="s">
        <v>136</v>
      </c>
      <c r="EY276" t="s">
        <v>136</v>
      </c>
      <c r="EZ276" t="s">
        <v>136</v>
      </c>
      <c r="FA276" t="s">
        <v>136</v>
      </c>
      <c r="FB276" t="s">
        <v>136</v>
      </c>
      <c r="FC276" t="s">
        <v>136</v>
      </c>
      <c r="FD276" t="s">
        <v>136</v>
      </c>
      <c r="FE276" t="s">
        <v>136</v>
      </c>
      <c r="FF276" t="s">
        <v>136</v>
      </c>
    </row>
    <row r="277" spans="1:166" x14ac:dyDescent="0.2">
      <c r="A277" t="s">
        <v>411</v>
      </c>
      <c r="B277" t="s">
        <v>136</v>
      </c>
      <c r="C277" t="s">
        <v>136</v>
      </c>
      <c r="D277" t="s">
        <v>136</v>
      </c>
      <c r="E277" t="s">
        <v>136</v>
      </c>
      <c r="F277" t="s">
        <v>136</v>
      </c>
      <c r="G277" t="s">
        <v>136</v>
      </c>
      <c r="J277" t="s">
        <v>136</v>
      </c>
      <c r="K277" t="s">
        <v>136</v>
      </c>
      <c r="L277" t="s">
        <v>136</v>
      </c>
      <c r="M277" t="s">
        <v>136</v>
      </c>
      <c r="N277" t="s">
        <v>136</v>
      </c>
      <c r="O277" t="s">
        <v>136</v>
      </c>
      <c r="R277" t="s">
        <v>136</v>
      </c>
      <c r="S277" t="s">
        <v>136</v>
      </c>
      <c r="T277" t="s">
        <v>136</v>
      </c>
      <c r="U277" t="s">
        <v>136</v>
      </c>
      <c r="V277" t="s">
        <v>136</v>
      </c>
      <c r="W277" t="s">
        <v>136</v>
      </c>
      <c r="Z277" t="s">
        <v>136</v>
      </c>
      <c r="AA277" t="s">
        <v>136</v>
      </c>
      <c r="AB277" t="s">
        <v>132</v>
      </c>
      <c r="AC277" t="s">
        <v>136</v>
      </c>
      <c r="AD277" t="s">
        <v>136</v>
      </c>
      <c r="AE277" t="s">
        <v>136</v>
      </c>
      <c r="AH277" t="s">
        <v>136</v>
      </c>
      <c r="AI277" t="s">
        <v>136</v>
      </c>
      <c r="AJ277" t="s">
        <v>136</v>
      </c>
      <c r="AK277" t="s">
        <v>136</v>
      </c>
      <c r="AL277" t="s">
        <v>136</v>
      </c>
      <c r="AM277" t="s">
        <v>136</v>
      </c>
      <c r="AP277" t="s">
        <v>136</v>
      </c>
      <c r="AQ277" t="s">
        <v>136</v>
      </c>
      <c r="AR277" t="s">
        <v>136</v>
      </c>
      <c r="AS277" t="s">
        <v>136</v>
      </c>
      <c r="AT277" t="s">
        <v>136</v>
      </c>
      <c r="AU277" t="s">
        <v>136</v>
      </c>
      <c r="AX277" t="s">
        <v>136</v>
      </c>
      <c r="AY277" t="s">
        <v>136</v>
      </c>
      <c r="AZ277" t="s">
        <v>136</v>
      </c>
      <c r="BA277" t="s">
        <v>136</v>
      </c>
      <c r="BB277" t="s">
        <v>132</v>
      </c>
      <c r="BC277" t="s">
        <v>136</v>
      </c>
      <c r="BF277" t="s">
        <v>138</v>
      </c>
      <c r="BG277" t="s">
        <v>136</v>
      </c>
      <c r="BH277" t="s">
        <v>136</v>
      </c>
      <c r="BI277" t="s">
        <v>138</v>
      </c>
      <c r="BJ277" t="s">
        <v>136</v>
      </c>
      <c r="BK277" t="s">
        <v>136</v>
      </c>
      <c r="BN277" t="s">
        <v>136</v>
      </c>
      <c r="BO277" t="s">
        <v>136</v>
      </c>
      <c r="BP277" t="s">
        <v>132</v>
      </c>
      <c r="BQ277" t="s">
        <v>136</v>
      </c>
      <c r="BR277" t="s">
        <v>136</v>
      </c>
      <c r="BS277" t="s">
        <v>136</v>
      </c>
      <c r="CD277" t="s">
        <v>138</v>
      </c>
      <c r="CE277" t="s">
        <v>136</v>
      </c>
      <c r="CF277" t="s">
        <v>136</v>
      </c>
      <c r="CG277" t="s">
        <v>136</v>
      </c>
      <c r="CH277" t="s">
        <v>136</v>
      </c>
      <c r="CI277" t="s">
        <v>136</v>
      </c>
      <c r="CJ277" t="s">
        <v>136</v>
      </c>
      <c r="CM277" t="s">
        <v>136</v>
      </c>
      <c r="CN277" t="s">
        <v>136</v>
      </c>
      <c r="CO277" t="s">
        <v>136</v>
      </c>
      <c r="CP277" t="s">
        <v>136</v>
      </c>
      <c r="CQ277" t="s">
        <v>136</v>
      </c>
      <c r="CR277" t="s">
        <v>136</v>
      </c>
      <c r="CS277" t="s">
        <v>136</v>
      </c>
      <c r="CT277" t="s">
        <v>136</v>
      </c>
      <c r="CU277" t="s">
        <v>136</v>
      </c>
      <c r="CV277" t="s">
        <v>136</v>
      </c>
      <c r="CW277" t="s">
        <v>136</v>
      </c>
      <c r="CX277" t="s">
        <v>136</v>
      </c>
      <c r="CY277" t="s">
        <v>136</v>
      </c>
      <c r="CZ277" t="s">
        <v>136</v>
      </c>
      <c r="DA277" t="s">
        <v>136</v>
      </c>
      <c r="DB277" t="s">
        <v>136</v>
      </c>
      <c r="DC277" t="s">
        <v>136</v>
      </c>
      <c r="DD277" t="s">
        <v>136</v>
      </c>
      <c r="DE277" t="s">
        <v>136</v>
      </c>
      <c r="DF277" t="s">
        <v>136</v>
      </c>
      <c r="DG277" t="s">
        <v>136</v>
      </c>
      <c r="DH277" t="s">
        <v>136</v>
      </c>
      <c r="DI277" t="s">
        <v>136</v>
      </c>
      <c r="DJ277" t="s">
        <v>136</v>
      </c>
      <c r="DK277" t="s">
        <v>136</v>
      </c>
      <c r="DL277" t="s">
        <v>136</v>
      </c>
      <c r="DM277" t="s">
        <v>136</v>
      </c>
      <c r="DN277" t="s">
        <v>132</v>
      </c>
      <c r="DO277" t="s">
        <v>136</v>
      </c>
      <c r="DP277" t="s">
        <v>136</v>
      </c>
      <c r="DQ277" t="s">
        <v>136</v>
      </c>
      <c r="DR277" t="s">
        <v>136</v>
      </c>
      <c r="DS277" t="s">
        <v>136</v>
      </c>
      <c r="DT277" t="s">
        <v>136</v>
      </c>
      <c r="DW277" t="s">
        <v>136</v>
      </c>
      <c r="DX277" t="s">
        <v>136</v>
      </c>
      <c r="DY277" t="s">
        <v>136</v>
      </c>
      <c r="DZ277" t="s">
        <v>136</v>
      </c>
      <c r="EA277" t="s">
        <v>136</v>
      </c>
      <c r="EB277" t="s">
        <v>136</v>
      </c>
      <c r="EC277" t="s">
        <v>136</v>
      </c>
      <c r="ED277" t="s">
        <v>136</v>
      </c>
      <c r="EE277" t="s">
        <v>136</v>
      </c>
      <c r="EF277" t="s">
        <v>136</v>
      </c>
      <c r="EG277" t="s">
        <v>136</v>
      </c>
      <c r="EH277" t="s">
        <v>132</v>
      </c>
      <c r="EI277" t="s">
        <v>136</v>
      </c>
      <c r="EJ277" t="s">
        <v>136</v>
      </c>
      <c r="EK277" t="s">
        <v>136</v>
      </c>
      <c r="EL277" t="s">
        <v>136</v>
      </c>
      <c r="EM277" t="s">
        <v>136</v>
      </c>
      <c r="EN277" t="s">
        <v>136</v>
      </c>
      <c r="EO277" t="s">
        <v>136</v>
      </c>
      <c r="EP277" t="s">
        <v>136</v>
      </c>
      <c r="EQ277" t="s">
        <v>136</v>
      </c>
      <c r="ER277" t="s">
        <v>136</v>
      </c>
      <c r="ES277" t="s">
        <v>136</v>
      </c>
      <c r="ET277" t="s">
        <v>136</v>
      </c>
      <c r="EU277" t="s">
        <v>136</v>
      </c>
      <c r="EV277" t="s">
        <v>136</v>
      </c>
      <c r="EW277" t="s">
        <v>136</v>
      </c>
      <c r="EX277" t="s">
        <v>136</v>
      </c>
      <c r="EY277" t="s">
        <v>136</v>
      </c>
      <c r="EZ277" t="s">
        <v>136</v>
      </c>
      <c r="FA277" t="s">
        <v>136</v>
      </c>
      <c r="FB277" t="s">
        <v>136</v>
      </c>
      <c r="FC277" t="s">
        <v>136</v>
      </c>
      <c r="FD277" t="s">
        <v>136</v>
      </c>
      <c r="FE277" t="s">
        <v>136</v>
      </c>
      <c r="FF277" t="s">
        <v>136</v>
      </c>
    </row>
    <row r="278" spans="1:166" x14ac:dyDescent="0.2">
      <c r="A278" t="s">
        <v>412</v>
      </c>
      <c r="B278" t="s">
        <v>136</v>
      </c>
      <c r="C278" t="s">
        <v>136</v>
      </c>
      <c r="D278" t="s">
        <v>136</v>
      </c>
      <c r="E278" t="s">
        <v>136</v>
      </c>
      <c r="F278" t="s">
        <v>136</v>
      </c>
      <c r="G278" t="s">
        <v>136</v>
      </c>
      <c r="J278" t="s">
        <v>136</v>
      </c>
      <c r="K278" t="s">
        <v>136</v>
      </c>
      <c r="L278" t="s">
        <v>136</v>
      </c>
      <c r="M278" t="s">
        <v>136</v>
      </c>
      <c r="N278" t="s">
        <v>136</v>
      </c>
      <c r="O278" t="s">
        <v>136</v>
      </c>
      <c r="R278" t="s">
        <v>136</v>
      </c>
      <c r="S278" t="s">
        <v>136</v>
      </c>
      <c r="T278" t="s">
        <v>136</v>
      </c>
      <c r="U278" t="s">
        <v>136</v>
      </c>
      <c r="V278" t="s">
        <v>136</v>
      </c>
      <c r="W278" t="s">
        <v>136</v>
      </c>
      <c r="Z278" t="s">
        <v>136</v>
      </c>
      <c r="AA278" t="s">
        <v>136</v>
      </c>
      <c r="AB278" t="s">
        <v>132</v>
      </c>
      <c r="AC278" t="s">
        <v>136</v>
      </c>
      <c r="AD278" t="s">
        <v>136</v>
      </c>
      <c r="AE278" t="s">
        <v>136</v>
      </c>
      <c r="AH278" t="s">
        <v>136</v>
      </c>
      <c r="AI278" t="s">
        <v>136</v>
      </c>
      <c r="AJ278" t="s">
        <v>136</v>
      </c>
      <c r="AK278" t="s">
        <v>136</v>
      </c>
      <c r="AL278" t="s">
        <v>136</v>
      </c>
      <c r="AM278" t="s">
        <v>136</v>
      </c>
      <c r="AP278" t="s">
        <v>136</v>
      </c>
      <c r="AQ278" t="s">
        <v>136</v>
      </c>
      <c r="AR278" t="s">
        <v>136</v>
      </c>
      <c r="AS278" t="s">
        <v>136</v>
      </c>
      <c r="AT278" t="s">
        <v>136</v>
      </c>
      <c r="AU278" t="s">
        <v>136</v>
      </c>
      <c r="AX278" t="s">
        <v>136</v>
      </c>
      <c r="AY278" t="s">
        <v>136</v>
      </c>
      <c r="AZ278" t="s">
        <v>136</v>
      </c>
      <c r="BA278" t="s">
        <v>136</v>
      </c>
      <c r="BB278" t="s">
        <v>136</v>
      </c>
      <c r="BC278" t="s">
        <v>136</v>
      </c>
      <c r="BF278" t="s">
        <v>136</v>
      </c>
      <c r="BG278" t="s">
        <v>136</v>
      </c>
      <c r="BH278" t="s">
        <v>136</v>
      </c>
      <c r="BI278" t="s">
        <v>133</v>
      </c>
      <c r="BJ278" t="s">
        <v>136</v>
      </c>
      <c r="BK278" t="s">
        <v>136</v>
      </c>
      <c r="BN278" t="s">
        <v>136</v>
      </c>
      <c r="BO278" t="s">
        <v>136</v>
      </c>
      <c r="BP278" t="s">
        <v>136</v>
      </c>
      <c r="BQ278" t="s">
        <v>136</v>
      </c>
      <c r="BR278" t="s">
        <v>136</v>
      </c>
      <c r="BS278" t="s">
        <v>136</v>
      </c>
      <c r="CD278" t="s">
        <v>133</v>
      </c>
      <c r="CE278" t="s">
        <v>136</v>
      </c>
      <c r="CF278" t="s">
        <v>136</v>
      </c>
      <c r="CG278" t="s">
        <v>136</v>
      </c>
      <c r="CH278" t="s">
        <v>136</v>
      </c>
      <c r="CI278" t="s">
        <v>136</v>
      </c>
      <c r="CJ278" t="s">
        <v>136</v>
      </c>
      <c r="CM278" t="s">
        <v>136</v>
      </c>
      <c r="CN278" t="s">
        <v>136</v>
      </c>
      <c r="CO278" t="s">
        <v>136</v>
      </c>
      <c r="CP278" t="s">
        <v>136</v>
      </c>
      <c r="CQ278" t="s">
        <v>136</v>
      </c>
      <c r="CR278" t="s">
        <v>136</v>
      </c>
      <c r="CS278" t="s">
        <v>136</v>
      </c>
      <c r="CT278" t="s">
        <v>136</v>
      </c>
      <c r="CU278" t="s">
        <v>136</v>
      </c>
      <c r="CV278" t="s">
        <v>136</v>
      </c>
      <c r="CW278" t="s">
        <v>136</v>
      </c>
      <c r="CX278" t="s">
        <v>136</v>
      </c>
      <c r="CY278" t="s">
        <v>136</v>
      </c>
      <c r="CZ278" t="s">
        <v>136</v>
      </c>
      <c r="DA278" t="s">
        <v>136</v>
      </c>
      <c r="DB278" t="s">
        <v>136</v>
      </c>
      <c r="DC278" t="s">
        <v>136</v>
      </c>
      <c r="DD278" t="s">
        <v>136</v>
      </c>
      <c r="DE278" t="s">
        <v>136</v>
      </c>
      <c r="DF278" t="s">
        <v>136</v>
      </c>
      <c r="DG278" t="s">
        <v>136</v>
      </c>
      <c r="DH278" t="s">
        <v>136</v>
      </c>
      <c r="DI278" t="s">
        <v>136</v>
      </c>
      <c r="DJ278" t="s">
        <v>136</v>
      </c>
      <c r="DK278" t="s">
        <v>136</v>
      </c>
      <c r="DL278" t="s">
        <v>136</v>
      </c>
      <c r="DM278" t="s">
        <v>136</v>
      </c>
      <c r="DN278" t="s">
        <v>136</v>
      </c>
      <c r="DO278" t="s">
        <v>136</v>
      </c>
      <c r="DP278" t="s">
        <v>136</v>
      </c>
      <c r="DQ278" t="s">
        <v>136</v>
      </c>
      <c r="DR278" t="s">
        <v>136</v>
      </c>
      <c r="DS278" t="s">
        <v>136</v>
      </c>
      <c r="DT278" t="s">
        <v>136</v>
      </c>
      <c r="DW278" t="s">
        <v>136</v>
      </c>
      <c r="DX278" t="s">
        <v>136</v>
      </c>
      <c r="DY278" t="s">
        <v>136</v>
      </c>
      <c r="DZ278" t="s">
        <v>136</v>
      </c>
      <c r="EA278" t="s">
        <v>136</v>
      </c>
      <c r="EB278" t="s">
        <v>136</v>
      </c>
      <c r="EC278" t="s">
        <v>136</v>
      </c>
      <c r="ED278" t="s">
        <v>136</v>
      </c>
      <c r="EE278" t="s">
        <v>136</v>
      </c>
      <c r="EF278" t="s">
        <v>136</v>
      </c>
      <c r="EG278" t="s">
        <v>136</v>
      </c>
      <c r="EH278" t="s">
        <v>136</v>
      </c>
      <c r="EI278" t="s">
        <v>136</v>
      </c>
      <c r="EJ278" t="s">
        <v>136</v>
      </c>
      <c r="EK278" t="s">
        <v>136</v>
      </c>
      <c r="EL278" t="s">
        <v>136</v>
      </c>
      <c r="EM278" t="s">
        <v>136</v>
      </c>
      <c r="EN278" t="s">
        <v>136</v>
      </c>
      <c r="EO278" t="s">
        <v>136</v>
      </c>
      <c r="EP278" t="s">
        <v>136</v>
      </c>
      <c r="EQ278" t="s">
        <v>136</v>
      </c>
      <c r="ER278" t="s">
        <v>136</v>
      </c>
      <c r="ES278" t="s">
        <v>136</v>
      </c>
      <c r="ET278" t="s">
        <v>136</v>
      </c>
      <c r="EU278" t="s">
        <v>136</v>
      </c>
      <c r="EV278" t="s">
        <v>136</v>
      </c>
      <c r="EW278" t="s">
        <v>136</v>
      </c>
      <c r="EX278" t="s">
        <v>136</v>
      </c>
      <c r="EY278" t="s">
        <v>136</v>
      </c>
      <c r="EZ278" t="s">
        <v>136</v>
      </c>
      <c r="FA278" t="s">
        <v>136</v>
      </c>
      <c r="FB278" t="s">
        <v>136</v>
      </c>
      <c r="FC278" t="s">
        <v>136</v>
      </c>
      <c r="FD278" t="s">
        <v>136</v>
      </c>
      <c r="FE278" t="s">
        <v>136</v>
      </c>
      <c r="FF278" t="s">
        <v>136</v>
      </c>
    </row>
    <row r="279" spans="1:166" x14ac:dyDescent="0.2">
      <c r="A279" t="s">
        <v>413</v>
      </c>
      <c r="B279" t="s">
        <v>136</v>
      </c>
      <c r="C279" t="s">
        <v>136</v>
      </c>
      <c r="D279" t="s">
        <v>136</v>
      </c>
      <c r="E279" t="s">
        <v>136</v>
      </c>
      <c r="F279" t="s">
        <v>136</v>
      </c>
      <c r="G279" t="s">
        <v>136</v>
      </c>
      <c r="J279" t="s">
        <v>136</v>
      </c>
      <c r="K279" t="s">
        <v>136</v>
      </c>
      <c r="L279" t="s">
        <v>136</v>
      </c>
      <c r="M279" t="s">
        <v>136</v>
      </c>
      <c r="N279" t="s">
        <v>136</v>
      </c>
      <c r="O279" t="s">
        <v>136</v>
      </c>
      <c r="R279" t="s">
        <v>136</v>
      </c>
      <c r="S279" t="s">
        <v>136</v>
      </c>
      <c r="T279" t="s">
        <v>136</v>
      </c>
      <c r="U279" t="s">
        <v>136</v>
      </c>
      <c r="V279" t="s">
        <v>136</v>
      </c>
      <c r="W279" t="s">
        <v>136</v>
      </c>
      <c r="Z279" t="s">
        <v>136</v>
      </c>
      <c r="AA279" t="s">
        <v>136</v>
      </c>
      <c r="AB279" t="s">
        <v>136</v>
      </c>
      <c r="AC279" t="s">
        <v>136</v>
      </c>
      <c r="AD279" t="s">
        <v>136</v>
      </c>
      <c r="AE279" t="s">
        <v>136</v>
      </c>
      <c r="AH279" t="s">
        <v>136</v>
      </c>
      <c r="AI279" t="s">
        <v>136</v>
      </c>
      <c r="AJ279" t="s">
        <v>136</v>
      </c>
      <c r="AK279" t="s">
        <v>136</v>
      </c>
      <c r="AL279" t="s">
        <v>136</v>
      </c>
      <c r="AM279" t="s">
        <v>133</v>
      </c>
      <c r="AP279" t="s">
        <v>137</v>
      </c>
      <c r="AQ279" t="s">
        <v>136</v>
      </c>
      <c r="AR279" t="s">
        <v>136</v>
      </c>
      <c r="AS279" t="s">
        <v>136</v>
      </c>
      <c r="AT279" t="s">
        <v>136</v>
      </c>
      <c r="AU279" t="s">
        <v>136</v>
      </c>
      <c r="AX279" t="s">
        <v>136</v>
      </c>
      <c r="AY279" t="s">
        <v>136</v>
      </c>
      <c r="AZ279" t="s">
        <v>136</v>
      </c>
      <c r="BA279" t="s">
        <v>136</v>
      </c>
      <c r="BB279" t="s">
        <v>136</v>
      </c>
      <c r="BC279" t="s">
        <v>136</v>
      </c>
      <c r="BF279" t="s">
        <v>136</v>
      </c>
      <c r="BG279" t="s">
        <v>136</v>
      </c>
      <c r="BH279" t="s">
        <v>136</v>
      </c>
      <c r="BI279" t="s">
        <v>137</v>
      </c>
      <c r="BJ279" t="s">
        <v>136</v>
      </c>
      <c r="BK279" t="s">
        <v>136</v>
      </c>
      <c r="BN279" t="s">
        <v>136</v>
      </c>
      <c r="BO279" t="s">
        <v>136</v>
      </c>
      <c r="BP279" t="s">
        <v>136</v>
      </c>
      <c r="BQ279" t="s">
        <v>136</v>
      </c>
      <c r="BR279" t="s">
        <v>136</v>
      </c>
      <c r="BS279" t="s">
        <v>136</v>
      </c>
      <c r="CD279" t="s">
        <v>136</v>
      </c>
      <c r="CE279" t="s">
        <v>136</v>
      </c>
      <c r="CF279" t="s">
        <v>136</v>
      </c>
      <c r="CG279" t="s">
        <v>136</v>
      </c>
      <c r="CH279" t="s">
        <v>136</v>
      </c>
      <c r="CI279" t="s">
        <v>136</v>
      </c>
      <c r="CJ279" t="s">
        <v>136</v>
      </c>
      <c r="CM279" t="s">
        <v>136</v>
      </c>
      <c r="CN279" t="s">
        <v>136</v>
      </c>
      <c r="CO279" t="s">
        <v>136</v>
      </c>
      <c r="CP279" t="s">
        <v>133</v>
      </c>
      <c r="CQ279" t="s">
        <v>136</v>
      </c>
      <c r="CR279" t="s">
        <v>136</v>
      </c>
      <c r="CS279" t="s">
        <v>136</v>
      </c>
      <c r="CT279" t="s">
        <v>136</v>
      </c>
      <c r="CU279" t="s">
        <v>136</v>
      </c>
      <c r="CV279" t="s">
        <v>136</v>
      </c>
      <c r="CW279" t="s">
        <v>136</v>
      </c>
      <c r="CX279" t="s">
        <v>136</v>
      </c>
      <c r="CY279" t="s">
        <v>136</v>
      </c>
      <c r="CZ279" t="s">
        <v>136</v>
      </c>
      <c r="DA279" t="s">
        <v>136</v>
      </c>
      <c r="DB279" t="s">
        <v>136</v>
      </c>
      <c r="DC279" t="s">
        <v>136</v>
      </c>
      <c r="DD279" t="s">
        <v>136</v>
      </c>
      <c r="DE279" t="s">
        <v>136</v>
      </c>
      <c r="DF279" t="s">
        <v>136</v>
      </c>
      <c r="DG279" t="s">
        <v>136</v>
      </c>
      <c r="DH279" t="s">
        <v>136</v>
      </c>
      <c r="DI279" t="s">
        <v>136</v>
      </c>
      <c r="DJ279" t="s">
        <v>136</v>
      </c>
      <c r="DK279" t="s">
        <v>136</v>
      </c>
      <c r="DL279" t="s">
        <v>136</v>
      </c>
      <c r="DM279" t="s">
        <v>136</v>
      </c>
      <c r="DN279" t="s">
        <v>136</v>
      </c>
      <c r="DO279" t="s">
        <v>136</v>
      </c>
      <c r="DP279" t="s">
        <v>136</v>
      </c>
      <c r="DQ279" t="s">
        <v>136</v>
      </c>
      <c r="DR279" t="s">
        <v>136</v>
      </c>
      <c r="DS279" t="s">
        <v>136</v>
      </c>
      <c r="DT279" t="s">
        <v>136</v>
      </c>
      <c r="DW279" t="s">
        <v>136</v>
      </c>
      <c r="DX279" t="s">
        <v>136</v>
      </c>
      <c r="DY279" t="s">
        <v>136</v>
      </c>
      <c r="DZ279" t="s">
        <v>136</v>
      </c>
      <c r="EA279" t="s">
        <v>136</v>
      </c>
      <c r="EB279" t="s">
        <v>136</v>
      </c>
      <c r="EC279" t="s">
        <v>136</v>
      </c>
      <c r="ED279" t="s">
        <v>136</v>
      </c>
      <c r="EE279" t="s">
        <v>136</v>
      </c>
      <c r="EF279" t="s">
        <v>136</v>
      </c>
      <c r="EG279" t="s">
        <v>136</v>
      </c>
      <c r="EH279" t="s">
        <v>136</v>
      </c>
      <c r="EI279" t="s">
        <v>136</v>
      </c>
      <c r="EJ279" t="s">
        <v>136</v>
      </c>
      <c r="EK279" t="s">
        <v>136</v>
      </c>
      <c r="EL279" t="s">
        <v>136</v>
      </c>
      <c r="EM279" t="s">
        <v>136</v>
      </c>
      <c r="EN279" t="s">
        <v>136</v>
      </c>
      <c r="EO279" t="s">
        <v>136</v>
      </c>
      <c r="EP279" t="s">
        <v>136</v>
      </c>
      <c r="EQ279" t="s">
        <v>136</v>
      </c>
      <c r="ER279" t="s">
        <v>136</v>
      </c>
      <c r="ES279" t="s">
        <v>136</v>
      </c>
      <c r="ET279" t="s">
        <v>136</v>
      </c>
      <c r="EU279" t="s">
        <v>136</v>
      </c>
      <c r="EV279" t="s">
        <v>136</v>
      </c>
      <c r="EW279" t="s">
        <v>136</v>
      </c>
      <c r="EX279" t="s">
        <v>136</v>
      </c>
      <c r="EY279" t="s">
        <v>136</v>
      </c>
      <c r="EZ279" t="s">
        <v>136</v>
      </c>
      <c r="FA279" t="s">
        <v>136</v>
      </c>
      <c r="FB279" t="s">
        <v>136</v>
      </c>
      <c r="FC279" t="s">
        <v>136</v>
      </c>
      <c r="FD279" t="s">
        <v>136</v>
      </c>
      <c r="FE279" t="s">
        <v>136</v>
      </c>
      <c r="FF279" t="s">
        <v>136</v>
      </c>
    </row>
    <row r="280" spans="1:166" x14ac:dyDescent="0.2">
      <c r="A280" t="s">
        <v>414</v>
      </c>
      <c r="B280" t="s">
        <v>133</v>
      </c>
      <c r="C280" t="s">
        <v>133</v>
      </c>
      <c r="D280" t="s">
        <v>133</v>
      </c>
      <c r="E280" t="s">
        <v>133</v>
      </c>
      <c r="F280" t="s">
        <v>133</v>
      </c>
      <c r="G280" t="s">
        <v>133</v>
      </c>
      <c r="J280" t="s">
        <v>133</v>
      </c>
      <c r="K280" t="s">
        <v>133</v>
      </c>
      <c r="L280" t="s">
        <v>133</v>
      </c>
      <c r="M280" t="s">
        <v>133</v>
      </c>
      <c r="N280" t="s">
        <v>133</v>
      </c>
      <c r="O280" t="s">
        <v>133</v>
      </c>
      <c r="R280" t="s">
        <v>132</v>
      </c>
      <c r="S280" t="s">
        <v>136</v>
      </c>
      <c r="T280" t="s">
        <v>133</v>
      </c>
      <c r="U280" t="s">
        <v>133</v>
      </c>
      <c r="V280" t="s">
        <v>136</v>
      </c>
      <c r="W280" t="s">
        <v>133</v>
      </c>
      <c r="Z280" t="s">
        <v>132</v>
      </c>
      <c r="AA280" t="s">
        <v>132</v>
      </c>
      <c r="AB280" t="s">
        <v>132</v>
      </c>
      <c r="AC280" t="s">
        <v>132</v>
      </c>
      <c r="AD280" t="s">
        <v>132</v>
      </c>
      <c r="AE280" t="s">
        <v>132</v>
      </c>
      <c r="AH280" t="s">
        <v>136</v>
      </c>
      <c r="AI280" t="s">
        <v>136</v>
      </c>
      <c r="AJ280" t="s">
        <v>136</v>
      </c>
      <c r="AK280" t="s">
        <v>136</v>
      </c>
      <c r="AL280" t="s">
        <v>136</v>
      </c>
      <c r="AM280" t="s">
        <v>133</v>
      </c>
      <c r="AP280" t="s">
        <v>136</v>
      </c>
      <c r="AQ280" t="s">
        <v>136</v>
      </c>
      <c r="AR280" t="s">
        <v>133</v>
      </c>
      <c r="AS280" t="s">
        <v>133</v>
      </c>
      <c r="AT280" t="s">
        <v>138</v>
      </c>
      <c r="AU280" t="s">
        <v>136</v>
      </c>
      <c r="AX280" t="s">
        <v>133</v>
      </c>
      <c r="AY280" t="s">
        <v>133</v>
      </c>
      <c r="AZ280" t="s">
        <v>133</v>
      </c>
      <c r="BA280" t="s">
        <v>133</v>
      </c>
      <c r="BB280" t="s">
        <v>133</v>
      </c>
      <c r="BC280" t="s">
        <v>133</v>
      </c>
      <c r="BF280" t="s">
        <v>137</v>
      </c>
      <c r="BG280" t="s">
        <v>136</v>
      </c>
      <c r="BH280" t="s">
        <v>133</v>
      </c>
      <c r="BI280" t="s">
        <v>137</v>
      </c>
      <c r="BJ280" t="s">
        <v>133</v>
      </c>
      <c r="BK280" t="s">
        <v>133</v>
      </c>
      <c r="BN280" t="s">
        <v>133</v>
      </c>
      <c r="BO280" t="s">
        <v>133</v>
      </c>
      <c r="BP280" t="s">
        <v>133</v>
      </c>
      <c r="BQ280" t="s">
        <v>133</v>
      </c>
      <c r="BR280" t="s">
        <v>133</v>
      </c>
      <c r="BS280" t="s">
        <v>133</v>
      </c>
      <c r="CD280" t="s">
        <v>136</v>
      </c>
      <c r="CE280" t="s">
        <v>136</v>
      </c>
      <c r="CF280" t="s">
        <v>136</v>
      </c>
      <c r="CG280" t="s">
        <v>136</v>
      </c>
      <c r="CH280" t="s">
        <v>136</v>
      </c>
      <c r="CI280" t="s">
        <v>136</v>
      </c>
      <c r="CJ280" t="s">
        <v>136</v>
      </c>
      <c r="CM280" t="s">
        <v>136</v>
      </c>
      <c r="CN280" t="s">
        <v>136</v>
      </c>
      <c r="CO280" t="s">
        <v>136</v>
      </c>
      <c r="CP280" t="s">
        <v>138</v>
      </c>
      <c r="CQ280" t="s">
        <v>136</v>
      </c>
      <c r="CR280" t="s">
        <v>136</v>
      </c>
      <c r="CS280" t="s">
        <v>136</v>
      </c>
      <c r="CT280" t="s">
        <v>136</v>
      </c>
      <c r="CU280" t="s">
        <v>136</v>
      </c>
      <c r="CV280" t="s">
        <v>137</v>
      </c>
      <c r="CW280" t="s">
        <v>138</v>
      </c>
      <c r="CX280" t="s">
        <v>136</v>
      </c>
      <c r="CY280" t="s">
        <v>136</v>
      </c>
      <c r="CZ280" t="s">
        <v>136</v>
      </c>
      <c r="DA280" t="s">
        <v>136</v>
      </c>
      <c r="DB280" t="s">
        <v>136</v>
      </c>
      <c r="DC280" t="s">
        <v>137</v>
      </c>
      <c r="DD280" t="s">
        <v>137</v>
      </c>
      <c r="DE280" t="s">
        <v>138</v>
      </c>
      <c r="DF280" t="s">
        <v>138</v>
      </c>
      <c r="DG280" t="s">
        <v>136</v>
      </c>
      <c r="DH280" t="s">
        <v>137</v>
      </c>
      <c r="DI280" t="s">
        <v>136</v>
      </c>
      <c r="DJ280" t="s">
        <v>136</v>
      </c>
      <c r="DK280" t="s">
        <v>136</v>
      </c>
      <c r="DL280" t="s">
        <v>137</v>
      </c>
      <c r="DM280" t="s">
        <v>136</v>
      </c>
      <c r="DN280" t="s">
        <v>136</v>
      </c>
      <c r="DO280" t="s">
        <v>136</v>
      </c>
      <c r="DP280" t="s">
        <v>136</v>
      </c>
      <c r="DQ280" t="s">
        <v>136</v>
      </c>
      <c r="DR280" t="s">
        <v>133</v>
      </c>
      <c r="DS280" t="s">
        <v>136</v>
      </c>
      <c r="DT280" t="s">
        <v>133</v>
      </c>
      <c r="DW280" t="s">
        <v>136</v>
      </c>
      <c r="DX280" t="s">
        <v>136</v>
      </c>
      <c r="DY280" t="s">
        <v>136</v>
      </c>
      <c r="DZ280" t="s">
        <v>137</v>
      </c>
      <c r="EA280" t="s">
        <v>136</v>
      </c>
      <c r="EB280" t="s">
        <v>136</v>
      </c>
      <c r="EC280" t="s">
        <v>136</v>
      </c>
      <c r="ED280" t="s">
        <v>136</v>
      </c>
      <c r="EE280" t="s">
        <v>136</v>
      </c>
      <c r="EF280" t="s">
        <v>136</v>
      </c>
      <c r="EG280" t="s">
        <v>136</v>
      </c>
      <c r="EH280" t="s">
        <v>136</v>
      </c>
      <c r="EI280" t="s">
        <v>136</v>
      </c>
      <c r="EJ280" t="s">
        <v>137</v>
      </c>
      <c r="EK280" t="s">
        <v>136</v>
      </c>
      <c r="EL280" t="s">
        <v>138</v>
      </c>
      <c r="EM280" t="s">
        <v>136</v>
      </c>
      <c r="EN280" t="s">
        <v>136</v>
      </c>
      <c r="EO280" t="s">
        <v>136</v>
      </c>
      <c r="EP280" t="s">
        <v>136</v>
      </c>
      <c r="EQ280" t="s">
        <v>136</v>
      </c>
      <c r="ER280" t="s">
        <v>136</v>
      </c>
      <c r="ES280" t="s">
        <v>136</v>
      </c>
      <c r="ET280" t="s">
        <v>136</v>
      </c>
      <c r="EU280" t="s">
        <v>137</v>
      </c>
      <c r="EV280" t="s">
        <v>137</v>
      </c>
      <c r="EW280" t="s">
        <v>132</v>
      </c>
      <c r="EX280" t="s">
        <v>136</v>
      </c>
      <c r="EY280" t="s">
        <v>132</v>
      </c>
      <c r="EZ280" t="s">
        <v>136</v>
      </c>
      <c r="FA280" t="s">
        <v>137</v>
      </c>
      <c r="FB280" t="s">
        <v>136</v>
      </c>
      <c r="FC280" t="s">
        <v>138</v>
      </c>
      <c r="FD280" t="s">
        <v>132</v>
      </c>
      <c r="FE280" t="s">
        <v>137</v>
      </c>
      <c r="FF280" t="s">
        <v>137</v>
      </c>
    </row>
    <row r="281" spans="1:166" x14ac:dyDescent="0.2">
      <c r="A281" t="s">
        <v>415</v>
      </c>
      <c r="B281" t="s">
        <v>136</v>
      </c>
      <c r="C281" t="s">
        <v>136</v>
      </c>
      <c r="D281" t="s">
        <v>136</v>
      </c>
      <c r="E281" t="s">
        <v>136</v>
      </c>
      <c r="F281" t="s">
        <v>136</v>
      </c>
      <c r="G281" t="s">
        <v>136</v>
      </c>
      <c r="J281" t="s">
        <v>136</v>
      </c>
      <c r="K281" t="s">
        <v>136</v>
      </c>
      <c r="L281" t="s">
        <v>136</v>
      </c>
      <c r="M281" t="s">
        <v>136</v>
      </c>
      <c r="N281" t="s">
        <v>136</v>
      </c>
      <c r="O281" t="s">
        <v>136</v>
      </c>
      <c r="R281" t="s">
        <v>136</v>
      </c>
      <c r="S281" t="s">
        <v>136</v>
      </c>
      <c r="T281" t="s">
        <v>136</v>
      </c>
      <c r="U281" t="s">
        <v>136</v>
      </c>
      <c r="V281" t="s">
        <v>136</v>
      </c>
      <c r="W281" t="s">
        <v>136</v>
      </c>
      <c r="Z281" t="s">
        <v>136</v>
      </c>
      <c r="AA281" t="s">
        <v>136</v>
      </c>
      <c r="AB281" t="s">
        <v>137</v>
      </c>
      <c r="AC281" t="s">
        <v>136</v>
      </c>
      <c r="AD281" t="s">
        <v>136</v>
      </c>
      <c r="AE281" t="s">
        <v>136</v>
      </c>
      <c r="AH281" t="s">
        <v>136</v>
      </c>
      <c r="AI281" t="s">
        <v>136</v>
      </c>
      <c r="AJ281" t="s">
        <v>136</v>
      </c>
      <c r="AK281" t="s">
        <v>136</v>
      </c>
      <c r="AL281" t="s">
        <v>136</v>
      </c>
      <c r="AM281" t="s">
        <v>136</v>
      </c>
      <c r="AP281" t="s">
        <v>136</v>
      </c>
      <c r="AQ281" t="s">
        <v>136</v>
      </c>
      <c r="AR281" t="s">
        <v>136</v>
      </c>
      <c r="AS281" t="s">
        <v>136</v>
      </c>
      <c r="AT281" t="s">
        <v>136</v>
      </c>
      <c r="AU281" t="s">
        <v>136</v>
      </c>
      <c r="AX281" t="s">
        <v>136</v>
      </c>
      <c r="AY281" t="s">
        <v>136</v>
      </c>
      <c r="AZ281" t="s">
        <v>136</v>
      </c>
      <c r="BA281" t="s">
        <v>136</v>
      </c>
      <c r="BB281" t="s">
        <v>136</v>
      </c>
      <c r="BC281" t="s">
        <v>136</v>
      </c>
      <c r="BF281" t="s">
        <v>136</v>
      </c>
      <c r="BG281" t="s">
        <v>136</v>
      </c>
      <c r="BH281" t="s">
        <v>136</v>
      </c>
      <c r="BI281" t="s">
        <v>133</v>
      </c>
      <c r="BJ281" t="s">
        <v>136</v>
      </c>
      <c r="BK281" t="s">
        <v>136</v>
      </c>
      <c r="BN281" t="s">
        <v>136</v>
      </c>
      <c r="BO281" t="s">
        <v>136</v>
      </c>
      <c r="BP281" t="s">
        <v>136</v>
      </c>
      <c r="BQ281" t="s">
        <v>136</v>
      </c>
      <c r="BR281" t="s">
        <v>136</v>
      </c>
      <c r="BS281" t="s">
        <v>136</v>
      </c>
      <c r="CD281" t="s">
        <v>133</v>
      </c>
      <c r="CE281" t="s">
        <v>136</v>
      </c>
      <c r="CF281" t="s">
        <v>136</v>
      </c>
      <c r="CG281" t="s">
        <v>136</v>
      </c>
      <c r="CH281" t="s">
        <v>136</v>
      </c>
      <c r="CI281" t="s">
        <v>136</v>
      </c>
      <c r="CJ281" t="s">
        <v>136</v>
      </c>
      <c r="CM281" t="s">
        <v>136</v>
      </c>
      <c r="CN281" t="s">
        <v>136</v>
      </c>
      <c r="CO281" t="s">
        <v>136</v>
      </c>
      <c r="CP281" t="s">
        <v>136</v>
      </c>
      <c r="CQ281" t="s">
        <v>136</v>
      </c>
      <c r="CR281" t="s">
        <v>136</v>
      </c>
      <c r="CS281" t="s">
        <v>136</v>
      </c>
      <c r="CT281" t="s">
        <v>136</v>
      </c>
      <c r="CU281" t="s">
        <v>136</v>
      </c>
      <c r="CV281" t="s">
        <v>136</v>
      </c>
      <c r="CW281" t="s">
        <v>136</v>
      </c>
      <c r="CX281" t="s">
        <v>136</v>
      </c>
      <c r="CY281" t="s">
        <v>136</v>
      </c>
      <c r="CZ281" t="s">
        <v>136</v>
      </c>
      <c r="DA281" t="s">
        <v>136</v>
      </c>
      <c r="DB281" t="s">
        <v>136</v>
      </c>
      <c r="DC281" t="s">
        <v>136</v>
      </c>
      <c r="DD281" t="s">
        <v>136</v>
      </c>
      <c r="DE281" t="s">
        <v>136</v>
      </c>
      <c r="DF281" t="s">
        <v>136</v>
      </c>
      <c r="DG281" t="s">
        <v>137</v>
      </c>
      <c r="DH281" t="s">
        <v>136</v>
      </c>
      <c r="DI281" t="s">
        <v>136</v>
      </c>
      <c r="DJ281" t="s">
        <v>136</v>
      </c>
      <c r="DK281" t="s">
        <v>136</v>
      </c>
      <c r="DL281" t="s">
        <v>136</v>
      </c>
      <c r="DM281" t="s">
        <v>136</v>
      </c>
      <c r="DN281" t="s">
        <v>136</v>
      </c>
      <c r="DO281" t="s">
        <v>136</v>
      </c>
      <c r="DP281" t="s">
        <v>136</v>
      </c>
      <c r="DQ281" t="s">
        <v>136</v>
      </c>
      <c r="DR281" t="s">
        <v>136</v>
      </c>
      <c r="DS281" t="s">
        <v>136</v>
      </c>
      <c r="DT281" t="s">
        <v>136</v>
      </c>
      <c r="DW281" t="s">
        <v>136</v>
      </c>
      <c r="DX281" t="s">
        <v>137</v>
      </c>
      <c r="DY281" t="s">
        <v>136</v>
      </c>
      <c r="DZ281" t="s">
        <v>136</v>
      </c>
      <c r="EA281" t="s">
        <v>136</v>
      </c>
      <c r="EB281" t="s">
        <v>137</v>
      </c>
      <c r="EC281" t="s">
        <v>136</v>
      </c>
      <c r="ED281" t="s">
        <v>136</v>
      </c>
      <c r="EE281" t="s">
        <v>136</v>
      </c>
      <c r="EF281" t="s">
        <v>136</v>
      </c>
      <c r="EG281" t="s">
        <v>136</v>
      </c>
      <c r="EH281" t="s">
        <v>136</v>
      </c>
      <c r="EI281" t="s">
        <v>136</v>
      </c>
      <c r="EJ281" t="s">
        <v>136</v>
      </c>
      <c r="EK281" t="s">
        <v>136</v>
      </c>
      <c r="EL281" t="s">
        <v>136</v>
      </c>
      <c r="EM281" t="s">
        <v>136</v>
      </c>
      <c r="EN281" t="s">
        <v>136</v>
      </c>
      <c r="EO281" t="s">
        <v>136</v>
      </c>
      <c r="EP281" t="s">
        <v>136</v>
      </c>
      <c r="EQ281" t="s">
        <v>136</v>
      </c>
      <c r="ER281" t="s">
        <v>136</v>
      </c>
      <c r="ES281" t="s">
        <v>136</v>
      </c>
      <c r="ET281" t="s">
        <v>136</v>
      </c>
      <c r="EU281" t="s">
        <v>136</v>
      </c>
      <c r="EV281" t="s">
        <v>136</v>
      </c>
      <c r="EW281" t="s">
        <v>136</v>
      </c>
      <c r="EX281" t="s">
        <v>136</v>
      </c>
      <c r="EY281" t="s">
        <v>136</v>
      </c>
      <c r="EZ281" t="s">
        <v>136</v>
      </c>
      <c r="FA281" t="s">
        <v>137</v>
      </c>
      <c r="FB281" t="s">
        <v>136</v>
      </c>
      <c r="FC281" t="s">
        <v>136</v>
      </c>
      <c r="FD281" t="s">
        <v>136</v>
      </c>
      <c r="FE281" t="s">
        <v>136</v>
      </c>
      <c r="FF281" t="s">
        <v>136</v>
      </c>
    </row>
    <row r="282" spans="1:166" x14ac:dyDescent="0.2">
      <c r="A282" t="s">
        <v>416</v>
      </c>
      <c r="B282" t="s">
        <v>136</v>
      </c>
      <c r="C282" t="s">
        <v>136</v>
      </c>
      <c r="D282" t="s">
        <v>133</v>
      </c>
      <c r="E282" t="s">
        <v>136</v>
      </c>
      <c r="F282" t="s">
        <v>136</v>
      </c>
      <c r="G282" t="s">
        <v>136</v>
      </c>
      <c r="J282" t="s">
        <v>136</v>
      </c>
      <c r="K282" t="s">
        <v>136</v>
      </c>
      <c r="L282" t="s">
        <v>136</v>
      </c>
      <c r="M282" t="s">
        <v>136</v>
      </c>
      <c r="N282" t="s">
        <v>136</v>
      </c>
      <c r="O282" t="s">
        <v>136</v>
      </c>
      <c r="R282" t="s">
        <v>136</v>
      </c>
      <c r="S282" t="s">
        <v>136</v>
      </c>
      <c r="T282" t="s">
        <v>136</v>
      </c>
      <c r="U282" t="s">
        <v>132</v>
      </c>
      <c r="V282" t="s">
        <v>136</v>
      </c>
      <c r="W282" t="s">
        <v>136</v>
      </c>
      <c r="Z282" t="s">
        <v>136</v>
      </c>
      <c r="AA282" t="s">
        <v>136</v>
      </c>
      <c r="AB282" t="s">
        <v>136</v>
      </c>
      <c r="AC282" t="s">
        <v>136</v>
      </c>
      <c r="AD282" t="s">
        <v>136</v>
      </c>
      <c r="AE282" t="s">
        <v>136</v>
      </c>
      <c r="AH282" t="s">
        <v>136</v>
      </c>
      <c r="AI282" t="s">
        <v>136</v>
      </c>
      <c r="AJ282" t="s">
        <v>136</v>
      </c>
      <c r="AK282" t="s">
        <v>136</v>
      </c>
      <c r="AL282" t="s">
        <v>136</v>
      </c>
      <c r="AM282" t="s">
        <v>136</v>
      </c>
      <c r="AP282" t="s">
        <v>136</v>
      </c>
      <c r="AQ282" t="s">
        <v>136</v>
      </c>
      <c r="AR282" t="s">
        <v>136</v>
      </c>
      <c r="AS282" t="s">
        <v>136</v>
      </c>
      <c r="AT282" t="s">
        <v>136</v>
      </c>
      <c r="AU282" t="s">
        <v>136</v>
      </c>
      <c r="AX282" t="s">
        <v>136</v>
      </c>
      <c r="AY282" t="s">
        <v>136</v>
      </c>
      <c r="AZ282" t="s">
        <v>136</v>
      </c>
      <c r="BA282" t="s">
        <v>136</v>
      </c>
      <c r="BB282" t="s">
        <v>136</v>
      </c>
      <c r="BC282" t="s">
        <v>136</v>
      </c>
      <c r="BF282" t="s">
        <v>136</v>
      </c>
      <c r="BG282" t="s">
        <v>136</v>
      </c>
      <c r="BH282" t="s">
        <v>136</v>
      </c>
      <c r="BI282" t="s">
        <v>136</v>
      </c>
      <c r="BJ282" t="s">
        <v>136</v>
      </c>
      <c r="BK282" t="s">
        <v>136</v>
      </c>
      <c r="BN282" t="s">
        <v>136</v>
      </c>
      <c r="BO282" t="s">
        <v>136</v>
      </c>
      <c r="BP282" t="s">
        <v>136</v>
      </c>
      <c r="BQ282" t="s">
        <v>136</v>
      </c>
      <c r="BR282" t="s">
        <v>136</v>
      </c>
      <c r="BS282" t="s">
        <v>136</v>
      </c>
      <c r="CD282" t="s">
        <v>133</v>
      </c>
      <c r="CE282" t="s">
        <v>136</v>
      </c>
      <c r="CF282" t="s">
        <v>136</v>
      </c>
      <c r="CG282" t="s">
        <v>136</v>
      </c>
      <c r="CH282" t="s">
        <v>136</v>
      </c>
      <c r="CI282" t="s">
        <v>136</v>
      </c>
      <c r="CJ282" t="s">
        <v>136</v>
      </c>
      <c r="CM282" t="s">
        <v>136</v>
      </c>
      <c r="CN282" t="s">
        <v>136</v>
      </c>
      <c r="CO282" t="s">
        <v>136</v>
      </c>
      <c r="CP282" t="s">
        <v>136</v>
      </c>
      <c r="CQ282" t="s">
        <v>136</v>
      </c>
      <c r="CR282" t="s">
        <v>136</v>
      </c>
      <c r="CS282" t="s">
        <v>136</v>
      </c>
      <c r="CT282" t="s">
        <v>136</v>
      </c>
      <c r="CU282" t="s">
        <v>136</v>
      </c>
      <c r="CV282" t="s">
        <v>136</v>
      </c>
      <c r="CW282" t="s">
        <v>136</v>
      </c>
      <c r="CX282" t="s">
        <v>136</v>
      </c>
      <c r="CY282" t="s">
        <v>136</v>
      </c>
      <c r="CZ282" t="s">
        <v>136</v>
      </c>
      <c r="DA282" t="s">
        <v>136</v>
      </c>
      <c r="DB282" t="s">
        <v>136</v>
      </c>
      <c r="DC282" t="s">
        <v>136</v>
      </c>
      <c r="DD282" t="s">
        <v>136</v>
      </c>
      <c r="DE282" t="s">
        <v>136</v>
      </c>
      <c r="DF282" t="s">
        <v>136</v>
      </c>
      <c r="DG282" t="s">
        <v>136</v>
      </c>
      <c r="DH282" t="s">
        <v>136</v>
      </c>
      <c r="DI282" t="s">
        <v>136</v>
      </c>
      <c r="DJ282" t="s">
        <v>136</v>
      </c>
      <c r="DK282" t="s">
        <v>136</v>
      </c>
      <c r="DL282" t="s">
        <v>136</v>
      </c>
      <c r="DM282" t="s">
        <v>136</v>
      </c>
      <c r="DN282" t="s">
        <v>136</v>
      </c>
      <c r="DO282" t="s">
        <v>136</v>
      </c>
      <c r="DP282" t="s">
        <v>136</v>
      </c>
      <c r="DQ282" t="s">
        <v>136</v>
      </c>
      <c r="DR282" t="s">
        <v>136</v>
      </c>
      <c r="DS282" t="s">
        <v>136</v>
      </c>
      <c r="DT282" t="s">
        <v>136</v>
      </c>
      <c r="DW282" t="s">
        <v>136</v>
      </c>
      <c r="DX282" t="s">
        <v>136</v>
      </c>
      <c r="DY282" t="s">
        <v>136</v>
      </c>
      <c r="DZ282" t="s">
        <v>136</v>
      </c>
      <c r="EA282" t="s">
        <v>136</v>
      </c>
      <c r="EB282" t="s">
        <v>136</v>
      </c>
      <c r="EC282" t="s">
        <v>136</v>
      </c>
      <c r="ED282" t="s">
        <v>136</v>
      </c>
      <c r="EE282" t="s">
        <v>136</v>
      </c>
      <c r="EF282" t="s">
        <v>136</v>
      </c>
      <c r="EG282" t="s">
        <v>136</v>
      </c>
      <c r="EH282" t="s">
        <v>136</v>
      </c>
      <c r="EI282" t="s">
        <v>136</v>
      </c>
      <c r="EJ282" t="s">
        <v>136</v>
      </c>
      <c r="EK282" t="s">
        <v>136</v>
      </c>
      <c r="EL282" t="s">
        <v>136</v>
      </c>
      <c r="EM282" t="s">
        <v>136</v>
      </c>
      <c r="EN282" t="s">
        <v>136</v>
      </c>
      <c r="EO282" t="s">
        <v>136</v>
      </c>
      <c r="EP282" t="s">
        <v>136</v>
      </c>
      <c r="EQ282" t="s">
        <v>136</v>
      </c>
      <c r="ER282" t="s">
        <v>136</v>
      </c>
      <c r="ES282" t="s">
        <v>136</v>
      </c>
      <c r="ET282" t="s">
        <v>136</v>
      </c>
      <c r="EU282" t="s">
        <v>136</v>
      </c>
      <c r="EV282" t="s">
        <v>136</v>
      </c>
      <c r="EW282" t="s">
        <v>136</v>
      </c>
      <c r="EX282" t="s">
        <v>136</v>
      </c>
      <c r="EY282" t="s">
        <v>136</v>
      </c>
      <c r="EZ282" t="s">
        <v>136</v>
      </c>
      <c r="FA282" t="s">
        <v>136</v>
      </c>
      <c r="FB282" t="s">
        <v>136</v>
      </c>
      <c r="FC282" t="s">
        <v>136</v>
      </c>
      <c r="FD282" t="s">
        <v>136</v>
      </c>
      <c r="FE282" t="s">
        <v>136</v>
      </c>
      <c r="FF282" t="s">
        <v>136</v>
      </c>
    </row>
    <row r="283" spans="1:166" x14ac:dyDescent="0.2">
      <c r="A283" t="s">
        <v>417</v>
      </c>
      <c r="B283" t="s">
        <v>136</v>
      </c>
      <c r="C283" t="s">
        <v>136</v>
      </c>
      <c r="D283" t="s">
        <v>133</v>
      </c>
      <c r="E283" t="s">
        <v>136</v>
      </c>
      <c r="F283" t="s">
        <v>136</v>
      </c>
      <c r="G283" t="s">
        <v>136</v>
      </c>
      <c r="J283" t="s">
        <v>136</v>
      </c>
      <c r="K283" t="s">
        <v>136</v>
      </c>
      <c r="L283" t="s">
        <v>136</v>
      </c>
      <c r="M283" t="s">
        <v>136</v>
      </c>
      <c r="N283" t="s">
        <v>136</v>
      </c>
      <c r="O283" t="s">
        <v>136</v>
      </c>
      <c r="R283" t="s">
        <v>136</v>
      </c>
      <c r="S283" t="s">
        <v>136</v>
      </c>
      <c r="T283" t="s">
        <v>136</v>
      </c>
      <c r="U283" t="s">
        <v>136</v>
      </c>
      <c r="V283" t="s">
        <v>132</v>
      </c>
      <c r="W283" t="s">
        <v>136</v>
      </c>
      <c r="Z283" t="s">
        <v>132</v>
      </c>
      <c r="AA283" t="s">
        <v>132</v>
      </c>
      <c r="AB283" t="s">
        <v>132</v>
      </c>
      <c r="AC283" t="s">
        <v>132</v>
      </c>
      <c r="AD283" t="s">
        <v>132</v>
      </c>
      <c r="AE283" t="s">
        <v>132</v>
      </c>
      <c r="AH283" t="s">
        <v>136</v>
      </c>
      <c r="AI283" t="s">
        <v>136</v>
      </c>
      <c r="AJ283" t="s">
        <v>136</v>
      </c>
      <c r="AK283" t="s">
        <v>136</v>
      </c>
      <c r="AL283" t="s">
        <v>136</v>
      </c>
      <c r="AM283" t="s">
        <v>136</v>
      </c>
      <c r="AP283" t="s">
        <v>136</v>
      </c>
      <c r="AQ283" t="s">
        <v>136</v>
      </c>
      <c r="AR283" t="s">
        <v>136</v>
      </c>
      <c r="AS283" t="s">
        <v>133</v>
      </c>
      <c r="AT283" t="s">
        <v>136</v>
      </c>
      <c r="AU283" t="s">
        <v>136</v>
      </c>
      <c r="AX283" t="s">
        <v>136</v>
      </c>
      <c r="AY283" t="s">
        <v>136</v>
      </c>
      <c r="AZ283" t="s">
        <v>136</v>
      </c>
      <c r="BA283" t="s">
        <v>136</v>
      </c>
      <c r="BB283" t="s">
        <v>136</v>
      </c>
      <c r="BC283" t="s">
        <v>136</v>
      </c>
      <c r="BF283" t="s">
        <v>136</v>
      </c>
      <c r="BG283" t="s">
        <v>136</v>
      </c>
      <c r="BH283" t="s">
        <v>136</v>
      </c>
      <c r="BI283" t="s">
        <v>132</v>
      </c>
      <c r="BJ283" t="s">
        <v>136</v>
      </c>
      <c r="BK283" t="s">
        <v>136</v>
      </c>
      <c r="BN283" t="s">
        <v>136</v>
      </c>
      <c r="BO283" t="s">
        <v>132</v>
      </c>
      <c r="BP283" t="s">
        <v>132</v>
      </c>
      <c r="BQ283" t="s">
        <v>136</v>
      </c>
      <c r="BR283" t="s">
        <v>136</v>
      </c>
      <c r="BS283" t="s">
        <v>132</v>
      </c>
      <c r="CD283" t="s">
        <v>136</v>
      </c>
      <c r="CE283" t="s">
        <v>132</v>
      </c>
      <c r="CF283" t="s">
        <v>132</v>
      </c>
      <c r="CG283" t="s">
        <v>132</v>
      </c>
      <c r="CH283" t="s">
        <v>132</v>
      </c>
      <c r="CI283" t="s">
        <v>132</v>
      </c>
      <c r="CJ283" t="s">
        <v>132</v>
      </c>
      <c r="CM283" t="s">
        <v>136</v>
      </c>
      <c r="CN283" t="s">
        <v>136</v>
      </c>
      <c r="CO283" t="s">
        <v>136</v>
      </c>
      <c r="CP283" t="s">
        <v>136</v>
      </c>
      <c r="CQ283" t="s">
        <v>136</v>
      </c>
      <c r="CR283" t="s">
        <v>136</v>
      </c>
      <c r="CS283" t="s">
        <v>136</v>
      </c>
      <c r="CT283" t="s">
        <v>136</v>
      </c>
      <c r="CU283" t="s">
        <v>136</v>
      </c>
      <c r="CV283" t="s">
        <v>136</v>
      </c>
      <c r="CW283" t="s">
        <v>136</v>
      </c>
      <c r="CX283" t="s">
        <v>136</v>
      </c>
      <c r="CY283" t="s">
        <v>136</v>
      </c>
      <c r="CZ283" t="s">
        <v>136</v>
      </c>
      <c r="DA283" t="s">
        <v>136</v>
      </c>
      <c r="DB283" t="s">
        <v>136</v>
      </c>
      <c r="DC283" t="s">
        <v>136</v>
      </c>
      <c r="DD283" t="s">
        <v>136</v>
      </c>
      <c r="DE283" t="s">
        <v>136</v>
      </c>
      <c r="DF283" t="s">
        <v>136</v>
      </c>
      <c r="DG283" t="s">
        <v>136</v>
      </c>
      <c r="DH283" t="s">
        <v>136</v>
      </c>
      <c r="DI283" t="s">
        <v>132</v>
      </c>
      <c r="DJ283" t="s">
        <v>132</v>
      </c>
      <c r="DK283" t="s">
        <v>132</v>
      </c>
      <c r="DL283" t="s">
        <v>132</v>
      </c>
      <c r="DM283" t="s">
        <v>132</v>
      </c>
      <c r="DN283" t="s">
        <v>132</v>
      </c>
      <c r="DO283" t="s">
        <v>132</v>
      </c>
      <c r="DP283" t="s">
        <v>132</v>
      </c>
      <c r="DQ283" t="s">
        <v>132</v>
      </c>
      <c r="DR283" t="s">
        <v>132</v>
      </c>
      <c r="DS283" t="s">
        <v>132</v>
      </c>
      <c r="DT283" t="s">
        <v>132</v>
      </c>
      <c r="DW283" t="s">
        <v>136</v>
      </c>
      <c r="DX283" t="s">
        <v>136</v>
      </c>
      <c r="DY283" t="s">
        <v>136</v>
      </c>
      <c r="DZ283" t="s">
        <v>136</v>
      </c>
      <c r="EA283" t="s">
        <v>136</v>
      </c>
      <c r="EB283" t="s">
        <v>133</v>
      </c>
      <c r="EC283" t="s">
        <v>136</v>
      </c>
      <c r="ED283" t="s">
        <v>136</v>
      </c>
      <c r="EE283" t="s">
        <v>136</v>
      </c>
      <c r="EF283" t="s">
        <v>136</v>
      </c>
      <c r="EG283" t="s">
        <v>136</v>
      </c>
      <c r="EH283" t="s">
        <v>136</v>
      </c>
      <c r="EI283" t="s">
        <v>136</v>
      </c>
      <c r="EJ283" t="s">
        <v>136</v>
      </c>
      <c r="EK283" t="s">
        <v>136</v>
      </c>
      <c r="EL283" t="s">
        <v>136</v>
      </c>
      <c r="EM283" t="s">
        <v>136</v>
      </c>
      <c r="EN283" t="s">
        <v>136</v>
      </c>
      <c r="EO283" t="s">
        <v>136</v>
      </c>
      <c r="EP283" t="s">
        <v>136</v>
      </c>
      <c r="EQ283" t="s">
        <v>132</v>
      </c>
      <c r="ER283" t="s">
        <v>136</v>
      </c>
      <c r="ES283" t="s">
        <v>136</v>
      </c>
      <c r="ET283" t="s">
        <v>136</v>
      </c>
      <c r="EU283" t="s">
        <v>132</v>
      </c>
      <c r="EV283" t="s">
        <v>132</v>
      </c>
      <c r="EW283" t="s">
        <v>132</v>
      </c>
      <c r="EX283" t="s">
        <v>132</v>
      </c>
      <c r="EY283" t="s">
        <v>132</v>
      </c>
      <c r="EZ283" t="s">
        <v>132</v>
      </c>
      <c r="FA283" t="s">
        <v>132</v>
      </c>
      <c r="FB283" t="s">
        <v>132</v>
      </c>
      <c r="FC283" t="s">
        <v>132</v>
      </c>
      <c r="FD283" t="s">
        <v>132</v>
      </c>
      <c r="FE283" t="s">
        <v>132</v>
      </c>
      <c r="FF283" t="s">
        <v>132</v>
      </c>
    </row>
    <row r="284" spans="1:166" x14ac:dyDescent="0.2">
      <c r="A284" t="s">
        <v>418</v>
      </c>
      <c r="B284" t="s">
        <v>136</v>
      </c>
      <c r="C284" t="s">
        <v>136</v>
      </c>
      <c r="D284" t="s">
        <v>136</v>
      </c>
      <c r="E284" t="s">
        <v>136</v>
      </c>
      <c r="F284" t="s">
        <v>136</v>
      </c>
      <c r="G284" t="s">
        <v>136</v>
      </c>
      <c r="J284" t="s">
        <v>136</v>
      </c>
      <c r="K284" t="s">
        <v>136</v>
      </c>
      <c r="L284" t="s">
        <v>136</v>
      </c>
      <c r="M284" t="s">
        <v>136</v>
      </c>
      <c r="N284" t="s">
        <v>136</v>
      </c>
      <c r="O284" t="s">
        <v>136</v>
      </c>
      <c r="R284" t="s">
        <v>136</v>
      </c>
      <c r="S284" t="s">
        <v>136</v>
      </c>
      <c r="T284" t="s">
        <v>136</v>
      </c>
      <c r="U284" t="s">
        <v>136</v>
      </c>
      <c r="V284" t="s">
        <v>136</v>
      </c>
      <c r="W284" t="s">
        <v>136</v>
      </c>
      <c r="Z284" t="s">
        <v>136</v>
      </c>
      <c r="AA284" t="s">
        <v>136</v>
      </c>
      <c r="AB284" t="s">
        <v>136</v>
      </c>
      <c r="AC284" t="s">
        <v>136</v>
      </c>
      <c r="AD284" t="s">
        <v>136</v>
      </c>
      <c r="AE284" t="s">
        <v>136</v>
      </c>
      <c r="AH284" t="s">
        <v>136</v>
      </c>
      <c r="AI284" t="s">
        <v>136</v>
      </c>
      <c r="AJ284" t="s">
        <v>136</v>
      </c>
      <c r="AK284" t="s">
        <v>136</v>
      </c>
      <c r="AL284" t="s">
        <v>136</v>
      </c>
      <c r="AM284" t="s">
        <v>136</v>
      </c>
      <c r="AP284" t="s">
        <v>136</v>
      </c>
      <c r="AQ284" t="s">
        <v>136</v>
      </c>
      <c r="AR284" t="s">
        <v>136</v>
      </c>
      <c r="AS284" t="s">
        <v>136</v>
      </c>
      <c r="AT284" t="s">
        <v>136</v>
      </c>
      <c r="AU284" t="s">
        <v>136</v>
      </c>
      <c r="AX284" t="s">
        <v>136</v>
      </c>
      <c r="AY284" t="s">
        <v>136</v>
      </c>
      <c r="AZ284" t="s">
        <v>136</v>
      </c>
      <c r="BA284" t="s">
        <v>136</v>
      </c>
      <c r="BB284" t="s">
        <v>136</v>
      </c>
      <c r="BC284" t="s">
        <v>136</v>
      </c>
      <c r="BF284" t="s">
        <v>136</v>
      </c>
      <c r="BG284" t="s">
        <v>136</v>
      </c>
      <c r="BH284" t="s">
        <v>136</v>
      </c>
      <c r="BI284" t="s">
        <v>136</v>
      </c>
      <c r="BJ284" t="s">
        <v>136</v>
      </c>
      <c r="BK284" t="s">
        <v>136</v>
      </c>
      <c r="BN284" t="s">
        <v>136</v>
      </c>
      <c r="BO284" t="s">
        <v>136</v>
      </c>
      <c r="BP284" t="s">
        <v>136</v>
      </c>
      <c r="BQ284" t="s">
        <v>136</v>
      </c>
      <c r="BR284" t="s">
        <v>136</v>
      </c>
      <c r="BS284" t="s">
        <v>136</v>
      </c>
      <c r="CD284" t="s">
        <v>136</v>
      </c>
      <c r="CE284" t="s">
        <v>136</v>
      </c>
      <c r="CF284" t="s">
        <v>136</v>
      </c>
      <c r="CG284" t="s">
        <v>136</v>
      </c>
      <c r="CH284" t="s">
        <v>136</v>
      </c>
      <c r="CI284" t="s">
        <v>136</v>
      </c>
      <c r="CJ284" t="s">
        <v>136</v>
      </c>
      <c r="CM284" t="s">
        <v>136</v>
      </c>
      <c r="CN284" t="s">
        <v>136</v>
      </c>
      <c r="CO284" t="s">
        <v>136</v>
      </c>
      <c r="CP284" t="s">
        <v>136</v>
      </c>
      <c r="CQ284" t="s">
        <v>136</v>
      </c>
      <c r="CR284" t="s">
        <v>136</v>
      </c>
      <c r="CS284" t="s">
        <v>136</v>
      </c>
      <c r="CT284" t="s">
        <v>136</v>
      </c>
      <c r="CU284" t="s">
        <v>136</v>
      </c>
      <c r="CV284" t="s">
        <v>136</v>
      </c>
      <c r="CW284" t="s">
        <v>136</v>
      </c>
      <c r="CX284" t="s">
        <v>136</v>
      </c>
      <c r="CY284" t="s">
        <v>136</v>
      </c>
      <c r="CZ284" t="s">
        <v>136</v>
      </c>
      <c r="DA284" t="s">
        <v>136</v>
      </c>
      <c r="DB284" t="s">
        <v>136</v>
      </c>
      <c r="DC284" t="s">
        <v>136</v>
      </c>
      <c r="DD284" t="s">
        <v>136</v>
      </c>
      <c r="DE284" t="s">
        <v>136</v>
      </c>
      <c r="DF284" t="s">
        <v>136</v>
      </c>
      <c r="DG284" t="s">
        <v>136</v>
      </c>
      <c r="DH284" t="s">
        <v>136</v>
      </c>
      <c r="DI284" t="s">
        <v>136</v>
      </c>
      <c r="DJ284" t="s">
        <v>136</v>
      </c>
      <c r="DK284" t="s">
        <v>136</v>
      </c>
      <c r="DL284" t="s">
        <v>134</v>
      </c>
      <c r="DM284" t="s">
        <v>136</v>
      </c>
      <c r="DN284" t="s">
        <v>136</v>
      </c>
      <c r="DO284" t="s">
        <v>136</v>
      </c>
      <c r="DP284" t="s">
        <v>136</v>
      </c>
      <c r="DQ284" t="s">
        <v>136</v>
      </c>
      <c r="DR284" t="s">
        <v>136</v>
      </c>
      <c r="DS284" t="s">
        <v>134</v>
      </c>
      <c r="DT284" t="s">
        <v>136</v>
      </c>
      <c r="DW284" t="s">
        <v>136</v>
      </c>
      <c r="DX284" t="s">
        <v>136</v>
      </c>
      <c r="DY284" t="s">
        <v>136</v>
      </c>
      <c r="DZ284" t="s">
        <v>136</v>
      </c>
      <c r="EA284" t="s">
        <v>136</v>
      </c>
      <c r="EB284" t="s">
        <v>136</v>
      </c>
      <c r="EC284" t="s">
        <v>136</v>
      </c>
      <c r="ED284" t="s">
        <v>136</v>
      </c>
      <c r="EE284" t="s">
        <v>136</v>
      </c>
      <c r="EF284" t="s">
        <v>136</v>
      </c>
      <c r="EG284" t="s">
        <v>136</v>
      </c>
      <c r="EH284" t="s">
        <v>136</v>
      </c>
      <c r="EI284" t="s">
        <v>136</v>
      </c>
      <c r="EJ284" t="s">
        <v>136</v>
      </c>
      <c r="EK284" t="s">
        <v>136</v>
      </c>
      <c r="EL284" t="s">
        <v>136</v>
      </c>
      <c r="EM284" t="s">
        <v>136</v>
      </c>
      <c r="EN284" t="s">
        <v>136</v>
      </c>
      <c r="EO284" t="s">
        <v>136</v>
      </c>
      <c r="EP284" t="s">
        <v>136</v>
      </c>
      <c r="EQ284" t="s">
        <v>136</v>
      </c>
      <c r="ER284" t="s">
        <v>136</v>
      </c>
      <c r="ES284" t="s">
        <v>136</v>
      </c>
      <c r="ET284" t="s">
        <v>136</v>
      </c>
      <c r="EU284" t="s">
        <v>136</v>
      </c>
      <c r="EV284" t="s">
        <v>136</v>
      </c>
      <c r="EW284" t="s">
        <v>136</v>
      </c>
      <c r="EX284" t="s">
        <v>136</v>
      </c>
      <c r="EY284" t="s">
        <v>136</v>
      </c>
      <c r="EZ284" t="s">
        <v>136</v>
      </c>
      <c r="FA284" t="s">
        <v>136</v>
      </c>
      <c r="FB284" t="s">
        <v>136</v>
      </c>
      <c r="FC284" t="s">
        <v>136</v>
      </c>
      <c r="FD284" t="s">
        <v>136</v>
      </c>
      <c r="FE284" t="s">
        <v>136</v>
      </c>
      <c r="FF284" t="s">
        <v>136</v>
      </c>
    </row>
    <row r="285" spans="1:166" x14ac:dyDescent="0.2">
      <c r="A285" t="s">
        <v>419</v>
      </c>
      <c r="B285" t="s">
        <v>136</v>
      </c>
      <c r="C285" t="s">
        <v>136</v>
      </c>
      <c r="D285" t="s">
        <v>132</v>
      </c>
      <c r="E285" t="s">
        <v>136</v>
      </c>
      <c r="F285" t="s">
        <v>136</v>
      </c>
      <c r="G285" t="s">
        <v>132</v>
      </c>
      <c r="J285" t="s">
        <v>132</v>
      </c>
      <c r="K285" t="s">
        <v>136</v>
      </c>
      <c r="L285" t="s">
        <v>136</v>
      </c>
      <c r="M285" t="s">
        <v>136</v>
      </c>
      <c r="N285" t="s">
        <v>136</v>
      </c>
      <c r="O285" t="s">
        <v>136</v>
      </c>
      <c r="R285" t="s">
        <v>136</v>
      </c>
      <c r="S285" t="s">
        <v>134</v>
      </c>
      <c r="T285" t="s">
        <v>136</v>
      </c>
      <c r="U285" t="s">
        <v>137</v>
      </c>
      <c r="V285" t="s">
        <v>136</v>
      </c>
      <c r="W285" t="s">
        <v>136</v>
      </c>
      <c r="Z285" t="s">
        <v>132</v>
      </c>
      <c r="AA285" t="s">
        <v>132</v>
      </c>
      <c r="AB285" t="s">
        <v>132</v>
      </c>
      <c r="AC285" t="s">
        <v>132</v>
      </c>
      <c r="AD285" t="s">
        <v>132</v>
      </c>
      <c r="AE285" t="s">
        <v>132</v>
      </c>
      <c r="AH285" t="s">
        <v>136</v>
      </c>
      <c r="AI285" t="s">
        <v>136</v>
      </c>
      <c r="AJ285" t="s">
        <v>136</v>
      </c>
      <c r="AK285" t="s">
        <v>136</v>
      </c>
      <c r="AL285" t="s">
        <v>136</v>
      </c>
      <c r="AM285" t="s">
        <v>133</v>
      </c>
      <c r="AP285" t="s">
        <v>137</v>
      </c>
      <c r="AQ285" t="s">
        <v>136</v>
      </c>
      <c r="AR285" t="s">
        <v>136</v>
      </c>
      <c r="AS285" t="s">
        <v>136</v>
      </c>
      <c r="AT285" t="s">
        <v>136</v>
      </c>
      <c r="AU285" t="s">
        <v>136</v>
      </c>
      <c r="AX285" t="s">
        <v>136</v>
      </c>
      <c r="AY285" t="s">
        <v>136</v>
      </c>
      <c r="AZ285" t="s">
        <v>136</v>
      </c>
      <c r="BA285" t="s">
        <v>136</v>
      </c>
      <c r="BB285" t="s">
        <v>136</v>
      </c>
      <c r="BC285" t="s">
        <v>136</v>
      </c>
      <c r="BF285" t="s">
        <v>136</v>
      </c>
      <c r="BG285" t="s">
        <v>136</v>
      </c>
      <c r="BH285" t="s">
        <v>137</v>
      </c>
      <c r="BI285" t="s">
        <v>138</v>
      </c>
      <c r="BJ285" t="s">
        <v>136</v>
      </c>
      <c r="BK285" t="s">
        <v>136</v>
      </c>
      <c r="BN285" t="s">
        <v>136</v>
      </c>
      <c r="BO285" t="s">
        <v>136</v>
      </c>
      <c r="BP285" t="s">
        <v>136</v>
      </c>
      <c r="BQ285" t="s">
        <v>136</v>
      </c>
      <c r="BR285" t="s">
        <v>136</v>
      </c>
      <c r="BS285" t="s">
        <v>137</v>
      </c>
      <c r="CD285" t="s">
        <v>133</v>
      </c>
      <c r="CE285" t="s">
        <v>136</v>
      </c>
      <c r="CF285" t="s">
        <v>136</v>
      </c>
      <c r="CG285" t="s">
        <v>136</v>
      </c>
      <c r="CH285" t="s">
        <v>136</v>
      </c>
      <c r="CI285" t="s">
        <v>136</v>
      </c>
      <c r="CJ285" t="s">
        <v>136</v>
      </c>
      <c r="CM285" t="s">
        <v>136</v>
      </c>
      <c r="CN285" t="s">
        <v>136</v>
      </c>
      <c r="CO285" t="s">
        <v>136</v>
      </c>
      <c r="CP285" t="s">
        <v>136</v>
      </c>
      <c r="CQ285" t="s">
        <v>136</v>
      </c>
      <c r="CR285" t="s">
        <v>136</v>
      </c>
      <c r="CS285" t="s">
        <v>136</v>
      </c>
      <c r="CT285" t="s">
        <v>136</v>
      </c>
      <c r="CU285" t="s">
        <v>136</v>
      </c>
      <c r="CV285" t="s">
        <v>136</v>
      </c>
      <c r="CW285" t="s">
        <v>136</v>
      </c>
      <c r="CX285" t="s">
        <v>136</v>
      </c>
      <c r="CY285" t="s">
        <v>136</v>
      </c>
      <c r="CZ285" t="s">
        <v>136</v>
      </c>
      <c r="DA285" t="s">
        <v>136</v>
      </c>
      <c r="DB285" t="s">
        <v>136</v>
      </c>
      <c r="DC285" t="s">
        <v>137</v>
      </c>
      <c r="DD285" t="s">
        <v>137</v>
      </c>
      <c r="DE285" t="s">
        <v>136</v>
      </c>
      <c r="DF285" t="s">
        <v>136</v>
      </c>
      <c r="DG285" t="s">
        <v>136</v>
      </c>
      <c r="DH285" t="s">
        <v>137</v>
      </c>
      <c r="DI285" t="s">
        <v>136</v>
      </c>
      <c r="DJ285" t="s">
        <v>136</v>
      </c>
      <c r="DK285" t="s">
        <v>136</v>
      </c>
      <c r="DL285" t="s">
        <v>137</v>
      </c>
      <c r="DM285" t="s">
        <v>136</v>
      </c>
      <c r="DN285" t="s">
        <v>138</v>
      </c>
      <c r="DO285" t="s">
        <v>136</v>
      </c>
      <c r="DP285" t="s">
        <v>136</v>
      </c>
      <c r="DQ285" t="s">
        <v>136</v>
      </c>
      <c r="DR285" t="s">
        <v>136</v>
      </c>
      <c r="DS285" t="s">
        <v>136</v>
      </c>
      <c r="DT285" t="s">
        <v>136</v>
      </c>
      <c r="DW285" t="s">
        <v>136</v>
      </c>
      <c r="DX285" t="s">
        <v>136</v>
      </c>
      <c r="DY285" t="s">
        <v>136</v>
      </c>
      <c r="DZ285" t="s">
        <v>136</v>
      </c>
      <c r="EA285" t="s">
        <v>136</v>
      </c>
      <c r="EB285" t="s">
        <v>136</v>
      </c>
      <c r="EC285" t="s">
        <v>132</v>
      </c>
      <c r="ED285" t="s">
        <v>136</v>
      </c>
      <c r="EE285" t="s">
        <v>136</v>
      </c>
      <c r="EF285" t="s">
        <v>136</v>
      </c>
      <c r="EG285" t="s">
        <v>136</v>
      </c>
      <c r="EH285" t="s">
        <v>136</v>
      </c>
      <c r="EI285" t="s">
        <v>136</v>
      </c>
      <c r="EJ285" t="s">
        <v>136</v>
      </c>
      <c r="EK285" t="s">
        <v>136</v>
      </c>
      <c r="EL285" t="s">
        <v>136</v>
      </c>
      <c r="EM285" t="s">
        <v>136</v>
      </c>
      <c r="EN285" t="s">
        <v>136</v>
      </c>
      <c r="EO285" t="s">
        <v>136</v>
      </c>
      <c r="EP285" t="s">
        <v>136</v>
      </c>
      <c r="EQ285" t="s">
        <v>137</v>
      </c>
      <c r="ER285" t="s">
        <v>136</v>
      </c>
      <c r="ES285" t="s">
        <v>136</v>
      </c>
      <c r="ET285" t="s">
        <v>136</v>
      </c>
      <c r="EU285" t="s">
        <v>136</v>
      </c>
      <c r="EV285" t="s">
        <v>136</v>
      </c>
      <c r="EW285" t="s">
        <v>136</v>
      </c>
      <c r="EX285" t="s">
        <v>136</v>
      </c>
      <c r="EY285" t="s">
        <v>136</v>
      </c>
      <c r="EZ285" t="s">
        <v>136</v>
      </c>
      <c r="FA285" t="s">
        <v>136</v>
      </c>
      <c r="FB285" t="s">
        <v>136</v>
      </c>
      <c r="FC285" t="s">
        <v>138</v>
      </c>
      <c r="FD285" t="s">
        <v>136</v>
      </c>
      <c r="FE285" t="s">
        <v>136</v>
      </c>
      <c r="FF285" t="s">
        <v>136</v>
      </c>
    </row>
    <row r="286" spans="1:166" x14ac:dyDescent="0.2">
      <c r="A286" t="s">
        <v>420</v>
      </c>
      <c r="B286" t="s">
        <v>136</v>
      </c>
      <c r="C286" t="s">
        <v>136</v>
      </c>
      <c r="D286" t="s">
        <v>136</v>
      </c>
      <c r="E286" t="s">
        <v>136</v>
      </c>
      <c r="F286" t="s">
        <v>136</v>
      </c>
      <c r="G286" t="s">
        <v>136</v>
      </c>
      <c r="J286" t="s">
        <v>136</v>
      </c>
      <c r="K286" t="s">
        <v>136</v>
      </c>
      <c r="L286" t="s">
        <v>136</v>
      </c>
      <c r="M286" t="s">
        <v>136</v>
      </c>
      <c r="N286" t="s">
        <v>136</v>
      </c>
      <c r="O286" t="s">
        <v>136</v>
      </c>
      <c r="R286" t="s">
        <v>136</v>
      </c>
      <c r="S286" t="s">
        <v>136</v>
      </c>
      <c r="T286" t="s">
        <v>136</v>
      </c>
      <c r="U286" t="s">
        <v>136</v>
      </c>
      <c r="V286" t="s">
        <v>136</v>
      </c>
      <c r="W286" t="s">
        <v>136</v>
      </c>
      <c r="Z286" t="s">
        <v>136</v>
      </c>
      <c r="AA286" t="s">
        <v>136</v>
      </c>
      <c r="AB286" t="s">
        <v>137</v>
      </c>
      <c r="AC286" t="s">
        <v>136</v>
      </c>
      <c r="AD286" t="s">
        <v>136</v>
      </c>
      <c r="AE286" t="s">
        <v>136</v>
      </c>
      <c r="AH286" t="s">
        <v>136</v>
      </c>
      <c r="AI286" t="s">
        <v>136</v>
      </c>
      <c r="AJ286" t="s">
        <v>136</v>
      </c>
      <c r="AK286" t="s">
        <v>136</v>
      </c>
      <c r="AL286" t="s">
        <v>136</v>
      </c>
      <c r="AM286" t="s">
        <v>136</v>
      </c>
      <c r="AP286" t="s">
        <v>136</v>
      </c>
      <c r="AQ286" t="s">
        <v>136</v>
      </c>
      <c r="AR286" t="s">
        <v>136</v>
      </c>
      <c r="AS286" t="s">
        <v>136</v>
      </c>
      <c r="AT286" t="s">
        <v>136</v>
      </c>
      <c r="AU286" t="s">
        <v>136</v>
      </c>
      <c r="AX286" t="s">
        <v>136</v>
      </c>
      <c r="AY286" t="s">
        <v>136</v>
      </c>
      <c r="AZ286" t="s">
        <v>136</v>
      </c>
      <c r="BA286" t="s">
        <v>136</v>
      </c>
      <c r="BB286" t="s">
        <v>136</v>
      </c>
      <c r="BC286" t="s">
        <v>136</v>
      </c>
      <c r="BF286" t="s">
        <v>136</v>
      </c>
      <c r="BG286" t="s">
        <v>136</v>
      </c>
      <c r="BH286" t="s">
        <v>136</v>
      </c>
      <c r="BI286" t="s">
        <v>136</v>
      </c>
      <c r="BJ286" t="s">
        <v>136</v>
      </c>
      <c r="BK286" t="s">
        <v>136</v>
      </c>
      <c r="BN286" t="s">
        <v>136</v>
      </c>
      <c r="BO286" t="s">
        <v>136</v>
      </c>
      <c r="BP286" t="s">
        <v>136</v>
      </c>
      <c r="BQ286" t="s">
        <v>136</v>
      </c>
      <c r="BR286" t="s">
        <v>136</v>
      </c>
      <c r="BS286" t="s">
        <v>136</v>
      </c>
      <c r="CD286" t="s">
        <v>136</v>
      </c>
      <c r="CE286" t="s">
        <v>136</v>
      </c>
      <c r="CF286" t="s">
        <v>136</v>
      </c>
      <c r="CG286" t="s">
        <v>138</v>
      </c>
      <c r="CH286" t="s">
        <v>136</v>
      </c>
      <c r="CI286" t="s">
        <v>136</v>
      </c>
      <c r="CJ286" t="s">
        <v>136</v>
      </c>
      <c r="CM286" t="s">
        <v>136</v>
      </c>
      <c r="CN286" t="s">
        <v>136</v>
      </c>
      <c r="CO286" t="s">
        <v>136</v>
      </c>
      <c r="CP286" t="s">
        <v>136</v>
      </c>
      <c r="CQ286" t="s">
        <v>136</v>
      </c>
      <c r="CR286" t="s">
        <v>136</v>
      </c>
      <c r="CS286" t="s">
        <v>136</v>
      </c>
      <c r="CT286" t="s">
        <v>136</v>
      </c>
      <c r="CU286" t="s">
        <v>136</v>
      </c>
      <c r="CV286" t="s">
        <v>136</v>
      </c>
      <c r="CW286" t="s">
        <v>136</v>
      </c>
      <c r="CX286" t="s">
        <v>136</v>
      </c>
      <c r="CY286" t="s">
        <v>136</v>
      </c>
      <c r="CZ286" t="s">
        <v>136</v>
      </c>
      <c r="DA286" t="s">
        <v>136</v>
      </c>
      <c r="DB286" t="s">
        <v>136</v>
      </c>
      <c r="DC286" t="s">
        <v>136</v>
      </c>
      <c r="DD286" t="s">
        <v>136</v>
      </c>
      <c r="DE286" t="s">
        <v>136</v>
      </c>
      <c r="DF286" t="s">
        <v>136</v>
      </c>
      <c r="DG286" t="s">
        <v>137</v>
      </c>
      <c r="DH286" t="s">
        <v>136</v>
      </c>
      <c r="DI286" t="s">
        <v>136</v>
      </c>
      <c r="DJ286" t="s">
        <v>136</v>
      </c>
      <c r="DK286" t="s">
        <v>136</v>
      </c>
      <c r="DL286" t="s">
        <v>136</v>
      </c>
      <c r="DM286" t="s">
        <v>136</v>
      </c>
      <c r="DN286" t="s">
        <v>136</v>
      </c>
      <c r="DO286" t="s">
        <v>136</v>
      </c>
      <c r="DP286" t="s">
        <v>136</v>
      </c>
      <c r="DQ286" t="s">
        <v>136</v>
      </c>
      <c r="DR286" t="s">
        <v>136</v>
      </c>
      <c r="DS286" t="s">
        <v>136</v>
      </c>
      <c r="DT286" t="s">
        <v>136</v>
      </c>
      <c r="DW286" t="s">
        <v>136</v>
      </c>
      <c r="DX286" t="s">
        <v>137</v>
      </c>
      <c r="DY286" t="s">
        <v>137</v>
      </c>
      <c r="DZ286" t="s">
        <v>136</v>
      </c>
      <c r="EA286" t="s">
        <v>136</v>
      </c>
      <c r="EB286" t="s">
        <v>137</v>
      </c>
      <c r="EC286" t="s">
        <v>136</v>
      </c>
      <c r="ED286" t="s">
        <v>136</v>
      </c>
      <c r="EE286" t="s">
        <v>136</v>
      </c>
      <c r="EF286" t="s">
        <v>136</v>
      </c>
      <c r="EG286" t="s">
        <v>136</v>
      </c>
      <c r="EH286" t="s">
        <v>136</v>
      </c>
      <c r="EI286" t="s">
        <v>136</v>
      </c>
      <c r="EJ286" t="s">
        <v>136</v>
      </c>
      <c r="EK286" t="s">
        <v>136</v>
      </c>
      <c r="EL286" t="s">
        <v>136</v>
      </c>
      <c r="EM286" t="s">
        <v>136</v>
      </c>
      <c r="EN286" t="s">
        <v>136</v>
      </c>
      <c r="EO286" t="s">
        <v>136</v>
      </c>
      <c r="EP286" t="s">
        <v>136</v>
      </c>
      <c r="EQ286" t="s">
        <v>136</v>
      </c>
      <c r="ER286" t="s">
        <v>136</v>
      </c>
      <c r="ES286" t="s">
        <v>136</v>
      </c>
      <c r="ET286" t="s">
        <v>136</v>
      </c>
      <c r="EU286" t="s">
        <v>136</v>
      </c>
      <c r="EV286" t="s">
        <v>136</v>
      </c>
      <c r="EW286" t="s">
        <v>136</v>
      </c>
      <c r="EX286" t="s">
        <v>136</v>
      </c>
      <c r="EY286" t="s">
        <v>136</v>
      </c>
      <c r="EZ286" t="s">
        <v>136</v>
      </c>
      <c r="FA286" t="s">
        <v>137</v>
      </c>
      <c r="FB286" t="s">
        <v>136</v>
      </c>
      <c r="FC286" t="s">
        <v>136</v>
      </c>
      <c r="FD286" t="s">
        <v>136</v>
      </c>
      <c r="FE286" t="s">
        <v>136</v>
      </c>
      <c r="FF286" t="s">
        <v>136</v>
      </c>
    </row>
    <row r="287" spans="1:166" x14ac:dyDescent="0.2">
      <c r="A287" t="s">
        <v>421</v>
      </c>
      <c r="B287" t="s">
        <v>136</v>
      </c>
      <c r="C287" t="s">
        <v>136</v>
      </c>
      <c r="D287" t="s">
        <v>136</v>
      </c>
      <c r="E287" t="s">
        <v>136</v>
      </c>
      <c r="F287" t="s">
        <v>136</v>
      </c>
      <c r="G287" t="s">
        <v>136</v>
      </c>
      <c r="J287" t="s">
        <v>136</v>
      </c>
      <c r="K287" t="s">
        <v>136</v>
      </c>
      <c r="L287" t="s">
        <v>136</v>
      </c>
      <c r="M287" t="s">
        <v>132</v>
      </c>
      <c r="N287" t="s">
        <v>132</v>
      </c>
      <c r="O287" t="s">
        <v>137</v>
      </c>
      <c r="R287" t="s">
        <v>133</v>
      </c>
      <c r="S287" t="s">
        <v>137</v>
      </c>
      <c r="T287" t="s">
        <v>137</v>
      </c>
      <c r="U287" t="s">
        <v>137</v>
      </c>
      <c r="V287" t="s">
        <v>136</v>
      </c>
      <c r="W287" t="s">
        <v>133</v>
      </c>
      <c r="Z287" t="s">
        <v>138</v>
      </c>
      <c r="AA287" t="s">
        <v>136</v>
      </c>
      <c r="AB287" t="s">
        <v>136</v>
      </c>
      <c r="AC287" t="s">
        <v>138</v>
      </c>
      <c r="AD287" t="s">
        <v>136</v>
      </c>
      <c r="AE287" t="s">
        <v>132</v>
      </c>
      <c r="AH287" t="s">
        <v>136</v>
      </c>
      <c r="AI287" t="s">
        <v>136</v>
      </c>
      <c r="AJ287" t="s">
        <v>136</v>
      </c>
      <c r="AK287" t="s">
        <v>136</v>
      </c>
      <c r="AL287" t="s">
        <v>136</v>
      </c>
      <c r="AM287" t="s">
        <v>136</v>
      </c>
      <c r="AP287" t="s">
        <v>136</v>
      </c>
      <c r="AQ287" t="s">
        <v>136</v>
      </c>
      <c r="AR287" t="s">
        <v>138</v>
      </c>
      <c r="AS287" t="s">
        <v>136</v>
      </c>
      <c r="AT287" t="s">
        <v>136</v>
      </c>
      <c r="AU287" t="s">
        <v>136</v>
      </c>
      <c r="AX287" t="s">
        <v>133</v>
      </c>
      <c r="AY287" t="s">
        <v>136</v>
      </c>
      <c r="AZ287" t="s">
        <v>138</v>
      </c>
      <c r="BA287" t="s">
        <v>133</v>
      </c>
      <c r="BB287" t="s">
        <v>133</v>
      </c>
      <c r="BC287" t="s">
        <v>136</v>
      </c>
      <c r="BF287" t="s">
        <v>136</v>
      </c>
      <c r="BG287" t="s">
        <v>136</v>
      </c>
      <c r="BH287" t="s">
        <v>136</v>
      </c>
      <c r="BI287" t="s">
        <v>136</v>
      </c>
      <c r="BJ287" t="s">
        <v>132</v>
      </c>
      <c r="BK287" t="s">
        <v>137</v>
      </c>
      <c r="BN287" t="s">
        <v>136</v>
      </c>
      <c r="BO287" t="s">
        <v>132</v>
      </c>
      <c r="BP287" t="s">
        <v>132</v>
      </c>
      <c r="BQ287" t="s">
        <v>136</v>
      </c>
      <c r="BR287" t="s">
        <v>137</v>
      </c>
      <c r="BS287" t="s">
        <v>136</v>
      </c>
      <c r="CD287" t="s">
        <v>136</v>
      </c>
      <c r="CE287" t="s">
        <v>136</v>
      </c>
      <c r="CF287" t="s">
        <v>136</v>
      </c>
      <c r="CG287" t="s">
        <v>137</v>
      </c>
      <c r="CH287" t="s">
        <v>138</v>
      </c>
      <c r="CI287" t="s">
        <v>138</v>
      </c>
      <c r="CJ287" t="s">
        <v>136</v>
      </c>
      <c r="CM287" t="s">
        <v>136</v>
      </c>
      <c r="CN287" t="s">
        <v>136</v>
      </c>
      <c r="CO287" t="s">
        <v>136</v>
      </c>
      <c r="CP287" t="s">
        <v>136</v>
      </c>
      <c r="CQ287" t="s">
        <v>136</v>
      </c>
      <c r="CR287" t="s">
        <v>136</v>
      </c>
      <c r="CS287" t="s">
        <v>136</v>
      </c>
      <c r="CT287" t="s">
        <v>136</v>
      </c>
      <c r="CU287" t="s">
        <v>136</v>
      </c>
      <c r="CV287" t="s">
        <v>136</v>
      </c>
      <c r="CW287" t="s">
        <v>136</v>
      </c>
      <c r="CX287" t="s">
        <v>136</v>
      </c>
      <c r="CY287" t="s">
        <v>136</v>
      </c>
      <c r="CZ287" t="s">
        <v>136</v>
      </c>
      <c r="DA287" t="s">
        <v>136</v>
      </c>
      <c r="DB287" t="s">
        <v>136</v>
      </c>
      <c r="DC287" t="s">
        <v>136</v>
      </c>
      <c r="DD287" t="s">
        <v>136</v>
      </c>
      <c r="DE287" t="s">
        <v>136</v>
      </c>
      <c r="DF287" t="s">
        <v>136</v>
      </c>
      <c r="DG287" t="s">
        <v>136</v>
      </c>
      <c r="DH287" t="s">
        <v>136</v>
      </c>
      <c r="DI287" t="s">
        <v>136</v>
      </c>
      <c r="DJ287" t="s">
        <v>136</v>
      </c>
      <c r="DK287" t="s">
        <v>136</v>
      </c>
      <c r="DL287" t="s">
        <v>137</v>
      </c>
      <c r="DM287" t="s">
        <v>136</v>
      </c>
      <c r="DN287" t="s">
        <v>136</v>
      </c>
      <c r="DO287" t="s">
        <v>136</v>
      </c>
      <c r="DP287" t="s">
        <v>136</v>
      </c>
      <c r="DQ287" t="s">
        <v>137</v>
      </c>
      <c r="DR287" t="s">
        <v>136</v>
      </c>
      <c r="DS287" t="s">
        <v>136</v>
      </c>
      <c r="DT287" t="s">
        <v>136</v>
      </c>
      <c r="DW287" t="s">
        <v>136</v>
      </c>
      <c r="DX287" t="s">
        <v>136</v>
      </c>
      <c r="DY287" t="s">
        <v>136</v>
      </c>
      <c r="DZ287" t="s">
        <v>136</v>
      </c>
      <c r="EA287" t="s">
        <v>136</v>
      </c>
      <c r="EB287" t="s">
        <v>136</v>
      </c>
      <c r="EC287" t="s">
        <v>136</v>
      </c>
      <c r="ED287" t="s">
        <v>136</v>
      </c>
      <c r="EE287" t="s">
        <v>138</v>
      </c>
      <c r="EF287" t="s">
        <v>136</v>
      </c>
      <c r="EG287" t="s">
        <v>136</v>
      </c>
      <c r="EH287" t="s">
        <v>136</v>
      </c>
      <c r="EI287" t="s">
        <v>136</v>
      </c>
      <c r="EJ287" t="s">
        <v>138</v>
      </c>
      <c r="EK287" t="s">
        <v>136</v>
      </c>
      <c r="EL287" t="s">
        <v>136</v>
      </c>
      <c r="EM287" t="s">
        <v>136</v>
      </c>
      <c r="EN287" t="s">
        <v>136</v>
      </c>
      <c r="EO287" t="s">
        <v>136</v>
      </c>
      <c r="EP287" t="s">
        <v>136</v>
      </c>
      <c r="EQ287" t="s">
        <v>136</v>
      </c>
      <c r="ER287" t="s">
        <v>138</v>
      </c>
      <c r="ES287" t="s">
        <v>136</v>
      </c>
      <c r="ET287" t="s">
        <v>136</v>
      </c>
      <c r="EU287" t="s">
        <v>136</v>
      </c>
      <c r="EV287" t="s">
        <v>138</v>
      </c>
      <c r="EW287" t="s">
        <v>136</v>
      </c>
      <c r="EX287" t="s">
        <v>136</v>
      </c>
      <c r="EY287" t="s">
        <v>138</v>
      </c>
      <c r="EZ287" t="s">
        <v>136</v>
      </c>
      <c r="FA287" t="s">
        <v>136</v>
      </c>
      <c r="FB287" t="s">
        <v>136</v>
      </c>
      <c r="FC287" t="s">
        <v>136</v>
      </c>
      <c r="FD287" t="s">
        <v>136</v>
      </c>
      <c r="FE287" t="s">
        <v>136</v>
      </c>
      <c r="FF287" t="s">
        <v>136</v>
      </c>
    </row>
    <row r="288" spans="1:166" ht="24" x14ac:dyDescent="0.3">
      <c r="A288" t="s">
        <v>422</v>
      </c>
      <c r="B288" t="s">
        <v>136</v>
      </c>
      <c r="C288" t="s">
        <v>136</v>
      </c>
      <c r="D288" t="s">
        <v>136</v>
      </c>
      <c r="E288" t="s">
        <v>136</v>
      </c>
      <c r="F288" t="s">
        <v>136</v>
      </c>
      <c r="G288" t="s">
        <v>136</v>
      </c>
      <c r="J288" t="s">
        <v>137</v>
      </c>
      <c r="K288" t="s">
        <v>136</v>
      </c>
      <c r="L288" t="s">
        <v>136</v>
      </c>
      <c r="M288" t="s">
        <v>136</v>
      </c>
      <c r="N288" t="s">
        <v>136</v>
      </c>
      <c r="O288" t="s">
        <v>136</v>
      </c>
      <c r="R288" t="s">
        <v>136</v>
      </c>
      <c r="S288" t="s">
        <v>134</v>
      </c>
      <c r="T288" t="s">
        <v>136</v>
      </c>
      <c r="U288" t="s">
        <v>136</v>
      </c>
      <c r="V288" t="s">
        <v>136</v>
      </c>
      <c r="W288" t="s">
        <v>136</v>
      </c>
      <c r="Z288" t="s">
        <v>136</v>
      </c>
      <c r="AA288" t="s">
        <v>136</v>
      </c>
      <c r="AB288" t="s">
        <v>136</v>
      </c>
      <c r="AC288" t="s">
        <v>133</v>
      </c>
      <c r="AD288" t="s">
        <v>136</v>
      </c>
      <c r="AE288" t="s">
        <v>136</v>
      </c>
      <c r="AH288" t="s">
        <v>136</v>
      </c>
      <c r="AI288" t="s">
        <v>136</v>
      </c>
      <c r="AJ288" t="s">
        <v>136</v>
      </c>
      <c r="AK288" t="s">
        <v>136</v>
      </c>
      <c r="AL288" t="s">
        <v>136</v>
      </c>
      <c r="AM288" t="s">
        <v>133</v>
      </c>
      <c r="AP288" t="s">
        <v>136</v>
      </c>
      <c r="AQ288" t="s">
        <v>136</v>
      </c>
      <c r="AR288" t="s">
        <v>136</v>
      </c>
      <c r="AS288" t="s">
        <v>136</v>
      </c>
      <c r="AT288" t="s">
        <v>136</v>
      </c>
      <c r="AU288" t="s">
        <v>136</v>
      </c>
      <c r="AX288" t="s">
        <v>136</v>
      </c>
      <c r="AY288" t="s">
        <v>136</v>
      </c>
      <c r="AZ288" t="s">
        <v>136</v>
      </c>
      <c r="BA288" t="s">
        <v>136</v>
      </c>
      <c r="BB288" t="s">
        <v>136</v>
      </c>
      <c r="BC288" t="s">
        <v>136</v>
      </c>
      <c r="BF288" t="s">
        <v>136</v>
      </c>
      <c r="BG288" t="s">
        <v>136</v>
      </c>
      <c r="BH288" t="s">
        <v>136</v>
      </c>
      <c r="BI288" t="s">
        <v>136</v>
      </c>
      <c r="BJ288" t="s">
        <v>132</v>
      </c>
      <c r="BK288" t="s">
        <v>132</v>
      </c>
      <c r="BN288" t="s">
        <v>136</v>
      </c>
      <c r="BO288" t="s">
        <v>136</v>
      </c>
      <c r="BP288" t="s">
        <v>136</v>
      </c>
      <c r="BQ288" t="s">
        <v>136</v>
      </c>
      <c r="BR288" t="s">
        <v>136</v>
      </c>
      <c r="BS288" t="s">
        <v>136</v>
      </c>
      <c r="BW288" s="44" t="s">
        <v>594</v>
      </c>
      <c r="CD288" t="s">
        <v>136</v>
      </c>
      <c r="CE288" t="s">
        <v>136</v>
      </c>
      <c r="CF288" t="s">
        <v>136</v>
      </c>
      <c r="CG288" t="s">
        <v>136</v>
      </c>
      <c r="CH288" t="s">
        <v>136</v>
      </c>
      <c r="CI288" t="s">
        <v>136</v>
      </c>
      <c r="CJ288" t="s">
        <v>136</v>
      </c>
      <c r="CM288" t="s">
        <v>136</v>
      </c>
      <c r="CN288" t="s">
        <v>136</v>
      </c>
      <c r="CO288" t="s">
        <v>136</v>
      </c>
      <c r="CP288" t="s">
        <v>138</v>
      </c>
      <c r="CQ288" t="s">
        <v>136</v>
      </c>
      <c r="CR288" t="s">
        <v>136</v>
      </c>
      <c r="CS288" t="s">
        <v>136</v>
      </c>
      <c r="CT288" t="s">
        <v>136</v>
      </c>
      <c r="CU288" t="s">
        <v>136</v>
      </c>
      <c r="CV288" t="s">
        <v>136</v>
      </c>
      <c r="CW288" t="s">
        <v>136</v>
      </c>
      <c r="CX288" t="s">
        <v>136</v>
      </c>
      <c r="CY288" t="s">
        <v>136</v>
      </c>
      <c r="CZ288" t="s">
        <v>136</v>
      </c>
      <c r="DA288" t="s">
        <v>136</v>
      </c>
      <c r="DB288" t="s">
        <v>136</v>
      </c>
      <c r="DC288" t="s">
        <v>136</v>
      </c>
      <c r="DD288" t="s">
        <v>136</v>
      </c>
      <c r="DE288" t="s">
        <v>136</v>
      </c>
      <c r="DF288" t="s">
        <v>136</v>
      </c>
      <c r="DG288" t="s">
        <v>136</v>
      </c>
      <c r="DH288" t="s">
        <v>136</v>
      </c>
      <c r="DI288" t="s">
        <v>136</v>
      </c>
      <c r="DJ288" t="s">
        <v>136</v>
      </c>
      <c r="DK288" t="s">
        <v>136</v>
      </c>
      <c r="DL288" t="s">
        <v>136</v>
      </c>
      <c r="DM288" t="s">
        <v>136</v>
      </c>
      <c r="DN288" t="s">
        <v>136</v>
      </c>
      <c r="DO288" t="s">
        <v>137</v>
      </c>
      <c r="DP288" t="s">
        <v>136</v>
      </c>
      <c r="DQ288" t="s">
        <v>136</v>
      </c>
      <c r="DR288" t="s">
        <v>136</v>
      </c>
      <c r="DS288" t="s">
        <v>136</v>
      </c>
      <c r="DT288" t="s">
        <v>136</v>
      </c>
      <c r="DW288" t="s">
        <v>136</v>
      </c>
      <c r="DX288" t="s">
        <v>136</v>
      </c>
      <c r="DY288" t="s">
        <v>136</v>
      </c>
      <c r="DZ288" t="s">
        <v>136</v>
      </c>
      <c r="EA288" t="s">
        <v>136</v>
      </c>
      <c r="EB288" t="s">
        <v>136</v>
      </c>
      <c r="EC288" t="s">
        <v>136</v>
      </c>
      <c r="ED288" t="s">
        <v>136</v>
      </c>
      <c r="EE288" t="s">
        <v>136</v>
      </c>
      <c r="EF288" t="s">
        <v>136</v>
      </c>
      <c r="EG288" t="s">
        <v>137</v>
      </c>
      <c r="EH288" t="s">
        <v>136</v>
      </c>
      <c r="EI288" t="s">
        <v>136</v>
      </c>
      <c r="EJ288" t="s">
        <v>136</v>
      </c>
      <c r="EK288" t="s">
        <v>136</v>
      </c>
      <c r="EL288" t="s">
        <v>136</v>
      </c>
      <c r="EM288" t="s">
        <v>136</v>
      </c>
      <c r="EN288" t="s">
        <v>136</v>
      </c>
      <c r="EO288" t="s">
        <v>136</v>
      </c>
      <c r="EP288" t="s">
        <v>136</v>
      </c>
      <c r="EQ288" t="s">
        <v>136</v>
      </c>
      <c r="ER288" t="s">
        <v>136</v>
      </c>
      <c r="ES288" t="s">
        <v>136</v>
      </c>
      <c r="ET288" t="s">
        <v>136</v>
      </c>
      <c r="EU288" t="s">
        <v>136</v>
      </c>
      <c r="EV288" t="s">
        <v>136</v>
      </c>
      <c r="EW288" t="s">
        <v>136</v>
      </c>
      <c r="EX288" t="s">
        <v>136</v>
      </c>
      <c r="EY288" t="s">
        <v>136</v>
      </c>
      <c r="EZ288" t="s">
        <v>136</v>
      </c>
      <c r="FA288" t="s">
        <v>136</v>
      </c>
      <c r="FB288" t="s">
        <v>136</v>
      </c>
      <c r="FC288" t="s">
        <v>136</v>
      </c>
      <c r="FD288" t="s">
        <v>136</v>
      </c>
      <c r="FE288" t="s">
        <v>136</v>
      </c>
      <c r="FF288" t="s">
        <v>136</v>
      </c>
      <c r="FJ288" s="43" t="s">
        <v>593</v>
      </c>
    </row>
    <row r="289" spans="1:170" x14ac:dyDescent="0.2">
      <c r="A289" t="s">
        <v>423</v>
      </c>
      <c r="B289" t="s">
        <v>136</v>
      </c>
      <c r="C289" t="s">
        <v>136</v>
      </c>
      <c r="D289" t="s">
        <v>136</v>
      </c>
      <c r="E289" t="s">
        <v>136</v>
      </c>
      <c r="F289" t="s">
        <v>136</v>
      </c>
      <c r="G289" t="s">
        <v>136</v>
      </c>
      <c r="I289" s="1" t="s">
        <v>424</v>
      </c>
      <c r="J289" t="s">
        <v>136</v>
      </c>
      <c r="K289" t="s">
        <v>136</v>
      </c>
      <c r="L289" t="s">
        <v>136</v>
      </c>
      <c r="M289" t="s">
        <v>136</v>
      </c>
      <c r="N289" t="s">
        <v>136</v>
      </c>
      <c r="O289" t="s">
        <v>136</v>
      </c>
      <c r="Q289" s="1" t="s">
        <v>425</v>
      </c>
      <c r="R289" t="s">
        <v>136</v>
      </c>
      <c r="S289" t="s">
        <v>136</v>
      </c>
      <c r="T289" t="s">
        <v>136</v>
      </c>
      <c r="U289" t="s">
        <v>134</v>
      </c>
      <c r="V289" t="s">
        <v>136</v>
      </c>
      <c r="W289" t="s">
        <v>136</v>
      </c>
      <c r="Y289" s="1" t="s">
        <v>426</v>
      </c>
      <c r="Z289" t="s">
        <v>136</v>
      </c>
      <c r="AA289" t="s">
        <v>136</v>
      </c>
      <c r="AB289" t="s">
        <v>136</v>
      </c>
      <c r="AC289" t="s">
        <v>136</v>
      </c>
      <c r="AD289" t="s">
        <v>134</v>
      </c>
      <c r="AE289" t="s">
        <v>136</v>
      </c>
      <c r="AG289" s="1" t="s">
        <v>427</v>
      </c>
      <c r="AH289" t="s">
        <v>136</v>
      </c>
      <c r="AI289" t="s">
        <v>136</v>
      </c>
      <c r="AJ289" t="s">
        <v>136</v>
      </c>
      <c r="AK289" t="s">
        <v>136</v>
      </c>
      <c r="AL289" t="s">
        <v>136</v>
      </c>
      <c r="AM289" t="s">
        <v>136</v>
      </c>
      <c r="AO289" s="1" t="s">
        <v>428</v>
      </c>
      <c r="AP289" t="s">
        <v>136</v>
      </c>
      <c r="AQ289" t="s">
        <v>136</v>
      </c>
      <c r="AR289" t="s">
        <v>136</v>
      </c>
      <c r="AS289" t="s">
        <v>136</v>
      </c>
      <c r="AT289" t="s">
        <v>136</v>
      </c>
      <c r="AU289" t="s">
        <v>136</v>
      </c>
      <c r="AW289" s="1" t="s">
        <v>429</v>
      </c>
      <c r="AX289" t="s">
        <v>136</v>
      </c>
      <c r="AY289" t="s">
        <v>136</v>
      </c>
      <c r="AZ289" t="s">
        <v>136</v>
      </c>
      <c r="BA289" t="s">
        <v>136</v>
      </c>
      <c r="BB289" t="s">
        <v>136</v>
      </c>
      <c r="BC289" t="s">
        <v>136</v>
      </c>
      <c r="BE289" s="1" t="s">
        <v>430</v>
      </c>
      <c r="BF289" t="s">
        <v>136</v>
      </c>
      <c r="BG289" t="s">
        <v>136</v>
      </c>
      <c r="BH289" t="s">
        <v>136</v>
      </c>
      <c r="BI289" t="s">
        <v>136</v>
      </c>
      <c r="BJ289" t="s">
        <v>136</v>
      </c>
      <c r="BK289" t="s">
        <v>136</v>
      </c>
      <c r="BM289" s="1" t="s">
        <v>431</v>
      </c>
      <c r="BN289" t="s">
        <v>136</v>
      </c>
      <c r="BO289" t="s">
        <v>136</v>
      </c>
      <c r="BP289" t="s">
        <v>136</v>
      </c>
      <c r="BQ289" t="s">
        <v>136</v>
      </c>
      <c r="BR289" t="s">
        <v>136</v>
      </c>
      <c r="BS289" t="s">
        <v>136</v>
      </c>
      <c r="BU289" s="1" t="s">
        <v>432</v>
      </c>
      <c r="BV289" s="2" t="s">
        <v>433</v>
      </c>
      <c r="BW289" s="2" t="s">
        <v>434</v>
      </c>
      <c r="BX289" s="2" t="s">
        <v>435</v>
      </c>
      <c r="BY289" s="2"/>
      <c r="BZ289" s="6" t="s">
        <v>436</v>
      </c>
      <c r="CA289" s="2"/>
      <c r="CB289" s="2"/>
      <c r="CD289" t="s">
        <v>136</v>
      </c>
      <c r="CE289" t="s">
        <v>136</v>
      </c>
      <c r="CF289" t="s">
        <v>136</v>
      </c>
      <c r="CG289" t="s">
        <v>136</v>
      </c>
      <c r="CH289" t="s">
        <v>136</v>
      </c>
      <c r="CI289" t="s">
        <v>136</v>
      </c>
      <c r="CJ289" t="s">
        <v>136</v>
      </c>
      <c r="CL289" s="1" t="s">
        <v>437</v>
      </c>
      <c r="CM289" t="s">
        <v>136</v>
      </c>
      <c r="CN289" t="s">
        <v>136</v>
      </c>
      <c r="CO289" t="s">
        <v>132</v>
      </c>
      <c r="CP289" t="s">
        <v>136</v>
      </c>
      <c r="CQ289" t="s">
        <v>136</v>
      </c>
      <c r="CR289" t="s">
        <v>136</v>
      </c>
      <c r="CS289" t="s">
        <v>136</v>
      </c>
      <c r="CT289" t="s">
        <v>136</v>
      </c>
      <c r="CU289" t="s">
        <v>136</v>
      </c>
      <c r="CV289" t="s">
        <v>136</v>
      </c>
      <c r="CW289" t="s">
        <v>136</v>
      </c>
      <c r="CX289" t="s">
        <v>136</v>
      </c>
      <c r="CY289" t="s">
        <v>136</v>
      </c>
      <c r="CZ289" t="s">
        <v>136</v>
      </c>
      <c r="DA289" t="s">
        <v>136</v>
      </c>
      <c r="DB289" t="s">
        <v>136</v>
      </c>
      <c r="DC289" t="s">
        <v>136</v>
      </c>
      <c r="DD289" t="s">
        <v>136</v>
      </c>
      <c r="DE289" t="s">
        <v>136</v>
      </c>
      <c r="DF289" t="s">
        <v>136</v>
      </c>
      <c r="DG289" t="s">
        <v>136</v>
      </c>
      <c r="DH289" t="s">
        <v>136</v>
      </c>
      <c r="DI289" t="s">
        <v>136</v>
      </c>
      <c r="DJ289" t="s">
        <v>136</v>
      </c>
      <c r="DK289" t="s">
        <v>136</v>
      </c>
      <c r="DL289" t="s">
        <v>136</v>
      </c>
      <c r="DM289" t="s">
        <v>136</v>
      </c>
      <c r="DN289" t="s">
        <v>136</v>
      </c>
      <c r="DO289" t="s">
        <v>136</v>
      </c>
      <c r="DP289" t="s">
        <v>136</v>
      </c>
      <c r="DQ289" t="s">
        <v>136</v>
      </c>
      <c r="DR289" t="s">
        <v>136</v>
      </c>
      <c r="DS289" t="s">
        <v>136</v>
      </c>
      <c r="DT289" t="s">
        <v>136</v>
      </c>
      <c r="DV289" s="1" t="s">
        <v>438</v>
      </c>
      <c r="DW289" t="s">
        <v>136</v>
      </c>
      <c r="DX289" t="s">
        <v>136</v>
      </c>
      <c r="DY289" t="s">
        <v>132</v>
      </c>
      <c r="DZ289" t="s">
        <v>136</v>
      </c>
      <c r="EA289" t="s">
        <v>136</v>
      </c>
      <c r="EB289" t="s">
        <v>136</v>
      </c>
      <c r="EC289" t="s">
        <v>136</v>
      </c>
      <c r="ED289" t="s">
        <v>136</v>
      </c>
      <c r="EE289" t="s">
        <v>136</v>
      </c>
      <c r="EF289" t="s">
        <v>136</v>
      </c>
      <c r="EG289" t="s">
        <v>136</v>
      </c>
      <c r="EH289" t="s">
        <v>136</v>
      </c>
      <c r="EI289" t="s">
        <v>136</v>
      </c>
      <c r="EJ289" t="s">
        <v>136</v>
      </c>
      <c r="EK289" t="s">
        <v>136</v>
      </c>
      <c r="EL289" t="s">
        <v>136</v>
      </c>
      <c r="EM289" t="s">
        <v>136</v>
      </c>
      <c r="EN289" t="s">
        <v>136</v>
      </c>
      <c r="EO289" t="s">
        <v>136</v>
      </c>
      <c r="EP289" t="s">
        <v>136</v>
      </c>
      <c r="EQ289" t="s">
        <v>136</v>
      </c>
      <c r="ER289" t="s">
        <v>136</v>
      </c>
      <c r="ES289" t="s">
        <v>136</v>
      </c>
      <c r="ET289" t="s">
        <v>136</v>
      </c>
      <c r="EU289" t="s">
        <v>136</v>
      </c>
      <c r="EV289" t="s">
        <v>136</v>
      </c>
      <c r="EW289" t="s">
        <v>136</v>
      </c>
      <c r="EX289" t="s">
        <v>136</v>
      </c>
      <c r="EY289" t="s">
        <v>136</v>
      </c>
      <c r="EZ289" t="s">
        <v>136</v>
      </c>
      <c r="FA289" t="s">
        <v>132</v>
      </c>
      <c r="FB289" t="s">
        <v>136</v>
      </c>
      <c r="FC289" t="s">
        <v>136</v>
      </c>
      <c r="FD289" t="s">
        <v>136</v>
      </c>
      <c r="FE289" t="s">
        <v>136</v>
      </c>
      <c r="FF289" t="s">
        <v>136</v>
      </c>
      <c r="FH289" s="1" t="s">
        <v>439</v>
      </c>
      <c r="FI289" s="41" t="s">
        <v>592</v>
      </c>
      <c r="FJ289" s="41" t="s">
        <v>440</v>
      </c>
      <c r="FK289" s="41"/>
      <c r="FL289" s="42" t="s">
        <v>436</v>
      </c>
      <c r="FM289" s="41"/>
      <c r="FN289" s="41"/>
    </row>
    <row r="290" spans="1:170" x14ac:dyDescent="0.2">
      <c r="A290" t="s">
        <v>441</v>
      </c>
      <c r="B290">
        <f>COUNTIF(B3:B289, 0)</f>
        <v>15</v>
      </c>
      <c r="C290">
        <f t="shared" ref="C290:BN290" si="0">COUNTIF(C3:C289, 0)</f>
        <v>13</v>
      </c>
      <c r="D290">
        <f t="shared" si="0"/>
        <v>21</v>
      </c>
      <c r="E290">
        <f t="shared" si="0"/>
        <v>15</v>
      </c>
      <c r="F290">
        <f t="shared" si="0"/>
        <v>12</v>
      </c>
      <c r="G290">
        <f t="shared" si="0"/>
        <v>21</v>
      </c>
      <c r="H290" s="1">
        <f t="shared" ref="H290:H295" si="1">SUM(B290:G290)</f>
        <v>97</v>
      </c>
      <c r="I290" s="3">
        <f>H290/H295</f>
        <v>5.875227135069655E-2</v>
      </c>
      <c r="J290">
        <f t="shared" si="0"/>
        <v>33</v>
      </c>
      <c r="K290">
        <f t="shared" si="0"/>
        <v>33</v>
      </c>
      <c r="L290">
        <f t="shared" si="0"/>
        <v>16</v>
      </c>
      <c r="M290">
        <f t="shared" si="0"/>
        <v>27</v>
      </c>
      <c r="N290">
        <f t="shared" si="0"/>
        <v>29</v>
      </c>
      <c r="O290">
        <f t="shared" si="0"/>
        <v>27</v>
      </c>
      <c r="P290" s="1">
        <f t="shared" ref="P290:P295" si="2">SUM(J290:O290)</f>
        <v>165</v>
      </c>
      <c r="Q290" s="3">
        <f>P290/P295</f>
        <v>9.9697885196374625E-2</v>
      </c>
      <c r="R290">
        <f t="shared" si="0"/>
        <v>36</v>
      </c>
      <c r="S290">
        <f t="shared" si="0"/>
        <v>16</v>
      </c>
      <c r="T290">
        <f t="shared" si="0"/>
        <v>18</v>
      </c>
      <c r="U290">
        <f t="shared" si="0"/>
        <v>18</v>
      </c>
      <c r="V290">
        <f t="shared" si="0"/>
        <v>19</v>
      </c>
      <c r="W290">
        <f t="shared" si="0"/>
        <v>21</v>
      </c>
      <c r="X290" s="1">
        <f t="shared" ref="X290:X295" si="3">SUM(R290:W290)</f>
        <v>128</v>
      </c>
      <c r="Y290" s="3">
        <f>X290/X295</f>
        <v>7.8866296980899572E-2</v>
      </c>
      <c r="Z290">
        <f t="shared" si="0"/>
        <v>35</v>
      </c>
      <c r="AA290">
        <f t="shared" si="0"/>
        <v>62</v>
      </c>
      <c r="AB290">
        <f t="shared" si="0"/>
        <v>103</v>
      </c>
      <c r="AC290">
        <f t="shared" si="0"/>
        <v>37</v>
      </c>
      <c r="AD290">
        <f t="shared" si="0"/>
        <v>40</v>
      </c>
      <c r="AE290">
        <f t="shared" si="0"/>
        <v>58</v>
      </c>
      <c r="AF290" s="1">
        <f t="shared" ref="AF290:AF295" si="4">SUM(Z290:AE290)</f>
        <v>335</v>
      </c>
      <c r="AG290" s="3">
        <f>AF290/AF295</f>
        <v>0.20205066344993969</v>
      </c>
      <c r="AH290">
        <f t="shared" si="0"/>
        <v>27</v>
      </c>
      <c r="AI290">
        <f t="shared" si="0"/>
        <v>19</v>
      </c>
      <c r="AJ290">
        <f t="shared" si="0"/>
        <v>20</v>
      </c>
      <c r="AK290">
        <f t="shared" si="0"/>
        <v>17</v>
      </c>
      <c r="AL290">
        <f t="shared" si="0"/>
        <v>37</v>
      </c>
      <c r="AM290">
        <f t="shared" si="0"/>
        <v>25</v>
      </c>
      <c r="AN290" s="4">
        <f t="shared" ref="AN290:AN295" si="5">SUM(AH290:AM290)</f>
        <v>145</v>
      </c>
      <c r="AO290" s="5">
        <f>AN290/AN295</f>
        <v>8.7666263603385738E-2</v>
      </c>
      <c r="AP290">
        <f t="shared" si="0"/>
        <v>21</v>
      </c>
      <c r="AQ290">
        <f t="shared" si="0"/>
        <v>11</v>
      </c>
      <c r="AR290">
        <f t="shared" si="0"/>
        <v>20</v>
      </c>
      <c r="AS290">
        <f t="shared" si="0"/>
        <v>19</v>
      </c>
      <c r="AT290">
        <f t="shared" si="0"/>
        <v>12</v>
      </c>
      <c r="AU290">
        <f t="shared" si="0"/>
        <v>14</v>
      </c>
      <c r="AV290" s="4">
        <f t="shared" ref="AV290:AV295" si="6">SUM(AP290:AU290)</f>
        <v>97</v>
      </c>
      <c r="AW290" s="5">
        <f>AV290/AV295</f>
        <v>5.9074299634591959E-2</v>
      </c>
      <c r="AX290">
        <f t="shared" si="0"/>
        <v>32</v>
      </c>
      <c r="AY290">
        <f t="shared" si="0"/>
        <v>14</v>
      </c>
      <c r="AZ290">
        <f t="shared" si="0"/>
        <v>9</v>
      </c>
      <c r="BA290">
        <f t="shared" si="0"/>
        <v>29</v>
      </c>
      <c r="BB290">
        <f t="shared" si="0"/>
        <v>41</v>
      </c>
      <c r="BC290">
        <f t="shared" si="0"/>
        <v>10</v>
      </c>
      <c r="BD290" s="4">
        <f t="shared" ref="BD290:BD295" si="7">SUM(AX290:BC290)</f>
        <v>135</v>
      </c>
      <c r="BE290" s="5">
        <f>BD290/BD295</f>
        <v>8.211678832116788E-2</v>
      </c>
      <c r="BF290">
        <f t="shared" si="0"/>
        <v>11</v>
      </c>
      <c r="BG290">
        <f t="shared" si="0"/>
        <v>11</v>
      </c>
      <c r="BH290">
        <f t="shared" si="0"/>
        <v>8</v>
      </c>
      <c r="BI290">
        <f t="shared" si="0"/>
        <v>8</v>
      </c>
      <c r="BJ290">
        <f t="shared" si="0"/>
        <v>22</v>
      </c>
      <c r="BK290">
        <f t="shared" si="0"/>
        <v>18</v>
      </c>
      <c r="BL290" s="1">
        <f t="shared" ref="BL290:BL295" si="8">SUM(BF290:BK290)</f>
        <v>78</v>
      </c>
      <c r="BM290" s="3">
        <f>BL290/BL295</f>
        <v>4.7358834244080147E-2</v>
      </c>
      <c r="BN290">
        <f t="shared" si="0"/>
        <v>26</v>
      </c>
      <c r="BO290">
        <f t="shared" ref="BO290:DZ290" si="9">COUNTIF(BO3:BO289, 0)</f>
        <v>82</v>
      </c>
      <c r="BP290">
        <f t="shared" si="9"/>
        <v>70</v>
      </c>
      <c r="BQ290">
        <f t="shared" si="9"/>
        <v>19</v>
      </c>
      <c r="BR290">
        <f t="shared" si="9"/>
        <v>25</v>
      </c>
      <c r="BS290">
        <f t="shared" si="9"/>
        <v>39</v>
      </c>
      <c r="BT290" s="1">
        <f t="shared" ref="BT290:BT295" si="10">SUM(BN290:BS290)</f>
        <v>261</v>
      </c>
      <c r="BU290" s="3">
        <f>BT290/BT295</f>
        <v>0.15818181818181817</v>
      </c>
      <c r="BV290" s="2">
        <f t="shared" ref="BV290:BV295" si="11">SUM(B290:G290,J290:O290,R290:W290,Z290:AE290,AH290:AM290,AP290:AU290,AX290:BC290,BF290:BK290,BN290:BS290)</f>
        <v>1441</v>
      </c>
      <c r="BW290" s="6">
        <f>BV290/BV295</f>
        <v>9.7207231516459797E-2</v>
      </c>
      <c r="BX290" s="2">
        <v>0</v>
      </c>
      <c r="BY290" s="2" t="s">
        <v>442</v>
      </c>
      <c r="BZ290" s="2" t="s">
        <v>443</v>
      </c>
      <c r="CA290" s="2"/>
      <c r="CB290" s="2"/>
      <c r="CD290">
        <f t="shared" si="9"/>
        <v>7</v>
      </c>
      <c r="CE290">
        <f t="shared" si="9"/>
        <v>13</v>
      </c>
      <c r="CF290">
        <f t="shared" si="9"/>
        <v>12</v>
      </c>
      <c r="CG290">
        <f t="shared" si="9"/>
        <v>13</v>
      </c>
      <c r="CH290">
        <f t="shared" si="9"/>
        <v>14</v>
      </c>
      <c r="CI290">
        <f t="shared" si="9"/>
        <v>13</v>
      </c>
      <c r="CJ290">
        <f t="shared" si="9"/>
        <v>13</v>
      </c>
      <c r="CK290" s="1">
        <f t="shared" ref="CK290:CK295" si="12">SUM(CD290:CJ290)</f>
        <v>85</v>
      </c>
      <c r="CL290" s="3">
        <f>CK290/CK295</f>
        <v>4.4316996871741399E-2</v>
      </c>
      <c r="CM290">
        <f t="shared" si="9"/>
        <v>13</v>
      </c>
      <c r="CN290">
        <f t="shared" si="9"/>
        <v>15</v>
      </c>
      <c r="CO290">
        <f t="shared" si="9"/>
        <v>14</v>
      </c>
      <c r="CP290">
        <f t="shared" si="9"/>
        <v>13</v>
      </c>
      <c r="CQ290">
        <f t="shared" si="9"/>
        <v>14</v>
      </c>
      <c r="CR290">
        <f t="shared" si="9"/>
        <v>13</v>
      </c>
      <c r="CS290">
        <f t="shared" si="9"/>
        <v>13</v>
      </c>
      <c r="CT290">
        <f t="shared" si="9"/>
        <v>13</v>
      </c>
      <c r="CU290">
        <f t="shared" si="9"/>
        <v>22</v>
      </c>
      <c r="CV290">
        <f t="shared" si="9"/>
        <v>12</v>
      </c>
      <c r="CW290">
        <f t="shared" si="9"/>
        <v>14</v>
      </c>
      <c r="CX290">
        <f t="shared" si="9"/>
        <v>14</v>
      </c>
      <c r="CY290">
        <f t="shared" si="9"/>
        <v>13</v>
      </c>
      <c r="CZ290">
        <f t="shared" si="9"/>
        <v>13</v>
      </c>
      <c r="DA290">
        <f t="shared" si="9"/>
        <v>14</v>
      </c>
      <c r="DB290">
        <f t="shared" si="9"/>
        <v>14</v>
      </c>
      <c r="DC290">
        <f t="shared" si="9"/>
        <v>13</v>
      </c>
      <c r="DD290">
        <f t="shared" si="9"/>
        <v>12</v>
      </c>
      <c r="DE290">
        <f t="shared" si="9"/>
        <v>13</v>
      </c>
      <c r="DF290">
        <f t="shared" si="9"/>
        <v>13</v>
      </c>
      <c r="DG290">
        <f t="shared" si="9"/>
        <v>17</v>
      </c>
      <c r="DH290">
        <f t="shared" si="9"/>
        <v>12</v>
      </c>
      <c r="DI290">
        <f t="shared" si="9"/>
        <v>15</v>
      </c>
      <c r="DJ290">
        <f t="shared" si="9"/>
        <v>14</v>
      </c>
      <c r="DK290">
        <f t="shared" si="9"/>
        <v>13</v>
      </c>
      <c r="DL290">
        <f t="shared" si="9"/>
        <v>14</v>
      </c>
      <c r="DM290">
        <f t="shared" si="9"/>
        <v>13</v>
      </c>
      <c r="DN290">
        <f t="shared" si="9"/>
        <v>16</v>
      </c>
      <c r="DO290">
        <f t="shared" si="9"/>
        <v>15</v>
      </c>
      <c r="DP290">
        <f t="shared" si="9"/>
        <v>14</v>
      </c>
      <c r="DQ290">
        <f t="shared" si="9"/>
        <v>14</v>
      </c>
      <c r="DR290">
        <f t="shared" si="9"/>
        <v>13</v>
      </c>
      <c r="DS290">
        <f t="shared" si="9"/>
        <v>13</v>
      </c>
      <c r="DT290">
        <f t="shared" si="9"/>
        <v>15</v>
      </c>
      <c r="DU290" s="1">
        <f t="shared" ref="DU290:DU295" si="13">SUM(CM290:DT290)</f>
        <v>473</v>
      </c>
      <c r="DV290" s="3">
        <f>DU290/DU295</f>
        <v>5.0680381442194361E-2</v>
      </c>
      <c r="DW290">
        <f t="shared" si="9"/>
        <v>14</v>
      </c>
      <c r="DX290">
        <f t="shared" si="9"/>
        <v>14</v>
      </c>
      <c r="DY290">
        <f t="shared" si="9"/>
        <v>15</v>
      </c>
      <c r="DZ290">
        <f t="shared" si="9"/>
        <v>13</v>
      </c>
      <c r="EA290">
        <f t="shared" ref="EA290:FF290" si="14">COUNTIF(EA3:EA289, 0)</f>
        <v>13</v>
      </c>
      <c r="EB290">
        <f t="shared" si="14"/>
        <v>16</v>
      </c>
      <c r="EC290">
        <f t="shared" si="14"/>
        <v>19</v>
      </c>
      <c r="ED290">
        <f t="shared" si="14"/>
        <v>14</v>
      </c>
      <c r="EE290">
        <f t="shared" si="14"/>
        <v>13</v>
      </c>
      <c r="EF290">
        <f t="shared" si="14"/>
        <v>26</v>
      </c>
      <c r="EG290">
        <f t="shared" si="14"/>
        <v>13</v>
      </c>
      <c r="EH290">
        <f t="shared" si="14"/>
        <v>24</v>
      </c>
      <c r="EI290">
        <f t="shared" si="14"/>
        <v>13</v>
      </c>
      <c r="EJ290">
        <f t="shared" si="14"/>
        <v>14</v>
      </c>
      <c r="EK290">
        <f t="shared" si="14"/>
        <v>13</v>
      </c>
      <c r="EL290">
        <f t="shared" si="14"/>
        <v>13</v>
      </c>
      <c r="EM290">
        <f t="shared" si="14"/>
        <v>13</v>
      </c>
      <c r="EN290">
        <f t="shared" si="14"/>
        <v>14</v>
      </c>
      <c r="EO290">
        <f t="shared" si="14"/>
        <v>13</v>
      </c>
      <c r="EP290">
        <f t="shared" si="14"/>
        <v>13</v>
      </c>
      <c r="EQ290">
        <f t="shared" si="14"/>
        <v>15</v>
      </c>
      <c r="ER290">
        <f t="shared" si="14"/>
        <v>13</v>
      </c>
      <c r="ES290">
        <f t="shared" si="14"/>
        <v>14</v>
      </c>
      <c r="ET290">
        <f t="shared" si="14"/>
        <v>15</v>
      </c>
      <c r="EU290">
        <f t="shared" si="14"/>
        <v>14</v>
      </c>
      <c r="EV290">
        <f t="shared" si="14"/>
        <v>15</v>
      </c>
      <c r="EW290">
        <f t="shared" si="14"/>
        <v>24</v>
      </c>
      <c r="EX290">
        <f t="shared" si="14"/>
        <v>14</v>
      </c>
      <c r="EY290">
        <f t="shared" si="14"/>
        <v>22</v>
      </c>
      <c r="EZ290">
        <f t="shared" si="14"/>
        <v>14</v>
      </c>
      <c r="FA290">
        <f t="shared" si="14"/>
        <v>14</v>
      </c>
      <c r="FB290">
        <f t="shared" si="14"/>
        <v>13</v>
      </c>
      <c r="FC290">
        <f t="shared" si="14"/>
        <v>12</v>
      </c>
      <c r="FD290">
        <f t="shared" si="14"/>
        <v>20</v>
      </c>
      <c r="FE290">
        <f t="shared" si="14"/>
        <v>13</v>
      </c>
      <c r="FF290">
        <f t="shared" si="14"/>
        <v>15</v>
      </c>
      <c r="FG290" s="1">
        <f t="shared" ref="FG290:FG295" si="15">SUM(DW290:FF290)</f>
        <v>547</v>
      </c>
      <c r="FH290" s="3">
        <f>FG290/FG295</f>
        <v>5.5230210016155086E-2</v>
      </c>
      <c r="FI290" s="41">
        <f t="shared" ref="FI290:FI295" si="16">SUM(CD290:CJ290,CM290:DT290,DW290:FF290)</f>
        <v>1105</v>
      </c>
      <c r="FJ290" s="42">
        <f>FI290/FI295</f>
        <v>5.2233514535570784E-2</v>
      </c>
      <c r="FK290" s="41">
        <v>0</v>
      </c>
      <c r="FL290" s="41" t="s">
        <v>443</v>
      </c>
      <c r="FM290" s="41"/>
      <c r="FN290" s="41"/>
    </row>
    <row r="291" spans="1:170" x14ac:dyDescent="0.2">
      <c r="A291" t="s">
        <v>444</v>
      </c>
      <c r="B291">
        <f>COUNTIF(B3:B289,1)</f>
        <v>3</v>
      </c>
      <c r="C291">
        <f t="shared" ref="C291:BN291" si="17">COUNTIF(C3:C289,1)</f>
        <v>10</v>
      </c>
      <c r="D291">
        <f t="shared" si="17"/>
        <v>17</v>
      </c>
      <c r="E291">
        <f t="shared" si="17"/>
        <v>4</v>
      </c>
      <c r="F291">
        <f t="shared" si="17"/>
        <v>4</v>
      </c>
      <c r="G291">
        <f t="shared" si="17"/>
        <v>6</v>
      </c>
      <c r="H291" s="1">
        <f t="shared" si="1"/>
        <v>44</v>
      </c>
      <c r="I291" s="3">
        <f>H291/H295</f>
        <v>2.6650514839491216E-2</v>
      </c>
      <c r="J291">
        <f t="shared" si="17"/>
        <v>24</v>
      </c>
      <c r="K291">
        <f t="shared" si="17"/>
        <v>8</v>
      </c>
      <c r="L291">
        <f t="shared" si="17"/>
        <v>10</v>
      </c>
      <c r="M291">
        <f t="shared" si="17"/>
        <v>3</v>
      </c>
      <c r="N291">
        <f t="shared" si="17"/>
        <v>5</v>
      </c>
      <c r="O291">
        <f t="shared" si="17"/>
        <v>14</v>
      </c>
      <c r="P291" s="1">
        <f t="shared" si="2"/>
        <v>64</v>
      </c>
      <c r="Q291" s="3">
        <f>P291/P295</f>
        <v>3.8670694864048338E-2</v>
      </c>
      <c r="R291">
        <f t="shared" si="17"/>
        <v>6</v>
      </c>
      <c r="S291">
        <f t="shared" si="17"/>
        <v>28</v>
      </c>
      <c r="T291">
        <f t="shared" si="17"/>
        <v>6</v>
      </c>
      <c r="U291">
        <f t="shared" si="17"/>
        <v>10</v>
      </c>
      <c r="V291">
        <f t="shared" si="17"/>
        <v>23</v>
      </c>
      <c r="W291">
        <f t="shared" si="17"/>
        <v>9</v>
      </c>
      <c r="X291" s="1">
        <f t="shared" si="3"/>
        <v>82</v>
      </c>
      <c r="Y291" s="3">
        <f>X291/X295</f>
        <v>5.052372150338879E-2</v>
      </c>
      <c r="Z291">
        <f t="shared" si="17"/>
        <v>9</v>
      </c>
      <c r="AA291">
        <f t="shared" si="17"/>
        <v>22</v>
      </c>
      <c r="AB291">
        <f t="shared" si="17"/>
        <v>37</v>
      </c>
      <c r="AC291">
        <f t="shared" si="17"/>
        <v>24</v>
      </c>
      <c r="AD291">
        <f t="shared" si="17"/>
        <v>8</v>
      </c>
      <c r="AE291">
        <f t="shared" si="17"/>
        <v>7</v>
      </c>
      <c r="AF291" s="1">
        <f t="shared" si="4"/>
        <v>107</v>
      </c>
      <c r="AG291" s="3">
        <f>AF291/AF295</f>
        <v>6.453558504221954E-2</v>
      </c>
      <c r="AH291">
        <f t="shared" si="17"/>
        <v>33</v>
      </c>
      <c r="AI291">
        <f t="shared" si="17"/>
        <v>6</v>
      </c>
      <c r="AJ291">
        <f t="shared" si="17"/>
        <v>20</v>
      </c>
      <c r="AK291">
        <f t="shared" si="17"/>
        <v>15</v>
      </c>
      <c r="AL291">
        <f t="shared" si="17"/>
        <v>15</v>
      </c>
      <c r="AM291">
        <f t="shared" si="17"/>
        <v>4</v>
      </c>
      <c r="AN291" s="4">
        <f t="shared" si="5"/>
        <v>93</v>
      </c>
      <c r="AO291" s="5">
        <f>AN291/AN295</f>
        <v>5.6227327690447401E-2</v>
      </c>
      <c r="AP291">
        <f t="shared" si="17"/>
        <v>23</v>
      </c>
      <c r="AQ291">
        <f t="shared" si="17"/>
        <v>6</v>
      </c>
      <c r="AR291">
        <f t="shared" si="17"/>
        <v>5</v>
      </c>
      <c r="AS291">
        <f t="shared" si="17"/>
        <v>5</v>
      </c>
      <c r="AT291">
        <f t="shared" si="17"/>
        <v>4</v>
      </c>
      <c r="AU291">
        <f t="shared" si="17"/>
        <v>3</v>
      </c>
      <c r="AV291" s="4">
        <f t="shared" si="6"/>
        <v>46</v>
      </c>
      <c r="AW291" s="5">
        <f>AV291/AV295</f>
        <v>2.8014616321559074E-2</v>
      </c>
      <c r="AX291">
        <f t="shared" si="17"/>
        <v>5</v>
      </c>
      <c r="AY291">
        <f t="shared" si="17"/>
        <v>4</v>
      </c>
      <c r="AZ291">
        <f t="shared" si="17"/>
        <v>10</v>
      </c>
      <c r="BA291">
        <f t="shared" si="17"/>
        <v>5</v>
      </c>
      <c r="BB291">
        <f t="shared" si="17"/>
        <v>13</v>
      </c>
      <c r="BC291">
        <f t="shared" si="17"/>
        <v>10</v>
      </c>
      <c r="BD291" s="4">
        <f t="shared" si="7"/>
        <v>47</v>
      </c>
      <c r="BE291" s="5">
        <f>BD291/BD295</f>
        <v>2.8588807785888078E-2</v>
      </c>
      <c r="BF291">
        <f t="shared" si="17"/>
        <v>5</v>
      </c>
      <c r="BG291">
        <f t="shared" si="17"/>
        <v>6</v>
      </c>
      <c r="BH291">
        <f t="shared" si="17"/>
        <v>8</v>
      </c>
      <c r="BI291">
        <f t="shared" si="17"/>
        <v>20</v>
      </c>
      <c r="BJ291">
        <f t="shared" si="17"/>
        <v>6</v>
      </c>
      <c r="BK291">
        <f t="shared" si="17"/>
        <v>10</v>
      </c>
      <c r="BL291" s="1">
        <f t="shared" si="8"/>
        <v>55</v>
      </c>
      <c r="BM291" s="3">
        <f>BL291/BL295</f>
        <v>3.3394049787492414E-2</v>
      </c>
      <c r="BN291">
        <f t="shared" si="17"/>
        <v>5</v>
      </c>
      <c r="BO291">
        <f t="shared" ref="BO291:DZ291" si="18">COUNTIF(BO3:BO289,1)</f>
        <v>16</v>
      </c>
      <c r="BP291">
        <f t="shared" si="18"/>
        <v>36</v>
      </c>
      <c r="BQ291">
        <f t="shared" si="18"/>
        <v>7</v>
      </c>
      <c r="BR291">
        <f t="shared" si="18"/>
        <v>10</v>
      </c>
      <c r="BS291">
        <f t="shared" si="18"/>
        <v>50</v>
      </c>
      <c r="BT291" s="1">
        <f t="shared" si="10"/>
        <v>124</v>
      </c>
      <c r="BU291" s="3">
        <f>BT291/BT295</f>
        <v>7.515151515151515E-2</v>
      </c>
      <c r="BV291" s="2">
        <f t="shared" si="11"/>
        <v>662</v>
      </c>
      <c r="BW291" s="6">
        <f>BV291/BV295</f>
        <v>4.4657312466270915E-2</v>
      </c>
      <c r="BX291" s="2">
        <v>1</v>
      </c>
      <c r="BY291" s="2" t="s">
        <v>445</v>
      </c>
      <c r="BZ291" s="2" t="s">
        <v>446</v>
      </c>
      <c r="CA291" s="2"/>
      <c r="CB291" s="2"/>
      <c r="CD291">
        <f t="shared" si="18"/>
        <v>8</v>
      </c>
      <c r="CE291">
        <f t="shared" si="18"/>
        <v>4</v>
      </c>
      <c r="CF291">
        <f t="shared" si="18"/>
        <v>4</v>
      </c>
      <c r="CG291">
        <f t="shared" si="18"/>
        <v>10</v>
      </c>
      <c r="CH291">
        <f t="shared" si="18"/>
        <v>4</v>
      </c>
      <c r="CI291">
        <f t="shared" si="18"/>
        <v>5</v>
      </c>
      <c r="CJ291">
        <f t="shared" si="18"/>
        <v>6</v>
      </c>
      <c r="CK291" s="1">
        <f t="shared" si="12"/>
        <v>41</v>
      </c>
      <c r="CL291" s="3">
        <f>CK291/CK295</f>
        <v>2.1376433785192911E-2</v>
      </c>
      <c r="CM291">
        <f t="shared" si="18"/>
        <v>6</v>
      </c>
      <c r="CN291">
        <f t="shared" si="18"/>
        <v>4</v>
      </c>
      <c r="CO291">
        <f t="shared" si="18"/>
        <v>14</v>
      </c>
      <c r="CP291">
        <f t="shared" si="18"/>
        <v>9</v>
      </c>
      <c r="CQ291">
        <f t="shared" si="18"/>
        <v>3</v>
      </c>
      <c r="CR291">
        <f t="shared" si="18"/>
        <v>5</v>
      </c>
      <c r="CS291">
        <f t="shared" si="18"/>
        <v>9</v>
      </c>
      <c r="CT291">
        <f t="shared" si="18"/>
        <v>5</v>
      </c>
      <c r="CU291">
        <f t="shared" si="18"/>
        <v>40</v>
      </c>
      <c r="CV291">
        <f t="shared" si="18"/>
        <v>6</v>
      </c>
      <c r="CW291">
        <f t="shared" si="18"/>
        <v>5</v>
      </c>
      <c r="CX291">
        <f t="shared" si="18"/>
        <v>3</v>
      </c>
      <c r="CY291">
        <f t="shared" si="18"/>
        <v>7</v>
      </c>
      <c r="CZ291">
        <f t="shared" si="18"/>
        <v>4</v>
      </c>
      <c r="DA291">
        <f t="shared" si="18"/>
        <v>4</v>
      </c>
      <c r="DB291">
        <f t="shared" si="18"/>
        <v>11</v>
      </c>
      <c r="DC291">
        <f t="shared" si="18"/>
        <v>20</v>
      </c>
      <c r="DD291">
        <f t="shared" si="18"/>
        <v>20</v>
      </c>
      <c r="DE291">
        <f t="shared" si="18"/>
        <v>4</v>
      </c>
      <c r="DF291">
        <f t="shared" si="18"/>
        <v>3</v>
      </c>
      <c r="DG291">
        <f t="shared" si="18"/>
        <v>21</v>
      </c>
      <c r="DH291">
        <f t="shared" si="18"/>
        <v>21</v>
      </c>
      <c r="DI291">
        <f t="shared" si="18"/>
        <v>11</v>
      </c>
      <c r="DJ291">
        <f t="shared" si="18"/>
        <v>4</v>
      </c>
      <c r="DK291">
        <f t="shared" si="18"/>
        <v>4</v>
      </c>
      <c r="DL291">
        <f t="shared" si="18"/>
        <v>31</v>
      </c>
      <c r="DM291">
        <f t="shared" si="18"/>
        <v>9</v>
      </c>
      <c r="DN291">
        <f t="shared" si="18"/>
        <v>29</v>
      </c>
      <c r="DO291">
        <f t="shared" si="18"/>
        <v>16</v>
      </c>
      <c r="DP291">
        <f t="shared" si="18"/>
        <v>7</v>
      </c>
      <c r="DQ291">
        <f t="shared" si="18"/>
        <v>8</v>
      </c>
      <c r="DR291">
        <f t="shared" si="18"/>
        <v>4</v>
      </c>
      <c r="DS291">
        <f t="shared" si="18"/>
        <v>4</v>
      </c>
      <c r="DT291">
        <f t="shared" si="18"/>
        <v>5</v>
      </c>
      <c r="DU291" s="1">
        <f t="shared" si="13"/>
        <v>356</v>
      </c>
      <c r="DV291" s="3">
        <f>DU291/DU295</f>
        <v>3.8144219436408444E-2</v>
      </c>
      <c r="DW291">
        <f t="shared" si="18"/>
        <v>4</v>
      </c>
      <c r="DX291">
        <f t="shared" si="18"/>
        <v>16</v>
      </c>
      <c r="DY291">
        <f t="shared" si="18"/>
        <v>21</v>
      </c>
      <c r="DZ291">
        <f t="shared" si="18"/>
        <v>15</v>
      </c>
      <c r="EA291">
        <f t="shared" ref="EA291:FF291" si="19">COUNTIF(EA3:EA289,1)</f>
        <v>3</v>
      </c>
      <c r="EB291">
        <f t="shared" si="19"/>
        <v>37</v>
      </c>
      <c r="EC291">
        <f t="shared" si="19"/>
        <v>6</v>
      </c>
      <c r="ED291">
        <f t="shared" si="19"/>
        <v>9</v>
      </c>
      <c r="EE291">
        <f t="shared" si="19"/>
        <v>10</v>
      </c>
      <c r="EF291">
        <f t="shared" si="19"/>
        <v>14</v>
      </c>
      <c r="EG291">
        <f t="shared" si="19"/>
        <v>25</v>
      </c>
      <c r="EH291">
        <f t="shared" si="19"/>
        <v>26</v>
      </c>
      <c r="EI291">
        <f t="shared" si="19"/>
        <v>4</v>
      </c>
      <c r="EJ291">
        <f t="shared" si="19"/>
        <v>7</v>
      </c>
      <c r="EK291">
        <f t="shared" si="19"/>
        <v>5</v>
      </c>
      <c r="EL291">
        <f t="shared" si="19"/>
        <v>4</v>
      </c>
      <c r="EM291">
        <f t="shared" si="19"/>
        <v>4</v>
      </c>
      <c r="EN291">
        <f t="shared" si="19"/>
        <v>4</v>
      </c>
      <c r="EO291">
        <f t="shared" si="19"/>
        <v>4</v>
      </c>
      <c r="EP291">
        <f t="shared" si="19"/>
        <v>4</v>
      </c>
      <c r="EQ291">
        <f t="shared" si="19"/>
        <v>8</v>
      </c>
      <c r="ER291">
        <f t="shared" si="19"/>
        <v>5</v>
      </c>
      <c r="ES291">
        <f t="shared" si="19"/>
        <v>5</v>
      </c>
      <c r="ET291">
        <f t="shared" si="19"/>
        <v>4</v>
      </c>
      <c r="EU291">
        <f t="shared" si="19"/>
        <v>18</v>
      </c>
      <c r="EV291">
        <f t="shared" si="19"/>
        <v>14</v>
      </c>
      <c r="EW291">
        <f t="shared" si="19"/>
        <v>4</v>
      </c>
      <c r="EX291">
        <f t="shared" si="19"/>
        <v>9</v>
      </c>
      <c r="EY291">
        <f t="shared" si="19"/>
        <v>6</v>
      </c>
      <c r="EZ291">
        <f t="shared" si="19"/>
        <v>4</v>
      </c>
      <c r="FA291">
        <f t="shared" si="19"/>
        <v>46</v>
      </c>
      <c r="FB291">
        <f t="shared" si="19"/>
        <v>5</v>
      </c>
      <c r="FC291">
        <f t="shared" si="19"/>
        <v>5</v>
      </c>
      <c r="FD291">
        <f t="shared" si="19"/>
        <v>18</v>
      </c>
      <c r="FE291">
        <f t="shared" si="19"/>
        <v>14</v>
      </c>
      <c r="FF291">
        <f t="shared" si="19"/>
        <v>7</v>
      </c>
      <c r="FG291" s="1">
        <f t="shared" si="15"/>
        <v>394</v>
      </c>
      <c r="FH291" s="3">
        <f>FG291/FG295</f>
        <v>3.978190630048465E-2</v>
      </c>
      <c r="FI291" s="41">
        <f t="shared" si="16"/>
        <v>791</v>
      </c>
      <c r="FJ291" s="42">
        <f>FI291/FI295</f>
        <v>3.7390687780666509E-2</v>
      </c>
      <c r="FK291" s="41">
        <v>1</v>
      </c>
      <c r="FL291" s="41" t="s">
        <v>446</v>
      </c>
      <c r="FM291" s="41"/>
      <c r="FN291" s="41"/>
    </row>
    <row r="292" spans="1:170" x14ac:dyDescent="0.2">
      <c r="A292" t="s">
        <v>447</v>
      </c>
      <c r="B292">
        <f>COUNTIF(B3:B289,2)</f>
        <v>228</v>
      </c>
      <c r="C292">
        <f t="shared" ref="C292:BN292" si="20">COUNTIF(C3:C289,2)</f>
        <v>194</v>
      </c>
      <c r="D292">
        <f t="shared" si="20"/>
        <v>160</v>
      </c>
      <c r="E292">
        <f t="shared" si="20"/>
        <v>224</v>
      </c>
      <c r="F292">
        <f t="shared" si="20"/>
        <v>196</v>
      </c>
      <c r="G292">
        <f t="shared" si="20"/>
        <v>187</v>
      </c>
      <c r="H292" s="1">
        <f t="shared" si="1"/>
        <v>1189</v>
      </c>
      <c r="I292" s="3">
        <f>H292/H295</f>
        <v>0.72016959418534221</v>
      </c>
      <c r="J292">
        <f t="shared" si="20"/>
        <v>173</v>
      </c>
      <c r="K292">
        <f t="shared" si="20"/>
        <v>216</v>
      </c>
      <c r="L292">
        <f t="shared" si="20"/>
        <v>228</v>
      </c>
      <c r="M292">
        <f t="shared" si="20"/>
        <v>227</v>
      </c>
      <c r="N292">
        <f t="shared" si="20"/>
        <v>210</v>
      </c>
      <c r="O292">
        <f t="shared" si="20"/>
        <v>206</v>
      </c>
      <c r="P292" s="1">
        <f t="shared" si="2"/>
        <v>1260</v>
      </c>
      <c r="Q292" s="3">
        <f>P292/P295</f>
        <v>0.76132930513595165</v>
      </c>
      <c r="R292">
        <f t="shared" si="20"/>
        <v>174</v>
      </c>
      <c r="S292">
        <f t="shared" si="20"/>
        <v>188</v>
      </c>
      <c r="T292">
        <f t="shared" si="20"/>
        <v>206</v>
      </c>
      <c r="U292">
        <f t="shared" si="20"/>
        <v>192</v>
      </c>
      <c r="V292">
        <f t="shared" si="20"/>
        <v>186</v>
      </c>
      <c r="W292">
        <f t="shared" si="20"/>
        <v>183</v>
      </c>
      <c r="X292" s="1">
        <f t="shared" si="3"/>
        <v>1129</v>
      </c>
      <c r="Y292" s="3">
        <f>X292/X295</f>
        <v>0.69562538508934069</v>
      </c>
      <c r="Z292">
        <f t="shared" si="20"/>
        <v>202</v>
      </c>
      <c r="AA292">
        <f t="shared" si="20"/>
        <v>177</v>
      </c>
      <c r="AB292">
        <f t="shared" si="20"/>
        <v>119</v>
      </c>
      <c r="AC292">
        <f t="shared" si="20"/>
        <v>157</v>
      </c>
      <c r="AD292">
        <f t="shared" si="20"/>
        <v>206</v>
      </c>
      <c r="AE292">
        <f t="shared" si="20"/>
        <v>189</v>
      </c>
      <c r="AF292" s="1">
        <f t="shared" si="4"/>
        <v>1050</v>
      </c>
      <c r="AG292" s="3">
        <f>AF292/AF295</f>
        <v>0.63329312424607964</v>
      </c>
      <c r="AH292">
        <f t="shared" si="20"/>
        <v>199</v>
      </c>
      <c r="AI292">
        <f t="shared" si="20"/>
        <v>217</v>
      </c>
      <c r="AJ292">
        <f t="shared" si="20"/>
        <v>203</v>
      </c>
      <c r="AK292">
        <f t="shared" si="20"/>
        <v>227</v>
      </c>
      <c r="AL292">
        <f t="shared" si="20"/>
        <v>202</v>
      </c>
      <c r="AM292">
        <f t="shared" si="20"/>
        <v>193</v>
      </c>
      <c r="AN292" s="4">
        <f t="shared" si="5"/>
        <v>1241</v>
      </c>
      <c r="AO292" s="5">
        <f>AN292/AN295</f>
        <v>0.75030229746070132</v>
      </c>
      <c r="AP292">
        <f t="shared" si="20"/>
        <v>200</v>
      </c>
      <c r="AQ292">
        <f t="shared" si="20"/>
        <v>235</v>
      </c>
      <c r="AR292">
        <f t="shared" si="20"/>
        <v>210</v>
      </c>
      <c r="AS292">
        <f t="shared" si="20"/>
        <v>202</v>
      </c>
      <c r="AT292">
        <f t="shared" si="20"/>
        <v>227</v>
      </c>
      <c r="AU292">
        <f t="shared" si="20"/>
        <v>223</v>
      </c>
      <c r="AV292" s="4">
        <f t="shared" si="6"/>
        <v>1297</v>
      </c>
      <c r="AW292" s="5">
        <f>AV292/AV295</f>
        <v>0.78989037758830694</v>
      </c>
      <c r="AX292">
        <f t="shared" si="20"/>
        <v>189</v>
      </c>
      <c r="AY292">
        <f t="shared" si="20"/>
        <v>218</v>
      </c>
      <c r="AZ292">
        <f t="shared" si="20"/>
        <v>213</v>
      </c>
      <c r="BA292">
        <f t="shared" si="20"/>
        <v>189</v>
      </c>
      <c r="BB292">
        <f t="shared" si="20"/>
        <v>182</v>
      </c>
      <c r="BC292">
        <f t="shared" si="20"/>
        <v>216</v>
      </c>
      <c r="BD292" s="4">
        <f t="shared" si="7"/>
        <v>1207</v>
      </c>
      <c r="BE292" s="5">
        <f>BD292/BD295</f>
        <v>0.73418491484184911</v>
      </c>
      <c r="BF292">
        <f t="shared" si="20"/>
        <v>208</v>
      </c>
      <c r="BG292">
        <f t="shared" si="20"/>
        <v>222</v>
      </c>
      <c r="BH292">
        <f t="shared" si="20"/>
        <v>213</v>
      </c>
      <c r="BI292">
        <f t="shared" si="20"/>
        <v>129</v>
      </c>
      <c r="BJ292">
        <f t="shared" si="20"/>
        <v>214</v>
      </c>
      <c r="BK292">
        <f t="shared" si="20"/>
        <v>221</v>
      </c>
      <c r="BL292" s="1">
        <f t="shared" si="8"/>
        <v>1207</v>
      </c>
      <c r="BM292" s="3">
        <f>BL292/BL295</f>
        <v>0.73284760170006069</v>
      </c>
      <c r="BN292">
        <f t="shared" si="20"/>
        <v>192</v>
      </c>
      <c r="BO292">
        <f t="shared" ref="BO292:DZ292" si="21">COUNTIF(BO3:BO289,2)</f>
        <v>142</v>
      </c>
      <c r="BP292">
        <f t="shared" si="21"/>
        <v>139</v>
      </c>
      <c r="BQ292">
        <f t="shared" si="21"/>
        <v>212</v>
      </c>
      <c r="BR292">
        <f t="shared" si="21"/>
        <v>189</v>
      </c>
      <c r="BS292">
        <f t="shared" si="21"/>
        <v>153</v>
      </c>
      <c r="BT292" s="1">
        <f t="shared" si="10"/>
        <v>1027</v>
      </c>
      <c r="BU292" s="3">
        <f>BT292/BT295</f>
        <v>0.62242424242424244</v>
      </c>
      <c r="BV292" s="2">
        <f t="shared" si="11"/>
        <v>10607</v>
      </c>
      <c r="BW292" s="6">
        <f>BV292/BV295</f>
        <v>0.71552887209929839</v>
      </c>
      <c r="BX292" s="2">
        <v>2</v>
      </c>
      <c r="BY292" s="2" t="s">
        <v>448</v>
      </c>
      <c r="BZ292" s="2" t="s">
        <v>449</v>
      </c>
      <c r="CA292" s="2"/>
      <c r="CB292" s="2"/>
      <c r="CD292">
        <f t="shared" si="21"/>
        <v>131</v>
      </c>
      <c r="CE292">
        <f t="shared" si="21"/>
        <v>235</v>
      </c>
      <c r="CF292">
        <f t="shared" si="21"/>
        <v>241</v>
      </c>
      <c r="CG292">
        <f t="shared" si="21"/>
        <v>206</v>
      </c>
      <c r="CH292">
        <f t="shared" si="21"/>
        <v>205</v>
      </c>
      <c r="CI292">
        <f t="shared" si="21"/>
        <v>234</v>
      </c>
      <c r="CJ292">
        <f t="shared" si="21"/>
        <v>233</v>
      </c>
      <c r="CK292" s="1">
        <f t="shared" si="12"/>
        <v>1485</v>
      </c>
      <c r="CL292" s="3">
        <f>CK292/CK295</f>
        <v>0.77424400417101147</v>
      </c>
      <c r="CM292">
        <f t="shared" si="21"/>
        <v>236</v>
      </c>
      <c r="CN292">
        <f t="shared" si="21"/>
        <v>240</v>
      </c>
      <c r="CO292">
        <f t="shared" si="21"/>
        <v>229</v>
      </c>
      <c r="CP292">
        <f t="shared" si="21"/>
        <v>190</v>
      </c>
      <c r="CQ292">
        <f t="shared" si="21"/>
        <v>237</v>
      </c>
      <c r="CR292">
        <f t="shared" si="21"/>
        <v>236</v>
      </c>
      <c r="CS292">
        <f t="shared" si="21"/>
        <v>235</v>
      </c>
      <c r="CT292">
        <f t="shared" si="21"/>
        <v>234</v>
      </c>
      <c r="CU292">
        <f t="shared" si="21"/>
        <v>195</v>
      </c>
      <c r="CV292">
        <f t="shared" si="21"/>
        <v>238</v>
      </c>
      <c r="CW292">
        <f t="shared" si="21"/>
        <v>225</v>
      </c>
      <c r="CX292">
        <f t="shared" si="21"/>
        <v>236</v>
      </c>
      <c r="CY292">
        <f t="shared" si="21"/>
        <v>229</v>
      </c>
      <c r="CZ292">
        <f t="shared" si="21"/>
        <v>240</v>
      </c>
      <c r="DA292">
        <f t="shared" si="21"/>
        <v>241</v>
      </c>
      <c r="DB292">
        <f t="shared" si="21"/>
        <v>228</v>
      </c>
      <c r="DC292">
        <f t="shared" si="21"/>
        <v>217</v>
      </c>
      <c r="DD292">
        <f t="shared" si="21"/>
        <v>221</v>
      </c>
      <c r="DE292">
        <f t="shared" si="21"/>
        <v>201</v>
      </c>
      <c r="DF292">
        <f t="shared" si="21"/>
        <v>214</v>
      </c>
      <c r="DG292">
        <f t="shared" si="21"/>
        <v>218</v>
      </c>
      <c r="DH292">
        <f t="shared" si="21"/>
        <v>222</v>
      </c>
      <c r="DI292">
        <f t="shared" si="21"/>
        <v>233</v>
      </c>
      <c r="DJ292">
        <f t="shared" si="21"/>
        <v>238</v>
      </c>
      <c r="DK292">
        <f t="shared" si="21"/>
        <v>238</v>
      </c>
      <c r="DL292">
        <f t="shared" si="21"/>
        <v>199</v>
      </c>
      <c r="DM292">
        <f t="shared" si="21"/>
        <v>229</v>
      </c>
      <c r="DN292">
        <f t="shared" si="21"/>
        <v>203</v>
      </c>
      <c r="DO292">
        <f t="shared" si="21"/>
        <v>216</v>
      </c>
      <c r="DP292">
        <f t="shared" si="21"/>
        <v>233</v>
      </c>
      <c r="DQ292">
        <f t="shared" si="21"/>
        <v>227</v>
      </c>
      <c r="DR292">
        <f t="shared" si="21"/>
        <v>234</v>
      </c>
      <c r="DS292">
        <f t="shared" si="21"/>
        <v>220</v>
      </c>
      <c r="DT292">
        <f t="shared" si="21"/>
        <v>239</v>
      </c>
      <c r="DU292" s="1">
        <f t="shared" si="13"/>
        <v>7671</v>
      </c>
      <c r="DV292" s="3">
        <f>DU292/DU295</f>
        <v>0.82192221150755385</v>
      </c>
      <c r="DW292">
        <f t="shared" si="21"/>
        <v>238</v>
      </c>
      <c r="DX292">
        <f t="shared" si="21"/>
        <v>224</v>
      </c>
      <c r="DY292">
        <f t="shared" si="21"/>
        <v>209</v>
      </c>
      <c r="DZ292">
        <f t="shared" si="21"/>
        <v>220</v>
      </c>
      <c r="EA292">
        <f t="shared" ref="EA292:FF292" si="22">COUNTIF(EA3:EA289,2)</f>
        <v>230</v>
      </c>
      <c r="EB292">
        <f t="shared" si="22"/>
        <v>190</v>
      </c>
      <c r="EC292">
        <f t="shared" si="22"/>
        <v>229</v>
      </c>
      <c r="ED292">
        <f t="shared" si="22"/>
        <v>200</v>
      </c>
      <c r="EE292">
        <f t="shared" si="22"/>
        <v>215</v>
      </c>
      <c r="EF292">
        <f t="shared" si="22"/>
        <v>219</v>
      </c>
      <c r="EG292">
        <f t="shared" si="22"/>
        <v>215</v>
      </c>
      <c r="EH292">
        <f t="shared" si="22"/>
        <v>200</v>
      </c>
      <c r="EI292">
        <f t="shared" si="22"/>
        <v>234</v>
      </c>
      <c r="EJ292">
        <f t="shared" si="22"/>
        <v>227</v>
      </c>
      <c r="EK292">
        <f t="shared" si="22"/>
        <v>229</v>
      </c>
      <c r="EL292">
        <f t="shared" si="22"/>
        <v>213</v>
      </c>
      <c r="EM292">
        <f t="shared" si="22"/>
        <v>236</v>
      </c>
      <c r="EN292">
        <f t="shared" si="22"/>
        <v>241</v>
      </c>
      <c r="EO292">
        <f t="shared" si="22"/>
        <v>236</v>
      </c>
      <c r="EP292">
        <f t="shared" si="22"/>
        <v>238</v>
      </c>
      <c r="EQ292">
        <f t="shared" si="22"/>
        <v>201</v>
      </c>
      <c r="ER292">
        <f t="shared" si="22"/>
        <v>211</v>
      </c>
      <c r="ES292">
        <f t="shared" si="22"/>
        <v>237</v>
      </c>
      <c r="ET292">
        <f t="shared" si="22"/>
        <v>232</v>
      </c>
      <c r="EU292">
        <f t="shared" si="22"/>
        <v>182</v>
      </c>
      <c r="EV292">
        <f t="shared" si="22"/>
        <v>185</v>
      </c>
      <c r="EW292">
        <f t="shared" si="22"/>
        <v>231</v>
      </c>
      <c r="EX292">
        <f t="shared" si="22"/>
        <v>212</v>
      </c>
      <c r="EY292">
        <f t="shared" si="22"/>
        <v>200</v>
      </c>
      <c r="EZ292">
        <f t="shared" si="22"/>
        <v>205</v>
      </c>
      <c r="FA292">
        <f t="shared" si="22"/>
        <v>200</v>
      </c>
      <c r="FB292">
        <f t="shared" si="22"/>
        <v>236</v>
      </c>
      <c r="FC292">
        <f t="shared" si="22"/>
        <v>214</v>
      </c>
      <c r="FD292">
        <f t="shared" si="22"/>
        <v>219</v>
      </c>
      <c r="FE292">
        <f t="shared" si="22"/>
        <v>228</v>
      </c>
      <c r="FF292">
        <f t="shared" si="22"/>
        <v>232</v>
      </c>
      <c r="FG292" s="1">
        <f t="shared" si="15"/>
        <v>7868</v>
      </c>
      <c r="FH292" s="3">
        <f>FG292/FG295</f>
        <v>0.79442649434571888</v>
      </c>
      <c r="FI292" s="41">
        <f t="shared" si="16"/>
        <v>17024</v>
      </c>
      <c r="FJ292" s="42">
        <f>FI292/FI295</f>
        <v>0.8047270148900969</v>
      </c>
      <c r="FK292" s="41">
        <v>2</v>
      </c>
      <c r="FL292" s="41" t="s">
        <v>449</v>
      </c>
      <c r="FM292" s="41"/>
      <c r="FN292" s="41"/>
    </row>
    <row r="293" spans="1:170" x14ac:dyDescent="0.2">
      <c r="A293" t="s">
        <v>450</v>
      </c>
      <c r="B293">
        <f>COUNTIF(B3:B289,3)</f>
        <v>10</v>
      </c>
      <c r="C293">
        <f t="shared" ref="C293:BN293" si="23">COUNTIF(C3:C289,3)</f>
        <v>28</v>
      </c>
      <c r="D293">
        <f t="shared" si="23"/>
        <v>34</v>
      </c>
      <c r="E293">
        <f t="shared" si="23"/>
        <v>10</v>
      </c>
      <c r="F293">
        <f t="shared" si="23"/>
        <v>33</v>
      </c>
      <c r="G293">
        <f t="shared" si="23"/>
        <v>28</v>
      </c>
      <c r="H293" s="1">
        <f t="shared" si="1"/>
        <v>143</v>
      </c>
      <c r="I293" s="3">
        <f>H293/H295</f>
        <v>8.6614173228346455E-2</v>
      </c>
      <c r="J293">
        <f t="shared" si="23"/>
        <v>35</v>
      </c>
      <c r="K293">
        <f t="shared" si="23"/>
        <v>10</v>
      </c>
      <c r="L293">
        <f t="shared" si="23"/>
        <v>16</v>
      </c>
      <c r="M293">
        <f t="shared" si="23"/>
        <v>12</v>
      </c>
      <c r="N293">
        <f t="shared" si="23"/>
        <v>20</v>
      </c>
      <c r="O293">
        <f t="shared" si="23"/>
        <v>16</v>
      </c>
      <c r="P293" s="1">
        <f t="shared" si="2"/>
        <v>109</v>
      </c>
      <c r="Q293" s="3">
        <f>P293/P295</f>
        <v>6.5861027190332322E-2</v>
      </c>
      <c r="R293">
        <f t="shared" si="23"/>
        <v>31</v>
      </c>
      <c r="S293">
        <f t="shared" si="23"/>
        <v>14</v>
      </c>
      <c r="T293">
        <f t="shared" si="23"/>
        <v>21</v>
      </c>
      <c r="U293">
        <f t="shared" si="23"/>
        <v>17</v>
      </c>
      <c r="V293">
        <f t="shared" si="23"/>
        <v>35</v>
      </c>
      <c r="W293">
        <f t="shared" si="23"/>
        <v>13</v>
      </c>
      <c r="X293" s="1">
        <f t="shared" si="3"/>
        <v>131</v>
      </c>
      <c r="Y293" s="3">
        <f>X293/X295</f>
        <v>8.0714725816389402E-2</v>
      </c>
      <c r="Z293">
        <f t="shared" si="23"/>
        <v>20</v>
      </c>
      <c r="AA293">
        <f t="shared" si="23"/>
        <v>9</v>
      </c>
      <c r="AB293">
        <f t="shared" si="23"/>
        <v>12</v>
      </c>
      <c r="AC293">
        <f t="shared" si="23"/>
        <v>37</v>
      </c>
      <c r="AD293">
        <f t="shared" si="23"/>
        <v>11</v>
      </c>
      <c r="AE293">
        <f t="shared" si="23"/>
        <v>14</v>
      </c>
      <c r="AF293" s="1">
        <f t="shared" si="4"/>
        <v>103</v>
      </c>
      <c r="AG293" s="3">
        <f>AF293/AF295</f>
        <v>6.2123039806996384E-2</v>
      </c>
      <c r="AH293">
        <f t="shared" si="23"/>
        <v>11</v>
      </c>
      <c r="AI293">
        <f t="shared" si="23"/>
        <v>15</v>
      </c>
      <c r="AJ293">
        <f t="shared" si="23"/>
        <v>23</v>
      </c>
      <c r="AK293">
        <f t="shared" si="23"/>
        <v>12</v>
      </c>
      <c r="AL293">
        <f t="shared" si="23"/>
        <v>15</v>
      </c>
      <c r="AM293">
        <f t="shared" si="23"/>
        <v>13</v>
      </c>
      <c r="AN293" s="4">
        <f t="shared" si="5"/>
        <v>89</v>
      </c>
      <c r="AO293" s="5">
        <f>AN293/AN295</f>
        <v>5.3808948004836758E-2</v>
      </c>
      <c r="AP293">
        <f t="shared" si="23"/>
        <v>19</v>
      </c>
      <c r="AQ293">
        <f t="shared" si="23"/>
        <v>13</v>
      </c>
      <c r="AR293">
        <f t="shared" si="23"/>
        <v>19</v>
      </c>
      <c r="AS293">
        <f t="shared" si="23"/>
        <v>16</v>
      </c>
      <c r="AT293">
        <f t="shared" si="23"/>
        <v>22</v>
      </c>
      <c r="AU293">
        <f t="shared" si="23"/>
        <v>9</v>
      </c>
      <c r="AV293" s="4">
        <f t="shared" si="6"/>
        <v>98</v>
      </c>
      <c r="AW293" s="5">
        <f>AV293/AV295</f>
        <v>5.9683313032886723E-2</v>
      </c>
      <c r="AX293">
        <f t="shared" si="23"/>
        <v>14</v>
      </c>
      <c r="AY293">
        <f t="shared" si="23"/>
        <v>10</v>
      </c>
      <c r="AZ293">
        <f t="shared" si="23"/>
        <v>17</v>
      </c>
      <c r="BA293">
        <f t="shared" si="23"/>
        <v>28</v>
      </c>
      <c r="BB293">
        <f t="shared" si="23"/>
        <v>17</v>
      </c>
      <c r="BC293">
        <f t="shared" si="23"/>
        <v>9</v>
      </c>
      <c r="BD293" s="4">
        <f t="shared" si="7"/>
        <v>95</v>
      </c>
      <c r="BE293" s="5">
        <f>BD293/BD295</f>
        <v>5.778588807785888E-2</v>
      </c>
      <c r="BF293">
        <f t="shared" si="23"/>
        <v>15</v>
      </c>
      <c r="BG293">
        <f t="shared" si="23"/>
        <v>13</v>
      </c>
      <c r="BH293">
        <f t="shared" si="23"/>
        <v>17</v>
      </c>
      <c r="BI293">
        <f t="shared" si="23"/>
        <v>18</v>
      </c>
      <c r="BJ293">
        <f t="shared" si="23"/>
        <v>12</v>
      </c>
      <c r="BK293">
        <f t="shared" si="23"/>
        <v>12</v>
      </c>
      <c r="BL293" s="1">
        <f t="shared" si="8"/>
        <v>87</v>
      </c>
      <c r="BM293" s="3">
        <f>BL293/BL295</f>
        <v>5.2823315118397086E-2</v>
      </c>
      <c r="BN293">
        <f t="shared" si="23"/>
        <v>15</v>
      </c>
      <c r="BO293">
        <f t="shared" ref="BO293:DZ293" si="24">COUNTIF(BO3:BO289,3)</f>
        <v>12</v>
      </c>
      <c r="BP293">
        <f t="shared" si="24"/>
        <v>11</v>
      </c>
      <c r="BQ293">
        <f t="shared" si="24"/>
        <v>10</v>
      </c>
      <c r="BR293">
        <f t="shared" si="24"/>
        <v>13</v>
      </c>
      <c r="BS293">
        <f t="shared" si="24"/>
        <v>13</v>
      </c>
      <c r="BT293" s="1">
        <f t="shared" si="10"/>
        <v>74</v>
      </c>
      <c r="BU293" s="3">
        <f>BT293/BT295</f>
        <v>4.4848484848484846E-2</v>
      </c>
      <c r="BV293" s="2">
        <f t="shared" si="11"/>
        <v>929</v>
      </c>
      <c r="BW293" s="6">
        <f>BV293/BV295</f>
        <v>6.2668645439827309E-2</v>
      </c>
      <c r="BX293" s="2">
        <v>3</v>
      </c>
      <c r="BY293" s="2" t="s">
        <v>451</v>
      </c>
      <c r="BZ293" s="2" t="s">
        <v>452</v>
      </c>
      <c r="CA293" s="2"/>
      <c r="CB293" s="2"/>
      <c r="CD293">
        <f t="shared" si="24"/>
        <v>18</v>
      </c>
      <c r="CE293">
        <f t="shared" si="24"/>
        <v>12</v>
      </c>
      <c r="CF293">
        <f t="shared" si="24"/>
        <v>11</v>
      </c>
      <c r="CG293">
        <f t="shared" si="24"/>
        <v>31</v>
      </c>
      <c r="CH293">
        <f t="shared" si="24"/>
        <v>44</v>
      </c>
      <c r="CI293">
        <f t="shared" si="24"/>
        <v>14</v>
      </c>
      <c r="CJ293">
        <f t="shared" si="24"/>
        <v>12</v>
      </c>
      <c r="CK293" s="1">
        <f t="shared" si="12"/>
        <v>142</v>
      </c>
      <c r="CL293" s="3">
        <f>CK293/CK295</f>
        <v>7.40354535974974E-2</v>
      </c>
      <c r="CM293">
        <f t="shared" si="24"/>
        <v>14</v>
      </c>
      <c r="CN293">
        <f t="shared" si="24"/>
        <v>13</v>
      </c>
      <c r="CO293">
        <f t="shared" si="24"/>
        <v>10</v>
      </c>
      <c r="CP293">
        <f t="shared" si="24"/>
        <v>45</v>
      </c>
      <c r="CQ293">
        <f t="shared" si="24"/>
        <v>12</v>
      </c>
      <c r="CR293">
        <f t="shared" si="24"/>
        <v>14</v>
      </c>
      <c r="CS293">
        <f t="shared" si="24"/>
        <v>12</v>
      </c>
      <c r="CT293">
        <f t="shared" si="24"/>
        <v>17</v>
      </c>
      <c r="CU293">
        <f t="shared" si="24"/>
        <v>11</v>
      </c>
      <c r="CV293">
        <f t="shared" si="24"/>
        <v>13</v>
      </c>
      <c r="CW293">
        <f t="shared" si="24"/>
        <v>22</v>
      </c>
      <c r="CX293">
        <f t="shared" si="24"/>
        <v>16</v>
      </c>
      <c r="CY293">
        <f t="shared" si="24"/>
        <v>15</v>
      </c>
      <c r="CZ293">
        <f t="shared" si="24"/>
        <v>13</v>
      </c>
      <c r="DA293">
        <f t="shared" si="24"/>
        <v>13</v>
      </c>
      <c r="DB293">
        <f t="shared" si="24"/>
        <v>13</v>
      </c>
      <c r="DC293">
        <f t="shared" si="24"/>
        <v>18</v>
      </c>
      <c r="DD293">
        <f t="shared" si="24"/>
        <v>14</v>
      </c>
      <c r="DE293">
        <f t="shared" si="24"/>
        <v>42</v>
      </c>
      <c r="DF293">
        <f t="shared" si="24"/>
        <v>34</v>
      </c>
      <c r="DG293">
        <f t="shared" si="24"/>
        <v>10</v>
      </c>
      <c r="DH293">
        <f t="shared" si="24"/>
        <v>11</v>
      </c>
      <c r="DI293">
        <f t="shared" si="24"/>
        <v>13</v>
      </c>
      <c r="DJ293">
        <f t="shared" si="24"/>
        <v>12</v>
      </c>
      <c r="DK293">
        <f t="shared" si="24"/>
        <v>14</v>
      </c>
      <c r="DL293">
        <f t="shared" si="24"/>
        <v>10</v>
      </c>
      <c r="DM293">
        <f t="shared" si="24"/>
        <v>18</v>
      </c>
      <c r="DN293">
        <f t="shared" si="24"/>
        <v>18</v>
      </c>
      <c r="DO293">
        <f t="shared" si="24"/>
        <v>11</v>
      </c>
      <c r="DP293">
        <f t="shared" si="24"/>
        <v>17</v>
      </c>
      <c r="DQ293">
        <f t="shared" si="24"/>
        <v>15</v>
      </c>
      <c r="DR293">
        <f t="shared" si="24"/>
        <v>13</v>
      </c>
      <c r="DS293">
        <f t="shared" si="24"/>
        <v>20</v>
      </c>
      <c r="DT293">
        <f t="shared" si="24"/>
        <v>13</v>
      </c>
      <c r="DU293" s="1">
        <f t="shared" si="13"/>
        <v>556</v>
      </c>
      <c r="DV293" s="3">
        <f>DU293/DU295</f>
        <v>5.9573556198435657E-2</v>
      </c>
      <c r="DW293">
        <f t="shared" si="24"/>
        <v>15</v>
      </c>
      <c r="DX293">
        <f t="shared" si="24"/>
        <v>17</v>
      </c>
      <c r="DY293">
        <f t="shared" si="24"/>
        <v>19</v>
      </c>
      <c r="DZ293">
        <f t="shared" si="24"/>
        <v>20</v>
      </c>
      <c r="EA293">
        <f t="shared" ref="EA293:FF293" si="25">COUNTIF(EA3:EA289,3)</f>
        <v>25</v>
      </c>
      <c r="EB293">
        <f t="shared" si="25"/>
        <v>15</v>
      </c>
      <c r="EC293">
        <f t="shared" si="25"/>
        <v>13</v>
      </c>
      <c r="ED293">
        <f t="shared" si="25"/>
        <v>41</v>
      </c>
      <c r="EE293">
        <f t="shared" si="25"/>
        <v>28</v>
      </c>
      <c r="EF293">
        <f t="shared" si="25"/>
        <v>11</v>
      </c>
      <c r="EG293">
        <f t="shared" si="25"/>
        <v>13</v>
      </c>
      <c r="EH293">
        <f t="shared" si="25"/>
        <v>19</v>
      </c>
      <c r="EI293">
        <f t="shared" si="25"/>
        <v>18</v>
      </c>
      <c r="EJ293">
        <f t="shared" si="25"/>
        <v>22</v>
      </c>
      <c r="EK293">
        <f t="shared" si="25"/>
        <v>19</v>
      </c>
      <c r="EL293">
        <f t="shared" si="25"/>
        <v>21</v>
      </c>
      <c r="EM293">
        <f t="shared" si="25"/>
        <v>14</v>
      </c>
      <c r="EN293">
        <f t="shared" si="25"/>
        <v>13</v>
      </c>
      <c r="EO293">
        <f t="shared" si="25"/>
        <v>16</v>
      </c>
      <c r="EP293">
        <f t="shared" si="25"/>
        <v>13</v>
      </c>
      <c r="EQ293">
        <f t="shared" si="25"/>
        <v>39</v>
      </c>
      <c r="ER293">
        <f t="shared" si="25"/>
        <v>39</v>
      </c>
      <c r="ES293">
        <f t="shared" si="25"/>
        <v>16</v>
      </c>
      <c r="ET293">
        <f t="shared" si="25"/>
        <v>16</v>
      </c>
      <c r="EU293">
        <f t="shared" si="25"/>
        <v>46</v>
      </c>
      <c r="EV293">
        <f t="shared" si="25"/>
        <v>42</v>
      </c>
      <c r="EW293">
        <f t="shared" si="25"/>
        <v>11</v>
      </c>
      <c r="EX293">
        <f t="shared" si="25"/>
        <v>29</v>
      </c>
      <c r="EY293">
        <f t="shared" si="25"/>
        <v>32</v>
      </c>
      <c r="EZ293">
        <f t="shared" si="25"/>
        <v>31</v>
      </c>
      <c r="FA293">
        <f t="shared" si="25"/>
        <v>9</v>
      </c>
      <c r="FB293">
        <f t="shared" si="25"/>
        <v>17</v>
      </c>
      <c r="FC293">
        <f t="shared" si="25"/>
        <v>34</v>
      </c>
      <c r="FD293">
        <f t="shared" si="25"/>
        <v>11</v>
      </c>
      <c r="FE293">
        <f t="shared" si="25"/>
        <v>12</v>
      </c>
      <c r="FF293">
        <f t="shared" si="25"/>
        <v>11</v>
      </c>
      <c r="FG293" s="1">
        <f t="shared" si="15"/>
        <v>767</v>
      </c>
      <c r="FH293" s="3">
        <f>FG293/FG295</f>
        <v>7.7443457189014533E-2</v>
      </c>
      <c r="FI293" s="41">
        <f t="shared" si="16"/>
        <v>1465</v>
      </c>
      <c r="FJ293" s="42">
        <f>FI293/FI295</f>
        <v>6.9250768139919636E-2</v>
      </c>
      <c r="FK293" s="41">
        <v>3</v>
      </c>
      <c r="FL293" s="41" t="s">
        <v>452</v>
      </c>
      <c r="FM293" s="41"/>
      <c r="FN293" s="41"/>
    </row>
    <row r="294" spans="1:170" x14ac:dyDescent="0.2">
      <c r="A294" t="s">
        <v>453</v>
      </c>
      <c r="B294">
        <f>COUNTIF(B3:B289,4)</f>
        <v>23</v>
      </c>
      <c r="C294">
        <f t="shared" ref="C294:BN294" si="26">COUNTIF(C3:C289,4)</f>
        <v>25</v>
      </c>
      <c r="D294">
        <f t="shared" si="26"/>
        <v>42</v>
      </c>
      <c r="E294">
        <f t="shared" si="26"/>
        <v>23</v>
      </c>
      <c r="F294">
        <f t="shared" si="26"/>
        <v>31</v>
      </c>
      <c r="G294">
        <f t="shared" si="26"/>
        <v>34</v>
      </c>
      <c r="H294" s="1">
        <f t="shared" si="1"/>
        <v>178</v>
      </c>
      <c r="I294" s="3">
        <f>H294/H295</f>
        <v>0.10781344639612356</v>
      </c>
      <c r="J294">
        <f t="shared" si="26"/>
        <v>11</v>
      </c>
      <c r="K294">
        <f t="shared" si="26"/>
        <v>11</v>
      </c>
      <c r="L294">
        <f t="shared" si="26"/>
        <v>9</v>
      </c>
      <c r="M294">
        <f t="shared" si="26"/>
        <v>9</v>
      </c>
      <c r="N294">
        <f t="shared" si="26"/>
        <v>9</v>
      </c>
      <c r="O294">
        <f t="shared" si="26"/>
        <v>8</v>
      </c>
      <c r="P294" s="1">
        <f t="shared" si="2"/>
        <v>57</v>
      </c>
      <c r="Q294" s="3">
        <f>P294/P295</f>
        <v>3.444108761329305E-2</v>
      </c>
      <c r="R294">
        <f t="shared" si="26"/>
        <v>29</v>
      </c>
      <c r="S294">
        <f t="shared" si="26"/>
        <v>12</v>
      </c>
      <c r="T294">
        <f t="shared" si="26"/>
        <v>20</v>
      </c>
      <c r="U294">
        <f t="shared" si="26"/>
        <v>30</v>
      </c>
      <c r="V294">
        <f t="shared" si="26"/>
        <v>14</v>
      </c>
      <c r="W294">
        <f t="shared" si="26"/>
        <v>48</v>
      </c>
      <c r="X294" s="1">
        <f t="shared" si="3"/>
        <v>153</v>
      </c>
      <c r="Y294" s="3">
        <f>X294/X295</f>
        <v>9.4269870609981515E-2</v>
      </c>
      <c r="Z294">
        <f t="shared" si="26"/>
        <v>10</v>
      </c>
      <c r="AA294">
        <f t="shared" si="26"/>
        <v>10</v>
      </c>
      <c r="AB294">
        <f t="shared" si="26"/>
        <v>5</v>
      </c>
      <c r="AC294">
        <f t="shared" si="26"/>
        <v>24</v>
      </c>
      <c r="AD294">
        <f t="shared" si="26"/>
        <v>8</v>
      </c>
      <c r="AE294">
        <f t="shared" si="26"/>
        <v>6</v>
      </c>
      <c r="AF294" s="1">
        <f t="shared" si="4"/>
        <v>63</v>
      </c>
      <c r="AG294" s="3">
        <f>AF294/AF295</f>
        <v>3.7997587454764774E-2</v>
      </c>
      <c r="AH294">
        <f t="shared" si="26"/>
        <v>7</v>
      </c>
      <c r="AI294">
        <f t="shared" si="26"/>
        <v>15</v>
      </c>
      <c r="AJ294">
        <f t="shared" si="26"/>
        <v>12</v>
      </c>
      <c r="AK294">
        <f t="shared" si="26"/>
        <v>7</v>
      </c>
      <c r="AL294">
        <f t="shared" si="26"/>
        <v>6</v>
      </c>
      <c r="AM294">
        <f t="shared" si="26"/>
        <v>39</v>
      </c>
      <c r="AN294" s="4">
        <f t="shared" si="5"/>
        <v>86</v>
      </c>
      <c r="AO294" s="5">
        <f>AN294/AN295</f>
        <v>5.1995163240628778E-2</v>
      </c>
      <c r="AP294">
        <f t="shared" si="26"/>
        <v>13</v>
      </c>
      <c r="AQ294">
        <f t="shared" si="26"/>
        <v>12</v>
      </c>
      <c r="AR294">
        <f t="shared" si="26"/>
        <v>19</v>
      </c>
      <c r="AS294">
        <f t="shared" si="26"/>
        <v>34</v>
      </c>
      <c r="AT294">
        <f t="shared" si="26"/>
        <v>13</v>
      </c>
      <c r="AU294">
        <f t="shared" si="26"/>
        <v>13</v>
      </c>
      <c r="AV294" s="4">
        <f t="shared" si="6"/>
        <v>104</v>
      </c>
      <c r="AW294" s="5">
        <f>AV294/AV295</f>
        <v>6.3337393422655291E-2</v>
      </c>
      <c r="AX294">
        <f t="shared" si="26"/>
        <v>26</v>
      </c>
      <c r="AY294">
        <f t="shared" si="26"/>
        <v>28</v>
      </c>
      <c r="AZ294">
        <f t="shared" si="26"/>
        <v>29</v>
      </c>
      <c r="BA294">
        <f t="shared" si="26"/>
        <v>24</v>
      </c>
      <c r="BB294">
        <f t="shared" si="26"/>
        <v>22</v>
      </c>
      <c r="BC294">
        <f t="shared" si="26"/>
        <v>31</v>
      </c>
      <c r="BD294" s="4">
        <f t="shared" si="7"/>
        <v>160</v>
      </c>
      <c r="BE294" s="5">
        <f>BD294/BD295</f>
        <v>9.7323600973236016E-2</v>
      </c>
      <c r="BF294">
        <f t="shared" si="26"/>
        <v>37</v>
      </c>
      <c r="BG294">
        <f t="shared" si="26"/>
        <v>23</v>
      </c>
      <c r="BH294">
        <f t="shared" si="26"/>
        <v>25</v>
      </c>
      <c r="BI294">
        <f t="shared" si="26"/>
        <v>98</v>
      </c>
      <c r="BJ294">
        <f t="shared" si="26"/>
        <v>22</v>
      </c>
      <c r="BK294">
        <f t="shared" si="26"/>
        <v>15</v>
      </c>
      <c r="BL294" s="1">
        <f t="shared" si="8"/>
        <v>220</v>
      </c>
      <c r="BM294" s="3">
        <f>BL294/BL295</f>
        <v>0.13357619914996965</v>
      </c>
      <c r="BN294">
        <f t="shared" si="26"/>
        <v>36</v>
      </c>
      <c r="BO294">
        <f t="shared" ref="BO294:DZ294" si="27">COUNTIF(BO3:BO289,4)</f>
        <v>26</v>
      </c>
      <c r="BP294">
        <f t="shared" si="27"/>
        <v>24</v>
      </c>
      <c r="BQ294">
        <f t="shared" si="27"/>
        <v>24</v>
      </c>
      <c r="BR294">
        <f t="shared" si="27"/>
        <v>37</v>
      </c>
      <c r="BS294">
        <f t="shared" si="27"/>
        <v>17</v>
      </c>
      <c r="BT294" s="1">
        <f t="shared" si="10"/>
        <v>164</v>
      </c>
      <c r="BU294" s="3">
        <f>BT294/BT295</f>
        <v>9.9393939393939396E-2</v>
      </c>
      <c r="BV294" s="2">
        <f t="shared" si="11"/>
        <v>1185</v>
      </c>
      <c r="BW294" s="6">
        <f>BV294/BV295</f>
        <v>7.9937938478143553E-2</v>
      </c>
      <c r="BX294" s="2">
        <v>4</v>
      </c>
      <c r="BY294" s="2" t="s">
        <v>454</v>
      </c>
      <c r="BZ294" s="2" t="s">
        <v>455</v>
      </c>
      <c r="CA294" s="2"/>
      <c r="CB294" s="2"/>
      <c r="CD294">
        <f t="shared" si="27"/>
        <v>107</v>
      </c>
      <c r="CE294">
        <f t="shared" si="27"/>
        <v>8</v>
      </c>
      <c r="CF294">
        <f t="shared" si="27"/>
        <v>8</v>
      </c>
      <c r="CG294">
        <f t="shared" si="27"/>
        <v>12</v>
      </c>
      <c r="CH294">
        <f t="shared" si="27"/>
        <v>9</v>
      </c>
      <c r="CI294">
        <f t="shared" si="27"/>
        <v>10</v>
      </c>
      <c r="CJ294">
        <f t="shared" si="27"/>
        <v>11</v>
      </c>
      <c r="CK294" s="1">
        <f t="shared" si="12"/>
        <v>165</v>
      </c>
      <c r="CL294" s="3">
        <f>CK294/CK295</f>
        <v>8.6027111574556836E-2</v>
      </c>
      <c r="CM294">
        <f t="shared" si="27"/>
        <v>7</v>
      </c>
      <c r="CN294">
        <f t="shared" si="27"/>
        <v>6</v>
      </c>
      <c r="CO294">
        <f t="shared" si="27"/>
        <v>5</v>
      </c>
      <c r="CP294">
        <f t="shared" si="27"/>
        <v>18</v>
      </c>
      <c r="CQ294">
        <f t="shared" si="27"/>
        <v>6</v>
      </c>
      <c r="CR294">
        <f t="shared" si="27"/>
        <v>8</v>
      </c>
      <c r="CS294">
        <f t="shared" si="27"/>
        <v>7</v>
      </c>
      <c r="CT294">
        <f t="shared" si="27"/>
        <v>7</v>
      </c>
      <c r="CU294">
        <f t="shared" si="27"/>
        <v>5</v>
      </c>
      <c r="CV294">
        <f t="shared" si="27"/>
        <v>6</v>
      </c>
      <c r="CW294">
        <f t="shared" si="27"/>
        <v>10</v>
      </c>
      <c r="CX294">
        <f t="shared" si="27"/>
        <v>6</v>
      </c>
      <c r="CY294">
        <f t="shared" si="27"/>
        <v>11</v>
      </c>
      <c r="CZ294">
        <f t="shared" si="27"/>
        <v>9</v>
      </c>
      <c r="DA294">
        <f t="shared" si="27"/>
        <v>8</v>
      </c>
      <c r="DB294">
        <f t="shared" si="27"/>
        <v>9</v>
      </c>
      <c r="DC294">
        <f t="shared" si="27"/>
        <v>7</v>
      </c>
      <c r="DD294">
        <f t="shared" si="27"/>
        <v>6</v>
      </c>
      <c r="DE294">
        <f t="shared" si="27"/>
        <v>8</v>
      </c>
      <c r="DF294">
        <f t="shared" si="27"/>
        <v>8</v>
      </c>
      <c r="DG294">
        <f t="shared" si="27"/>
        <v>9</v>
      </c>
      <c r="DH294">
        <f t="shared" si="27"/>
        <v>13</v>
      </c>
      <c r="DI294">
        <f t="shared" si="27"/>
        <v>9</v>
      </c>
      <c r="DJ294">
        <f t="shared" si="27"/>
        <v>7</v>
      </c>
      <c r="DK294">
        <f t="shared" si="27"/>
        <v>7</v>
      </c>
      <c r="DL294">
        <f t="shared" si="27"/>
        <v>7</v>
      </c>
      <c r="DM294">
        <f t="shared" si="27"/>
        <v>8</v>
      </c>
      <c r="DN294">
        <f t="shared" si="27"/>
        <v>10</v>
      </c>
      <c r="DO294">
        <f t="shared" si="27"/>
        <v>7</v>
      </c>
      <c r="DP294">
        <f t="shared" si="27"/>
        <v>8</v>
      </c>
      <c r="DQ294">
        <f t="shared" si="27"/>
        <v>8</v>
      </c>
      <c r="DR294">
        <f t="shared" si="27"/>
        <v>9</v>
      </c>
      <c r="DS294">
        <f t="shared" si="27"/>
        <v>9</v>
      </c>
      <c r="DT294">
        <f t="shared" si="27"/>
        <v>9</v>
      </c>
      <c r="DU294" s="1">
        <f t="shared" si="13"/>
        <v>277</v>
      </c>
      <c r="DV294" s="3">
        <f>DU294/DU295</f>
        <v>2.9679631415407692E-2</v>
      </c>
      <c r="DW294">
        <f t="shared" si="27"/>
        <v>6</v>
      </c>
      <c r="DX294">
        <f t="shared" si="27"/>
        <v>7</v>
      </c>
      <c r="DY294">
        <f t="shared" si="27"/>
        <v>10</v>
      </c>
      <c r="DZ294">
        <f t="shared" si="27"/>
        <v>8</v>
      </c>
      <c r="EA294">
        <f t="shared" ref="EA294:FF294" si="28">COUNTIF(EA3:EA289,4)</f>
        <v>7</v>
      </c>
      <c r="EB294">
        <f t="shared" si="28"/>
        <v>18</v>
      </c>
      <c r="EC294">
        <f t="shared" si="28"/>
        <v>7</v>
      </c>
      <c r="ED294">
        <f t="shared" si="28"/>
        <v>11</v>
      </c>
      <c r="EE294">
        <f t="shared" si="28"/>
        <v>9</v>
      </c>
      <c r="EF294">
        <f t="shared" si="28"/>
        <v>6</v>
      </c>
      <c r="EG294">
        <f t="shared" si="28"/>
        <v>9</v>
      </c>
      <c r="EH294">
        <f t="shared" si="28"/>
        <v>8</v>
      </c>
      <c r="EI294">
        <f t="shared" si="28"/>
        <v>7</v>
      </c>
      <c r="EJ294">
        <f t="shared" si="28"/>
        <v>6</v>
      </c>
      <c r="EK294">
        <f t="shared" si="28"/>
        <v>6</v>
      </c>
      <c r="EL294">
        <f t="shared" si="28"/>
        <v>11</v>
      </c>
      <c r="EM294">
        <f t="shared" si="28"/>
        <v>6</v>
      </c>
      <c r="EN294">
        <f t="shared" si="28"/>
        <v>6</v>
      </c>
      <c r="EO294">
        <f t="shared" si="28"/>
        <v>6</v>
      </c>
      <c r="EP294">
        <f t="shared" si="28"/>
        <v>9</v>
      </c>
      <c r="EQ294">
        <f t="shared" si="28"/>
        <v>9</v>
      </c>
      <c r="ER294">
        <f t="shared" si="28"/>
        <v>8</v>
      </c>
      <c r="ES294">
        <f t="shared" si="28"/>
        <v>6</v>
      </c>
      <c r="ET294">
        <f t="shared" si="28"/>
        <v>7</v>
      </c>
      <c r="EU294">
        <f t="shared" si="28"/>
        <v>15</v>
      </c>
      <c r="EV294">
        <f t="shared" si="28"/>
        <v>23</v>
      </c>
      <c r="EW294">
        <f t="shared" si="28"/>
        <v>7</v>
      </c>
      <c r="EX294">
        <f t="shared" si="28"/>
        <v>11</v>
      </c>
      <c r="EY294">
        <f t="shared" si="28"/>
        <v>13</v>
      </c>
      <c r="EZ294">
        <f t="shared" si="28"/>
        <v>16</v>
      </c>
      <c r="FA294">
        <f t="shared" si="28"/>
        <v>7</v>
      </c>
      <c r="FB294">
        <f t="shared" si="28"/>
        <v>8</v>
      </c>
      <c r="FC294">
        <f t="shared" si="28"/>
        <v>11</v>
      </c>
      <c r="FD294">
        <f t="shared" si="28"/>
        <v>7</v>
      </c>
      <c r="FE294">
        <f t="shared" si="28"/>
        <v>7</v>
      </c>
      <c r="FF294">
        <f t="shared" si="28"/>
        <v>10</v>
      </c>
      <c r="FG294" s="1">
        <f t="shared" si="15"/>
        <v>328</v>
      </c>
      <c r="FH294" s="3">
        <f>FG294/FG295</f>
        <v>3.3117932148626815E-2</v>
      </c>
      <c r="FI294" s="41">
        <f t="shared" si="16"/>
        <v>770</v>
      </c>
      <c r="FJ294" s="42">
        <f>FI294/FI295</f>
        <v>3.6398014653746161E-2</v>
      </c>
      <c r="FK294" s="41">
        <v>4</v>
      </c>
      <c r="FL294" s="41" t="s">
        <v>455</v>
      </c>
      <c r="FM294" s="41"/>
      <c r="FN294" s="41"/>
    </row>
    <row r="295" spans="1:170" x14ac:dyDescent="0.2">
      <c r="A295" t="s">
        <v>456</v>
      </c>
      <c r="B295">
        <f>SUM(B290:B294)</f>
        <v>279</v>
      </c>
      <c r="C295">
        <f t="shared" ref="C295:BN295" si="29">SUM(C290:C294)</f>
        <v>270</v>
      </c>
      <c r="D295">
        <f t="shared" si="29"/>
        <v>274</v>
      </c>
      <c r="E295">
        <f t="shared" si="29"/>
        <v>276</v>
      </c>
      <c r="F295">
        <f t="shared" si="29"/>
        <v>276</v>
      </c>
      <c r="G295">
        <f t="shared" si="29"/>
        <v>276</v>
      </c>
      <c r="H295" s="1">
        <f t="shared" si="1"/>
        <v>1651</v>
      </c>
      <c r="J295">
        <f t="shared" si="29"/>
        <v>276</v>
      </c>
      <c r="K295">
        <f t="shared" si="29"/>
        <v>278</v>
      </c>
      <c r="L295">
        <f t="shared" si="29"/>
        <v>279</v>
      </c>
      <c r="M295">
        <f t="shared" si="29"/>
        <v>278</v>
      </c>
      <c r="N295">
        <f t="shared" si="29"/>
        <v>273</v>
      </c>
      <c r="O295">
        <f t="shared" si="29"/>
        <v>271</v>
      </c>
      <c r="P295" s="1">
        <f t="shared" si="2"/>
        <v>1655</v>
      </c>
      <c r="R295">
        <f t="shared" si="29"/>
        <v>276</v>
      </c>
      <c r="S295">
        <f t="shared" si="29"/>
        <v>258</v>
      </c>
      <c r="T295">
        <f t="shared" si="29"/>
        <v>271</v>
      </c>
      <c r="U295">
        <f t="shared" si="29"/>
        <v>267</v>
      </c>
      <c r="V295">
        <f t="shared" si="29"/>
        <v>277</v>
      </c>
      <c r="W295">
        <f t="shared" si="29"/>
        <v>274</v>
      </c>
      <c r="X295" s="1">
        <f t="shared" si="3"/>
        <v>1623</v>
      </c>
      <c r="Z295">
        <f t="shared" si="29"/>
        <v>276</v>
      </c>
      <c r="AA295">
        <f t="shared" si="29"/>
        <v>280</v>
      </c>
      <c r="AB295">
        <f t="shared" si="29"/>
        <v>276</v>
      </c>
      <c r="AC295">
        <f t="shared" si="29"/>
        <v>279</v>
      </c>
      <c r="AD295">
        <f t="shared" si="29"/>
        <v>273</v>
      </c>
      <c r="AE295">
        <f t="shared" si="29"/>
        <v>274</v>
      </c>
      <c r="AF295" s="1">
        <f t="shared" si="4"/>
        <v>1658</v>
      </c>
      <c r="AH295">
        <f t="shared" si="29"/>
        <v>277</v>
      </c>
      <c r="AI295">
        <f t="shared" si="29"/>
        <v>272</v>
      </c>
      <c r="AJ295">
        <f t="shared" si="29"/>
        <v>278</v>
      </c>
      <c r="AK295">
        <f t="shared" si="29"/>
        <v>278</v>
      </c>
      <c r="AL295">
        <f t="shared" si="29"/>
        <v>275</v>
      </c>
      <c r="AM295">
        <f t="shared" si="29"/>
        <v>274</v>
      </c>
      <c r="AN295" s="4">
        <f t="shared" si="5"/>
        <v>1654</v>
      </c>
      <c r="AO295" s="4"/>
      <c r="AP295">
        <f t="shared" si="29"/>
        <v>276</v>
      </c>
      <c r="AQ295">
        <f t="shared" si="29"/>
        <v>277</v>
      </c>
      <c r="AR295">
        <f t="shared" si="29"/>
        <v>273</v>
      </c>
      <c r="AS295">
        <f t="shared" si="29"/>
        <v>276</v>
      </c>
      <c r="AT295">
        <f t="shared" si="29"/>
        <v>278</v>
      </c>
      <c r="AU295">
        <f t="shared" si="29"/>
        <v>262</v>
      </c>
      <c r="AV295" s="4">
        <f t="shared" si="6"/>
        <v>1642</v>
      </c>
      <c r="AW295" s="4"/>
      <c r="AX295">
        <f t="shared" si="29"/>
        <v>266</v>
      </c>
      <c r="AY295">
        <f t="shared" si="29"/>
        <v>274</v>
      </c>
      <c r="AZ295">
        <f t="shared" si="29"/>
        <v>278</v>
      </c>
      <c r="BA295">
        <f t="shared" si="29"/>
        <v>275</v>
      </c>
      <c r="BB295">
        <f t="shared" si="29"/>
        <v>275</v>
      </c>
      <c r="BC295">
        <f t="shared" si="29"/>
        <v>276</v>
      </c>
      <c r="BD295" s="4">
        <f t="shared" si="7"/>
        <v>1644</v>
      </c>
      <c r="BE295" s="4"/>
      <c r="BF295">
        <f t="shared" si="29"/>
        <v>276</v>
      </c>
      <c r="BG295">
        <f t="shared" si="29"/>
        <v>275</v>
      </c>
      <c r="BH295">
        <f t="shared" si="29"/>
        <v>271</v>
      </c>
      <c r="BI295">
        <f t="shared" si="29"/>
        <v>273</v>
      </c>
      <c r="BJ295">
        <f t="shared" si="29"/>
        <v>276</v>
      </c>
      <c r="BK295">
        <f t="shared" si="29"/>
        <v>276</v>
      </c>
      <c r="BL295" s="1">
        <f t="shared" si="8"/>
        <v>1647</v>
      </c>
      <c r="BN295">
        <f t="shared" si="29"/>
        <v>274</v>
      </c>
      <c r="BO295">
        <f t="shared" ref="BO295:DZ295" si="30">SUM(BO290:BO294)</f>
        <v>278</v>
      </c>
      <c r="BP295">
        <f t="shared" si="30"/>
        <v>280</v>
      </c>
      <c r="BQ295">
        <f t="shared" si="30"/>
        <v>272</v>
      </c>
      <c r="BR295">
        <f t="shared" si="30"/>
        <v>274</v>
      </c>
      <c r="BS295">
        <f t="shared" si="30"/>
        <v>272</v>
      </c>
      <c r="BT295" s="1">
        <f t="shared" si="10"/>
        <v>1650</v>
      </c>
      <c r="BV295" s="2">
        <f t="shared" si="11"/>
        <v>14824</v>
      </c>
      <c r="BW295" s="2"/>
      <c r="BX295" s="2" t="s">
        <v>457</v>
      </c>
      <c r="BY295" s="2"/>
      <c r="BZ295" s="2"/>
      <c r="CA295" s="2"/>
      <c r="CB295" s="2"/>
      <c r="CD295">
        <f t="shared" si="30"/>
        <v>271</v>
      </c>
      <c r="CE295">
        <f t="shared" si="30"/>
        <v>272</v>
      </c>
      <c r="CF295">
        <f t="shared" si="30"/>
        <v>276</v>
      </c>
      <c r="CG295">
        <f t="shared" si="30"/>
        <v>272</v>
      </c>
      <c r="CH295">
        <f t="shared" si="30"/>
        <v>276</v>
      </c>
      <c r="CI295">
        <f t="shared" si="30"/>
        <v>276</v>
      </c>
      <c r="CJ295">
        <f t="shared" si="30"/>
        <v>275</v>
      </c>
      <c r="CK295" s="1">
        <f t="shared" si="12"/>
        <v>1918</v>
      </c>
      <c r="CM295">
        <f t="shared" si="30"/>
        <v>276</v>
      </c>
      <c r="CN295">
        <f t="shared" si="30"/>
        <v>278</v>
      </c>
      <c r="CO295">
        <f t="shared" si="30"/>
        <v>272</v>
      </c>
      <c r="CP295">
        <f t="shared" si="30"/>
        <v>275</v>
      </c>
      <c r="CQ295">
        <f t="shared" si="30"/>
        <v>272</v>
      </c>
      <c r="CR295">
        <f t="shared" si="30"/>
        <v>276</v>
      </c>
      <c r="CS295">
        <f t="shared" si="30"/>
        <v>276</v>
      </c>
      <c r="CT295">
        <f t="shared" si="30"/>
        <v>276</v>
      </c>
      <c r="CU295">
        <f t="shared" si="30"/>
        <v>273</v>
      </c>
      <c r="CV295">
        <f t="shared" si="30"/>
        <v>275</v>
      </c>
      <c r="CW295">
        <f t="shared" si="30"/>
        <v>276</v>
      </c>
      <c r="CX295">
        <f t="shared" si="30"/>
        <v>275</v>
      </c>
      <c r="CY295">
        <f t="shared" si="30"/>
        <v>275</v>
      </c>
      <c r="CZ295">
        <f t="shared" si="30"/>
        <v>279</v>
      </c>
      <c r="DA295">
        <f t="shared" si="30"/>
        <v>280</v>
      </c>
      <c r="DB295">
        <f t="shared" si="30"/>
        <v>275</v>
      </c>
      <c r="DC295">
        <f t="shared" si="30"/>
        <v>275</v>
      </c>
      <c r="DD295">
        <f t="shared" si="30"/>
        <v>273</v>
      </c>
      <c r="DE295">
        <f t="shared" si="30"/>
        <v>268</v>
      </c>
      <c r="DF295">
        <f t="shared" si="30"/>
        <v>272</v>
      </c>
      <c r="DG295">
        <f t="shared" si="30"/>
        <v>275</v>
      </c>
      <c r="DH295">
        <f t="shared" si="30"/>
        <v>279</v>
      </c>
      <c r="DI295">
        <f t="shared" si="30"/>
        <v>281</v>
      </c>
      <c r="DJ295">
        <f t="shared" si="30"/>
        <v>275</v>
      </c>
      <c r="DK295">
        <f t="shared" si="30"/>
        <v>276</v>
      </c>
      <c r="DL295">
        <f t="shared" si="30"/>
        <v>261</v>
      </c>
      <c r="DM295">
        <f t="shared" si="30"/>
        <v>277</v>
      </c>
      <c r="DN295">
        <f t="shared" si="30"/>
        <v>276</v>
      </c>
      <c r="DO295">
        <f t="shared" si="30"/>
        <v>265</v>
      </c>
      <c r="DP295">
        <f t="shared" si="30"/>
        <v>279</v>
      </c>
      <c r="DQ295">
        <f t="shared" si="30"/>
        <v>272</v>
      </c>
      <c r="DR295">
        <f t="shared" si="30"/>
        <v>273</v>
      </c>
      <c r="DS295">
        <f t="shared" si="30"/>
        <v>266</v>
      </c>
      <c r="DT295">
        <f t="shared" si="30"/>
        <v>281</v>
      </c>
      <c r="DU295" s="1">
        <f t="shared" si="13"/>
        <v>9333</v>
      </c>
      <c r="DW295">
        <f t="shared" si="30"/>
        <v>277</v>
      </c>
      <c r="DX295">
        <f t="shared" si="30"/>
        <v>278</v>
      </c>
      <c r="DY295">
        <f t="shared" si="30"/>
        <v>274</v>
      </c>
      <c r="DZ295">
        <f t="shared" si="30"/>
        <v>276</v>
      </c>
      <c r="EA295">
        <f t="shared" ref="EA295:FF295" si="31">SUM(EA290:EA294)</f>
        <v>278</v>
      </c>
      <c r="EB295">
        <f t="shared" si="31"/>
        <v>276</v>
      </c>
      <c r="EC295">
        <f t="shared" si="31"/>
        <v>274</v>
      </c>
      <c r="ED295">
        <f t="shared" si="31"/>
        <v>275</v>
      </c>
      <c r="EE295">
        <f t="shared" si="31"/>
        <v>275</v>
      </c>
      <c r="EF295">
        <f t="shared" si="31"/>
        <v>276</v>
      </c>
      <c r="EG295">
        <f t="shared" si="31"/>
        <v>275</v>
      </c>
      <c r="EH295">
        <f t="shared" si="31"/>
        <v>277</v>
      </c>
      <c r="EI295">
        <f t="shared" si="31"/>
        <v>276</v>
      </c>
      <c r="EJ295">
        <f t="shared" si="31"/>
        <v>276</v>
      </c>
      <c r="EK295">
        <f t="shared" si="31"/>
        <v>272</v>
      </c>
      <c r="EL295">
        <f t="shared" si="31"/>
        <v>262</v>
      </c>
      <c r="EM295">
        <f t="shared" si="31"/>
        <v>273</v>
      </c>
      <c r="EN295">
        <f t="shared" si="31"/>
        <v>278</v>
      </c>
      <c r="EO295">
        <f t="shared" si="31"/>
        <v>275</v>
      </c>
      <c r="EP295">
        <f t="shared" si="31"/>
        <v>277</v>
      </c>
      <c r="EQ295">
        <f t="shared" si="31"/>
        <v>272</v>
      </c>
      <c r="ER295">
        <f t="shared" si="31"/>
        <v>276</v>
      </c>
      <c r="ES295">
        <f t="shared" si="31"/>
        <v>278</v>
      </c>
      <c r="ET295">
        <f t="shared" si="31"/>
        <v>274</v>
      </c>
      <c r="EU295">
        <f t="shared" si="31"/>
        <v>275</v>
      </c>
      <c r="EV295">
        <f t="shared" si="31"/>
        <v>279</v>
      </c>
      <c r="EW295">
        <f t="shared" si="31"/>
        <v>277</v>
      </c>
      <c r="EX295">
        <f t="shared" si="31"/>
        <v>275</v>
      </c>
      <c r="EY295">
        <f t="shared" si="31"/>
        <v>273</v>
      </c>
      <c r="EZ295">
        <f t="shared" si="31"/>
        <v>270</v>
      </c>
      <c r="FA295">
        <f t="shared" si="31"/>
        <v>276</v>
      </c>
      <c r="FB295">
        <f t="shared" si="31"/>
        <v>279</v>
      </c>
      <c r="FC295">
        <f t="shared" si="31"/>
        <v>276</v>
      </c>
      <c r="FD295">
        <f t="shared" si="31"/>
        <v>275</v>
      </c>
      <c r="FE295">
        <f t="shared" si="31"/>
        <v>274</v>
      </c>
      <c r="FF295">
        <f t="shared" si="31"/>
        <v>275</v>
      </c>
      <c r="FG295" s="1">
        <f t="shared" si="15"/>
        <v>9904</v>
      </c>
      <c r="FI295" s="41">
        <f t="shared" si="16"/>
        <v>21155</v>
      </c>
      <c r="FJ295" s="41"/>
      <c r="FK295" s="41" t="s">
        <v>457</v>
      </c>
      <c r="FL295" s="41"/>
      <c r="FM295" s="41"/>
      <c r="FN295" s="41"/>
    </row>
    <row r="297" spans="1:170" x14ac:dyDescent="0.2">
      <c r="B297" s="38" t="s">
        <v>589</v>
      </c>
      <c r="C297" s="38"/>
      <c r="D297" s="38"/>
      <c r="E297" s="39" t="s">
        <v>590</v>
      </c>
    </row>
    <row r="298" spans="1:170" x14ac:dyDescent="0.2">
      <c r="B298" s="38" t="s">
        <v>441</v>
      </c>
      <c r="C298" s="38"/>
      <c r="D298" s="38"/>
      <c r="E298" s="39" t="s">
        <v>443</v>
      </c>
    </row>
    <row r="299" spans="1:170" x14ac:dyDescent="0.2">
      <c r="B299" s="38" t="s">
        <v>444</v>
      </c>
      <c r="C299" s="38"/>
      <c r="D299" s="38"/>
      <c r="E299" s="39" t="s">
        <v>446</v>
      </c>
    </row>
    <row r="300" spans="1:170" x14ac:dyDescent="0.2">
      <c r="B300" s="38" t="s">
        <v>447</v>
      </c>
      <c r="C300" s="38"/>
      <c r="D300" s="38"/>
      <c r="E300" s="39" t="s">
        <v>449</v>
      </c>
    </row>
    <row r="301" spans="1:170" x14ac:dyDescent="0.2">
      <c r="B301" s="38" t="s">
        <v>450</v>
      </c>
      <c r="C301" s="38"/>
      <c r="D301" s="38"/>
      <c r="E301" s="39" t="s">
        <v>452</v>
      </c>
    </row>
    <row r="302" spans="1:170" x14ac:dyDescent="0.2">
      <c r="B302" s="38" t="s">
        <v>453</v>
      </c>
      <c r="C302" s="38"/>
      <c r="D302" s="38"/>
      <c r="E302" s="39" t="s">
        <v>455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FE22C-96F9-E747-96E8-D27CE61A9E31}">
  <dimension ref="A1:X280"/>
  <sheetViews>
    <sheetView zoomScale="70" zoomScaleNormal="70" workbookViewId="0">
      <pane xSplit="1" ySplit="3" topLeftCell="B4" activePane="bottomRight" state="frozen"/>
      <selection pane="topRight" activeCell="B1" sqref="B1"/>
      <selection pane="bottomLeft" activeCell="A2" sqref="A2"/>
      <selection pane="bottomRight" activeCell="B3" sqref="B3"/>
    </sheetView>
  </sheetViews>
  <sheetFormatPr baseColWidth="10" defaultRowHeight="16" x14ac:dyDescent="0.2"/>
  <cols>
    <col min="1" max="1" width="20.33203125" customWidth="1"/>
    <col min="2" max="6" width="11.6640625" bestFit="1" customWidth="1"/>
    <col min="9" max="9" width="28.83203125" customWidth="1"/>
    <col min="10" max="10" width="11.6640625" bestFit="1" customWidth="1"/>
    <col min="11" max="11" width="11" bestFit="1" customWidth="1"/>
    <col min="12" max="12" width="11.6640625" bestFit="1" customWidth="1"/>
    <col min="13" max="13" width="11" bestFit="1" customWidth="1"/>
    <col min="14" max="14" width="11.6640625" bestFit="1" customWidth="1"/>
  </cols>
  <sheetData>
    <row r="1" spans="1:24" ht="29" x14ac:dyDescent="0.35">
      <c r="B1" s="51" t="s">
        <v>598</v>
      </c>
    </row>
    <row r="2" spans="1:24" ht="29" x14ac:dyDescent="0.35">
      <c r="B2" s="51" t="s">
        <v>695</v>
      </c>
    </row>
    <row r="3" spans="1:24" ht="51" x14ac:dyDescent="0.2">
      <c r="A3" s="7" t="s">
        <v>597</v>
      </c>
      <c r="B3" s="7" t="s">
        <v>443</v>
      </c>
      <c r="C3" s="7" t="s">
        <v>446</v>
      </c>
      <c r="D3" s="7" t="s">
        <v>449</v>
      </c>
      <c r="E3" s="7" t="s">
        <v>452</v>
      </c>
      <c r="F3" s="7" t="s">
        <v>455</v>
      </c>
      <c r="G3" t="s">
        <v>456</v>
      </c>
      <c r="H3" s="7" t="s">
        <v>471</v>
      </c>
      <c r="I3" s="7" t="s">
        <v>595</v>
      </c>
      <c r="J3" s="7" t="s">
        <v>443</v>
      </c>
      <c r="K3" s="7" t="s">
        <v>446</v>
      </c>
      <c r="L3" s="7" t="s">
        <v>449</v>
      </c>
      <c r="M3" s="7" t="s">
        <v>452</v>
      </c>
      <c r="N3" s="7" t="s">
        <v>455</v>
      </c>
      <c r="R3" t="s">
        <v>516</v>
      </c>
      <c r="S3" s="7" t="s">
        <v>471</v>
      </c>
      <c r="T3" s="7" t="s">
        <v>443</v>
      </c>
      <c r="U3" s="7" t="s">
        <v>446</v>
      </c>
      <c r="V3" s="7" t="s">
        <v>449</v>
      </c>
      <c r="W3" s="7" t="s">
        <v>452</v>
      </c>
      <c r="X3" s="7" t="s">
        <v>455</v>
      </c>
    </row>
    <row r="4" spans="1:24" x14ac:dyDescent="0.2">
      <c r="A4" t="s">
        <v>0</v>
      </c>
      <c r="B4">
        <v>15</v>
      </c>
      <c r="C4">
        <v>3</v>
      </c>
      <c r="D4">
        <v>228</v>
      </c>
      <c r="E4">
        <v>10</v>
      </c>
      <c r="F4">
        <v>23</v>
      </c>
      <c r="G4">
        <v>279</v>
      </c>
      <c r="H4" t="s">
        <v>458</v>
      </c>
      <c r="I4" t="s">
        <v>483</v>
      </c>
      <c r="R4" t="s">
        <v>0</v>
      </c>
      <c r="S4" t="s">
        <v>458</v>
      </c>
      <c r="T4">
        <v>15</v>
      </c>
      <c r="U4">
        <v>3</v>
      </c>
      <c r="V4">
        <v>228</v>
      </c>
      <c r="W4">
        <v>10</v>
      </c>
      <c r="X4">
        <v>23</v>
      </c>
    </row>
    <row r="5" spans="1:24" x14ac:dyDescent="0.2">
      <c r="A5" t="s">
        <v>1</v>
      </c>
      <c r="B5">
        <v>13</v>
      </c>
      <c r="C5">
        <v>10</v>
      </c>
      <c r="D5">
        <v>194</v>
      </c>
      <c r="E5">
        <v>28</v>
      </c>
      <c r="F5">
        <v>25</v>
      </c>
      <c r="G5">
        <v>270</v>
      </c>
      <c r="H5" t="s">
        <v>458</v>
      </c>
      <c r="I5" t="s">
        <v>472</v>
      </c>
      <c r="J5" s="8">
        <f>AVERAGE(B4:B9)</f>
        <v>16.166666666666668</v>
      </c>
      <c r="K5" s="8">
        <f>AVERAGE(C4:C9)</f>
        <v>7.333333333333333</v>
      </c>
      <c r="L5" s="8">
        <f>AVERAGE(D4:D9)</f>
        <v>198.16666666666666</v>
      </c>
      <c r="M5" s="8">
        <f>AVERAGE(E4:E9)</f>
        <v>23.833333333333332</v>
      </c>
      <c r="N5" s="8">
        <f>AVERAGE(F4:F9)</f>
        <v>29.666666666666668</v>
      </c>
      <c r="R5" t="s">
        <v>1</v>
      </c>
      <c r="S5" t="s">
        <v>458</v>
      </c>
      <c r="T5">
        <v>13</v>
      </c>
      <c r="U5">
        <v>10</v>
      </c>
      <c r="V5">
        <v>194</v>
      </c>
      <c r="W5">
        <v>28</v>
      </c>
      <c r="X5">
        <v>25</v>
      </c>
    </row>
    <row r="6" spans="1:24" x14ac:dyDescent="0.2">
      <c r="A6" t="s">
        <v>2</v>
      </c>
      <c r="B6">
        <v>21</v>
      </c>
      <c r="C6">
        <v>17</v>
      </c>
      <c r="D6">
        <v>160</v>
      </c>
      <c r="E6">
        <v>34</v>
      </c>
      <c r="F6">
        <v>42</v>
      </c>
      <c r="G6">
        <v>274</v>
      </c>
      <c r="H6" t="s">
        <v>458</v>
      </c>
      <c r="I6" t="s">
        <v>473</v>
      </c>
      <c r="J6" s="8">
        <f>STDEV(B4:B9)</f>
        <v>3.9200340134578746</v>
      </c>
      <c r="K6" s="8">
        <f>STDEV(C4:C9)</f>
        <v>5.3541261347363367</v>
      </c>
      <c r="L6" s="8">
        <f>STDEV(D4:D9)</f>
        <v>25.142924783458835</v>
      </c>
      <c r="M6" s="8">
        <f>STDEV(E4:E9)</f>
        <v>10.998484744121196</v>
      </c>
      <c r="N6" s="8">
        <f>STDEV(F4:F9)</f>
        <v>7.527726527090806</v>
      </c>
      <c r="R6" t="s">
        <v>2</v>
      </c>
      <c r="S6" t="s">
        <v>458</v>
      </c>
      <c r="T6">
        <v>21</v>
      </c>
      <c r="U6">
        <v>17</v>
      </c>
      <c r="V6">
        <v>160</v>
      </c>
      <c r="W6">
        <v>34</v>
      </c>
      <c r="X6">
        <v>42</v>
      </c>
    </row>
    <row r="7" spans="1:24" x14ac:dyDescent="0.2">
      <c r="A7" t="s">
        <v>3</v>
      </c>
      <c r="B7">
        <v>15</v>
      </c>
      <c r="C7">
        <v>4</v>
      </c>
      <c r="D7">
        <v>224</v>
      </c>
      <c r="E7">
        <v>10</v>
      </c>
      <c r="F7">
        <v>23</v>
      </c>
      <c r="G7">
        <v>276</v>
      </c>
      <c r="H7" t="s">
        <v>458</v>
      </c>
      <c r="I7" t="s">
        <v>474</v>
      </c>
      <c r="R7" t="s">
        <v>3</v>
      </c>
      <c r="S7" t="s">
        <v>458</v>
      </c>
      <c r="T7">
        <v>15</v>
      </c>
      <c r="U7">
        <v>4</v>
      </c>
      <c r="V7">
        <v>224</v>
      </c>
      <c r="W7">
        <v>10</v>
      </c>
      <c r="X7">
        <v>23</v>
      </c>
    </row>
    <row r="8" spans="1:24" x14ac:dyDescent="0.2">
      <c r="A8" t="s">
        <v>4</v>
      </c>
      <c r="B8">
        <v>12</v>
      </c>
      <c r="C8">
        <v>4</v>
      </c>
      <c r="D8">
        <v>196</v>
      </c>
      <c r="E8">
        <v>33</v>
      </c>
      <c r="F8">
        <v>31</v>
      </c>
      <c r="G8">
        <v>276</v>
      </c>
      <c r="H8" t="s">
        <v>458</v>
      </c>
      <c r="R8" t="s">
        <v>4</v>
      </c>
      <c r="S8" t="s">
        <v>458</v>
      </c>
      <c r="T8">
        <v>12</v>
      </c>
      <c r="U8">
        <v>4</v>
      </c>
      <c r="V8">
        <v>196</v>
      </c>
      <c r="W8">
        <v>33</v>
      </c>
      <c r="X8">
        <v>31</v>
      </c>
    </row>
    <row r="9" spans="1:24" x14ac:dyDescent="0.2">
      <c r="A9" t="s">
        <v>5</v>
      </c>
      <c r="B9">
        <v>21</v>
      </c>
      <c r="C9">
        <v>6</v>
      </c>
      <c r="D9">
        <v>187</v>
      </c>
      <c r="E9">
        <v>28</v>
      </c>
      <c r="F9">
        <v>34</v>
      </c>
      <c r="G9">
        <v>276</v>
      </c>
      <c r="H9" t="s">
        <v>458</v>
      </c>
      <c r="R9" t="s">
        <v>5</v>
      </c>
      <c r="S9" t="s">
        <v>458</v>
      </c>
      <c r="T9">
        <v>21</v>
      </c>
      <c r="U9">
        <v>6</v>
      </c>
      <c r="V9">
        <v>187</v>
      </c>
      <c r="W9">
        <v>28</v>
      </c>
      <c r="X9">
        <v>34</v>
      </c>
    </row>
    <row r="10" spans="1:24" x14ac:dyDescent="0.2">
      <c r="A10" s="1" t="s">
        <v>457</v>
      </c>
      <c r="B10" s="1">
        <f t="shared" ref="B10:G10" si="0">SUM(B4:B9)</f>
        <v>97</v>
      </c>
      <c r="C10" s="1">
        <f t="shared" si="0"/>
        <v>44</v>
      </c>
      <c r="D10" s="1">
        <f t="shared" si="0"/>
        <v>1189</v>
      </c>
      <c r="E10" s="1">
        <f t="shared" si="0"/>
        <v>143</v>
      </c>
      <c r="F10" s="1">
        <f t="shared" si="0"/>
        <v>178</v>
      </c>
      <c r="G10" s="1">
        <f t="shared" si="0"/>
        <v>1651</v>
      </c>
      <c r="H10" s="1" t="s">
        <v>458</v>
      </c>
    </row>
    <row r="11" spans="1:24" x14ac:dyDescent="0.2">
      <c r="A11" s="1"/>
      <c r="B11" s="9">
        <f>B10/G10</f>
        <v>5.875227135069655E-2</v>
      </c>
      <c r="C11" s="9">
        <f>C10/G10</f>
        <v>2.6650514839491216E-2</v>
      </c>
      <c r="D11" s="9">
        <f>D10/G10</f>
        <v>0.72016959418534221</v>
      </c>
      <c r="E11" s="9">
        <f>E10/G10</f>
        <v>8.6614173228346455E-2</v>
      </c>
      <c r="F11" s="9">
        <f>F10/G10</f>
        <v>0.10781344639612356</v>
      </c>
      <c r="G11" s="1"/>
      <c r="H11" s="1"/>
    </row>
    <row r="12" spans="1:24" x14ac:dyDescent="0.2">
      <c r="A12" t="s">
        <v>6</v>
      </c>
      <c r="B12">
        <v>33</v>
      </c>
      <c r="C12">
        <v>24</v>
      </c>
      <c r="D12">
        <v>173</v>
      </c>
      <c r="E12">
        <v>35</v>
      </c>
      <c r="F12">
        <v>11</v>
      </c>
      <c r="G12">
        <v>276</v>
      </c>
      <c r="H12" t="s">
        <v>459</v>
      </c>
      <c r="I12" t="s">
        <v>484</v>
      </c>
      <c r="R12" t="s">
        <v>6</v>
      </c>
      <c r="S12" t="s">
        <v>459</v>
      </c>
      <c r="T12">
        <v>33</v>
      </c>
      <c r="U12">
        <v>24</v>
      </c>
      <c r="V12">
        <v>173</v>
      </c>
      <c r="W12">
        <v>35</v>
      </c>
      <c r="X12">
        <v>11</v>
      </c>
    </row>
    <row r="13" spans="1:24" x14ac:dyDescent="0.2">
      <c r="A13" t="s">
        <v>7</v>
      </c>
      <c r="B13">
        <v>33</v>
      </c>
      <c r="C13">
        <v>8</v>
      </c>
      <c r="D13">
        <v>216</v>
      </c>
      <c r="E13">
        <v>10</v>
      </c>
      <c r="F13">
        <v>11</v>
      </c>
      <c r="G13">
        <v>278</v>
      </c>
      <c r="H13" t="s">
        <v>459</v>
      </c>
      <c r="I13" t="s">
        <v>472</v>
      </c>
      <c r="J13" s="8">
        <f>AVERAGE(B12:B17)</f>
        <v>27.5</v>
      </c>
      <c r="K13" s="8">
        <f>AVERAGE(C12:C17)</f>
        <v>10.666666666666666</v>
      </c>
      <c r="L13" s="8">
        <f>AVERAGE(D12:D17)</f>
        <v>210</v>
      </c>
      <c r="M13" s="8">
        <f>AVERAGE(E12:E17)</f>
        <v>18.166666666666668</v>
      </c>
      <c r="N13" s="8">
        <f>AVERAGE(F12:F17)</f>
        <v>9.5</v>
      </c>
      <c r="R13" t="s">
        <v>7</v>
      </c>
      <c r="S13" t="s">
        <v>459</v>
      </c>
      <c r="T13">
        <v>33</v>
      </c>
      <c r="U13">
        <v>8</v>
      </c>
      <c r="V13">
        <v>216</v>
      </c>
      <c r="W13">
        <v>10</v>
      </c>
      <c r="X13">
        <v>11</v>
      </c>
    </row>
    <row r="14" spans="1:24" x14ac:dyDescent="0.2">
      <c r="A14" t="s">
        <v>8</v>
      </c>
      <c r="B14">
        <v>16</v>
      </c>
      <c r="C14">
        <v>10</v>
      </c>
      <c r="D14">
        <v>228</v>
      </c>
      <c r="E14">
        <v>16</v>
      </c>
      <c r="F14">
        <v>9</v>
      </c>
      <c r="G14">
        <v>279</v>
      </c>
      <c r="H14" t="s">
        <v>459</v>
      </c>
      <c r="I14" t="s">
        <v>473</v>
      </c>
      <c r="J14" s="8">
        <f>STDEV(B12:B17)</f>
        <v>6.2529992803453931</v>
      </c>
      <c r="K14" s="8">
        <f>STDEV(C12:C17)</f>
        <v>7.5806771905065764</v>
      </c>
      <c r="L14" s="8">
        <f>STDEV(D12:D17)</f>
        <v>20.169283576765935</v>
      </c>
      <c r="M14" s="8">
        <f>STDEV(E12:E17)</f>
        <v>8.9535840123755275</v>
      </c>
      <c r="N14" s="8">
        <f>STDEV(F12:F17)</f>
        <v>1.2247448713915889</v>
      </c>
      <c r="R14" t="s">
        <v>8</v>
      </c>
      <c r="S14" t="s">
        <v>459</v>
      </c>
      <c r="T14">
        <v>16</v>
      </c>
      <c r="U14">
        <v>10</v>
      </c>
      <c r="V14">
        <v>228</v>
      </c>
      <c r="W14">
        <v>16</v>
      </c>
      <c r="X14">
        <v>9</v>
      </c>
    </row>
    <row r="15" spans="1:24" x14ac:dyDescent="0.2">
      <c r="A15" t="s">
        <v>9</v>
      </c>
      <c r="B15">
        <v>27</v>
      </c>
      <c r="C15">
        <v>3</v>
      </c>
      <c r="D15">
        <v>227</v>
      </c>
      <c r="E15">
        <v>12</v>
      </c>
      <c r="F15">
        <v>9</v>
      </c>
      <c r="G15">
        <v>278</v>
      </c>
      <c r="H15" t="s">
        <v>459</v>
      </c>
      <c r="I15" t="s">
        <v>474</v>
      </c>
      <c r="R15" t="s">
        <v>9</v>
      </c>
      <c r="S15" t="s">
        <v>459</v>
      </c>
      <c r="T15">
        <v>27</v>
      </c>
      <c r="U15">
        <v>3</v>
      </c>
      <c r="V15">
        <v>227</v>
      </c>
      <c r="W15">
        <v>12</v>
      </c>
      <c r="X15">
        <v>9</v>
      </c>
    </row>
    <row r="16" spans="1:24" x14ac:dyDescent="0.2">
      <c r="A16" t="s">
        <v>10</v>
      </c>
      <c r="B16">
        <v>29</v>
      </c>
      <c r="C16">
        <v>5</v>
      </c>
      <c r="D16">
        <v>210</v>
      </c>
      <c r="E16">
        <v>20</v>
      </c>
      <c r="F16">
        <v>9</v>
      </c>
      <c r="G16">
        <v>273</v>
      </c>
      <c r="H16" t="s">
        <v>459</v>
      </c>
      <c r="R16" t="s">
        <v>10</v>
      </c>
      <c r="S16" t="s">
        <v>459</v>
      </c>
      <c r="T16">
        <v>29</v>
      </c>
      <c r="U16">
        <v>5</v>
      </c>
      <c r="V16">
        <v>210</v>
      </c>
      <c r="W16">
        <v>20</v>
      </c>
      <c r="X16">
        <v>9</v>
      </c>
    </row>
    <row r="17" spans="1:24" x14ac:dyDescent="0.2">
      <c r="A17" t="s">
        <v>11</v>
      </c>
      <c r="B17">
        <v>27</v>
      </c>
      <c r="C17">
        <v>14</v>
      </c>
      <c r="D17">
        <v>206</v>
      </c>
      <c r="E17">
        <v>16</v>
      </c>
      <c r="F17">
        <v>8</v>
      </c>
      <c r="G17">
        <v>271</v>
      </c>
      <c r="H17" t="s">
        <v>459</v>
      </c>
      <c r="R17" t="s">
        <v>11</v>
      </c>
      <c r="S17" t="s">
        <v>459</v>
      </c>
      <c r="T17">
        <v>27</v>
      </c>
      <c r="U17">
        <v>14</v>
      </c>
      <c r="V17">
        <v>206</v>
      </c>
      <c r="W17">
        <v>16</v>
      </c>
      <c r="X17">
        <v>8</v>
      </c>
    </row>
    <row r="18" spans="1:24" x14ac:dyDescent="0.2">
      <c r="A18" s="1" t="s">
        <v>457</v>
      </c>
      <c r="B18" s="1">
        <f t="shared" ref="B18:G18" si="1">SUM(B12:B17)</f>
        <v>165</v>
      </c>
      <c r="C18" s="1">
        <f t="shared" si="1"/>
        <v>64</v>
      </c>
      <c r="D18" s="1">
        <f t="shared" si="1"/>
        <v>1260</v>
      </c>
      <c r="E18" s="1">
        <f t="shared" si="1"/>
        <v>109</v>
      </c>
      <c r="F18" s="1">
        <f t="shared" si="1"/>
        <v>57</v>
      </c>
      <c r="G18" s="1">
        <f t="shared" si="1"/>
        <v>1655</v>
      </c>
      <c r="H18" s="1" t="s">
        <v>459</v>
      </c>
    </row>
    <row r="19" spans="1:24" x14ac:dyDescent="0.2">
      <c r="A19" s="1"/>
      <c r="B19" s="9">
        <f>B18/G18</f>
        <v>9.9697885196374625E-2</v>
      </c>
      <c r="C19" s="9">
        <f>C18/G18</f>
        <v>3.8670694864048338E-2</v>
      </c>
      <c r="D19" s="9">
        <f>D18/G18</f>
        <v>0.76132930513595165</v>
      </c>
      <c r="E19" s="9">
        <f>E18/G18</f>
        <v>6.5861027190332322E-2</v>
      </c>
      <c r="F19" s="9">
        <f>F18/G18</f>
        <v>3.444108761329305E-2</v>
      </c>
      <c r="G19" s="1"/>
      <c r="H19" s="1"/>
    </row>
    <row r="20" spans="1:24" x14ac:dyDescent="0.2">
      <c r="A20" t="s">
        <v>12</v>
      </c>
      <c r="B20">
        <v>36</v>
      </c>
      <c r="C20">
        <v>6</v>
      </c>
      <c r="D20">
        <v>174</v>
      </c>
      <c r="E20">
        <v>31</v>
      </c>
      <c r="F20">
        <v>29</v>
      </c>
      <c r="G20">
        <v>276</v>
      </c>
      <c r="H20" t="s">
        <v>460</v>
      </c>
      <c r="I20" t="s">
        <v>485</v>
      </c>
      <c r="R20" t="s">
        <v>12</v>
      </c>
      <c r="S20" t="s">
        <v>460</v>
      </c>
      <c r="T20">
        <v>36</v>
      </c>
      <c r="U20">
        <v>6</v>
      </c>
      <c r="V20">
        <v>174</v>
      </c>
      <c r="W20">
        <v>31</v>
      </c>
      <c r="X20">
        <v>29</v>
      </c>
    </row>
    <row r="21" spans="1:24" x14ac:dyDescent="0.2">
      <c r="A21" t="s">
        <v>13</v>
      </c>
      <c r="B21">
        <v>16</v>
      </c>
      <c r="C21">
        <v>28</v>
      </c>
      <c r="D21">
        <v>188</v>
      </c>
      <c r="E21">
        <v>14</v>
      </c>
      <c r="F21">
        <v>12</v>
      </c>
      <c r="G21">
        <v>258</v>
      </c>
      <c r="H21" t="s">
        <v>460</v>
      </c>
      <c r="I21" t="s">
        <v>472</v>
      </c>
      <c r="J21" s="8">
        <f>AVERAGE(B20:B25)</f>
        <v>21.333333333333332</v>
      </c>
      <c r="K21" s="8">
        <f>AVERAGE(C20:C25)</f>
        <v>13.666666666666666</v>
      </c>
      <c r="L21" s="8">
        <f>AVERAGE(D20:D25)</f>
        <v>188.16666666666666</v>
      </c>
      <c r="M21" s="8">
        <f>AVERAGE(E20:E25)</f>
        <v>21.833333333333332</v>
      </c>
      <c r="N21" s="8">
        <f>AVERAGE(F20:F25)</f>
        <v>25.5</v>
      </c>
      <c r="R21" t="s">
        <v>13</v>
      </c>
      <c r="S21" t="s">
        <v>460</v>
      </c>
      <c r="T21">
        <v>16</v>
      </c>
      <c r="U21">
        <v>28</v>
      </c>
      <c r="V21">
        <v>188</v>
      </c>
      <c r="W21">
        <v>14</v>
      </c>
      <c r="X21">
        <v>12</v>
      </c>
    </row>
    <row r="22" spans="1:24" x14ac:dyDescent="0.2">
      <c r="A22" t="s">
        <v>14</v>
      </c>
      <c r="B22">
        <v>18</v>
      </c>
      <c r="C22">
        <v>6</v>
      </c>
      <c r="D22">
        <v>206</v>
      </c>
      <c r="E22">
        <v>21</v>
      </c>
      <c r="F22">
        <v>20</v>
      </c>
      <c r="G22">
        <v>271</v>
      </c>
      <c r="H22" t="s">
        <v>460</v>
      </c>
      <c r="I22" t="s">
        <v>473</v>
      </c>
      <c r="J22" s="8">
        <f>STDEV(B20:B25)</f>
        <v>7.3665912514993455</v>
      </c>
      <c r="K22" s="8">
        <f>STDEV(C20:C25)</f>
        <v>9.4375137968994061</v>
      </c>
      <c r="L22" s="8">
        <f>STDEV(D20:D25)</f>
        <v>10.628577828979127</v>
      </c>
      <c r="M22" s="8">
        <f>STDEV(E20:E25)</f>
        <v>9.1742392963485919</v>
      </c>
      <c r="N22" s="8">
        <f>STDEV(F20:F25)</f>
        <v>13.292855223765885</v>
      </c>
      <c r="R22" t="s">
        <v>14</v>
      </c>
      <c r="S22" t="s">
        <v>460</v>
      </c>
      <c r="T22">
        <v>18</v>
      </c>
      <c r="U22">
        <v>6</v>
      </c>
      <c r="V22">
        <v>206</v>
      </c>
      <c r="W22">
        <v>21</v>
      </c>
      <c r="X22">
        <v>20</v>
      </c>
    </row>
    <row r="23" spans="1:24" x14ac:dyDescent="0.2">
      <c r="A23" t="s">
        <v>15</v>
      </c>
      <c r="B23">
        <v>18</v>
      </c>
      <c r="C23">
        <v>10</v>
      </c>
      <c r="D23">
        <v>192</v>
      </c>
      <c r="E23">
        <v>17</v>
      </c>
      <c r="F23">
        <v>30</v>
      </c>
      <c r="G23">
        <v>267</v>
      </c>
      <c r="H23" t="s">
        <v>461</v>
      </c>
      <c r="I23" t="s">
        <v>474</v>
      </c>
      <c r="R23" t="s">
        <v>15</v>
      </c>
      <c r="S23" t="s">
        <v>460</v>
      </c>
      <c r="T23">
        <v>18</v>
      </c>
      <c r="U23">
        <v>10</v>
      </c>
      <c r="V23">
        <v>192</v>
      </c>
      <c r="W23">
        <v>17</v>
      </c>
      <c r="X23">
        <v>30</v>
      </c>
    </row>
    <row r="24" spans="1:24" x14ac:dyDescent="0.2">
      <c r="A24" t="s">
        <v>16</v>
      </c>
      <c r="B24">
        <v>19</v>
      </c>
      <c r="C24">
        <v>23</v>
      </c>
      <c r="D24">
        <v>186</v>
      </c>
      <c r="E24">
        <v>35</v>
      </c>
      <c r="F24">
        <v>14</v>
      </c>
      <c r="G24">
        <v>277</v>
      </c>
      <c r="H24" t="s">
        <v>460</v>
      </c>
      <c r="R24" t="s">
        <v>16</v>
      </c>
      <c r="S24" t="s">
        <v>460</v>
      </c>
      <c r="T24">
        <v>19</v>
      </c>
      <c r="U24">
        <v>23</v>
      </c>
      <c r="V24">
        <v>186</v>
      </c>
      <c r="W24">
        <v>35</v>
      </c>
      <c r="X24">
        <v>14</v>
      </c>
    </row>
    <row r="25" spans="1:24" x14ac:dyDescent="0.2">
      <c r="A25" t="s">
        <v>17</v>
      </c>
      <c r="B25">
        <v>21</v>
      </c>
      <c r="C25">
        <v>9</v>
      </c>
      <c r="D25">
        <v>183</v>
      </c>
      <c r="E25">
        <v>13</v>
      </c>
      <c r="F25">
        <v>48</v>
      </c>
      <c r="G25">
        <v>274</v>
      </c>
      <c r="H25" t="s">
        <v>460</v>
      </c>
      <c r="R25" t="s">
        <v>17</v>
      </c>
      <c r="S25" t="s">
        <v>460</v>
      </c>
      <c r="T25">
        <v>21</v>
      </c>
      <c r="U25">
        <v>9</v>
      </c>
      <c r="V25">
        <v>183</v>
      </c>
      <c r="W25">
        <v>13</v>
      </c>
      <c r="X25">
        <v>48</v>
      </c>
    </row>
    <row r="26" spans="1:24" x14ac:dyDescent="0.2">
      <c r="A26" s="1" t="s">
        <v>457</v>
      </c>
      <c r="B26" s="1">
        <f t="shared" ref="B26:G26" si="2">SUM(B20:B25)</f>
        <v>128</v>
      </c>
      <c r="C26" s="1">
        <f t="shared" si="2"/>
        <v>82</v>
      </c>
      <c r="D26" s="1">
        <f t="shared" si="2"/>
        <v>1129</v>
      </c>
      <c r="E26" s="1">
        <f t="shared" si="2"/>
        <v>131</v>
      </c>
      <c r="F26" s="1">
        <f t="shared" si="2"/>
        <v>153</v>
      </c>
      <c r="G26" s="1">
        <f t="shared" si="2"/>
        <v>1623</v>
      </c>
      <c r="H26" s="1" t="s">
        <v>460</v>
      </c>
    </row>
    <row r="27" spans="1:24" x14ac:dyDescent="0.2">
      <c r="A27" s="1"/>
      <c r="B27" s="9">
        <f>B26/G26</f>
        <v>7.8866296980899572E-2</v>
      </c>
      <c r="C27" s="9">
        <f>C26/G26</f>
        <v>5.052372150338879E-2</v>
      </c>
      <c r="D27" s="9">
        <f>D26/G26</f>
        <v>0.69562538508934069</v>
      </c>
      <c r="E27" s="9">
        <f>E26/G26</f>
        <v>8.0714725816389402E-2</v>
      </c>
      <c r="F27" s="9">
        <f>F26/G26</f>
        <v>9.4269870609981515E-2</v>
      </c>
      <c r="G27" s="1"/>
      <c r="H27" s="1"/>
    </row>
    <row r="28" spans="1:24" x14ac:dyDescent="0.2">
      <c r="A28" t="s">
        <v>18</v>
      </c>
      <c r="B28">
        <v>35</v>
      </c>
      <c r="C28">
        <v>9</v>
      </c>
      <c r="D28">
        <v>202</v>
      </c>
      <c r="E28">
        <v>20</v>
      </c>
      <c r="F28">
        <v>10</v>
      </c>
      <c r="G28">
        <v>276</v>
      </c>
      <c r="H28" t="s">
        <v>462</v>
      </c>
      <c r="I28" t="s">
        <v>486</v>
      </c>
      <c r="R28" t="s">
        <v>18</v>
      </c>
      <c r="S28" t="s">
        <v>462</v>
      </c>
      <c r="T28">
        <v>35</v>
      </c>
      <c r="U28">
        <v>9</v>
      </c>
      <c r="V28">
        <v>202</v>
      </c>
      <c r="W28">
        <v>20</v>
      </c>
      <c r="X28">
        <v>10</v>
      </c>
    </row>
    <row r="29" spans="1:24" x14ac:dyDescent="0.2">
      <c r="A29" t="s">
        <v>19</v>
      </c>
      <c r="B29">
        <v>62</v>
      </c>
      <c r="C29">
        <v>22</v>
      </c>
      <c r="D29">
        <v>177</v>
      </c>
      <c r="E29">
        <v>9</v>
      </c>
      <c r="F29">
        <v>10</v>
      </c>
      <c r="G29">
        <v>280</v>
      </c>
      <c r="H29" t="s">
        <v>462</v>
      </c>
      <c r="I29" t="s">
        <v>472</v>
      </c>
      <c r="J29" s="8">
        <f>AVERAGE(B28:B33)</f>
        <v>55.833333333333336</v>
      </c>
      <c r="K29" s="8">
        <f>AVERAGE(C28:C33)</f>
        <v>17.833333333333332</v>
      </c>
      <c r="L29" s="8">
        <f>AVERAGE(D28:D33)</f>
        <v>175</v>
      </c>
      <c r="M29" s="8">
        <f>AVERAGE(E28:E33)</f>
        <v>17.166666666666668</v>
      </c>
      <c r="N29" s="8">
        <f>AVERAGE(F28:F33)</f>
        <v>10.5</v>
      </c>
      <c r="R29" t="s">
        <v>19</v>
      </c>
      <c r="S29" t="s">
        <v>462</v>
      </c>
      <c r="T29">
        <v>62</v>
      </c>
      <c r="U29">
        <v>22</v>
      </c>
      <c r="V29">
        <v>177</v>
      </c>
      <c r="W29">
        <v>9</v>
      </c>
      <c r="X29">
        <v>10</v>
      </c>
    </row>
    <row r="30" spans="1:24" x14ac:dyDescent="0.2">
      <c r="A30" s="21" t="s">
        <v>20</v>
      </c>
      <c r="B30" s="21">
        <v>103</v>
      </c>
      <c r="C30" s="21">
        <v>37</v>
      </c>
      <c r="D30" s="21">
        <v>119</v>
      </c>
      <c r="E30" s="21">
        <v>12</v>
      </c>
      <c r="F30" s="21">
        <v>5</v>
      </c>
      <c r="G30" s="21">
        <v>276</v>
      </c>
      <c r="H30" s="21" t="s">
        <v>462</v>
      </c>
      <c r="I30" t="s">
        <v>473</v>
      </c>
      <c r="J30" s="8">
        <f>STDEV(B28:B33)</f>
        <v>25.717050115957438</v>
      </c>
      <c r="K30" s="8">
        <f>STDEV(C28:C33)</f>
        <v>11.956866925188498</v>
      </c>
      <c r="L30" s="8">
        <f>STDEV(D28:D33)</f>
        <v>32.710854467592249</v>
      </c>
      <c r="M30" s="8">
        <f>STDEV(E28:E33)</f>
        <v>10.419532938988516</v>
      </c>
      <c r="N30" s="8">
        <f>STDEV(F28:F33)</f>
        <v>6.9209825891993111</v>
      </c>
      <c r="R30" t="s">
        <v>20</v>
      </c>
      <c r="S30" t="s">
        <v>462</v>
      </c>
      <c r="T30">
        <v>103</v>
      </c>
      <c r="U30">
        <v>37</v>
      </c>
      <c r="V30">
        <v>119</v>
      </c>
      <c r="W30">
        <v>12</v>
      </c>
      <c r="X30">
        <v>5</v>
      </c>
    </row>
    <row r="31" spans="1:24" x14ac:dyDescent="0.2">
      <c r="A31" t="s">
        <v>21</v>
      </c>
      <c r="B31">
        <v>37</v>
      </c>
      <c r="C31">
        <v>24</v>
      </c>
      <c r="D31">
        <v>157</v>
      </c>
      <c r="E31">
        <v>37</v>
      </c>
      <c r="F31">
        <v>24</v>
      </c>
      <c r="G31">
        <v>279</v>
      </c>
      <c r="H31" t="s">
        <v>462</v>
      </c>
      <c r="I31" t="s">
        <v>474</v>
      </c>
      <c r="R31" t="s">
        <v>21</v>
      </c>
      <c r="S31" t="s">
        <v>462</v>
      </c>
      <c r="T31">
        <v>37</v>
      </c>
      <c r="U31">
        <v>24</v>
      </c>
      <c r="V31">
        <v>157</v>
      </c>
      <c r="W31">
        <v>37</v>
      </c>
      <c r="X31">
        <v>24</v>
      </c>
    </row>
    <row r="32" spans="1:24" x14ac:dyDescent="0.2">
      <c r="A32" t="s">
        <v>22</v>
      </c>
      <c r="B32">
        <v>40</v>
      </c>
      <c r="C32">
        <v>8</v>
      </c>
      <c r="D32">
        <v>206</v>
      </c>
      <c r="E32">
        <v>11</v>
      </c>
      <c r="F32">
        <v>8</v>
      </c>
      <c r="G32">
        <v>273</v>
      </c>
      <c r="H32" t="s">
        <v>462</v>
      </c>
      <c r="R32" t="s">
        <v>22</v>
      </c>
      <c r="S32" t="s">
        <v>462</v>
      </c>
      <c r="T32">
        <v>40</v>
      </c>
      <c r="U32">
        <v>8</v>
      </c>
      <c r="V32">
        <v>206</v>
      </c>
      <c r="W32">
        <v>11</v>
      </c>
      <c r="X32">
        <v>8</v>
      </c>
    </row>
    <row r="33" spans="1:24" x14ac:dyDescent="0.2">
      <c r="A33" t="s">
        <v>23</v>
      </c>
      <c r="B33">
        <v>58</v>
      </c>
      <c r="C33">
        <v>7</v>
      </c>
      <c r="D33">
        <v>189</v>
      </c>
      <c r="E33">
        <v>14</v>
      </c>
      <c r="F33">
        <v>6</v>
      </c>
      <c r="G33">
        <v>274</v>
      </c>
      <c r="H33" t="s">
        <v>462</v>
      </c>
      <c r="R33" t="s">
        <v>23</v>
      </c>
      <c r="S33" t="s">
        <v>462</v>
      </c>
      <c r="T33">
        <v>58</v>
      </c>
      <c r="U33">
        <v>7</v>
      </c>
      <c r="V33">
        <v>189</v>
      </c>
      <c r="W33">
        <v>14</v>
      </c>
      <c r="X33">
        <v>6</v>
      </c>
    </row>
    <row r="34" spans="1:24" x14ac:dyDescent="0.2">
      <c r="A34" s="1" t="s">
        <v>457</v>
      </c>
      <c r="B34" s="1">
        <f t="shared" ref="B34:G34" si="3">SUM(B28:B33)</f>
        <v>335</v>
      </c>
      <c r="C34" s="1">
        <f t="shared" si="3"/>
        <v>107</v>
      </c>
      <c r="D34" s="1">
        <f t="shared" si="3"/>
        <v>1050</v>
      </c>
      <c r="E34" s="1">
        <f t="shared" si="3"/>
        <v>103</v>
      </c>
      <c r="F34" s="1">
        <f t="shared" si="3"/>
        <v>63</v>
      </c>
      <c r="G34" s="1">
        <f t="shared" si="3"/>
        <v>1658</v>
      </c>
      <c r="H34" s="1" t="s">
        <v>462</v>
      </c>
    </row>
    <row r="35" spans="1:24" x14ac:dyDescent="0.2">
      <c r="A35" s="1"/>
      <c r="B35" s="9">
        <f>B34/G34</f>
        <v>0.20205066344993969</v>
      </c>
      <c r="C35" s="9">
        <f>C34/G34</f>
        <v>6.453558504221954E-2</v>
      </c>
      <c r="D35" s="9">
        <f>D34/G34</f>
        <v>0.63329312424607964</v>
      </c>
      <c r="E35" s="9">
        <f>E34/G34</f>
        <v>6.2123039806996384E-2</v>
      </c>
      <c r="F35" s="9">
        <f>F34/G34</f>
        <v>3.7997587454764774E-2</v>
      </c>
      <c r="G35" s="1"/>
      <c r="H35" s="1"/>
    </row>
    <row r="36" spans="1:24" x14ac:dyDescent="0.2">
      <c r="A36" t="s">
        <v>24</v>
      </c>
      <c r="B36">
        <v>27</v>
      </c>
      <c r="C36">
        <v>33</v>
      </c>
      <c r="D36">
        <v>199</v>
      </c>
      <c r="E36">
        <v>11</v>
      </c>
      <c r="F36">
        <v>7</v>
      </c>
      <c r="G36">
        <v>277</v>
      </c>
      <c r="H36" t="s">
        <v>463</v>
      </c>
      <c r="I36" t="s">
        <v>487</v>
      </c>
      <c r="R36" t="s">
        <v>24</v>
      </c>
      <c r="S36" t="s">
        <v>463</v>
      </c>
      <c r="T36">
        <v>27</v>
      </c>
      <c r="U36">
        <v>33</v>
      </c>
      <c r="V36">
        <v>199</v>
      </c>
      <c r="W36">
        <v>11</v>
      </c>
      <c r="X36">
        <v>7</v>
      </c>
    </row>
    <row r="37" spans="1:24" x14ac:dyDescent="0.2">
      <c r="A37" t="s">
        <v>25</v>
      </c>
      <c r="B37">
        <v>19</v>
      </c>
      <c r="C37">
        <v>6</v>
      </c>
      <c r="D37">
        <v>217</v>
      </c>
      <c r="E37">
        <v>15</v>
      </c>
      <c r="F37">
        <v>15</v>
      </c>
      <c r="G37">
        <v>272</v>
      </c>
      <c r="H37" t="s">
        <v>463</v>
      </c>
      <c r="I37" t="s">
        <v>472</v>
      </c>
      <c r="J37" s="8">
        <f>AVERAGE(B36:B41)</f>
        <v>24.166666666666668</v>
      </c>
      <c r="K37" s="8">
        <f>AVERAGE(C36:C41)</f>
        <v>15.5</v>
      </c>
      <c r="L37" s="8">
        <f>AVERAGE(D36:D41)</f>
        <v>206.83333333333334</v>
      </c>
      <c r="M37" s="8">
        <f>AVERAGE(E36:E41)</f>
        <v>14.833333333333334</v>
      </c>
      <c r="N37" s="8">
        <f>AVERAGE(F36:F41)</f>
        <v>14.333333333333334</v>
      </c>
      <c r="R37" t="s">
        <v>25</v>
      </c>
      <c r="S37" t="s">
        <v>463</v>
      </c>
      <c r="T37">
        <v>19</v>
      </c>
      <c r="U37">
        <v>6</v>
      </c>
      <c r="V37">
        <v>217</v>
      </c>
      <c r="W37">
        <v>15</v>
      </c>
      <c r="X37">
        <v>15</v>
      </c>
    </row>
    <row r="38" spans="1:24" x14ac:dyDescent="0.2">
      <c r="A38" t="s">
        <v>26</v>
      </c>
      <c r="B38">
        <v>20</v>
      </c>
      <c r="C38">
        <v>20</v>
      </c>
      <c r="D38">
        <v>203</v>
      </c>
      <c r="E38">
        <v>23</v>
      </c>
      <c r="F38">
        <v>12</v>
      </c>
      <c r="G38">
        <v>278</v>
      </c>
      <c r="H38" t="s">
        <v>463</v>
      </c>
      <c r="I38" t="s">
        <v>473</v>
      </c>
      <c r="J38" s="8">
        <f>STDEV(B36:B41)</f>
        <v>7.3325757184407374</v>
      </c>
      <c r="K38" s="8">
        <f>STDEV(C36:C41)</f>
        <v>10.483320084782301</v>
      </c>
      <c r="L38" s="8">
        <f>STDEV(D36:D41)</f>
        <v>12.655697004379753</v>
      </c>
      <c r="M38" s="8">
        <f>STDEV(E36:E41)</f>
        <v>4.3089055068156989</v>
      </c>
      <c r="N38" s="8">
        <f>STDEV(F36:F41)</f>
        <v>12.580408048496148</v>
      </c>
      <c r="R38" t="s">
        <v>26</v>
      </c>
      <c r="S38" t="s">
        <v>463</v>
      </c>
      <c r="T38">
        <v>20</v>
      </c>
      <c r="U38">
        <v>20</v>
      </c>
      <c r="V38">
        <v>203</v>
      </c>
      <c r="W38">
        <v>23</v>
      </c>
      <c r="X38">
        <v>12</v>
      </c>
    </row>
    <row r="39" spans="1:24" x14ac:dyDescent="0.2">
      <c r="A39" t="s">
        <v>27</v>
      </c>
      <c r="B39">
        <v>17</v>
      </c>
      <c r="C39">
        <v>15</v>
      </c>
      <c r="D39">
        <v>227</v>
      </c>
      <c r="E39">
        <v>12</v>
      </c>
      <c r="F39">
        <v>7</v>
      </c>
      <c r="G39">
        <v>278</v>
      </c>
      <c r="H39" t="s">
        <v>463</v>
      </c>
      <c r="I39" t="s">
        <v>474</v>
      </c>
      <c r="R39" t="s">
        <v>27</v>
      </c>
      <c r="S39" t="s">
        <v>463</v>
      </c>
      <c r="T39">
        <v>17</v>
      </c>
      <c r="U39">
        <v>15</v>
      </c>
      <c r="V39">
        <v>227</v>
      </c>
      <c r="W39">
        <v>12</v>
      </c>
      <c r="X39">
        <v>7</v>
      </c>
    </row>
    <row r="40" spans="1:24" x14ac:dyDescent="0.2">
      <c r="A40" t="s">
        <v>28</v>
      </c>
      <c r="B40">
        <v>37</v>
      </c>
      <c r="C40">
        <v>15</v>
      </c>
      <c r="D40">
        <v>202</v>
      </c>
      <c r="E40">
        <v>15</v>
      </c>
      <c r="F40">
        <v>6</v>
      </c>
      <c r="G40">
        <v>275</v>
      </c>
      <c r="H40" t="s">
        <v>463</v>
      </c>
      <c r="R40" t="s">
        <v>28</v>
      </c>
      <c r="S40" t="s">
        <v>463</v>
      </c>
      <c r="T40">
        <v>37</v>
      </c>
      <c r="U40">
        <v>15</v>
      </c>
      <c r="V40">
        <v>202</v>
      </c>
      <c r="W40">
        <v>15</v>
      </c>
      <c r="X40">
        <v>6</v>
      </c>
    </row>
    <row r="41" spans="1:24" x14ac:dyDescent="0.2">
      <c r="A41" t="s">
        <v>29</v>
      </c>
      <c r="B41">
        <v>25</v>
      </c>
      <c r="C41">
        <v>4</v>
      </c>
      <c r="D41">
        <v>193</v>
      </c>
      <c r="E41">
        <v>13</v>
      </c>
      <c r="F41">
        <v>39</v>
      </c>
      <c r="G41">
        <v>274</v>
      </c>
      <c r="H41" t="s">
        <v>463</v>
      </c>
      <c r="R41" t="s">
        <v>29</v>
      </c>
      <c r="S41" t="s">
        <v>463</v>
      </c>
      <c r="T41">
        <v>25</v>
      </c>
      <c r="U41">
        <v>4</v>
      </c>
      <c r="V41">
        <v>193</v>
      </c>
      <c r="W41">
        <v>13</v>
      </c>
      <c r="X41">
        <v>39</v>
      </c>
    </row>
    <row r="42" spans="1:24" x14ac:dyDescent="0.2">
      <c r="A42" s="1" t="s">
        <v>457</v>
      </c>
      <c r="B42" s="1">
        <f t="shared" ref="B42:G42" si="4">SUM(B36:B41)</f>
        <v>145</v>
      </c>
      <c r="C42" s="1">
        <f t="shared" si="4"/>
        <v>93</v>
      </c>
      <c r="D42" s="1">
        <f t="shared" si="4"/>
        <v>1241</v>
      </c>
      <c r="E42" s="1">
        <f t="shared" si="4"/>
        <v>89</v>
      </c>
      <c r="F42" s="1">
        <f t="shared" si="4"/>
        <v>86</v>
      </c>
      <c r="G42" s="1">
        <f t="shared" si="4"/>
        <v>1654</v>
      </c>
      <c r="H42" s="1" t="s">
        <v>463</v>
      </c>
    </row>
    <row r="43" spans="1:24" x14ac:dyDescent="0.2">
      <c r="A43" s="1"/>
      <c r="B43" s="9">
        <f>B42/G42</f>
        <v>8.7666263603385738E-2</v>
      </c>
      <c r="C43" s="9">
        <f>C42/G42</f>
        <v>5.6227327690447401E-2</v>
      </c>
      <c r="D43" s="9">
        <f>D42/G42</f>
        <v>0.75030229746070132</v>
      </c>
      <c r="E43" s="9">
        <f>E42/G42</f>
        <v>5.3808948004836758E-2</v>
      </c>
      <c r="F43" s="9">
        <f>F42/G42</f>
        <v>5.1995163240628778E-2</v>
      </c>
      <c r="G43" s="1"/>
      <c r="H43" s="1"/>
    </row>
    <row r="44" spans="1:24" x14ac:dyDescent="0.2">
      <c r="A44" t="s">
        <v>30</v>
      </c>
      <c r="B44">
        <v>21</v>
      </c>
      <c r="C44">
        <v>23</v>
      </c>
      <c r="D44">
        <v>200</v>
      </c>
      <c r="E44">
        <v>19</v>
      </c>
      <c r="F44">
        <v>13</v>
      </c>
      <c r="G44">
        <v>276</v>
      </c>
      <c r="H44" t="s">
        <v>464</v>
      </c>
      <c r="I44" t="s">
        <v>488</v>
      </c>
      <c r="R44" t="s">
        <v>30</v>
      </c>
      <c r="S44" t="s">
        <v>464</v>
      </c>
      <c r="T44">
        <v>21</v>
      </c>
      <c r="U44">
        <v>23</v>
      </c>
      <c r="V44">
        <v>200</v>
      </c>
      <c r="W44">
        <v>19</v>
      </c>
      <c r="X44">
        <v>13</v>
      </c>
    </row>
    <row r="45" spans="1:24" x14ac:dyDescent="0.2">
      <c r="A45" t="s">
        <v>31</v>
      </c>
      <c r="B45">
        <v>11</v>
      </c>
      <c r="C45">
        <v>6</v>
      </c>
      <c r="D45">
        <v>235</v>
      </c>
      <c r="E45">
        <v>13</v>
      </c>
      <c r="F45">
        <v>12</v>
      </c>
      <c r="G45">
        <v>277</v>
      </c>
      <c r="H45" t="s">
        <v>464</v>
      </c>
      <c r="I45" t="s">
        <v>472</v>
      </c>
      <c r="J45" s="8">
        <f>AVERAGE(B44:B49)</f>
        <v>16.166666666666668</v>
      </c>
      <c r="K45" s="8">
        <f>AVERAGE(C44:C49)</f>
        <v>7.666666666666667</v>
      </c>
      <c r="L45" s="8">
        <f>AVERAGE(D44:D49)</f>
        <v>216.16666666666666</v>
      </c>
      <c r="M45" s="8">
        <f>AVERAGE(E44:E49)</f>
        <v>16.333333333333332</v>
      </c>
      <c r="N45" s="8">
        <f>AVERAGE(F44:F49)</f>
        <v>17.333333333333332</v>
      </c>
      <c r="R45" t="s">
        <v>31</v>
      </c>
      <c r="S45" t="s">
        <v>464</v>
      </c>
      <c r="T45">
        <v>11</v>
      </c>
      <c r="U45">
        <v>6</v>
      </c>
      <c r="V45">
        <v>235</v>
      </c>
      <c r="W45">
        <v>13</v>
      </c>
      <c r="X45">
        <v>12</v>
      </c>
    </row>
    <row r="46" spans="1:24" x14ac:dyDescent="0.2">
      <c r="A46" t="s">
        <v>32</v>
      </c>
      <c r="B46">
        <v>20</v>
      </c>
      <c r="C46">
        <v>5</v>
      </c>
      <c r="D46">
        <v>210</v>
      </c>
      <c r="E46">
        <v>19</v>
      </c>
      <c r="F46">
        <v>19</v>
      </c>
      <c r="G46">
        <v>273</v>
      </c>
      <c r="H46" t="s">
        <v>464</v>
      </c>
      <c r="I46" t="s">
        <v>473</v>
      </c>
      <c r="J46" s="8">
        <f>STDEV(B44:B49)</f>
        <v>4.3550736694878829</v>
      </c>
      <c r="K46" s="8">
        <f>STDEV(C44:C49)</f>
        <v>7.5806771905065755</v>
      </c>
      <c r="L46" s="8">
        <f>STDEV(D44:D49)</f>
        <v>14.274686219551961</v>
      </c>
      <c r="M46" s="8">
        <f>STDEV(E44:E49)</f>
        <v>4.7187568984497021</v>
      </c>
      <c r="N46" s="8">
        <f>STDEV(F44:F49)</f>
        <v>8.547904226573122</v>
      </c>
      <c r="R46" t="s">
        <v>32</v>
      </c>
      <c r="S46" t="s">
        <v>464</v>
      </c>
      <c r="T46">
        <v>20</v>
      </c>
      <c r="U46">
        <v>5</v>
      </c>
      <c r="V46">
        <v>210</v>
      </c>
      <c r="W46">
        <v>19</v>
      </c>
      <c r="X46">
        <v>19</v>
      </c>
    </row>
    <row r="47" spans="1:24" x14ac:dyDescent="0.2">
      <c r="A47" t="s">
        <v>33</v>
      </c>
      <c r="B47">
        <v>19</v>
      </c>
      <c r="C47">
        <v>5</v>
      </c>
      <c r="D47">
        <v>202</v>
      </c>
      <c r="E47">
        <v>16</v>
      </c>
      <c r="F47">
        <v>34</v>
      </c>
      <c r="G47">
        <v>276</v>
      </c>
      <c r="H47" t="s">
        <v>464</v>
      </c>
      <c r="I47" t="s">
        <v>474</v>
      </c>
      <c r="R47" t="s">
        <v>33</v>
      </c>
      <c r="S47" t="s">
        <v>464</v>
      </c>
      <c r="T47">
        <v>19</v>
      </c>
      <c r="U47">
        <v>5</v>
      </c>
      <c r="V47">
        <v>202</v>
      </c>
      <c r="W47">
        <v>16</v>
      </c>
      <c r="X47">
        <v>34</v>
      </c>
    </row>
    <row r="48" spans="1:24" x14ac:dyDescent="0.2">
      <c r="A48" t="s">
        <v>34</v>
      </c>
      <c r="B48">
        <v>12</v>
      </c>
      <c r="C48">
        <v>4</v>
      </c>
      <c r="D48">
        <v>227</v>
      </c>
      <c r="E48">
        <v>22</v>
      </c>
      <c r="F48">
        <v>13</v>
      </c>
      <c r="G48">
        <v>278</v>
      </c>
      <c r="H48" t="s">
        <v>464</v>
      </c>
      <c r="R48" t="s">
        <v>34</v>
      </c>
      <c r="S48" t="s">
        <v>464</v>
      </c>
      <c r="T48">
        <v>12</v>
      </c>
      <c r="U48">
        <v>4</v>
      </c>
      <c r="V48">
        <v>227</v>
      </c>
      <c r="W48">
        <v>22</v>
      </c>
      <c r="X48">
        <v>13</v>
      </c>
    </row>
    <row r="49" spans="1:24" x14ac:dyDescent="0.2">
      <c r="A49" t="s">
        <v>35</v>
      </c>
      <c r="B49">
        <v>14</v>
      </c>
      <c r="C49">
        <v>3</v>
      </c>
      <c r="D49">
        <v>223</v>
      </c>
      <c r="E49">
        <v>9</v>
      </c>
      <c r="F49">
        <v>13</v>
      </c>
      <c r="G49">
        <v>262</v>
      </c>
      <c r="H49" t="s">
        <v>464</v>
      </c>
      <c r="R49" t="s">
        <v>35</v>
      </c>
      <c r="S49" t="s">
        <v>464</v>
      </c>
      <c r="T49">
        <v>14</v>
      </c>
      <c r="U49">
        <v>3</v>
      </c>
      <c r="V49">
        <v>223</v>
      </c>
      <c r="W49">
        <v>9</v>
      </c>
      <c r="X49">
        <v>13</v>
      </c>
    </row>
    <row r="50" spans="1:24" x14ac:dyDescent="0.2">
      <c r="A50" s="1" t="s">
        <v>457</v>
      </c>
      <c r="B50" s="1">
        <f t="shared" ref="B50:G50" si="5">SUM(B44:B49)</f>
        <v>97</v>
      </c>
      <c r="C50" s="1">
        <f t="shared" si="5"/>
        <v>46</v>
      </c>
      <c r="D50" s="1">
        <f t="shared" si="5"/>
        <v>1297</v>
      </c>
      <c r="E50" s="1">
        <f t="shared" si="5"/>
        <v>98</v>
      </c>
      <c r="F50" s="1">
        <f t="shared" si="5"/>
        <v>104</v>
      </c>
      <c r="G50" s="1">
        <f t="shared" si="5"/>
        <v>1642</v>
      </c>
      <c r="H50" s="1" t="s">
        <v>464</v>
      </c>
    </row>
    <row r="51" spans="1:24" x14ac:dyDescent="0.2">
      <c r="A51" s="1"/>
      <c r="B51" s="9">
        <f>B50/G50</f>
        <v>5.9074299634591959E-2</v>
      </c>
      <c r="C51" s="9">
        <f>C50/G50</f>
        <v>2.8014616321559074E-2</v>
      </c>
      <c r="D51" s="9">
        <f>D50/G50</f>
        <v>0.78989037758830694</v>
      </c>
      <c r="E51" s="9">
        <f>E50/G50</f>
        <v>5.9683313032886723E-2</v>
      </c>
      <c r="F51" s="9">
        <f>F50/G50</f>
        <v>6.3337393422655291E-2</v>
      </c>
      <c r="G51" s="1"/>
      <c r="H51" s="1"/>
    </row>
    <row r="52" spans="1:24" x14ac:dyDescent="0.2">
      <c r="A52" t="s">
        <v>36</v>
      </c>
      <c r="B52">
        <v>32</v>
      </c>
      <c r="C52">
        <v>5</v>
      </c>
      <c r="D52">
        <v>189</v>
      </c>
      <c r="E52">
        <v>14</v>
      </c>
      <c r="F52">
        <v>26</v>
      </c>
      <c r="G52">
        <v>266</v>
      </c>
      <c r="H52" t="s">
        <v>465</v>
      </c>
      <c r="I52" t="s">
        <v>489</v>
      </c>
      <c r="R52" t="s">
        <v>36</v>
      </c>
      <c r="S52" t="s">
        <v>465</v>
      </c>
      <c r="T52">
        <v>32</v>
      </c>
      <c r="U52">
        <v>5</v>
      </c>
      <c r="V52">
        <v>189</v>
      </c>
      <c r="W52">
        <v>14</v>
      </c>
      <c r="X52">
        <v>26</v>
      </c>
    </row>
    <row r="53" spans="1:24" x14ac:dyDescent="0.2">
      <c r="A53" t="s">
        <v>37</v>
      </c>
      <c r="B53">
        <v>14</v>
      </c>
      <c r="C53">
        <v>4</v>
      </c>
      <c r="D53">
        <v>218</v>
      </c>
      <c r="E53">
        <v>10</v>
      </c>
      <c r="F53">
        <v>28</v>
      </c>
      <c r="G53">
        <v>274</v>
      </c>
      <c r="H53" t="s">
        <v>465</v>
      </c>
      <c r="I53" t="s">
        <v>472</v>
      </c>
      <c r="J53" s="8">
        <f>AVERAGE(B52:B57)</f>
        <v>22.5</v>
      </c>
      <c r="K53" s="8">
        <f>AVERAGE(C52:C57)</f>
        <v>7.833333333333333</v>
      </c>
      <c r="L53" s="8">
        <f>AVERAGE(D52:D57)</f>
        <v>201.16666666666666</v>
      </c>
      <c r="M53" s="8">
        <f>AVERAGE(E52:E57)</f>
        <v>15.833333333333334</v>
      </c>
      <c r="N53" s="8">
        <f>AVERAGE(F52:F57)</f>
        <v>26.666666666666668</v>
      </c>
      <c r="R53" t="s">
        <v>37</v>
      </c>
      <c r="S53" t="s">
        <v>465</v>
      </c>
      <c r="T53">
        <v>14</v>
      </c>
      <c r="U53">
        <v>4</v>
      </c>
      <c r="V53">
        <v>218</v>
      </c>
      <c r="W53">
        <v>10</v>
      </c>
      <c r="X53">
        <v>28</v>
      </c>
    </row>
    <row r="54" spans="1:24" x14ac:dyDescent="0.2">
      <c r="A54" t="s">
        <v>38</v>
      </c>
      <c r="B54">
        <v>9</v>
      </c>
      <c r="C54">
        <v>10</v>
      </c>
      <c r="D54">
        <v>213</v>
      </c>
      <c r="E54">
        <v>17</v>
      </c>
      <c r="F54">
        <v>29</v>
      </c>
      <c r="G54">
        <v>278</v>
      </c>
      <c r="H54" t="s">
        <v>465</v>
      </c>
      <c r="I54" t="s">
        <v>473</v>
      </c>
      <c r="J54" s="8">
        <f>STDEV(B52:B57)</f>
        <v>13.307892395116516</v>
      </c>
      <c r="K54" s="8">
        <f>STDEV(C52:C57)</f>
        <v>3.6560452221856696</v>
      </c>
      <c r="L54" s="8">
        <f>STDEV(D52:D57)</f>
        <v>16.166838487059451</v>
      </c>
      <c r="M54" s="8">
        <f>STDEV(E52:E57)</f>
        <v>6.8532230860133723</v>
      </c>
      <c r="N54" s="8">
        <f>STDEV(F52:F57)</f>
        <v>3.3266599866332305</v>
      </c>
      <c r="R54" t="s">
        <v>38</v>
      </c>
      <c r="S54" t="s">
        <v>465</v>
      </c>
      <c r="T54">
        <v>9</v>
      </c>
      <c r="U54">
        <v>10</v>
      </c>
      <c r="V54">
        <v>213</v>
      </c>
      <c r="W54">
        <v>17</v>
      </c>
      <c r="X54">
        <v>29</v>
      </c>
    </row>
    <row r="55" spans="1:24" x14ac:dyDescent="0.2">
      <c r="A55" t="s">
        <v>39</v>
      </c>
      <c r="B55">
        <v>29</v>
      </c>
      <c r="C55">
        <v>5</v>
      </c>
      <c r="D55">
        <v>189</v>
      </c>
      <c r="E55">
        <v>28</v>
      </c>
      <c r="F55">
        <v>24</v>
      </c>
      <c r="G55">
        <v>275</v>
      </c>
      <c r="H55" t="s">
        <v>465</v>
      </c>
      <c r="I55" t="s">
        <v>474</v>
      </c>
      <c r="R55" t="s">
        <v>39</v>
      </c>
      <c r="S55" t="s">
        <v>465</v>
      </c>
      <c r="T55">
        <v>29</v>
      </c>
      <c r="U55">
        <v>5</v>
      </c>
      <c r="V55">
        <v>189</v>
      </c>
      <c r="W55">
        <v>28</v>
      </c>
      <c r="X55">
        <v>24</v>
      </c>
    </row>
    <row r="56" spans="1:24" x14ac:dyDescent="0.2">
      <c r="A56" t="s">
        <v>40</v>
      </c>
      <c r="B56">
        <v>41</v>
      </c>
      <c r="C56">
        <v>13</v>
      </c>
      <c r="D56">
        <v>182</v>
      </c>
      <c r="E56">
        <v>17</v>
      </c>
      <c r="F56">
        <v>22</v>
      </c>
      <c r="G56">
        <v>275</v>
      </c>
      <c r="H56" t="s">
        <v>465</v>
      </c>
      <c r="R56" t="s">
        <v>40</v>
      </c>
      <c r="S56" t="s">
        <v>465</v>
      </c>
      <c r="T56">
        <v>41</v>
      </c>
      <c r="U56">
        <v>13</v>
      </c>
      <c r="V56">
        <v>182</v>
      </c>
      <c r="W56">
        <v>17</v>
      </c>
      <c r="X56">
        <v>22</v>
      </c>
    </row>
    <row r="57" spans="1:24" x14ac:dyDescent="0.2">
      <c r="A57" t="s">
        <v>41</v>
      </c>
      <c r="B57">
        <v>10</v>
      </c>
      <c r="C57">
        <v>10</v>
      </c>
      <c r="D57">
        <v>216</v>
      </c>
      <c r="E57">
        <v>9</v>
      </c>
      <c r="F57">
        <v>31</v>
      </c>
      <c r="G57">
        <v>276</v>
      </c>
      <c r="H57" t="s">
        <v>465</v>
      </c>
      <c r="R57" t="s">
        <v>41</v>
      </c>
      <c r="S57" t="s">
        <v>465</v>
      </c>
      <c r="T57">
        <v>10</v>
      </c>
      <c r="U57">
        <v>10</v>
      </c>
      <c r="V57">
        <v>216</v>
      </c>
      <c r="W57">
        <v>9</v>
      </c>
      <c r="X57">
        <v>31</v>
      </c>
    </row>
    <row r="58" spans="1:24" x14ac:dyDescent="0.2">
      <c r="A58" s="1" t="s">
        <v>457</v>
      </c>
      <c r="B58" s="1">
        <f t="shared" ref="B58:G58" si="6">SUM(B52:B57)</f>
        <v>135</v>
      </c>
      <c r="C58" s="1">
        <f t="shared" si="6"/>
        <v>47</v>
      </c>
      <c r="D58" s="1">
        <f t="shared" si="6"/>
        <v>1207</v>
      </c>
      <c r="E58" s="1">
        <f t="shared" si="6"/>
        <v>95</v>
      </c>
      <c r="F58" s="1">
        <f t="shared" si="6"/>
        <v>160</v>
      </c>
      <c r="G58" s="1">
        <f t="shared" si="6"/>
        <v>1644</v>
      </c>
      <c r="H58" s="1" t="s">
        <v>465</v>
      </c>
    </row>
    <row r="59" spans="1:24" x14ac:dyDescent="0.2">
      <c r="A59" s="1"/>
      <c r="B59" s="9">
        <f>B58/G58</f>
        <v>8.211678832116788E-2</v>
      </c>
      <c r="C59" s="9">
        <f>C58/G58</f>
        <v>2.8588807785888078E-2</v>
      </c>
      <c r="D59" s="9">
        <f>D58/G58</f>
        <v>0.73418491484184911</v>
      </c>
      <c r="E59" s="9">
        <f>E58/G58</f>
        <v>5.778588807785888E-2</v>
      </c>
      <c r="F59" s="9">
        <f>F58/G58</f>
        <v>9.7323600973236016E-2</v>
      </c>
      <c r="G59" s="1"/>
      <c r="H59" s="1"/>
    </row>
    <row r="60" spans="1:24" x14ac:dyDescent="0.2">
      <c r="A60" t="s">
        <v>42</v>
      </c>
      <c r="B60">
        <v>11</v>
      </c>
      <c r="C60">
        <v>5</v>
      </c>
      <c r="D60">
        <v>208</v>
      </c>
      <c r="E60">
        <v>15</v>
      </c>
      <c r="F60">
        <v>37</v>
      </c>
      <c r="G60">
        <v>276</v>
      </c>
      <c r="H60" t="s">
        <v>466</v>
      </c>
      <c r="I60" t="s">
        <v>490</v>
      </c>
      <c r="R60" t="s">
        <v>42</v>
      </c>
      <c r="S60" t="s">
        <v>466</v>
      </c>
      <c r="T60">
        <v>11</v>
      </c>
      <c r="U60">
        <v>5</v>
      </c>
      <c r="V60">
        <v>208</v>
      </c>
      <c r="W60">
        <v>15</v>
      </c>
      <c r="X60">
        <v>37</v>
      </c>
    </row>
    <row r="61" spans="1:24" x14ac:dyDescent="0.2">
      <c r="A61" t="s">
        <v>43</v>
      </c>
      <c r="B61">
        <v>11</v>
      </c>
      <c r="C61">
        <v>6</v>
      </c>
      <c r="D61">
        <v>222</v>
      </c>
      <c r="E61">
        <v>13</v>
      </c>
      <c r="F61">
        <v>23</v>
      </c>
      <c r="G61">
        <v>275</v>
      </c>
      <c r="H61" t="s">
        <v>466</v>
      </c>
      <c r="I61" t="s">
        <v>472</v>
      </c>
      <c r="J61" s="8">
        <f>AVERAGE(B60:B65)</f>
        <v>13</v>
      </c>
      <c r="K61" s="8">
        <f>AVERAGE(C60:C65)</f>
        <v>9.1666666666666661</v>
      </c>
      <c r="L61" s="8">
        <f>AVERAGE(D60:D65)</f>
        <v>201.16666666666666</v>
      </c>
      <c r="M61" s="8">
        <f>AVERAGE(E60:E65)</f>
        <v>14.5</v>
      </c>
      <c r="N61" s="8">
        <f>AVERAGE(F60:F65)</f>
        <v>36.666666666666664</v>
      </c>
      <c r="R61" t="s">
        <v>43</v>
      </c>
      <c r="S61" t="s">
        <v>466</v>
      </c>
      <c r="T61">
        <v>11</v>
      </c>
      <c r="U61">
        <v>6</v>
      </c>
      <c r="V61">
        <v>222</v>
      </c>
      <c r="W61">
        <v>13</v>
      </c>
      <c r="X61">
        <v>23</v>
      </c>
    </row>
    <row r="62" spans="1:24" x14ac:dyDescent="0.2">
      <c r="A62" t="s">
        <v>44</v>
      </c>
      <c r="B62">
        <v>8</v>
      </c>
      <c r="C62">
        <v>8</v>
      </c>
      <c r="D62">
        <v>213</v>
      </c>
      <c r="E62">
        <v>17</v>
      </c>
      <c r="F62">
        <v>25</v>
      </c>
      <c r="G62">
        <v>271</v>
      </c>
      <c r="H62" t="s">
        <v>466</v>
      </c>
      <c r="I62" t="s">
        <v>473</v>
      </c>
      <c r="J62" s="8">
        <f>STDEV(B60:B65)</f>
        <v>5.727128425310541</v>
      </c>
      <c r="K62" s="8">
        <f>STDEV(C60:C65)</f>
        <v>5.6005952064639226</v>
      </c>
      <c r="L62" s="8">
        <f>STDEV(D60:D65)</f>
        <v>35.740266740284248</v>
      </c>
      <c r="M62" s="8">
        <f>STDEV(E60:E65)</f>
        <v>2.5884358211089569</v>
      </c>
      <c r="N62" s="8">
        <f>STDEV(F60:F65)</f>
        <v>30.884731934512018</v>
      </c>
      <c r="R62" t="s">
        <v>44</v>
      </c>
      <c r="S62" t="s">
        <v>466</v>
      </c>
      <c r="T62">
        <v>8</v>
      </c>
      <c r="U62">
        <v>8</v>
      </c>
      <c r="V62">
        <v>213</v>
      </c>
      <c r="W62">
        <v>17</v>
      </c>
      <c r="X62">
        <v>25</v>
      </c>
    </row>
    <row r="63" spans="1:24" x14ac:dyDescent="0.2">
      <c r="A63" s="21" t="s">
        <v>45</v>
      </c>
      <c r="B63" s="21">
        <v>8</v>
      </c>
      <c r="C63" s="21">
        <v>20</v>
      </c>
      <c r="D63" s="21">
        <v>129</v>
      </c>
      <c r="E63" s="21">
        <v>18</v>
      </c>
      <c r="F63" s="21">
        <v>98</v>
      </c>
      <c r="G63" s="21">
        <v>273</v>
      </c>
      <c r="H63" s="21" t="s">
        <v>466</v>
      </c>
      <c r="I63" t="s">
        <v>474</v>
      </c>
      <c r="R63" t="s">
        <v>45</v>
      </c>
      <c r="S63" t="s">
        <v>466</v>
      </c>
      <c r="T63">
        <v>8</v>
      </c>
      <c r="U63">
        <v>20</v>
      </c>
      <c r="V63">
        <v>129</v>
      </c>
      <c r="W63">
        <v>18</v>
      </c>
      <c r="X63">
        <v>98</v>
      </c>
    </row>
    <row r="64" spans="1:24" x14ac:dyDescent="0.2">
      <c r="A64" t="s">
        <v>46</v>
      </c>
      <c r="B64">
        <v>22</v>
      </c>
      <c r="C64">
        <v>6</v>
      </c>
      <c r="D64">
        <v>214</v>
      </c>
      <c r="E64">
        <v>12</v>
      </c>
      <c r="F64">
        <v>22</v>
      </c>
      <c r="G64">
        <v>276</v>
      </c>
      <c r="H64" t="s">
        <v>466</v>
      </c>
      <c r="R64" t="s">
        <v>46</v>
      </c>
      <c r="S64" t="s">
        <v>466</v>
      </c>
      <c r="T64">
        <v>22</v>
      </c>
      <c r="U64">
        <v>6</v>
      </c>
      <c r="V64">
        <v>214</v>
      </c>
      <c r="W64">
        <v>12</v>
      </c>
      <c r="X64">
        <v>22</v>
      </c>
    </row>
    <row r="65" spans="1:24" x14ac:dyDescent="0.2">
      <c r="A65" t="s">
        <v>47</v>
      </c>
      <c r="B65">
        <v>18</v>
      </c>
      <c r="C65">
        <v>10</v>
      </c>
      <c r="D65">
        <v>221</v>
      </c>
      <c r="E65">
        <v>12</v>
      </c>
      <c r="F65">
        <v>15</v>
      </c>
      <c r="G65">
        <v>276</v>
      </c>
      <c r="H65" t="s">
        <v>466</v>
      </c>
      <c r="R65" t="s">
        <v>47</v>
      </c>
      <c r="S65" t="s">
        <v>466</v>
      </c>
      <c r="T65">
        <v>18</v>
      </c>
      <c r="U65">
        <v>10</v>
      </c>
      <c r="V65">
        <v>221</v>
      </c>
      <c r="W65">
        <v>12</v>
      </c>
      <c r="X65">
        <v>15</v>
      </c>
    </row>
    <row r="66" spans="1:24" x14ac:dyDescent="0.2">
      <c r="A66" s="1" t="s">
        <v>457</v>
      </c>
      <c r="B66" s="1">
        <f t="shared" ref="B66:G66" si="7">SUM(B60:B65)</f>
        <v>78</v>
      </c>
      <c r="C66" s="1">
        <f t="shared" si="7"/>
        <v>55</v>
      </c>
      <c r="D66" s="1">
        <f t="shared" si="7"/>
        <v>1207</v>
      </c>
      <c r="E66" s="1">
        <f t="shared" si="7"/>
        <v>87</v>
      </c>
      <c r="F66" s="1">
        <f t="shared" si="7"/>
        <v>220</v>
      </c>
      <c r="G66" s="1">
        <f t="shared" si="7"/>
        <v>1647</v>
      </c>
      <c r="H66" s="1" t="s">
        <v>466</v>
      </c>
    </row>
    <row r="67" spans="1:24" x14ac:dyDescent="0.2">
      <c r="A67" s="1"/>
      <c r="B67" s="9">
        <f>B66/G66</f>
        <v>4.7358834244080147E-2</v>
      </c>
      <c r="C67" s="9">
        <f>C66/G66</f>
        <v>3.3394049787492414E-2</v>
      </c>
      <c r="D67" s="9">
        <f>D66/G66</f>
        <v>0.73284760170006069</v>
      </c>
      <c r="E67" s="9">
        <f>E66/G66</f>
        <v>5.2823315118397086E-2</v>
      </c>
      <c r="F67" s="9">
        <f>F66/G66</f>
        <v>0.13357619914996965</v>
      </c>
      <c r="G67" s="1"/>
      <c r="H67" s="1"/>
    </row>
    <row r="68" spans="1:24" x14ac:dyDescent="0.2">
      <c r="A68" t="s">
        <v>48</v>
      </c>
      <c r="B68">
        <v>26</v>
      </c>
      <c r="C68">
        <v>5</v>
      </c>
      <c r="D68">
        <v>192</v>
      </c>
      <c r="E68">
        <v>15</v>
      </c>
      <c r="F68">
        <v>36</v>
      </c>
      <c r="G68">
        <v>274</v>
      </c>
      <c r="H68" t="s">
        <v>467</v>
      </c>
      <c r="I68" t="s">
        <v>491</v>
      </c>
      <c r="R68" t="s">
        <v>48</v>
      </c>
      <c r="S68" t="s">
        <v>467</v>
      </c>
      <c r="T68">
        <v>26</v>
      </c>
      <c r="U68">
        <v>5</v>
      </c>
      <c r="V68">
        <v>192</v>
      </c>
      <c r="W68">
        <v>15</v>
      </c>
      <c r="X68">
        <v>36</v>
      </c>
    </row>
    <row r="69" spans="1:24" x14ac:dyDescent="0.2">
      <c r="A69" s="21" t="s">
        <v>49</v>
      </c>
      <c r="B69" s="21">
        <v>82</v>
      </c>
      <c r="C69" s="21">
        <v>16</v>
      </c>
      <c r="D69" s="21">
        <v>142</v>
      </c>
      <c r="E69" s="21">
        <v>12</v>
      </c>
      <c r="F69" s="21">
        <v>26</v>
      </c>
      <c r="G69" s="21">
        <v>278</v>
      </c>
      <c r="H69" s="21" t="s">
        <v>467</v>
      </c>
      <c r="I69" t="s">
        <v>472</v>
      </c>
      <c r="J69" s="8">
        <f>AVERAGE(B68:B73)</f>
        <v>43.5</v>
      </c>
      <c r="K69" s="8">
        <f>AVERAGE(C68:C73)</f>
        <v>20.666666666666668</v>
      </c>
      <c r="L69" s="8">
        <f>AVERAGE(D68:D73)</f>
        <v>171.16666666666666</v>
      </c>
      <c r="M69" s="8">
        <f>AVERAGE(E68:E73)</f>
        <v>12.333333333333334</v>
      </c>
      <c r="N69" s="8">
        <f>AVERAGE(F68:F73)</f>
        <v>27.333333333333332</v>
      </c>
      <c r="R69" t="s">
        <v>49</v>
      </c>
      <c r="S69" t="s">
        <v>467</v>
      </c>
      <c r="T69">
        <v>82</v>
      </c>
      <c r="U69">
        <v>16</v>
      </c>
      <c r="V69">
        <v>142</v>
      </c>
      <c r="W69">
        <v>12</v>
      </c>
      <c r="X69">
        <v>26</v>
      </c>
    </row>
    <row r="70" spans="1:24" x14ac:dyDescent="0.2">
      <c r="A70" s="21" t="s">
        <v>50</v>
      </c>
      <c r="B70" s="21">
        <v>70</v>
      </c>
      <c r="C70" s="21">
        <v>36</v>
      </c>
      <c r="D70" s="21">
        <v>139</v>
      </c>
      <c r="E70" s="21">
        <v>11</v>
      </c>
      <c r="F70" s="21">
        <v>24</v>
      </c>
      <c r="G70" s="21">
        <v>280</v>
      </c>
      <c r="H70" s="21" t="s">
        <v>467</v>
      </c>
      <c r="I70" t="s">
        <v>473</v>
      </c>
      <c r="J70" s="8">
        <f>STDEV(B68:B73)</f>
        <v>26.281171967779521</v>
      </c>
      <c r="K70" s="8">
        <f>STDEV(C68:C73)</f>
        <v>18.239152027072603</v>
      </c>
      <c r="L70" s="8">
        <f>STDEV(D68:D73)</f>
        <v>30.446127285201129</v>
      </c>
      <c r="M70" s="8">
        <f>STDEV(E68:E73)</f>
        <v>1.7511900715418285</v>
      </c>
      <c r="N70" s="8">
        <f>STDEV(F68:F73)</f>
        <v>7.7373552759755455</v>
      </c>
      <c r="R70" t="s">
        <v>50</v>
      </c>
      <c r="S70" t="s">
        <v>467</v>
      </c>
      <c r="T70">
        <v>70</v>
      </c>
      <c r="U70">
        <v>36</v>
      </c>
      <c r="V70">
        <v>139</v>
      </c>
      <c r="W70">
        <v>11</v>
      </c>
      <c r="X70">
        <v>24</v>
      </c>
    </row>
    <row r="71" spans="1:24" x14ac:dyDescent="0.2">
      <c r="A71" t="s">
        <v>51</v>
      </c>
      <c r="B71">
        <v>19</v>
      </c>
      <c r="C71">
        <v>7</v>
      </c>
      <c r="D71">
        <v>212</v>
      </c>
      <c r="E71">
        <v>10</v>
      </c>
      <c r="F71">
        <v>24</v>
      </c>
      <c r="G71">
        <v>272</v>
      </c>
      <c r="H71" t="s">
        <v>467</v>
      </c>
      <c r="I71" t="s">
        <v>474</v>
      </c>
      <c r="R71" t="s">
        <v>51</v>
      </c>
      <c r="S71" t="s">
        <v>467</v>
      </c>
      <c r="T71">
        <v>19</v>
      </c>
      <c r="U71">
        <v>7</v>
      </c>
      <c r="V71">
        <v>212</v>
      </c>
      <c r="W71">
        <v>10</v>
      </c>
      <c r="X71">
        <v>24</v>
      </c>
    </row>
    <row r="72" spans="1:24" x14ac:dyDescent="0.2">
      <c r="A72" t="s">
        <v>52</v>
      </c>
      <c r="B72">
        <v>25</v>
      </c>
      <c r="C72">
        <v>10</v>
      </c>
      <c r="D72">
        <v>189</v>
      </c>
      <c r="E72">
        <v>13</v>
      </c>
      <c r="F72">
        <v>37</v>
      </c>
      <c r="G72">
        <v>274</v>
      </c>
      <c r="H72" t="s">
        <v>467</v>
      </c>
      <c r="R72" t="s">
        <v>52</v>
      </c>
      <c r="S72" t="s">
        <v>467</v>
      </c>
      <c r="T72">
        <v>25</v>
      </c>
      <c r="U72">
        <v>10</v>
      </c>
      <c r="V72">
        <v>189</v>
      </c>
      <c r="W72">
        <v>13</v>
      </c>
      <c r="X72">
        <v>37</v>
      </c>
    </row>
    <row r="73" spans="1:24" x14ac:dyDescent="0.2">
      <c r="A73" t="s">
        <v>53</v>
      </c>
      <c r="B73">
        <v>39</v>
      </c>
      <c r="C73">
        <v>50</v>
      </c>
      <c r="D73">
        <v>153</v>
      </c>
      <c r="E73">
        <v>13</v>
      </c>
      <c r="F73">
        <v>17</v>
      </c>
      <c r="G73">
        <v>272</v>
      </c>
      <c r="H73" t="s">
        <v>467</v>
      </c>
      <c r="R73" t="s">
        <v>53</v>
      </c>
      <c r="S73" t="s">
        <v>467</v>
      </c>
      <c r="T73">
        <v>39</v>
      </c>
      <c r="U73">
        <v>50</v>
      </c>
      <c r="V73">
        <v>153</v>
      </c>
      <c r="W73">
        <v>13</v>
      </c>
      <c r="X73">
        <v>17</v>
      </c>
    </row>
    <row r="74" spans="1:24" x14ac:dyDescent="0.2">
      <c r="A74" s="1" t="s">
        <v>457</v>
      </c>
      <c r="B74" s="1">
        <f t="shared" ref="B74:G74" si="8">SUM(B68:B73)</f>
        <v>261</v>
      </c>
      <c r="C74" s="1">
        <f t="shared" si="8"/>
        <v>124</v>
      </c>
      <c r="D74" s="1">
        <f t="shared" si="8"/>
        <v>1027</v>
      </c>
      <c r="E74" s="1">
        <f t="shared" si="8"/>
        <v>74</v>
      </c>
      <c r="F74" s="1">
        <f t="shared" si="8"/>
        <v>164</v>
      </c>
      <c r="G74" s="1">
        <f t="shared" si="8"/>
        <v>1650</v>
      </c>
      <c r="H74" s="1" t="s">
        <v>467</v>
      </c>
    </row>
    <row r="75" spans="1:24" x14ac:dyDescent="0.2">
      <c r="A75" s="1"/>
      <c r="B75" s="9">
        <f>B74/G74</f>
        <v>0.15818181818181817</v>
      </c>
      <c r="C75" s="9">
        <f>C74/G74</f>
        <v>7.515151515151515E-2</v>
      </c>
      <c r="D75" s="9">
        <f>D74/G74</f>
        <v>0.62242424242424244</v>
      </c>
      <c r="E75" s="9">
        <f>E74/G74</f>
        <v>4.4848484848484846E-2</v>
      </c>
      <c r="F75" s="9">
        <f>F74/G74</f>
        <v>9.9393939393939396E-2</v>
      </c>
      <c r="G75" s="1"/>
      <c r="H75" s="1"/>
    </row>
    <row r="76" spans="1:24" x14ac:dyDescent="0.2">
      <c r="A76" s="45" t="s">
        <v>433</v>
      </c>
      <c r="B76" s="45">
        <f t="shared" ref="B76:G76" si="9">SUM(B68:B73,B60:B65,B52:B57,B44:B49,B36:B41,B28:B33,B20:B25,B12:B17,B4:B9)</f>
        <v>1441</v>
      </c>
      <c r="C76" s="45">
        <f t="shared" si="9"/>
        <v>662</v>
      </c>
      <c r="D76" s="45">
        <f t="shared" si="9"/>
        <v>10607</v>
      </c>
      <c r="E76" s="45">
        <f t="shared" si="9"/>
        <v>929</v>
      </c>
      <c r="F76" s="45">
        <f t="shared" si="9"/>
        <v>1185</v>
      </c>
      <c r="G76" s="45">
        <f t="shared" si="9"/>
        <v>14824</v>
      </c>
      <c r="H76" s="45" t="s">
        <v>475</v>
      </c>
      <c r="I76" s="45"/>
      <c r="J76" s="45"/>
      <c r="K76" s="45"/>
      <c r="L76" s="45"/>
      <c r="M76" s="45"/>
      <c r="N76" s="45"/>
      <c r="O76" s="45"/>
      <c r="R76" t="s">
        <v>54</v>
      </c>
      <c r="S76" t="s">
        <v>468</v>
      </c>
      <c r="T76">
        <v>7</v>
      </c>
      <c r="U76">
        <v>8</v>
      </c>
      <c r="V76">
        <v>131</v>
      </c>
      <c r="W76">
        <v>18</v>
      </c>
      <c r="X76">
        <v>107</v>
      </c>
    </row>
    <row r="77" spans="1:24" x14ac:dyDescent="0.2">
      <c r="A77" s="45"/>
      <c r="B77" s="46">
        <f>B76/G76</f>
        <v>9.7207231516459797E-2</v>
      </c>
      <c r="C77" s="46">
        <f>C76/G76</f>
        <v>4.4657312466270915E-2</v>
      </c>
      <c r="D77" s="46">
        <f>D76/G76</f>
        <v>0.71552887209929839</v>
      </c>
      <c r="E77" s="46">
        <f>E76/G76</f>
        <v>6.2668645439827309E-2</v>
      </c>
      <c r="F77" s="46">
        <f>F76/G76</f>
        <v>7.9937938478143553E-2</v>
      </c>
      <c r="G77" s="45"/>
      <c r="H77" s="45"/>
      <c r="I77" s="45" t="s">
        <v>481</v>
      </c>
      <c r="J77" s="45">
        <f>B76</f>
        <v>1441</v>
      </c>
      <c r="K77" s="45">
        <f>C76</f>
        <v>662</v>
      </c>
      <c r="L77" s="45">
        <f>D76</f>
        <v>10607</v>
      </c>
      <c r="M77" s="45">
        <f>E76</f>
        <v>929</v>
      </c>
      <c r="N77" s="45">
        <f>F76</f>
        <v>1185</v>
      </c>
      <c r="O77" s="45"/>
      <c r="R77" t="s">
        <v>55</v>
      </c>
      <c r="S77" t="s">
        <v>468</v>
      </c>
      <c r="T77">
        <v>13</v>
      </c>
      <c r="U77">
        <v>4</v>
      </c>
      <c r="V77">
        <v>235</v>
      </c>
      <c r="W77">
        <v>12</v>
      </c>
      <c r="X77">
        <v>8</v>
      </c>
    </row>
    <row r="78" spans="1:24" ht="34" x14ac:dyDescent="0.2">
      <c r="A78" s="45"/>
      <c r="B78" s="45"/>
      <c r="C78" s="45"/>
      <c r="D78" s="45"/>
      <c r="E78" s="45"/>
      <c r="F78" s="45"/>
      <c r="G78" s="45"/>
      <c r="H78" s="45"/>
      <c r="I78" s="47" t="s">
        <v>596</v>
      </c>
      <c r="J78" s="48">
        <f>AVERAGE(B68:B73,B60:B65,B52:B57,B44:B49,B36:B41,B28:B33,B20:B25,B12:B17,B4:B9)</f>
        <v>26.685185185185187</v>
      </c>
      <c r="K78" s="48">
        <f>AVERAGE(C68:C73,C60:C65,C52:C57,C44:C49,C36:C41,C28:C33,C20:C25,C12:C17,C4:C9)</f>
        <v>12.25925925925926</v>
      </c>
      <c r="L78" s="48">
        <f>AVERAGE(D68:D73,D60:D65,D52:D57,D44:D49,D36:D41,D28:D33,D20:D25,D12:D17,D4:D9)</f>
        <v>196.42592592592592</v>
      </c>
      <c r="M78" s="48">
        <f>AVERAGE(E68:E73,E60:E65,E52:E57,E44:E49,E36:E41,E28:E33,E20:E25,E12:E17,E4:E9)</f>
        <v>17.203703703703702</v>
      </c>
      <c r="N78" s="48">
        <f>AVERAGE(F68:F73,F60:F65,F52:F57,F44:F49,F36:F41,F28:F33,F20:F25,F12:F17,F4:F9)</f>
        <v>21.944444444444443</v>
      </c>
      <c r="O78" s="45"/>
      <c r="R78" t="s">
        <v>56</v>
      </c>
      <c r="S78" t="s">
        <v>468</v>
      </c>
      <c r="T78">
        <v>12</v>
      </c>
      <c r="U78">
        <v>4</v>
      </c>
      <c r="V78">
        <v>241</v>
      </c>
      <c r="W78">
        <v>11</v>
      </c>
      <c r="X78">
        <v>8</v>
      </c>
    </row>
    <row r="79" spans="1:24" x14ac:dyDescent="0.2">
      <c r="A79" s="45"/>
      <c r="B79" s="45"/>
      <c r="C79" s="45"/>
      <c r="D79" s="45"/>
      <c r="E79" s="45"/>
      <c r="F79" s="45"/>
      <c r="G79" s="45"/>
      <c r="H79" s="45"/>
      <c r="I79" s="45" t="s">
        <v>473</v>
      </c>
      <c r="J79" s="48">
        <f>STDEV(B68:B73,B60:B65,B52:B57,B44:B49,B36:B41,B28:B33,B20:B25,B12:B17,B4:B9)</f>
        <v>18.572473112437912</v>
      </c>
      <c r="K79" s="48">
        <f>STDEV(C68:C73,C60:C65,C52:C57,C44:C49,C36:C41,C28:C33,C20:C25,C12:C17,C4:C9)</f>
        <v>10.152024029413079</v>
      </c>
      <c r="L79" s="48">
        <f>STDEV(D68:D73,D60:D65,D52:D57,D44:D49,D36:D41,D28:D33,D20:D25,D12:D17,D4:D9)</f>
        <v>26.289822876206905</v>
      </c>
      <c r="M79" s="48">
        <f>STDEV(E68:E73,E60:E65,E52:E57,E44:E49,E36:E41,E28:E33,E20:E25,E12:E17,E4:E9)</f>
        <v>7.6365052503651132</v>
      </c>
      <c r="N79" s="48">
        <f>STDEV(F68:F73,F60:F65,F52:F57,F44:F49,F36:F41,F28:F33,F20:F25,F12:F17,F4:F9)</f>
        <v>15.001152995518995</v>
      </c>
      <c r="O79" s="45"/>
      <c r="R79" t="s">
        <v>57</v>
      </c>
      <c r="S79" t="s">
        <v>468</v>
      </c>
      <c r="T79">
        <v>13</v>
      </c>
      <c r="U79">
        <v>10</v>
      </c>
      <c r="V79">
        <v>206</v>
      </c>
      <c r="W79">
        <v>31</v>
      </c>
      <c r="X79">
        <v>12</v>
      </c>
    </row>
    <row r="80" spans="1:24" ht="51" x14ac:dyDescent="0.2">
      <c r="A80" s="45"/>
      <c r="B80" s="47" t="s">
        <v>443</v>
      </c>
      <c r="C80" s="47" t="s">
        <v>446</v>
      </c>
      <c r="D80" s="47" t="s">
        <v>449</v>
      </c>
      <c r="E80" s="47" t="s">
        <v>452</v>
      </c>
      <c r="F80" s="47" t="s">
        <v>455</v>
      </c>
      <c r="G80" s="47" t="s">
        <v>565</v>
      </c>
      <c r="H80" s="45"/>
      <c r="I80" s="45" t="s">
        <v>482</v>
      </c>
      <c r="J80" s="45"/>
      <c r="K80" s="45"/>
      <c r="L80" s="45"/>
      <c r="M80" s="45"/>
      <c r="N80" s="45"/>
      <c r="O80" s="45"/>
      <c r="R80" t="s">
        <v>58</v>
      </c>
      <c r="S80" t="s">
        <v>468</v>
      </c>
      <c r="T80">
        <v>14</v>
      </c>
      <c r="U80">
        <v>4</v>
      </c>
      <c r="V80">
        <v>205</v>
      </c>
      <c r="W80">
        <v>44</v>
      </c>
      <c r="X80">
        <v>9</v>
      </c>
    </row>
    <row r="81" spans="1:24" x14ac:dyDescent="0.2">
      <c r="R81" t="s">
        <v>59</v>
      </c>
      <c r="S81" t="s">
        <v>468</v>
      </c>
      <c r="T81">
        <v>13</v>
      </c>
      <c r="U81">
        <v>5</v>
      </c>
      <c r="V81">
        <v>234</v>
      </c>
      <c r="W81">
        <v>14</v>
      </c>
      <c r="X81">
        <v>10</v>
      </c>
    </row>
    <row r="82" spans="1:24" x14ac:dyDescent="0.2">
      <c r="R82" t="s">
        <v>60</v>
      </c>
      <c r="S82" t="s">
        <v>468</v>
      </c>
      <c r="T82">
        <v>13</v>
      </c>
      <c r="U82">
        <v>6</v>
      </c>
      <c r="V82">
        <v>233</v>
      </c>
      <c r="W82">
        <v>12</v>
      </c>
      <c r="X82">
        <v>11</v>
      </c>
    </row>
    <row r="83" spans="1:24" x14ac:dyDescent="0.2">
      <c r="A83" s="41"/>
      <c r="B83" s="41"/>
      <c r="C83" s="41"/>
      <c r="D83" s="41"/>
      <c r="E83" s="41"/>
      <c r="F83" s="41"/>
      <c r="G83" s="41"/>
      <c r="H83" s="41"/>
      <c r="I83" s="41"/>
      <c r="J83" s="41"/>
      <c r="K83" s="41"/>
      <c r="L83" s="41"/>
      <c r="M83" s="41"/>
      <c r="N83" s="41"/>
      <c r="O83" s="41"/>
    </row>
    <row r="84" spans="1:24" ht="52" x14ac:dyDescent="0.25">
      <c r="A84" s="49" t="s">
        <v>492</v>
      </c>
      <c r="B84" s="50" t="s">
        <v>443</v>
      </c>
      <c r="C84" s="50" t="s">
        <v>446</v>
      </c>
      <c r="D84" s="50" t="s">
        <v>449</v>
      </c>
      <c r="E84" s="50" t="s">
        <v>452</v>
      </c>
      <c r="F84" s="50" t="s">
        <v>455</v>
      </c>
      <c r="G84" s="41" t="s">
        <v>456</v>
      </c>
      <c r="H84" s="41"/>
      <c r="I84" s="41"/>
      <c r="J84" s="41"/>
      <c r="K84" s="41"/>
      <c r="L84" s="41"/>
      <c r="M84" s="41"/>
      <c r="N84" s="41"/>
      <c r="O84" s="41"/>
    </row>
    <row r="85" spans="1:24" x14ac:dyDescent="0.2">
      <c r="A85" t="s">
        <v>61</v>
      </c>
      <c r="B85">
        <v>13</v>
      </c>
      <c r="C85">
        <v>6</v>
      </c>
      <c r="D85">
        <v>236</v>
      </c>
      <c r="E85">
        <v>14</v>
      </c>
      <c r="F85">
        <v>7</v>
      </c>
      <c r="G85">
        <v>276</v>
      </c>
      <c r="H85" t="s">
        <v>469</v>
      </c>
      <c r="I85" t="s">
        <v>494</v>
      </c>
      <c r="R85" t="s">
        <v>61</v>
      </c>
      <c r="S85" t="s">
        <v>469</v>
      </c>
      <c r="T85">
        <v>13</v>
      </c>
      <c r="U85">
        <v>6</v>
      </c>
      <c r="V85">
        <v>236</v>
      </c>
      <c r="W85">
        <v>14</v>
      </c>
      <c r="X85">
        <v>7</v>
      </c>
    </row>
    <row r="86" spans="1:24" x14ac:dyDescent="0.2">
      <c r="A86" t="s">
        <v>62</v>
      </c>
      <c r="B86">
        <v>15</v>
      </c>
      <c r="C86">
        <v>4</v>
      </c>
      <c r="D86">
        <v>240</v>
      </c>
      <c r="E86">
        <v>13</v>
      </c>
      <c r="F86">
        <v>6</v>
      </c>
      <c r="G86">
        <v>278</v>
      </c>
      <c r="H86" t="s">
        <v>469</v>
      </c>
      <c r="I86" t="s">
        <v>472</v>
      </c>
      <c r="J86" s="8">
        <f>AVERAGE(B85:B97)</f>
        <v>13.916666666666666</v>
      </c>
      <c r="K86" s="8">
        <f>AVERAGE(C85:C97)</f>
        <v>11.416666666666666</v>
      </c>
      <c r="L86" s="8">
        <f>AVERAGE(D85:D97)</f>
        <v>223.25</v>
      </c>
      <c r="M86" s="8">
        <f>AVERAGE(E85:E97)</f>
        <v>18.25</v>
      </c>
      <c r="N86" s="8">
        <f>AVERAGE(F85:F97)</f>
        <v>8.8333333333333339</v>
      </c>
      <c r="R86" t="s">
        <v>62</v>
      </c>
      <c r="S86" t="s">
        <v>469</v>
      </c>
      <c r="T86">
        <v>15</v>
      </c>
      <c r="U86">
        <v>4</v>
      </c>
      <c r="V86">
        <v>240</v>
      </c>
      <c r="W86">
        <v>13</v>
      </c>
      <c r="X86">
        <v>6</v>
      </c>
    </row>
    <row r="87" spans="1:24" x14ac:dyDescent="0.2">
      <c r="A87" t="s">
        <v>63</v>
      </c>
      <c r="B87">
        <v>14</v>
      </c>
      <c r="C87">
        <v>14</v>
      </c>
      <c r="D87">
        <v>229</v>
      </c>
      <c r="E87">
        <v>10</v>
      </c>
      <c r="F87">
        <v>5</v>
      </c>
      <c r="G87">
        <v>272</v>
      </c>
      <c r="H87" t="s">
        <v>469</v>
      </c>
      <c r="I87" t="s">
        <v>473</v>
      </c>
      <c r="J87" s="8">
        <f>STDEV(B85:B97)</f>
        <v>0.99620491989562199</v>
      </c>
      <c r="K87" s="8">
        <f>STDEV(C85:C97)</f>
        <v>10.067574713209762</v>
      </c>
      <c r="L87" s="8">
        <f>STDEV(D85:D97)</f>
        <v>17.879012582049686</v>
      </c>
      <c r="M87" s="8">
        <f>STDEV(E85:E97)</f>
        <v>9.3334686137382157</v>
      </c>
      <c r="N87" s="8">
        <f>STDEV(F85:F97)</f>
        <v>4.4687466889159166</v>
      </c>
      <c r="R87" t="s">
        <v>63</v>
      </c>
      <c r="S87" t="s">
        <v>469</v>
      </c>
      <c r="T87">
        <v>14</v>
      </c>
      <c r="U87">
        <v>14</v>
      </c>
      <c r="V87">
        <v>229</v>
      </c>
      <c r="W87">
        <v>10</v>
      </c>
      <c r="X87">
        <v>5</v>
      </c>
    </row>
    <row r="88" spans="1:24" x14ac:dyDescent="0.2">
      <c r="A88" t="s">
        <v>64</v>
      </c>
      <c r="B88">
        <v>13</v>
      </c>
      <c r="C88">
        <v>9</v>
      </c>
      <c r="D88">
        <v>190</v>
      </c>
      <c r="E88">
        <v>45</v>
      </c>
      <c r="F88">
        <v>18</v>
      </c>
      <c r="G88">
        <v>275</v>
      </c>
      <c r="H88" t="s">
        <v>469</v>
      </c>
      <c r="I88" t="s">
        <v>510</v>
      </c>
      <c r="R88" t="s">
        <v>64</v>
      </c>
      <c r="S88" t="s">
        <v>469</v>
      </c>
      <c r="T88">
        <v>13</v>
      </c>
      <c r="U88">
        <v>9</v>
      </c>
      <c r="V88">
        <v>190</v>
      </c>
      <c r="W88">
        <v>45</v>
      </c>
      <c r="X88">
        <v>18</v>
      </c>
    </row>
    <row r="89" spans="1:24" x14ac:dyDescent="0.2">
      <c r="A89" t="s">
        <v>65</v>
      </c>
      <c r="B89">
        <v>14</v>
      </c>
      <c r="C89">
        <v>3</v>
      </c>
      <c r="D89">
        <v>237</v>
      </c>
      <c r="E89">
        <v>12</v>
      </c>
      <c r="F89">
        <v>6</v>
      </c>
      <c r="G89">
        <v>272</v>
      </c>
      <c r="H89" t="s">
        <v>469</v>
      </c>
      <c r="R89" t="s">
        <v>65</v>
      </c>
      <c r="S89" t="s">
        <v>469</v>
      </c>
      <c r="T89">
        <v>14</v>
      </c>
      <c r="U89">
        <v>3</v>
      </c>
      <c r="V89">
        <v>237</v>
      </c>
      <c r="W89">
        <v>12</v>
      </c>
      <c r="X89">
        <v>6</v>
      </c>
    </row>
    <row r="90" spans="1:24" x14ac:dyDescent="0.2">
      <c r="A90" t="s">
        <v>66</v>
      </c>
      <c r="B90">
        <v>13</v>
      </c>
      <c r="C90">
        <v>5</v>
      </c>
      <c r="D90">
        <v>236</v>
      </c>
      <c r="E90">
        <v>14</v>
      </c>
      <c r="F90">
        <v>8</v>
      </c>
      <c r="G90">
        <v>276</v>
      </c>
      <c r="H90" t="s">
        <v>469</v>
      </c>
      <c r="R90" t="s">
        <v>66</v>
      </c>
      <c r="S90" t="s">
        <v>469</v>
      </c>
      <c r="T90">
        <v>13</v>
      </c>
      <c r="U90">
        <v>5</v>
      </c>
      <c r="V90">
        <v>236</v>
      </c>
      <c r="W90">
        <v>14</v>
      </c>
      <c r="X90">
        <v>8</v>
      </c>
    </row>
    <row r="91" spans="1:24" x14ac:dyDescent="0.2">
      <c r="R91" t="s">
        <v>67</v>
      </c>
      <c r="S91" t="s">
        <v>469</v>
      </c>
      <c r="T91">
        <v>13</v>
      </c>
      <c r="U91">
        <v>9</v>
      </c>
      <c r="V91">
        <v>235</v>
      </c>
      <c r="W91">
        <v>12</v>
      </c>
      <c r="X91">
        <v>7</v>
      </c>
    </row>
    <row r="92" spans="1:24" x14ac:dyDescent="0.2">
      <c r="A92" t="s">
        <v>95</v>
      </c>
      <c r="B92">
        <v>14</v>
      </c>
      <c r="C92">
        <v>4</v>
      </c>
      <c r="D92">
        <v>238</v>
      </c>
      <c r="E92">
        <v>15</v>
      </c>
      <c r="F92">
        <v>6</v>
      </c>
      <c r="G92">
        <v>277</v>
      </c>
      <c r="H92" t="s">
        <v>470</v>
      </c>
      <c r="R92" t="s">
        <v>68</v>
      </c>
      <c r="S92" t="s">
        <v>469</v>
      </c>
      <c r="T92">
        <v>13</v>
      </c>
      <c r="U92">
        <v>5</v>
      </c>
      <c r="V92">
        <v>234</v>
      </c>
      <c r="W92">
        <v>17</v>
      </c>
      <c r="X92">
        <v>7</v>
      </c>
    </row>
    <row r="93" spans="1:24" x14ac:dyDescent="0.2">
      <c r="A93" t="s">
        <v>96</v>
      </c>
      <c r="B93">
        <v>14</v>
      </c>
      <c r="C93">
        <v>16</v>
      </c>
      <c r="D93">
        <v>224</v>
      </c>
      <c r="E93">
        <v>17</v>
      </c>
      <c r="F93">
        <v>7</v>
      </c>
      <c r="G93">
        <v>278</v>
      </c>
      <c r="H93" t="s">
        <v>470</v>
      </c>
      <c r="R93" t="s">
        <v>69</v>
      </c>
      <c r="S93" t="s">
        <v>469</v>
      </c>
      <c r="T93">
        <v>22</v>
      </c>
      <c r="U93">
        <v>40</v>
      </c>
      <c r="V93">
        <v>195</v>
      </c>
      <c r="W93">
        <v>11</v>
      </c>
      <c r="X93">
        <v>5</v>
      </c>
    </row>
    <row r="94" spans="1:24" x14ac:dyDescent="0.2">
      <c r="A94" t="s">
        <v>97</v>
      </c>
      <c r="B94">
        <v>15</v>
      </c>
      <c r="C94">
        <v>21</v>
      </c>
      <c r="D94">
        <v>209</v>
      </c>
      <c r="E94">
        <v>19</v>
      </c>
      <c r="F94">
        <v>10</v>
      </c>
      <c r="G94">
        <v>274</v>
      </c>
      <c r="H94" t="s">
        <v>470</v>
      </c>
      <c r="R94" t="s">
        <v>70</v>
      </c>
      <c r="S94" t="s">
        <v>469</v>
      </c>
      <c r="T94">
        <v>12</v>
      </c>
      <c r="U94">
        <v>6</v>
      </c>
      <c r="V94">
        <v>238</v>
      </c>
      <c r="W94">
        <v>13</v>
      </c>
      <c r="X94">
        <v>6</v>
      </c>
    </row>
    <row r="95" spans="1:24" x14ac:dyDescent="0.2">
      <c r="A95" t="s">
        <v>98</v>
      </c>
      <c r="B95">
        <v>13</v>
      </c>
      <c r="C95">
        <v>15</v>
      </c>
      <c r="D95">
        <v>220</v>
      </c>
      <c r="E95">
        <v>20</v>
      </c>
      <c r="F95">
        <v>8</v>
      </c>
      <c r="G95">
        <v>276</v>
      </c>
      <c r="H95" t="s">
        <v>470</v>
      </c>
      <c r="R95" t="s">
        <v>71</v>
      </c>
      <c r="S95" t="s">
        <v>469</v>
      </c>
      <c r="T95">
        <v>14</v>
      </c>
      <c r="U95">
        <v>5</v>
      </c>
      <c r="V95">
        <v>225</v>
      </c>
      <c r="W95">
        <v>22</v>
      </c>
      <c r="X95">
        <v>10</v>
      </c>
    </row>
    <row r="96" spans="1:24" x14ac:dyDescent="0.2">
      <c r="A96" t="s">
        <v>99</v>
      </c>
      <c r="B96">
        <v>13</v>
      </c>
      <c r="C96">
        <v>3</v>
      </c>
      <c r="D96">
        <v>230</v>
      </c>
      <c r="E96">
        <v>25</v>
      </c>
      <c r="F96">
        <v>7</v>
      </c>
      <c r="G96">
        <v>278</v>
      </c>
      <c r="H96" t="s">
        <v>470</v>
      </c>
      <c r="R96" t="s">
        <v>72</v>
      </c>
      <c r="S96" t="s">
        <v>469</v>
      </c>
      <c r="T96">
        <v>14</v>
      </c>
      <c r="U96">
        <v>3</v>
      </c>
      <c r="V96">
        <v>236</v>
      </c>
      <c r="W96">
        <v>16</v>
      </c>
      <c r="X96">
        <v>6</v>
      </c>
    </row>
    <row r="97" spans="1:24" x14ac:dyDescent="0.2">
      <c r="A97" t="s">
        <v>100</v>
      </c>
      <c r="B97">
        <v>16</v>
      </c>
      <c r="C97">
        <v>37</v>
      </c>
      <c r="D97">
        <v>190</v>
      </c>
      <c r="E97">
        <v>15</v>
      </c>
      <c r="F97">
        <v>18</v>
      </c>
      <c r="G97">
        <v>276</v>
      </c>
      <c r="H97" t="s">
        <v>470</v>
      </c>
      <c r="R97" t="s">
        <v>73</v>
      </c>
      <c r="S97" t="s">
        <v>469</v>
      </c>
      <c r="T97">
        <v>13</v>
      </c>
      <c r="U97">
        <v>7</v>
      </c>
      <c r="V97">
        <v>229</v>
      </c>
      <c r="W97">
        <v>15</v>
      </c>
      <c r="X97">
        <v>11</v>
      </c>
    </row>
    <row r="98" spans="1:24" x14ac:dyDescent="0.2">
      <c r="A98" s="1" t="s">
        <v>457</v>
      </c>
      <c r="B98" s="1">
        <f t="shared" ref="B98:G98" si="10">SUM(B85:B97)</f>
        <v>167</v>
      </c>
      <c r="C98" s="1">
        <f t="shared" si="10"/>
        <v>137</v>
      </c>
      <c r="D98" s="1">
        <f t="shared" si="10"/>
        <v>2679</v>
      </c>
      <c r="E98" s="1">
        <f t="shared" si="10"/>
        <v>219</v>
      </c>
      <c r="F98" s="1">
        <f t="shared" si="10"/>
        <v>106</v>
      </c>
      <c r="G98" s="1">
        <f t="shared" si="10"/>
        <v>3308</v>
      </c>
      <c r="H98" s="1" t="s">
        <v>505</v>
      </c>
      <c r="R98" t="s">
        <v>74</v>
      </c>
      <c r="S98" t="s">
        <v>469</v>
      </c>
      <c r="T98">
        <v>13</v>
      </c>
      <c r="U98">
        <v>4</v>
      </c>
      <c r="V98">
        <v>240</v>
      </c>
      <c r="W98">
        <v>13</v>
      </c>
      <c r="X98">
        <v>9</v>
      </c>
    </row>
    <row r="99" spans="1:24" x14ac:dyDescent="0.2">
      <c r="A99" s="1"/>
      <c r="B99" s="9">
        <f>B98/G98</f>
        <v>5.0483675937122129E-2</v>
      </c>
      <c r="C99" s="9">
        <f>C98/G98</f>
        <v>4.1414752116082226E-2</v>
      </c>
      <c r="D99" s="9">
        <f>D98/G98</f>
        <v>0.80985489721886339</v>
      </c>
      <c r="E99" s="9">
        <f>E98/G98</f>
        <v>6.620314389359129E-2</v>
      </c>
      <c r="F99" s="9">
        <f>F98/G98</f>
        <v>3.2043530834340993E-2</v>
      </c>
      <c r="G99" s="1"/>
      <c r="H99" s="1"/>
      <c r="R99" t="s">
        <v>75</v>
      </c>
      <c r="S99" t="s">
        <v>469</v>
      </c>
      <c r="T99">
        <v>14</v>
      </c>
      <c r="U99">
        <v>4</v>
      </c>
      <c r="V99">
        <v>241</v>
      </c>
      <c r="W99">
        <v>13</v>
      </c>
      <c r="X99">
        <v>8</v>
      </c>
    </row>
    <row r="100" spans="1:24" x14ac:dyDescent="0.2">
      <c r="A100" t="s">
        <v>67</v>
      </c>
      <c r="B100">
        <v>13</v>
      </c>
      <c r="C100">
        <v>9</v>
      </c>
      <c r="D100">
        <v>235</v>
      </c>
      <c r="E100">
        <v>12</v>
      </c>
      <c r="F100">
        <v>7</v>
      </c>
      <c r="G100">
        <v>276</v>
      </c>
      <c r="H100" t="s">
        <v>469</v>
      </c>
      <c r="I100" t="s">
        <v>495</v>
      </c>
      <c r="R100" t="s">
        <v>76</v>
      </c>
      <c r="S100" t="s">
        <v>469</v>
      </c>
      <c r="T100">
        <v>14</v>
      </c>
      <c r="U100">
        <v>11</v>
      </c>
      <c r="V100">
        <v>228</v>
      </c>
      <c r="W100">
        <v>13</v>
      </c>
      <c r="X100">
        <v>9</v>
      </c>
    </row>
    <row r="101" spans="1:24" x14ac:dyDescent="0.2">
      <c r="A101" t="s">
        <v>68</v>
      </c>
      <c r="B101">
        <v>13</v>
      </c>
      <c r="C101">
        <v>5</v>
      </c>
      <c r="D101">
        <v>234</v>
      </c>
      <c r="E101">
        <v>17</v>
      </c>
      <c r="F101">
        <v>7</v>
      </c>
      <c r="G101">
        <v>276</v>
      </c>
      <c r="H101" t="s">
        <v>469</v>
      </c>
      <c r="I101" t="s">
        <v>472</v>
      </c>
      <c r="J101" s="8">
        <f>AVERAGE(B100:B112)</f>
        <v>16.416666666666668</v>
      </c>
      <c r="K101" s="8">
        <f>AVERAGE(C100:C112)</f>
        <v>13.166666666666666</v>
      </c>
      <c r="L101" s="8">
        <f>AVERAGE(D100:D112)</f>
        <v>220.08333333333334</v>
      </c>
      <c r="M101" s="8">
        <f>AVERAGE(E100:E112)</f>
        <v>18</v>
      </c>
      <c r="N101" s="8">
        <f>AVERAGE(F100:F112)</f>
        <v>7.583333333333333</v>
      </c>
      <c r="R101" t="s">
        <v>77</v>
      </c>
      <c r="S101" t="s">
        <v>469</v>
      </c>
      <c r="T101">
        <v>13</v>
      </c>
      <c r="U101">
        <v>20</v>
      </c>
      <c r="V101">
        <v>217</v>
      </c>
      <c r="W101">
        <v>18</v>
      </c>
      <c r="X101">
        <v>7</v>
      </c>
    </row>
    <row r="102" spans="1:24" x14ac:dyDescent="0.2">
      <c r="A102" t="s">
        <v>69</v>
      </c>
      <c r="B102">
        <v>22</v>
      </c>
      <c r="C102">
        <v>40</v>
      </c>
      <c r="D102">
        <v>195</v>
      </c>
      <c r="E102">
        <v>11</v>
      </c>
      <c r="F102">
        <v>5</v>
      </c>
      <c r="G102">
        <v>273</v>
      </c>
      <c r="H102" t="s">
        <v>469</v>
      </c>
      <c r="I102" t="s">
        <v>473</v>
      </c>
      <c r="J102" s="8">
        <f>STDEV(B100:B112)</f>
        <v>4.9627399567968364</v>
      </c>
      <c r="K102" s="8">
        <f>STDEV(C100:C112)</f>
        <v>11.320402605539925</v>
      </c>
      <c r="L102" s="8">
        <f>STDEV(D100:D112)</f>
        <v>15.32353112244714</v>
      </c>
      <c r="M102" s="8">
        <f>STDEV(E100:E112)</f>
        <v>8.8420483023911487</v>
      </c>
      <c r="N102" s="8">
        <f>STDEV(F100:F112)</f>
        <v>1.8319554050414553</v>
      </c>
      <c r="R102" t="s">
        <v>78</v>
      </c>
      <c r="S102" t="s">
        <v>469</v>
      </c>
      <c r="T102">
        <v>12</v>
      </c>
      <c r="U102">
        <v>20</v>
      </c>
      <c r="V102">
        <v>221</v>
      </c>
      <c r="W102">
        <v>14</v>
      </c>
      <c r="X102">
        <v>6</v>
      </c>
    </row>
    <row r="103" spans="1:24" x14ac:dyDescent="0.2">
      <c r="A103" t="s">
        <v>70</v>
      </c>
      <c r="B103">
        <v>12</v>
      </c>
      <c r="C103">
        <v>6</v>
      </c>
      <c r="D103">
        <v>238</v>
      </c>
      <c r="E103">
        <v>13</v>
      </c>
      <c r="F103">
        <v>6</v>
      </c>
      <c r="G103">
        <v>275</v>
      </c>
      <c r="H103" t="s">
        <v>469</v>
      </c>
      <c r="I103" t="s">
        <v>510</v>
      </c>
      <c r="R103" t="s">
        <v>79</v>
      </c>
      <c r="S103" t="s">
        <v>469</v>
      </c>
      <c r="T103">
        <v>13</v>
      </c>
      <c r="U103">
        <v>4</v>
      </c>
      <c r="V103">
        <v>201</v>
      </c>
      <c r="W103">
        <v>42</v>
      </c>
      <c r="X103">
        <v>8</v>
      </c>
    </row>
    <row r="104" spans="1:24" x14ac:dyDescent="0.2">
      <c r="A104" t="s">
        <v>71</v>
      </c>
      <c r="B104">
        <v>14</v>
      </c>
      <c r="C104">
        <v>5</v>
      </c>
      <c r="D104">
        <v>225</v>
      </c>
      <c r="E104">
        <v>22</v>
      </c>
      <c r="F104">
        <v>10</v>
      </c>
      <c r="G104">
        <v>276</v>
      </c>
      <c r="H104" t="s">
        <v>469</v>
      </c>
      <c r="R104" t="s">
        <v>80</v>
      </c>
      <c r="S104" t="s">
        <v>469</v>
      </c>
      <c r="T104">
        <v>13</v>
      </c>
      <c r="U104">
        <v>3</v>
      </c>
      <c r="V104">
        <v>214</v>
      </c>
      <c r="W104">
        <v>34</v>
      </c>
      <c r="X104">
        <v>8</v>
      </c>
    </row>
    <row r="105" spans="1:24" x14ac:dyDescent="0.2">
      <c r="A105" t="s">
        <v>72</v>
      </c>
      <c r="B105">
        <v>14</v>
      </c>
      <c r="C105">
        <v>3</v>
      </c>
      <c r="D105">
        <v>236</v>
      </c>
      <c r="E105">
        <v>16</v>
      </c>
      <c r="F105">
        <v>6</v>
      </c>
      <c r="G105">
        <v>275</v>
      </c>
      <c r="H105" t="s">
        <v>469</v>
      </c>
      <c r="R105" t="s">
        <v>81</v>
      </c>
      <c r="S105" t="s">
        <v>469</v>
      </c>
      <c r="T105">
        <v>17</v>
      </c>
      <c r="U105">
        <v>21</v>
      </c>
      <c r="V105">
        <v>218</v>
      </c>
      <c r="W105">
        <v>10</v>
      </c>
      <c r="X105">
        <v>9</v>
      </c>
    </row>
    <row r="106" spans="1:24" x14ac:dyDescent="0.2">
      <c r="R106" t="s">
        <v>82</v>
      </c>
      <c r="S106" t="s">
        <v>469</v>
      </c>
      <c r="T106">
        <v>12</v>
      </c>
      <c r="U106">
        <v>21</v>
      </c>
      <c r="V106">
        <v>222</v>
      </c>
      <c r="W106">
        <v>11</v>
      </c>
      <c r="X106">
        <v>13</v>
      </c>
    </row>
    <row r="107" spans="1:24" x14ac:dyDescent="0.2">
      <c r="A107" t="s">
        <v>101</v>
      </c>
      <c r="B107">
        <v>19</v>
      </c>
      <c r="C107">
        <v>6</v>
      </c>
      <c r="D107">
        <v>229</v>
      </c>
      <c r="E107">
        <v>13</v>
      </c>
      <c r="F107">
        <v>7</v>
      </c>
      <c r="G107">
        <v>274</v>
      </c>
      <c r="H107" t="s">
        <v>470</v>
      </c>
      <c r="R107" t="s">
        <v>83</v>
      </c>
      <c r="S107" t="s">
        <v>469</v>
      </c>
      <c r="T107">
        <v>15</v>
      </c>
      <c r="U107">
        <v>11</v>
      </c>
      <c r="V107">
        <v>233</v>
      </c>
      <c r="W107">
        <v>13</v>
      </c>
      <c r="X107">
        <v>9</v>
      </c>
    </row>
    <row r="108" spans="1:24" x14ac:dyDescent="0.2">
      <c r="A108" t="s">
        <v>102</v>
      </c>
      <c r="B108">
        <v>14</v>
      </c>
      <c r="C108">
        <v>9</v>
      </c>
      <c r="D108">
        <v>200</v>
      </c>
      <c r="E108">
        <v>41</v>
      </c>
      <c r="F108">
        <v>11</v>
      </c>
      <c r="G108">
        <v>275</v>
      </c>
      <c r="H108" t="s">
        <v>470</v>
      </c>
      <c r="R108" t="s">
        <v>84</v>
      </c>
      <c r="S108" t="s">
        <v>469</v>
      </c>
      <c r="T108">
        <v>14</v>
      </c>
      <c r="U108">
        <v>4</v>
      </c>
      <c r="V108">
        <v>238</v>
      </c>
      <c r="W108">
        <v>12</v>
      </c>
      <c r="X108">
        <v>7</v>
      </c>
    </row>
    <row r="109" spans="1:24" x14ac:dyDescent="0.2">
      <c r="A109" t="s">
        <v>103</v>
      </c>
      <c r="B109">
        <v>13</v>
      </c>
      <c r="C109">
        <v>10</v>
      </c>
      <c r="D109">
        <v>215</v>
      </c>
      <c r="E109">
        <v>28</v>
      </c>
      <c r="F109">
        <v>9</v>
      </c>
      <c r="G109">
        <v>275</v>
      </c>
      <c r="H109" t="s">
        <v>470</v>
      </c>
      <c r="R109" t="s">
        <v>85</v>
      </c>
      <c r="S109" t="s">
        <v>469</v>
      </c>
      <c r="T109">
        <v>13</v>
      </c>
      <c r="U109">
        <v>4</v>
      </c>
      <c r="V109">
        <v>238</v>
      </c>
      <c r="W109">
        <v>14</v>
      </c>
      <c r="X109">
        <v>7</v>
      </c>
    </row>
    <row r="110" spans="1:24" x14ac:dyDescent="0.2">
      <c r="A110" t="s">
        <v>104</v>
      </c>
      <c r="B110">
        <v>26</v>
      </c>
      <c r="C110">
        <v>14</v>
      </c>
      <c r="D110">
        <v>219</v>
      </c>
      <c r="E110">
        <v>11</v>
      </c>
      <c r="F110">
        <v>6</v>
      </c>
      <c r="G110">
        <v>276</v>
      </c>
      <c r="H110" t="s">
        <v>470</v>
      </c>
      <c r="R110" t="s">
        <v>86</v>
      </c>
      <c r="S110" t="s">
        <v>469</v>
      </c>
      <c r="T110">
        <v>14</v>
      </c>
      <c r="U110">
        <v>31</v>
      </c>
      <c r="V110">
        <v>199</v>
      </c>
      <c r="W110">
        <v>10</v>
      </c>
      <c r="X110">
        <v>7</v>
      </c>
    </row>
    <row r="111" spans="1:24" x14ac:dyDescent="0.2">
      <c r="A111" t="s">
        <v>105</v>
      </c>
      <c r="B111">
        <v>13</v>
      </c>
      <c r="C111">
        <v>25</v>
      </c>
      <c r="D111">
        <v>215</v>
      </c>
      <c r="E111">
        <v>13</v>
      </c>
      <c r="F111">
        <v>9</v>
      </c>
      <c r="G111">
        <v>275</v>
      </c>
      <c r="H111" t="s">
        <v>470</v>
      </c>
      <c r="R111" t="s">
        <v>87</v>
      </c>
      <c r="S111" t="s">
        <v>469</v>
      </c>
      <c r="T111">
        <v>13</v>
      </c>
      <c r="U111">
        <v>9</v>
      </c>
      <c r="V111">
        <v>229</v>
      </c>
      <c r="W111">
        <v>18</v>
      </c>
      <c r="X111">
        <v>8</v>
      </c>
    </row>
    <row r="112" spans="1:24" x14ac:dyDescent="0.2">
      <c r="A112" t="s">
        <v>106</v>
      </c>
      <c r="B112">
        <v>24</v>
      </c>
      <c r="C112">
        <v>26</v>
      </c>
      <c r="D112">
        <v>200</v>
      </c>
      <c r="E112">
        <v>19</v>
      </c>
      <c r="F112">
        <v>8</v>
      </c>
      <c r="G112">
        <v>277</v>
      </c>
      <c r="H112" t="s">
        <v>470</v>
      </c>
      <c r="R112" t="s">
        <v>88</v>
      </c>
      <c r="S112" t="s">
        <v>469</v>
      </c>
      <c r="T112">
        <v>16</v>
      </c>
      <c r="U112">
        <v>29</v>
      </c>
      <c r="V112">
        <v>203</v>
      </c>
      <c r="W112">
        <v>18</v>
      </c>
      <c r="X112">
        <v>10</v>
      </c>
    </row>
    <row r="113" spans="1:24" x14ac:dyDescent="0.2">
      <c r="A113" s="1" t="s">
        <v>457</v>
      </c>
      <c r="B113" s="1">
        <f t="shared" ref="B113:G113" si="11">SUM(B100:B112)</f>
        <v>197</v>
      </c>
      <c r="C113" s="1">
        <f t="shared" si="11"/>
        <v>158</v>
      </c>
      <c r="D113" s="1">
        <f t="shared" si="11"/>
        <v>2641</v>
      </c>
      <c r="E113" s="1">
        <f t="shared" si="11"/>
        <v>216</v>
      </c>
      <c r="F113" s="1">
        <f t="shared" si="11"/>
        <v>91</v>
      </c>
      <c r="G113" s="1">
        <f t="shared" si="11"/>
        <v>3303</v>
      </c>
      <c r="H113" s="1" t="s">
        <v>504</v>
      </c>
      <c r="R113" t="s">
        <v>89</v>
      </c>
      <c r="S113" t="s">
        <v>469</v>
      </c>
      <c r="T113">
        <v>15</v>
      </c>
      <c r="U113">
        <v>16</v>
      </c>
      <c r="V113">
        <v>216</v>
      </c>
      <c r="W113">
        <v>11</v>
      </c>
      <c r="X113">
        <v>7</v>
      </c>
    </row>
    <row r="114" spans="1:24" x14ac:dyDescent="0.2">
      <c r="A114" s="1"/>
      <c r="B114" s="9">
        <f>B113/G113</f>
        <v>5.9642749016046021E-2</v>
      </c>
      <c r="C114" s="9">
        <f>C113/G113</f>
        <v>4.7835301241295793E-2</v>
      </c>
      <c r="D114" s="9">
        <f>D113/G113</f>
        <v>0.79957614290039358</v>
      </c>
      <c r="E114" s="9">
        <f>E113/G113</f>
        <v>6.5395095367847406E-2</v>
      </c>
      <c r="F114" s="9">
        <f>F113/G113</f>
        <v>2.7550711474417195E-2</v>
      </c>
      <c r="G114" s="1"/>
      <c r="H114" s="1"/>
      <c r="R114" t="s">
        <v>90</v>
      </c>
      <c r="S114" t="s">
        <v>469</v>
      </c>
      <c r="T114">
        <v>14</v>
      </c>
      <c r="U114">
        <v>7</v>
      </c>
      <c r="V114">
        <v>233</v>
      </c>
      <c r="W114">
        <v>17</v>
      </c>
      <c r="X114">
        <v>8</v>
      </c>
    </row>
    <row r="115" spans="1:24" x14ac:dyDescent="0.2">
      <c r="A115" t="s">
        <v>54</v>
      </c>
      <c r="B115">
        <v>7</v>
      </c>
      <c r="C115">
        <v>8</v>
      </c>
      <c r="D115">
        <v>131</v>
      </c>
      <c r="E115">
        <v>18</v>
      </c>
      <c r="F115">
        <v>107</v>
      </c>
      <c r="G115">
        <v>271</v>
      </c>
      <c r="H115" t="s">
        <v>468</v>
      </c>
      <c r="I115" t="s">
        <v>496</v>
      </c>
      <c r="R115" t="s">
        <v>91</v>
      </c>
      <c r="S115" t="s">
        <v>469</v>
      </c>
      <c r="T115">
        <v>14</v>
      </c>
      <c r="U115">
        <v>8</v>
      </c>
      <c r="V115">
        <v>227</v>
      </c>
      <c r="W115">
        <v>15</v>
      </c>
      <c r="X115">
        <v>8</v>
      </c>
    </row>
    <row r="116" spans="1:24" x14ac:dyDescent="0.2">
      <c r="I116" t="s">
        <v>472</v>
      </c>
      <c r="J116" s="8">
        <f>AVERAGE(B115:B127)</f>
        <v>12.818181818181818</v>
      </c>
      <c r="K116" s="8">
        <f>AVERAGE(C115:C127)</f>
        <v>5.6363636363636367</v>
      </c>
      <c r="L116" s="8">
        <f>AVERAGE(D115:D127)</f>
        <v>222.63636363636363</v>
      </c>
      <c r="M116" s="8">
        <f>AVERAGE(E115:E127)</f>
        <v>16.272727272727273</v>
      </c>
      <c r="N116" s="8">
        <f>AVERAGE(F115:F127)</f>
        <v>16.90909090909091</v>
      </c>
      <c r="R116" t="s">
        <v>92</v>
      </c>
      <c r="S116" t="s">
        <v>469</v>
      </c>
      <c r="T116">
        <v>13</v>
      </c>
      <c r="U116">
        <v>4</v>
      </c>
      <c r="V116">
        <v>234</v>
      </c>
      <c r="W116">
        <v>13</v>
      </c>
      <c r="X116">
        <v>9</v>
      </c>
    </row>
    <row r="117" spans="1:24" x14ac:dyDescent="0.2">
      <c r="A117" t="s">
        <v>73</v>
      </c>
      <c r="B117">
        <v>13</v>
      </c>
      <c r="C117">
        <v>7</v>
      </c>
      <c r="D117">
        <v>229</v>
      </c>
      <c r="E117">
        <v>15</v>
      </c>
      <c r="F117">
        <v>11</v>
      </c>
      <c r="G117">
        <v>275</v>
      </c>
      <c r="H117" t="s">
        <v>469</v>
      </c>
      <c r="I117" t="s">
        <v>473</v>
      </c>
      <c r="J117" s="8">
        <f>STDEV(B115:B127)</f>
        <v>1.9908883353006954</v>
      </c>
      <c r="K117" s="8">
        <f>STDEV(C115:C127)</f>
        <v>2.3354968324845693</v>
      </c>
      <c r="L117" s="8">
        <f>STDEV(D115:D127)</f>
        <v>31.46831017793204</v>
      </c>
      <c r="M117" s="8">
        <f>STDEV(E115:E127)</f>
        <v>3.4377582547616408</v>
      </c>
      <c r="N117" s="8">
        <f>STDEV(F115:F127)</f>
        <v>29.941458032148489</v>
      </c>
      <c r="R117" t="s">
        <v>93</v>
      </c>
      <c r="S117" t="s">
        <v>469</v>
      </c>
      <c r="T117">
        <v>13</v>
      </c>
      <c r="U117">
        <v>4</v>
      </c>
      <c r="V117">
        <v>220</v>
      </c>
      <c r="W117">
        <v>20</v>
      </c>
      <c r="X117">
        <v>9</v>
      </c>
    </row>
    <row r="118" spans="1:24" x14ac:dyDescent="0.2">
      <c r="A118" t="s">
        <v>74</v>
      </c>
      <c r="B118">
        <v>13</v>
      </c>
      <c r="C118">
        <v>4</v>
      </c>
      <c r="D118">
        <v>240</v>
      </c>
      <c r="E118">
        <v>13</v>
      </c>
      <c r="F118">
        <v>9</v>
      </c>
      <c r="G118">
        <v>279</v>
      </c>
      <c r="H118" t="s">
        <v>469</v>
      </c>
      <c r="I118" t="s">
        <v>493</v>
      </c>
      <c r="R118" t="s">
        <v>94</v>
      </c>
      <c r="S118" t="s">
        <v>469</v>
      </c>
      <c r="T118">
        <v>15</v>
      </c>
      <c r="U118">
        <v>5</v>
      </c>
      <c r="V118">
        <v>239</v>
      </c>
      <c r="W118">
        <v>13</v>
      </c>
      <c r="X118">
        <v>9</v>
      </c>
    </row>
    <row r="119" spans="1:24" x14ac:dyDescent="0.2">
      <c r="A119" t="s">
        <v>75</v>
      </c>
      <c r="B119">
        <v>14</v>
      </c>
      <c r="C119">
        <v>4</v>
      </c>
      <c r="D119">
        <v>241</v>
      </c>
      <c r="E119">
        <v>13</v>
      </c>
      <c r="F119">
        <v>8</v>
      </c>
      <c r="G119">
        <v>280</v>
      </c>
      <c r="H119" t="s">
        <v>469</v>
      </c>
    </row>
    <row r="120" spans="1:24" x14ac:dyDescent="0.2">
      <c r="A120" t="s">
        <v>76</v>
      </c>
      <c r="B120">
        <v>14</v>
      </c>
      <c r="C120">
        <v>11</v>
      </c>
      <c r="D120">
        <v>228</v>
      </c>
      <c r="E120">
        <v>13</v>
      </c>
      <c r="F120">
        <v>9</v>
      </c>
      <c r="G120">
        <v>275</v>
      </c>
      <c r="H120" t="s">
        <v>469</v>
      </c>
    </row>
    <row r="121" spans="1:24" x14ac:dyDescent="0.2">
      <c r="R121" t="s">
        <v>95</v>
      </c>
      <c r="S121" t="s">
        <v>470</v>
      </c>
      <c r="T121">
        <v>14</v>
      </c>
      <c r="U121">
        <v>4</v>
      </c>
      <c r="V121">
        <v>238</v>
      </c>
      <c r="W121">
        <v>15</v>
      </c>
      <c r="X121">
        <v>6</v>
      </c>
    </row>
    <row r="122" spans="1:24" x14ac:dyDescent="0.2">
      <c r="A122" t="s">
        <v>107</v>
      </c>
      <c r="B122">
        <v>13</v>
      </c>
      <c r="C122">
        <v>4</v>
      </c>
      <c r="D122">
        <v>234</v>
      </c>
      <c r="E122">
        <v>18</v>
      </c>
      <c r="F122">
        <v>7</v>
      </c>
      <c r="G122">
        <v>276</v>
      </c>
      <c r="H122" t="s">
        <v>470</v>
      </c>
      <c r="R122" t="s">
        <v>96</v>
      </c>
      <c r="S122" t="s">
        <v>470</v>
      </c>
      <c r="T122">
        <v>14</v>
      </c>
      <c r="U122">
        <v>16</v>
      </c>
      <c r="V122">
        <v>224</v>
      </c>
      <c r="W122">
        <v>17</v>
      </c>
      <c r="X122">
        <v>7</v>
      </c>
    </row>
    <row r="123" spans="1:24" x14ac:dyDescent="0.2">
      <c r="A123" t="s">
        <v>108</v>
      </c>
      <c r="B123">
        <v>14</v>
      </c>
      <c r="C123">
        <v>7</v>
      </c>
      <c r="D123">
        <v>227</v>
      </c>
      <c r="E123">
        <v>22</v>
      </c>
      <c r="F123">
        <v>6</v>
      </c>
      <c r="G123">
        <v>276</v>
      </c>
      <c r="H123" t="s">
        <v>470</v>
      </c>
      <c r="R123" t="s">
        <v>97</v>
      </c>
      <c r="S123" t="s">
        <v>470</v>
      </c>
      <c r="T123">
        <v>15</v>
      </c>
      <c r="U123">
        <v>21</v>
      </c>
      <c r="V123">
        <v>209</v>
      </c>
      <c r="W123">
        <v>19</v>
      </c>
      <c r="X123">
        <v>10</v>
      </c>
    </row>
    <row r="124" spans="1:24" x14ac:dyDescent="0.2">
      <c r="A124" t="s">
        <v>109</v>
      </c>
      <c r="B124">
        <v>13</v>
      </c>
      <c r="C124">
        <v>5</v>
      </c>
      <c r="D124">
        <v>229</v>
      </c>
      <c r="E124">
        <v>19</v>
      </c>
      <c r="F124">
        <v>6</v>
      </c>
      <c r="G124">
        <v>272</v>
      </c>
      <c r="H124" t="s">
        <v>470</v>
      </c>
      <c r="R124" t="s">
        <v>98</v>
      </c>
      <c r="S124" t="s">
        <v>470</v>
      </c>
      <c r="T124">
        <v>13</v>
      </c>
      <c r="U124">
        <v>15</v>
      </c>
      <c r="V124">
        <v>220</v>
      </c>
      <c r="W124">
        <v>20</v>
      </c>
      <c r="X124">
        <v>8</v>
      </c>
    </row>
    <row r="125" spans="1:24" x14ac:dyDescent="0.2">
      <c r="A125" t="s">
        <v>110</v>
      </c>
      <c r="B125">
        <v>13</v>
      </c>
      <c r="C125">
        <v>4</v>
      </c>
      <c r="D125">
        <v>213</v>
      </c>
      <c r="E125">
        <v>21</v>
      </c>
      <c r="F125">
        <v>11</v>
      </c>
      <c r="G125">
        <v>262</v>
      </c>
      <c r="H125" t="s">
        <v>470</v>
      </c>
      <c r="R125" t="s">
        <v>99</v>
      </c>
      <c r="S125" t="s">
        <v>470</v>
      </c>
      <c r="T125">
        <v>13</v>
      </c>
      <c r="U125">
        <v>3</v>
      </c>
      <c r="V125">
        <v>230</v>
      </c>
      <c r="W125">
        <v>25</v>
      </c>
      <c r="X125">
        <v>7</v>
      </c>
    </row>
    <row r="126" spans="1:24" x14ac:dyDescent="0.2">
      <c r="A126" t="s">
        <v>111</v>
      </c>
      <c r="B126">
        <v>13</v>
      </c>
      <c r="C126">
        <v>4</v>
      </c>
      <c r="D126">
        <v>236</v>
      </c>
      <c r="E126">
        <v>14</v>
      </c>
      <c r="F126">
        <v>6</v>
      </c>
      <c r="G126">
        <v>273</v>
      </c>
      <c r="H126" t="s">
        <v>470</v>
      </c>
      <c r="R126" t="s">
        <v>100</v>
      </c>
      <c r="S126" t="s">
        <v>470</v>
      </c>
      <c r="T126">
        <v>16</v>
      </c>
      <c r="U126">
        <v>37</v>
      </c>
      <c r="V126">
        <v>190</v>
      </c>
      <c r="W126">
        <v>15</v>
      </c>
      <c r="X126">
        <v>18</v>
      </c>
    </row>
    <row r="127" spans="1:24" x14ac:dyDescent="0.2">
      <c r="A127" t="s">
        <v>112</v>
      </c>
      <c r="B127">
        <v>14</v>
      </c>
      <c r="C127">
        <v>4</v>
      </c>
      <c r="D127">
        <v>241</v>
      </c>
      <c r="E127">
        <v>13</v>
      </c>
      <c r="F127">
        <v>6</v>
      </c>
      <c r="G127">
        <v>278</v>
      </c>
      <c r="H127" t="s">
        <v>470</v>
      </c>
      <c r="R127" t="s">
        <v>101</v>
      </c>
      <c r="S127" t="s">
        <v>470</v>
      </c>
      <c r="T127">
        <v>19</v>
      </c>
      <c r="U127">
        <v>6</v>
      </c>
      <c r="V127">
        <v>229</v>
      </c>
      <c r="W127">
        <v>13</v>
      </c>
      <c r="X127">
        <v>7</v>
      </c>
    </row>
    <row r="128" spans="1:24" x14ac:dyDescent="0.2">
      <c r="A128" s="1" t="s">
        <v>457</v>
      </c>
      <c r="B128" s="1">
        <f t="shared" ref="B128:G128" si="12">SUM(B115:B127)</f>
        <v>141</v>
      </c>
      <c r="C128" s="1">
        <f t="shared" si="12"/>
        <v>62</v>
      </c>
      <c r="D128" s="1">
        <f t="shared" si="12"/>
        <v>2449</v>
      </c>
      <c r="E128" s="1">
        <f t="shared" si="12"/>
        <v>179</v>
      </c>
      <c r="F128" s="1">
        <f t="shared" si="12"/>
        <v>186</v>
      </c>
      <c r="G128" s="1">
        <f t="shared" si="12"/>
        <v>3017</v>
      </c>
      <c r="H128" s="1" t="s">
        <v>503</v>
      </c>
      <c r="R128" t="s">
        <v>102</v>
      </c>
      <c r="S128" t="s">
        <v>470</v>
      </c>
      <c r="T128">
        <v>14</v>
      </c>
      <c r="U128">
        <v>9</v>
      </c>
      <c r="V128">
        <v>200</v>
      </c>
      <c r="W128">
        <v>41</v>
      </c>
      <c r="X128">
        <v>11</v>
      </c>
    </row>
    <row r="129" spans="1:24" x14ac:dyDescent="0.2">
      <c r="A129" s="1"/>
      <c r="B129" s="9">
        <f>B128/G128</f>
        <v>4.6735167384819358E-2</v>
      </c>
      <c r="C129" s="9">
        <f>C128/G128</f>
        <v>2.0550215445807093E-2</v>
      </c>
      <c r="D129" s="9">
        <f>D128/G128</f>
        <v>0.81173351010938022</v>
      </c>
      <c r="E129" s="9">
        <f>E128/G128</f>
        <v>5.9330460722572094E-2</v>
      </c>
      <c r="F129" s="9">
        <f>F128/G128</f>
        <v>6.1650646337421282E-2</v>
      </c>
      <c r="G129" s="1"/>
      <c r="H129" s="1"/>
      <c r="R129" t="s">
        <v>103</v>
      </c>
      <c r="S129" t="s">
        <v>470</v>
      </c>
      <c r="T129">
        <v>13</v>
      </c>
      <c r="U129">
        <v>10</v>
      </c>
      <c r="V129">
        <v>215</v>
      </c>
      <c r="W129">
        <v>28</v>
      </c>
      <c r="X129">
        <v>9</v>
      </c>
    </row>
    <row r="130" spans="1:24" x14ac:dyDescent="0.2">
      <c r="A130" t="s">
        <v>77</v>
      </c>
      <c r="B130">
        <v>13</v>
      </c>
      <c r="C130">
        <v>20</v>
      </c>
      <c r="D130">
        <v>217</v>
      </c>
      <c r="E130">
        <v>18</v>
      </c>
      <c r="F130">
        <v>7</v>
      </c>
      <c r="G130">
        <v>275</v>
      </c>
      <c r="H130" t="s">
        <v>469</v>
      </c>
      <c r="I130" t="s">
        <v>497</v>
      </c>
      <c r="R130" t="s">
        <v>104</v>
      </c>
      <c r="S130" t="s">
        <v>470</v>
      </c>
      <c r="T130">
        <v>26</v>
      </c>
      <c r="U130">
        <v>14</v>
      </c>
      <c r="V130">
        <v>219</v>
      </c>
      <c r="W130">
        <v>11</v>
      </c>
      <c r="X130">
        <v>6</v>
      </c>
    </row>
    <row r="131" spans="1:24" x14ac:dyDescent="0.2">
      <c r="A131" t="s">
        <v>78</v>
      </c>
      <c r="B131">
        <v>12</v>
      </c>
      <c r="C131">
        <v>20</v>
      </c>
      <c r="D131">
        <v>221</v>
      </c>
      <c r="E131">
        <v>14</v>
      </c>
      <c r="F131">
        <v>6</v>
      </c>
      <c r="G131">
        <v>273</v>
      </c>
      <c r="H131" t="s">
        <v>469</v>
      </c>
      <c r="I131" t="s">
        <v>472</v>
      </c>
      <c r="J131" s="8">
        <f>AVERAGE(B130:B142)</f>
        <v>13.583333333333334</v>
      </c>
      <c r="K131" s="8">
        <f>AVERAGE(C130:C142)</f>
        <v>9.9166666666666661</v>
      </c>
      <c r="L131" s="8">
        <f>AVERAGE(D130:D142)</f>
        <v>220.66666666666666</v>
      </c>
      <c r="M131" s="8">
        <f>AVERAGE(E130:E142)</f>
        <v>22.333333333333332</v>
      </c>
      <c r="N131" s="8">
        <f>AVERAGE(F130:F142)</f>
        <v>8</v>
      </c>
      <c r="R131" t="s">
        <v>105</v>
      </c>
      <c r="S131" t="s">
        <v>470</v>
      </c>
      <c r="T131">
        <v>13</v>
      </c>
      <c r="U131">
        <v>25</v>
      </c>
      <c r="V131">
        <v>215</v>
      </c>
      <c r="W131">
        <v>13</v>
      </c>
      <c r="X131">
        <v>9</v>
      </c>
    </row>
    <row r="132" spans="1:24" x14ac:dyDescent="0.2">
      <c r="A132" t="s">
        <v>79</v>
      </c>
      <c r="B132">
        <v>13</v>
      </c>
      <c r="C132">
        <v>4</v>
      </c>
      <c r="D132">
        <v>201</v>
      </c>
      <c r="E132">
        <v>42</v>
      </c>
      <c r="F132">
        <v>8</v>
      </c>
      <c r="G132">
        <v>268</v>
      </c>
      <c r="H132" t="s">
        <v>469</v>
      </c>
      <c r="I132" t="s">
        <v>473</v>
      </c>
      <c r="J132" s="8">
        <f>STDEV(B130:B142)</f>
        <v>1.4433756729740597</v>
      </c>
      <c r="K132" s="8">
        <f>STDEV(C130:C142)</f>
        <v>7.913835219335053</v>
      </c>
      <c r="L132" s="8">
        <f>STDEV(D130:D142)</f>
        <v>13.01979844372222</v>
      </c>
      <c r="M132" s="8">
        <f>STDEV(E130:E142)</f>
        <v>12.264756109448017</v>
      </c>
      <c r="N132" s="8">
        <f>STDEV(F130:F142)</f>
        <v>1.9540168418367889</v>
      </c>
      <c r="R132" t="s">
        <v>106</v>
      </c>
      <c r="S132" t="s">
        <v>470</v>
      </c>
      <c r="T132">
        <v>24</v>
      </c>
      <c r="U132">
        <v>26</v>
      </c>
      <c r="V132">
        <v>200</v>
      </c>
      <c r="W132">
        <v>19</v>
      </c>
      <c r="X132">
        <v>8</v>
      </c>
    </row>
    <row r="133" spans="1:24" x14ac:dyDescent="0.2">
      <c r="A133" t="s">
        <v>80</v>
      </c>
      <c r="B133">
        <v>13</v>
      </c>
      <c r="C133">
        <v>3</v>
      </c>
      <c r="D133">
        <v>214</v>
      </c>
      <c r="E133">
        <v>34</v>
      </c>
      <c r="F133">
        <v>8</v>
      </c>
      <c r="G133">
        <v>272</v>
      </c>
      <c r="H133" t="s">
        <v>469</v>
      </c>
      <c r="I133" t="s">
        <v>510</v>
      </c>
      <c r="R133" t="s">
        <v>107</v>
      </c>
      <c r="S133" t="s">
        <v>470</v>
      </c>
      <c r="T133">
        <v>13</v>
      </c>
      <c r="U133">
        <v>4</v>
      </c>
      <c r="V133">
        <v>234</v>
      </c>
      <c r="W133">
        <v>18</v>
      </c>
      <c r="X133">
        <v>7</v>
      </c>
    </row>
    <row r="134" spans="1:24" x14ac:dyDescent="0.2">
      <c r="A134" t="s">
        <v>81</v>
      </c>
      <c r="B134">
        <v>17</v>
      </c>
      <c r="C134">
        <v>21</v>
      </c>
      <c r="D134">
        <v>218</v>
      </c>
      <c r="E134">
        <v>10</v>
      </c>
      <c r="F134">
        <v>9</v>
      </c>
      <c r="G134">
        <v>275</v>
      </c>
      <c r="H134" t="s">
        <v>469</v>
      </c>
      <c r="R134" t="s">
        <v>108</v>
      </c>
      <c r="S134" t="s">
        <v>470</v>
      </c>
      <c r="T134">
        <v>14</v>
      </c>
      <c r="U134">
        <v>7</v>
      </c>
      <c r="V134">
        <v>227</v>
      </c>
      <c r="W134">
        <v>22</v>
      </c>
      <c r="X134">
        <v>6</v>
      </c>
    </row>
    <row r="135" spans="1:24" x14ac:dyDescent="0.2">
      <c r="A135" t="s">
        <v>82</v>
      </c>
      <c r="B135">
        <v>12</v>
      </c>
      <c r="C135">
        <v>21</v>
      </c>
      <c r="D135">
        <v>222</v>
      </c>
      <c r="E135">
        <v>11</v>
      </c>
      <c r="F135">
        <v>13</v>
      </c>
      <c r="G135">
        <v>279</v>
      </c>
      <c r="H135" t="s">
        <v>469</v>
      </c>
      <c r="R135" t="s">
        <v>109</v>
      </c>
      <c r="S135" t="s">
        <v>470</v>
      </c>
      <c r="T135">
        <v>13</v>
      </c>
      <c r="U135">
        <v>5</v>
      </c>
      <c r="V135">
        <v>229</v>
      </c>
      <c r="W135">
        <v>19</v>
      </c>
      <c r="X135">
        <v>6</v>
      </c>
    </row>
    <row r="136" spans="1:24" x14ac:dyDescent="0.2">
      <c r="R136" t="s">
        <v>110</v>
      </c>
      <c r="S136" t="s">
        <v>470</v>
      </c>
      <c r="T136">
        <v>13</v>
      </c>
      <c r="U136">
        <v>4</v>
      </c>
      <c r="V136">
        <v>213</v>
      </c>
      <c r="W136">
        <v>21</v>
      </c>
      <c r="X136">
        <v>11</v>
      </c>
    </row>
    <row r="137" spans="1:24" x14ac:dyDescent="0.2">
      <c r="A137" t="s">
        <v>113</v>
      </c>
      <c r="B137">
        <v>13</v>
      </c>
      <c r="C137">
        <v>4</v>
      </c>
      <c r="D137">
        <v>236</v>
      </c>
      <c r="E137">
        <v>16</v>
      </c>
      <c r="F137">
        <v>6</v>
      </c>
      <c r="G137">
        <v>275</v>
      </c>
      <c r="H137" t="s">
        <v>470</v>
      </c>
      <c r="R137" t="s">
        <v>111</v>
      </c>
      <c r="S137" t="s">
        <v>470</v>
      </c>
      <c r="T137">
        <v>13</v>
      </c>
      <c r="U137">
        <v>4</v>
      </c>
      <c r="V137">
        <v>236</v>
      </c>
      <c r="W137">
        <v>14</v>
      </c>
      <c r="X137">
        <v>6</v>
      </c>
    </row>
    <row r="138" spans="1:24" x14ac:dyDescent="0.2">
      <c r="A138" t="s">
        <v>114</v>
      </c>
      <c r="B138">
        <v>13</v>
      </c>
      <c r="C138">
        <v>4</v>
      </c>
      <c r="D138">
        <v>238</v>
      </c>
      <c r="E138">
        <v>13</v>
      </c>
      <c r="F138">
        <v>9</v>
      </c>
      <c r="G138">
        <v>277</v>
      </c>
      <c r="H138" t="s">
        <v>470</v>
      </c>
      <c r="R138" t="s">
        <v>112</v>
      </c>
      <c r="S138" t="s">
        <v>470</v>
      </c>
      <c r="T138">
        <v>14</v>
      </c>
      <c r="U138">
        <v>4</v>
      </c>
      <c r="V138">
        <v>241</v>
      </c>
      <c r="W138">
        <v>13</v>
      </c>
      <c r="X138">
        <v>6</v>
      </c>
    </row>
    <row r="139" spans="1:24" x14ac:dyDescent="0.2">
      <c r="A139" t="s">
        <v>115</v>
      </c>
      <c r="B139">
        <v>15</v>
      </c>
      <c r="C139">
        <v>8</v>
      </c>
      <c r="D139">
        <v>201</v>
      </c>
      <c r="E139">
        <v>39</v>
      </c>
      <c r="F139">
        <v>9</v>
      </c>
      <c r="G139">
        <v>272</v>
      </c>
      <c r="H139" t="s">
        <v>470</v>
      </c>
      <c r="R139" t="s">
        <v>113</v>
      </c>
      <c r="S139" t="s">
        <v>470</v>
      </c>
      <c r="T139">
        <v>13</v>
      </c>
      <c r="U139">
        <v>4</v>
      </c>
      <c r="V139">
        <v>236</v>
      </c>
      <c r="W139">
        <v>16</v>
      </c>
      <c r="X139">
        <v>6</v>
      </c>
    </row>
    <row r="140" spans="1:24" x14ac:dyDescent="0.2">
      <c r="A140" t="s">
        <v>116</v>
      </c>
      <c r="B140">
        <v>13</v>
      </c>
      <c r="C140">
        <v>5</v>
      </c>
      <c r="D140">
        <v>211</v>
      </c>
      <c r="E140">
        <v>39</v>
      </c>
      <c r="F140">
        <v>8</v>
      </c>
      <c r="G140">
        <v>276</v>
      </c>
      <c r="H140" t="s">
        <v>470</v>
      </c>
      <c r="R140" t="s">
        <v>114</v>
      </c>
      <c r="S140" t="s">
        <v>470</v>
      </c>
      <c r="T140">
        <v>13</v>
      </c>
      <c r="U140">
        <v>4</v>
      </c>
      <c r="V140">
        <v>238</v>
      </c>
      <c r="W140">
        <v>13</v>
      </c>
      <c r="X140">
        <v>9</v>
      </c>
    </row>
    <row r="141" spans="1:24" x14ac:dyDescent="0.2">
      <c r="A141" t="s">
        <v>117</v>
      </c>
      <c r="B141">
        <v>14</v>
      </c>
      <c r="C141">
        <v>5</v>
      </c>
      <c r="D141">
        <v>237</v>
      </c>
      <c r="E141">
        <v>16</v>
      </c>
      <c r="F141">
        <v>6</v>
      </c>
      <c r="G141">
        <v>278</v>
      </c>
      <c r="H141" t="s">
        <v>470</v>
      </c>
      <c r="R141" t="s">
        <v>115</v>
      </c>
      <c r="S141" t="s">
        <v>470</v>
      </c>
      <c r="T141">
        <v>15</v>
      </c>
      <c r="U141">
        <v>8</v>
      </c>
      <c r="V141">
        <v>201</v>
      </c>
      <c r="W141">
        <v>39</v>
      </c>
      <c r="X141">
        <v>9</v>
      </c>
    </row>
    <row r="142" spans="1:24" x14ac:dyDescent="0.2">
      <c r="A142" t="s">
        <v>118</v>
      </c>
      <c r="B142">
        <v>15</v>
      </c>
      <c r="C142">
        <v>4</v>
      </c>
      <c r="D142">
        <v>232</v>
      </c>
      <c r="E142">
        <v>16</v>
      </c>
      <c r="F142">
        <v>7</v>
      </c>
      <c r="G142">
        <v>274</v>
      </c>
      <c r="H142" t="s">
        <v>470</v>
      </c>
      <c r="R142" t="s">
        <v>116</v>
      </c>
      <c r="S142" t="s">
        <v>470</v>
      </c>
      <c r="T142">
        <v>13</v>
      </c>
      <c r="U142">
        <v>5</v>
      </c>
      <c r="V142">
        <v>211</v>
      </c>
      <c r="W142">
        <v>39</v>
      </c>
      <c r="X142">
        <v>8</v>
      </c>
    </row>
    <row r="143" spans="1:24" x14ac:dyDescent="0.2">
      <c r="A143" s="1" t="s">
        <v>457</v>
      </c>
      <c r="B143" s="1">
        <f t="shared" ref="B143:G143" si="13">SUM(B130:B142)</f>
        <v>163</v>
      </c>
      <c r="C143" s="1">
        <f t="shared" si="13"/>
        <v>119</v>
      </c>
      <c r="D143" s="1">
        <f t="shared" si="13"/>
        <v>2648</v>
      </c>
      <c r="E143" s="1">
        <f t="shared" si="13"/>
        <v>268</v>
      </c>
      <c r="F143" s="1">
        <f t="shared" si="13"/>
        <v>96</v>
      </c>
      <c r="G143" s="1">
        <f t="shared" si="13"/>
        <v>3294</v>
      </c>
      <c r="H143" s="1" t="s">
        <v>502</v>
      </c>
      <c r="R143" t="s">
        <v>117</v>
      </c>
      <c r="S143" t="s">
        <v>470</v>
      </c>
      <c r="T143">
        <v>14</v>
      </c>
      <c r="U143">
        <v>5</v>
      </c>
      <c r="V143">
        <v>237</v>
      </c>
      <c r="W143">
        <v>16</v>
      </c>
      <c r="X143">
        <v>6</v>
      </c>
    </row>
    <row r="144" spans="1:24" x14ac:dyDescent="0.2">
      <c r="A144" s="1"/>
      <c r="B144" s="9">
        <f>B143/G143</f>
        <v>4.9483910139647848E-2</v>
      </c>
      <c r="C144" s="9">
        <f>C143/G143</f>
        <v>3.612629022465088E-2</v>
      </c>
      <c r="D144" s="9">
        <f>D143/G143</f>
        <v>0.80388585306618099</v>
      </c>
      <c r="E144" s="9">
        <f>E143/G143</f>
        <v>8.1360048573163327E-2</v>
      </c>
      <c r="F144" s="9">
        <f>F143/G143</f>
        <v>2.9143897996357013E-2</v>
      </c>
      <c r="G144" s="1"/>
      <c r="H144" s="1"/>
      <c r="R144" t="s">
        <v>118</v>
      </c>
      <c r="S144" t="s">
        <v>470</v>
      </c>
      <c r="T144">
        <v>15</v>
      </c>
      <c r="U144">
        <v>4</v>
      </c>
      <c r="V144">
        <v>232</v>
      </c>
      <c r="W144">
        <v>16</v>
      </c>
      <c r="X144">
        <v>7</v>
      </c>
    </row>
    <row r="145" spans="1:24" x14ac:dyDescent="0.2">
      <c r="A145" t="s">
        <v>83</v>
      </c>
      <c r="B145">
        <v>15</v>
      </c>
      <c r="C145">
        <v>11</v>
      </c>
      <c r="D145">
        <v>233</v>
      </c>
      <c r="E145">
        <v>13</v>
      </c>
      <c r="F145">
        <v>9</v>
      </c>
      <c r="G145">
        <v>281</v>
      </c>
      <c r="H145" t="s">
        <v>469</v>
      </c>
      <c r="I145" t="s">
        <v>498</v>
      </c>
      <c r="R145" t="s">
        <v>119</v>
      </c>
      <c r="S145" t="s">
        <v>470</v>
      </c>
      <c r="T145">
        <v>14</v>
      </c>
      <c r="U145">
        <v>18</v>
      </c>
      <c r="V145">
        <v>182</v>
      </c>
      <c r="W145">
        <v>46</v>
      </c>
      <c r="X145">
        <v>15</v>
      </c>
    </row>
    <row r="146" spans="1:24" x14ac:dyDescent="0.2">
      <c r="A146" t="s">
        <v>84</v>
      </c>
      <c r="B146">
        <v>14</v>
      </c>
      <c r="C146">
        <v>4</v>
      </c>
      <c r="D146">
        <v>238</v>
      </c>
      <c r="E146">
        <v>12</v>
      </c>
      <c r="F146">
        <v>7</v>
      </c>
      <c r="G146">
        <v>275</v>
      </c>
      <c r="H146" t="s">
        <v>469</v>
      </c>
      <c r="I146" t="s">
        <v>472</v>
      </c>
      <c r="J146" s="8">
        <f>AVERAGE(B145:B160)</f>
        <v>15.4</v>
      </c>
      <c r="K146" s="8">
        <f>AVERAGE(C145:C160)</f>
        <v>11.6</v>
      </c>
      <c r="L146" s="8">
        <f>AVERAGE(D145:D160)</f>
        <v>215.4</v>
      </c>
      <c r="M146" s="8">
        <f>AVERAGE(E145:E160)</f>
        <v>21.266666666666666</v>
      </c>
      <c r="N146" s="8">
        <f>AVERAGE(F145:F160)</f>
        <v>10.4</v>
      </c>
      <c r="R146" t="s">
        <v>120</v>
      </c>
      <c r="S146" t="s">
        <v>470</v>
      </c>
      <c r="T146">
        <v>15</v>
      </c>
      <c r="U146">
        <v>14</v>
      </c>
      <c r="V146">
        <v>185</v>
      </c>
      <c r="W146">
        <v>42</v>
      </c>
      <c r="X146">
        <v>23</v>
      </c>
    </row>
    <row r="147" spans="1:24" x14ac:dyDescent="0.2">
      <c r="A147" t="s">
        <v>85</v>
      </c>
      <c r="B147">
        <v>13</v>
      </c>
      <c r="C147">
        <v>4</v>
      </c>
      <c r="D147">
        <v>238</v>
      </c>
      <c r="E147">
        <v>14</v>
      </c>
      <c r="F147">
        <v>7</v>
      </c>
      <c r="G147">
        <v>276</v>
      </c>
      <c r="H147" t="s">
        <v>469</v>
      </c>
      <c r="I147" t="s">
        <v>473</v>
      </c>
      <c r="J147" s="8">
        <f>STDEV(B145:B160)</f>
        <v>3.2026774513120815</v>
      </c>
      <c r="K147" s="8">
        <f>STDEV(C145:C160)</f>
        <v>8.6833173384369626</v>
      </c>
      <c r="L147" s="8">
        <f>STDEV(D145:D160)</f>
        <v>18.942770954339586</v>
      </c>
      <c r="M147" s="8">
        <f>STDEV(E145:E160)</f>
        <v>11.756254667602425</v>
      </c>
      <c r="N147" s="8">
        <f>STDEV(F145:F160)</f>
        <v>4.5950283692579861</v>
      </c>
      <c r="R147" t="s">
        <v>121</v>
      </c>
      <c r="S147" t="s">
        <v>470</v>
      </c>
      <c r="T147">
        <v>24</v>
      </c>
      <c r="U147">
        <v>4</v>
      </c>
      <c r="V147">
        <v>231</v>
      </c>
      <c r="W147">
        <v>11</v>
      </c>
      <c r="X147">
        <v>7</v>
      </c>
    </row>
    <row r="148" spans="1:24" x14ac:dyDescent="0.2">
      <c r="A148" t="s">
        <v>86</v>
      </c>
      <c r="B148">
        <v>14</v>
      </c>
      <c r="C148">
        <v>31</v>
      </c>
      <c r="D148">
        <v>199</v>
      </c>
      <c r="E148">
        <v>10</v>
      </c>
      <c r="F148">
        <v>7</v>
      </c>
      <c r="G148">
        <v>261</v>
      </c>
      <c r="H148" t="s">
        <v>469</v>
      </c>
      <c r="I148" t="s">
        <v>511</v>
      </c>
      <c r="R148" t="s">
        <v>122</v>
      </c>
      <c r="S148" t="s">
        <v>470</v>
      </c>
      <c r="T148">
        <v>14</v>
      </c>
      <c r="U148">
        <v>9</v>
      </c>
      <c r="V148">
        <v>212</v>
      </c>
      <c r="W148">
        <v>29</v>
      </c>
      <c r="X148">
        <v>11</v>
      </c>
    </row>
    <row r="149" spans="1:24" x14ac:dyDescent="0.2">
      <c r="A149" t="s">
        <v>87</v>
      </c>
      <c r="B149">
        <v>13</v>
      </c>
      <c r="C149">
        <v>9</v>
      </c>
      <c r="D149">
        <v>229</v>
      </c>
      <c r="E149">
        <v>18</v>
      </c>
      <c r="F149">
        <v>8</v>
      </c>
      <c r="G149">
        <v>277</v>
      </c>
      <c r="H149" t="s">
        <v>469</v>
      </c>
      <c r="R149" t="s">
        <v>123</v>
      </c>
      <c r="S149" t="s">
        <v>470</v>
      </c>
      <c r="T149">
        <v>22</v>
      </c>
      <c r="U149">
        <v>6</v>
      </c>
      <c r="V149">
        <v>200</v>
      </c>
      <c r="W149">
        <v>32</v>
      </c>
      <c r="X149">
        <v>13</v>
      </c>
    </row>
    <row r="150" spans="1:24" x14ac:dyDescent="0.2">
      <c r="A150" t="s">
        <v>88</v>
      </c>
      <c r="B150">
        <v>16</v>
      </c>
      <c r="C150">
        <v>29</v>
      </c>
      <c r="D150">
        <v>203</v>
      </c>
      <c r="E150">
        <v>18</v>
      </c>
      <c r="F150">
        <v>10</v>
      </c>
      <c r="G150">
        <v>276</v>
      </c>
      <c r="H150" t="s">
        <v>469</v>
      </c>
      <c r="R150" t="s">
        <v>124</v>
      </c>
      <c r="S150" t="s">
        <v>470</v>
      </c>
      <c r="T150">
        <v>14</v>
      </c>
      <c r="U150">
        <v>4</v>
      </c>
      <c r="V150">
        <v>205</v>
      </c>
      <c r="W150">
        <v>31</v>
      </c>
      <c r="X150">
        <v>16</v>
      </c>
    </row>
    <row r="151" spans="1:24" x14ac:dyDescent="0.2">
      <c r="A151" t="s">
        <v>89</v>
      </c>
      <c r="B151">
        <v>15</v>
      </c>
      <c r="C151">
        <v>16</v>
      </c>
      <c r="D151">
        <v>216</v>
      </c>
      <c r="E151">
        <v>11</v>
      </c>
      <c r="F151">
        <v>7</v>
      </c>
      <c r="G151">
        <v>265</v>
      </c>
      <c r="H151" t="s">
        <v>469</v>
      </c>
      <c r="R151" t="s">
        <v>125</v>
      </c>
      <c r="S151" t="s">
        <v>470</v>
      </c>
      <c r="T151">
        <v>14</v>
      </c>
      <c r="U151">
        <v>46</v>
      </c>
      <c r="V151">
        <v>200</v>
      </c>
      <c r="W151">
        <v>9</v>
      </c>
      <c r="X151">
        <v>7</v>
      </c>
    </row>
    <row r="152" spans="1:24" x14ac:dyDescent="0.2">
      <c r="A152" t="s">
        <v>90</v>
      </c>
      <c r="B152">
        <v>14</v>
      </c>
      <c r="C152">
        <v>7</v>
      </c>
      <c r="D152">
        <v>233</v>
      </c>
      <c r="E152">
        <v>17</v>
      </c>
      <c r="F152">
        <v>8</v>
      </c>
      <c r="G152">
        <v>279</v>
      </c>
      <c r="H152" t="s">
        <v>469</v>
      </c>
      <c r="R152" t="s">
        <v>126</v>
      </c>
      <c r="S152" t="s">
        <v>470</v>
      </c>
      <c r="T152">
        <v>13</v>
      </c>
      <c r="U152">
        <v>5</v>
      </c>
      <c r="V152">
        <v>236</v>
      </c>
      <c r="W152">
        <v>17</v>
      </c>
      <c r="X152">
        <v>8</v>
      </c>
    </row>
    <row r="153" spans="1:24" x14ac:dyDescent="0.2">
      <c r="A153" t="s">
        <v>91</v>
      </c>
      <c r="B153">
        <v>14</v>
      </c>
      <c r="C153">
        <v>8</v>
      </c>
      <c r="D153">
        <v>227</v>
      </c>
      <c r="E153">
        <v>15</v>
      </c>
      <c r="F153">
        <v>8</v>
      </c>
      <c r="G153">
        <v>272</v>
      </c>
      <c r="H153" t="s">
        <v>469</v>
      </c>
      <c r="R153" t="s">
        <v>127</v>
      </c>
      <c r="S153" t="s">
        <v>470</v>
      </c>
      <c r="T153">
        <v>12</v>
      </c>
      <c r="U153">
        <v>5</v>
      </c>
      <c r="V153">
        <v>214</v>
      </c>
      <c r="W153">
        <v>34</v>
      </c>
      <c r="X153">
        <v>11</v>
      </c>
    </row>
    <row r="154" spans="1:24" x14ac:dyDescent="0.2">
      <c r="R154" t="s">
        <v>128</v>
      </c>
      <c r="S154" t="s">
        <v>470</v>
      </c>
      <c r="T154">
        <v>20</v>
      </c>
      <c r="U154">
        <v>18</v>
      </c>
      <c r="V154">
        <v>219</v>
      </c>
      <c r="W154">
        <v>11</v>
      </c>
      <c r="X154">
        <v>7</v>
      </c>
    </row>
    <row r="155" spans="1:24" x14ac:dyDescent="0.2">
      <c r="A155" t="s">
        <v>119</v>
      </c>
      <c r="B155">
        <v>14</v>
      </c>
      <c r="C155">
        <v>18</v>
      </c>
      <c r="D155">
        <v>182</v>
      </c>
      <c r="E155">
        <v>46</v>
      </c>
      <c r="F155">
        <v>15</v>
      </c>
      <c r="G155">
        <v>275</v>
      </c>
      <c r="H155" t="s">
        <v>470</v>
      </c>
      <c r="R155" t="s">
        <v>129</v>
      </c>
      <c r="S155" t="s">
        <v>470</v>
      </c>
      <c r="T155">
        <v>13</v>
      </c>
      <c r="U155">
        <v>14</v>
      </c>
      <c r="V155">
        <v>228</v>
      </c>
      <c r="W155">
        <v>12</v>
      </c>
      <c r="X155">
        <v>7</v>
      </c>
    </row>
    <row r="156" spans="1:24" x14ac:dyDescent="0.2">
      <c r="A156" t="s">
        <v>120</v>
      </c>
      <c r="B156">
        <v>15</v>
      </c>
      <c r="C156">
        <v>14</v>
      </c>
      <c r="D156">
        <v>185</v>
      </c>
      <c r="E156">
        <v>42</v>
      </c>
      <c r="F156">
        <v>23</v>
      </c>
      <c r="G156">
        <v>279</v>
      </c>
      <c r="H156" t="s">
        <v>470</v>
      </c>
      <c r="R156" t="s">
        <v>130</v>
      </c>
      <c r="S156" t="s">
        <v>470</v>
      </c>
      <c r="T156">
        <v>15</v>
      </c>
      <c r="U156">
        <v>7</v>
      </c>
      <c r="V156">
        <v>232</v>
      </c>
      <c r="W156">
        <v>11</v>
      </c>
      <c r="X156">
        <v>10</v>
      </c>
    </row>
    <row r="157" spans="1:24" x14ac:dyDescent="0.2">
      <c r="A157" t="s">
        <v>121</v>
      </c>
      <c r="B157">
        <v>24</v>
      </c>
      <c r="C157">
        <v>4</v>
      </c>
      <c r="D157">
        <v>231</v>
      </c>
      <c r="E157">
        <v>11</v>
      </c>
      <c r="F157">
        <v>7</v>
      </c>
      <c r="G157">
        <v>277</v>
      </c>
      <c r="H157" t="s">
        <v>470</v>
      </c>
    </row>
    <row r="158" spans="1:24" x14ac:dyDescent="0.2">
      <c r="A158" t="s">
        <v>122</v>
      </c>
      <c r="B158">
        <v>14</v>
      </c>
      <c r="C158">
        <v>9</v>
      </c>
      <c r="D158">
        <v>212</v>
      </c>
      <c r="E158">
        <v>29</v>
      </c>
      <c r="F158">
        <v>11</v>
      </c>
      <c r="G158">
        <v>275</v>
      </c>
      <c r="H158" t="s">
        <v>470</v>
      </c>
    </row>
    <row r="159" spans="1:24" x14ac:dyDescent="0.2">
      <c r="A159" t="s">
        <v>123</v>
      </c>
      <c r="B159">
        <v>22</v>
      </c>
      <c r="C159">
        <v>6</v>
      </c>
      <c r="D159">
        <v>200</v>
      </c>
      <c r="E159">
        <v>32</v>
      </c>
      <c r="F159">
        <v>13</v>
      </c>
      <c r="G159">
        <v>273</v>
      </c>
      <c r="H159" t="s">
        <v>470</v>
      </c>
    </row>
    <row r="160" spans="1:24" x14ac:dyDescent="0.2">
      <c r="A160" t="s">
        <v>124</v>
      </c>
      <c r="B160">
        <v>14</v>
      </c>
      <c r="C160">
        <v>4</v>
      </c>
      <c r="D160">
        <v>205</v>
      </c>
      <c r="E160">
        <v>31</v>
      </c>
      <c r="F160">
        <v>16</v>
      </c>
      <c r="G160">
        <v>270</v>
      </c>
      <c r="H160" t="s">
        <v>470</v>
      </c>
    </row>
    <row r="161" spans="1:14" x14ac:dyDescent="0.2">
      <c r="A161" s="1" t="s">
        <v>457</v>
      </c>
      <c r="B161" s="1">
        <f t="shared" ref="B161:G161" si="14">SUM(B145:B160)</f>
        <v>231</v>
      </c>
      <c r="C161" s="1">
        <f t="shared" si="14"/>
        <v>174</v>
      </c>
      <c r="D161" s="1">
        <f t="shared" si="14"/>
        <v>3231</v>
      </c>
      <c r="E161" s="1">
        <f t="shared" si="14"/>
        <v>319</v>
      </c>
      <c r="F161" s="1">
        <f t="shared" si="14"/>
        <v>156</v>
      </c>
      <c r="G161" s="1">
        <f t="shared" si="14"/>
        <v>4111</v>
      </c>
      <c r="H161" s="1" t="s">
        <v>501</v>
      </c>
    </row>
    <row r="162" spans="1:14" x14ac:dyDescent="0.2">
      <c r="A162" s="1"/>
      <c r="B162" s="9">
        <f>B161/G161</f>
        <v>5.6190707856969106E-2</v>
      </c>
      <c r="C162" s="9">
        <f>C161/G161</f>
        <v>4.2325468255898807E-2</v>
      </c>
      <c r="D162" s="9">
        <f>D161/G161</f>
        <v>0.78594016054487958</v>
      </c>
      <c r="E162" s="9">
        <f>E161/G161</f>
        <v>7.7596691802481146E-2</v>
      </c>
      <c r="F162" s="9">
        <f>F161/G161</f>
        <v>3.7946971539771349E-2</v>
      </c>
      <c r="G162" s="1"/>
      <c r="H162" s="1"/>
    </row>
    <row r="163" spans="1:14" x14ac:dyDescent="0.2">
      <c r="A163" t="s">
        <v>55</v>
      </c>
      <c r="B163">
        <v>13</v>
      </c>
      <c r="C163">
        <v>4</v>
      </c>
      <c r="D163">
        <v>235</v>
      </c>
      <c r="E163">
        <v>12</v>
      </c>
      <c r="F163">
        <v>8</v>
      </c>
      <c r="G163">
        <v>272</v>
      </c>
      <c r="H163" t="s">
        <v>468</v>
      </c>
      <c r="I163" t="s">
        <v>499</v>
      </c>
    </row>
    <row r="164" spans="1:14" x14ac:dyDescent="0.2">
      <c r="A164" t="s">
        <v>56</v>
      </c>
      <c r="B164">
        <v>12</v>
      </c>
      <c r="C164">
        <v>4</v>
      </c>
      <c r="D164">
        <v>241</v>
      </c>
      <c r="E164">
        <v>11</v>
      </c>
      <c r="F164">
        <v>8</v>
      </c>
      <c r="G164">
        <v>276</v>
      </c>
      <c r="H164" t="s">
        <v>468</v>
      </c>
      <c r="I164" t="s">
        <v>472</v>
      </c>
      <c r="J164" s="8">
        <f>AVERAGE(B163:B179)</f>
        <v>13.733333333333333</v>
      </c>
      <c r="K164" s="8">
        <f>AVERAGE(C163:C179)</f>
        <v>9.4</v>
      </c>
      <c r="L164" s="8">
        <f>AVERAGE(D163:D179)</f>
        <v>225.06666666666666</v>
      </c>
      <c r="M164" s="8">
        <f>AVERAGE(E163:E179)</f>
        <v>17.600000000000001</v>
      </c>
      <c r="N164" s="8">
        <f>AVERAGE(F163:F179)</f>
        <v>9</v>
      </c>
    </row>
    <row r="165" spans="1:14" x14ac:dyDescent="0.2">
      <c r="A165" t="s">
        <v>57</v>
      </c>
      <c r="B165">
        <v>13</v>
      </c>
      <c r="C165">
        <v>10</v>
      </c>
      <c r="D165">
        <v>206</v>
      </c>
      <c r="E165">
        <v>31</v>
      </c>
      <c r="F165">
        <v>12</v>
      </c>
      <c r="G165">
        <v>272</v>
      </c>
      <c r="H165" t="s">
        <v>468</v>
      </c>
      <c r="I165" t="s">
        <v>473</v>
      </c>
      <c r="J165" s="8">
        <f>STDEV(B163:B179)</f>
        <v>1.9444671200491885</v>
      </c>
      <c r="K165" s="8">
        <f>STDEV(C163:C179)</f>
        <v>10.940096630547387</v>
      </c>
      <c r="L165" s="8">
        <f>STDEV(D163:D179)</f>
        <v>13.429533906743785</v>
      </c>
      <c r="M165" s="8">
        <f>STDEV(E163:E179)</f>
        <v>10.370287225668205</v>
      </c>
      <c r="N165" s="8">
        <f>STDEV(F163:F179)</f>
        <v>1.5583874449479591</v>
      </c>
    </row>
    <row r="166" spans="1:14" x14ac:dyDescent="0.2">
      <c r="A166" t="s">
        <v>58</v>
      </c>
      <c r="B166">
        <v>14</v>
      </c>
      <c r="C166">
        <v>4</v>
      </c>
      <c r="D166">
        <v>205</v>
      </c>
      <c r="E166">
        <v>44</v>
      </c>
      <c r="F166">
        <v>9</v>
      </c>
      <c r="G166">
        <v>276</v>
      </c>
      <c r="H166" t="s">
        <v>468</v>
      </c>
      <c r="I166" t="s">
        <v>511</v>
      </c>
    </row>
    <row r="167" spans="1:14" x14ac:dyDescent="0.2">
      <c r="A167" t="s">
        <v>59</v>
      </c>
      <c r="B167">
        <v>13</v>
      </c>
      <c r="C167">
        <v>5</v>
      </c>
      <c r="D167">
        <v>234</v>
      </c>
      <c r="E167">
        <v>14</v>
      </c>
      <c r="F167">
        <v>10</v>
      </c>
      <c r="G167">
        <v>276</v>
      </c>
      <c r="H167" t="s">
        <v>468</v>
      </c>
    </row>
    <row r="168" spans="1:14" x14ac:dyDescent="0.2">
      <c r="A168" t="s">
        <v>60</v>
      </c>
      <c r="B168">
        <v>13</v>
      </c>
      <c r="C168">
        <v>6</v>
      </c>
      <c r="D168">
        <v>233</v>
      </c>
      <c r="E168">
        <v>12</v>
      </c>
      <c r="F168">
        <v>11</v>
      </c>
      <c r="G168">
        <v>275</v>
      </c>
      <c r="H168" t="s">
        <v>468</v>
      </c>
    </row>
    <row r="170" spans="1:14" x14ac:dyDescent="0.2">
      <c r="A170" t="s">
        <v>92</v>
      </c>
      <c r="B170">
        <v>13</v>
      </c>
      <c r="C170">
        <v>4</v>
      </c>
      <c r="D170">
        <v>234</v>
      </c>
      <c r="E170">
        <v>13</v>
      </c>
      <c r="F170">
        <v>9</v>
      </c>
      <c r="G170">
        <v>273</v>
      </c>
      <c r="H170" t="s">
        <v>469</v>
      </c>
    </row>
    <row r="171" spans="1:14" x14ac:dyDescent="0.2">
      <c r="A171" t="s">
        <v>93</v>
      </c>
      <c r="B171">
        <v>13</v>
      </c>
      <c r="C171">
        <v>4</v>
      </c>
      <c r="D171">
        <v>220</v>
      </c>
      <c r="E171">
        <v>20</v>
      </c>
      <c r="F171">
        <v>9</v>
      </c>
      <c r="G171">
        <v>266</v>
      </c>
      <c r="H171" t="s">
        <v>469</v>
      </c>
    </row>
    <row r="172" spans="1:14" x14ac:dyDescent="0.2">
      <c r="A172" t="s">
        <v>94</v>
      </c>
      <c r="B172">
        <v>15</v>
      </c>
      <c r="C172">
        <v>5</v>
      </c>
      <c r="D172">
        <v>239</v>
      </c>
      <c r="E172">
        <v>13</v>
      </c>
      <c r="F172">
        <v>9</v>
      </c>
      <c r="G172">
        <v>281</v>
      </c>
      <c r="H172" t="s">
        <v>469</v>
      </c>
    </row>
    <row r="174" spans="1:14" x14ac:dyDescent="0.2">
      <c r="A174" t="s">
        <v>125</v>
      </c>
      <c r="B174">
        <v>14</v>
      </c>
      <c r="C174">
        <v>46</v>
      </c>
      <c r="D174">
        <v>200</v>
      </c>
      <c r="E174">
        <v>9</v>
      </c>
      <c r="F174">
        <v>7</v>
      </c>
      <c r="G174">
        <v>276</v>
      </c>
      <c r="H174" t="s">
        <v>470</v>
      </c>
    </row>
    <row r="175" spans="1:14" x14ac:dyDescent="0.2">
      <c r="A175" t="s">
        <v>126</v>
      </c>
      <c r="B175">
        <v>13</v>
      </c>
      <c r="C175">
        <v>5</v>
      </c>
      <c r="D175">
        <v>236</v>
      </c>
      <c r="E175">
        <v>17</v>
      </c>
      <c r="F175">
        <v>8</v>
      </c>
      <c r="G175">
        <v>279</v>
      </c>
      <c r="H175" t="s">
        <v>470</v>
      </c>
    </row>
    <row r="176" spans="1:14" x14ac:dyDescent="0.2">
      <c r="A176" t="s">
        <v>127</v>
      </c>
      <c r="B176">
        <v>12</v>
      </c>
      <c r="C176">
        <v>5</v>
      </c>
      <c r="D176">
        <v>214</v>
      </c>
      <c r="E176">
        <v>34</v>
      </c>
      <c r="F176">
        <v>11</v>
      </c>
      <c r="G176">
        <v>276</v>
      </c>
      <c r="H176" t="s">
        <v>470</v>
      </c>
    </row>
    <row r="177" spans="1:14" x14ac:dyDescent="0.2">
      <c r="A177" t="s">
        <v>128</v>
      </c>
      <c r="B177">
        <v>20</v>
      </c>
      <c r="C177">
        <v>18</v>
      </c>
      <c r="D177">
        <v>219</v>
      </c>
      <c r="E177">
        <v>11</v>
      </c>
      <c r="F177">
        <v>7</v>
      </c>
      <c r="G177">
        <v>275</v>
      </c>
      <c r="H177" t="s">
        <v>470</v>
      </c>
    </row>
    <row r="178" spans="1:14" x14ac:dyDescent="0.2">
      <c r="A178" t="s">
        <v>129</v>
      </c>
      <c r="B178">
        <v>13</v>
      </c>
      <c r="C178">
        <v>14</v>
      </c>
      <c r="D178">
        <v>228</v>
      </c>
      <c r="E178">
        <v>12</v>
      </c>
      <c r="F178">
        <v>7</v>
      </c>
      <c r="G178">
        <v>274</v>
      </c>
      <c r="H178" t="s">
        <v>470</v>
      </c>
    </row>
    <row r="179" spans="1:14" x14ac:dyDescent="0.2">
      <c r="A179" t="s">
        <v>130</v>
      </c>
      <c r="B179">
        <v>15</v>
      </c>
      <c r="C179">
        <v>7</v>
      </c>
      <c r="D179">
        <v>232</v>
      </c>
      <c r="E179">
        <v>11</v>
      </c>
      <c r="F179">
        <v>10</v>
      </c>
      <c r="G179">
        <v>275</v>
      </c>
      <c r="H179" t="s">
        <v>470</v>
      </c>
    </row>
    <row r="180" spans="1:14" x14ac:dyDescent="0.2">
      <c r="A180" s="1" t="s">
        <v>457</v>
      </c>
      <c r="B180" s="1">
        <f t="shared" ref="B180:G180" si="15">SUM(B164:B179)</f>
        <v>193</v>
      </c>
      <c r="C180" s="1">
        <f t="shared" si="15"/>
        <v>137</v>
      </c>
      <c r="D180" s="1">
        <f t="shared" si="15"/>
        <v>3141</v>
      </c>
      <c r="E180" s="1">
        <f t="shared" si="15"/>
        <v>252</v>
      </c>
      <c r="F180" s="1">
        <f t="shared" si="15"/>
        <v>127</v>
      </c>
      <c r="G180" s="1">
        <f t="shared" si="15"/>
        <v>3850</v>
      </c>
      <c r="H180" s="1" t="s">
        <v>506</v>
      </c>
    </row>
    <row r="181" spans="1:14" x14ac:dyDescent="0.2">
      <c r="A181" s="1"/>
      <c r="B181" s="9">
        <f>B180/G180</f>
        <v>5.0129870129870129E-2</v>
      </c>
      <c r="C181" s="9">
        <f>C180/G180</f>
        <v>3.5584415584415587E-2</v>
      </c>
      <c r="D181" s="9">
        <f>D180/G180</f>
        <v>0.81584415584415582</v>
      </c>
      <c r="E181" s="9">
        <f>E180/G180</f>
        <v>6.545454545454546E-2</v>
      </c>
      <c r="F181" s="9">
        <f>F180/G180</f>
        <v>3.2987012987012988E-2</v>
      </c>
      <c r="G181" s="1"/>
      <c r="H181" s="1"/>
    </row>
    <row r="182" spans="1:14" x14ac:dyDescent="0.2">
      <c r="A182" s="13" t="s">
        <v>457</v>
      </c>
      <c r="B182" s="13">
        <f t="shared" ref="B182:G182" si="16">SUM(B279,B241,B205)</f>
        <v>1105</v>
      </c>
      <c r="C182" s="13">
        <f t="shared" si="16"/>
        <v>791</v>
      </c>
      <c r="D182" s="13">
        <f t="shared" si="16"/>
        <v>17024</v>
      </c>
      <c r="E182" s="13">
        <f t="shared" si="16"/>
        <v>1465</v>
      </c>
      <c r="F182" s="13">
        <f t="shared" si="16"/>
        <v>770</v>
      </c>
      <c r="G182" s="13">
        <f t="shared" si="16"/>
        <v>21155</v>
      </c>
      <c r="H182" s="13" t="s">
        <v>479</v>
      </c>
      <c r="I182" s="13"/>
      <c r="J182" s="13"/>
      <c r="K182" s="13"/>
      <c r="L182" s="13"/>
      <c r="M182" s="13"/>
      <c r="N182" s="13"/>
    </row>
    <row r="183" spans="1:14" x14ac:dyDescent="0.2">
      <c r="A183" s="13"/>
      <c r="B183" s="14">
        <f>B182/G182</f>
        <v>5.2233514535570784E-2</v>
      </c>
      <c r="C183" s="14">
        <f>C182/G182</f>
        <v>3.7390687780666509E-2</v>
      </c>
      <c r="D183" s="14">
        <f>D182/G182</f>
        <v>0.8047270148900969</v>
      </c>
      <c r="E183" s="14">
        <f>E182/G182</f>
        <v>6.9250768139919636E-2</v>
      </c>
      <c r="F183" s="14">
        <f>F182/G182</f>
        <v>3.6398014653746161E-2</v>
      </c>
      <c r="G183" s="13"/>
      <c r="H183" s="13"/>
      <c r="I183" s="13"/>
      <c r="J183" s="13"/>
      <c r="K183" s="13"/>
      <c r="L183" s="13"/>
      <c r="M183" s="13"/>
      <c r="N183" s="13"/>
    </row>
    <row r="184" spans="1:14" ht="51" x14ac:dyDescent="0.2">
      <c r="A184" s="13"/>
      <c r="B184" s="15" t="s">
        <v>443</v>
      </c>
      <c r="C184" s="15" t="s">
        <v>446</v>
      </c>
      <c r="D184" s="15" t="s">
        <v>449</v>
      </c>
      <c r="E184" s="15" t="s">
        <v>452</v>
      </c>
      <c r="F184" s="15" t="s">
        <v>455</v>
      </c>
      <c r="G184" s="15"/>
      <c r="H184" s="15"/>
      <c r="I184" s="13" t="s">
        <v>512</v>
      </c>
      <c r="J184" s="13"/>
      <c r="K184" s="13"/>
      <c r="L184" s="13"/>
      <c r="M184" s="13"/>
      <c r="N184" s="13"/>
    </row>
    <row r="185" spans="1:14" x14ac:dyDescent="0.2">
      <c r="A185" s="13"/>
      <c r="B185" s="15"/>
      <c r="C185" s="15"/>
      <c r="D185" s="15"/>
      <c r="E185" s="15"/>
      <c r="F185" s="15"/>
      <c r="G185" s="15"/>
      <c r="H185" s="15"/>
      <c r="I185" s="13" t="s">
        <v>472</v>
      </c>
      <c r="J185" s="16">
        <f>AVERAGE(B163:B179,B145:B160,B130:B142,B115:B127,B100:B112,B85:B97)</f>
        <v>14.35064935064935</v>
      </c>
      <c r="K185" s="16">
        <f>AVERAGE(C163:C179,C145:C160,C130:C142,C115:C127,C100:C112,C85:C97)</f>
        <v>10.272727272727273</v>
      </c>
      <c r="L185" s="16">
        <f>AVERAGE(D163:D179,D145:D160,D130:D142,D115:D127,D100:D112,D85:D97)</f>
        <v>221.09090909090909</v>
      </c>
      <c r="M185" s="16">
        <f>AVERAGE(E163:E179,E145:E160,E130:E142,E115:E127,E100:E112,E85:E97)</f>
        <v>19.025974025974026</v>
      </c>
      <c r="N185" s="16">
        <f>AVERAGE(F163:F179,F145:F160,F130:F142,F115:F127,F100:F112,F85:F97)</f>
        <v>10</v>
      </c>
    </row>
    <row r="186" spans="1:14" x14ac:dyDescent="0.2">
      <c r="A186" s="13"/>
      <c r="B186" s="13"/>
      <c r="C186" s="13"/>
      <c r="D186" s="13"/>
      <c r="E186" s="13"/>
      <c r="F186" s="13"/>
      <c r="G186" s="13"/>
      <c r="H186" s="13"/>
      <c r="I186" s="13" t="s">
        <v>473</v>
      </c>
      <c r="J186" s="16">
        <f>STDEV(B163:B179,B145:B160,B130:B142,B115:B127,B100:B112,B85:B97)</f>
        <v>2.9234363061222197</v>
      </c>
      <c r="K186" s="16">
        <f>STDEV(C163:C179,C145:C160,C130:C142,C115:C127,C100:C112,C85:C97)</f>
        <v>9.1703704276274642</v>
      </c>
      <c r="L186" s="16">
        <f>STDEV(D163:D179,D145:D160,D130:D142,D115:D127,D100:D112,D85:D97)</f>
        <v>18.579262504612799</v>
      </c>
      <c r="M186" s="16">
        <f>STDEV(E163:E179,E145:E160,E130:E142,E115:E127,E100:E112,E85:E97)</f>
        <v>9.8488231009090974</v>
      </c>
      <c r="N186" s="16">
        <f>STDEV(F163:F179,F145:F160,F130:F142,F115:F127,F100:F112,F85:F97)</f>
        <v>11.624610915956216</v>
      </c>
    </row>
    <row r="187" spans="1:14" x14ac:dyDescent="0.2">
      <c r="A187" s="13"/>
      <c r="B187" s="13"/>
      <c r="C187" s="13"/>
      <c r="D187" s="13"/>
      <c r="E187" s="13"/>
      <c r="F187" s="13"/>
      <c r="G187" s="13"/>
      <c r="H187" s="13"/>
      <c r="I187" s="13" t="s">
        <v>480</v>
      </c>
      <c r="J187" s="13"/>
      <c r="K187" s="13"/>
      <c r="L187" s="13"/>
      <c r="M187" s="13"/>
      <c r="N187" s="13"/>
    </row>
    <row r="188" spans="1:14" x14ac:dyDescent="0.2">
      <c r="A188" s="13"/>
      <c r="B188" s="13"/>
      <c r="C188" s="13"/>
      <c r="D188" s="13"/>
      <c r="E188" s="13"/>
      <c r="F188" s="13"/>
      <c r="G188" s="13"/>
      <c r="H188" s="13"/>
      <c r="I188" s="17">
        <f>SUM(34+36+7)</f>
        <v>77</v>
      </c>
      <c r="J188" s="13"/>
      <c r="K188" s="13"/>
      <c r="L188" s="13"/>
      <c r="M188" s="13"/>
      <c r="N188" s="13"/>
    </row>
    <row r="189" spans="1:14" x14ac:dyDescent="0.2">
      <c r="A189" s="13"/>
      <c r="B189" s="13"/>
      <c r="C189" s="13"/>
      <c r="D189" s="13"/>
      <c r="E189" s="13"/>
      <c r="F189" s="13"/>
      <c r="G189" s="13"/>
      <c r="H189" s="13"/>
      <c r="I189" s="13"/>
      <c r="J189" s="13"/>
      <c r="K189" s="13"/>
      <c r="L189" s="13"/>
      <c r="M189" s="13"/>
      <c r="N189" s="13"/>
    </row>
    <row r="191" spans="1:14" x14ac:dyDescent="0.2">
      <c r="A191" s="18" t="s">
        <v>507</v>
      </c>
      <c r="B191" s="18">
        <f t="shared" ref="B191:G191" si="17">SUM(B182+B76)</f>
        <v>2546</v>
      </c>
      <c r="C191" s="18">
        <f t="shared" si="17"/>
        <v>1453</v>
      </c>
      <c r="D191" s="18">
        <f t="shared" si="17"/>
        <v>27631</v>
      </c>
      <c r="E191" s="18">
        <f t="shared" si="17"/>
        <v>2394</v>
      </c>
      <c r="F191" s="18">
        <f t="shared" si="17"/>
        <v>1955</v>
      </c>
      <c r="G191" s="18">
        <f t="shared" si="17"/>
        <v>35979</v>
      </c>
      <c r="H191" s="18"/>
      <c r="I191" s="18" t="s">
        <v>508</v>
      </c>
      <c r="J191" s="18"/>
      <c r="K191" s="18"/>
      <c r="L191" s="18"/>
      <c r="M191" s="18"/>
      <c r="N191" s="18"/>
    </row>
    <row r="192" spans="1:14" x14ac:dyDescent="0.2">
      <c r="A192" s="18"/>
      <c r="B192" s="19">
        <f>B191/G191</f>
        <v>7.0763500931098691E-2</v>
      </c>
      <c r="C192" s="19">
        <f>C191/G191</f>
        <v>4.0384668834597959E-2</v>
      </c>
      <c r="D192" s="19">
        <f>D191/G191</f>
        <v>0.76797576363990105</v>
      </c>
      <c r="E192" s="19">
        <f>E191/G191</f>
        <v>6.6538814308346531E-2</v>
      </c>
      <c r="F192" s="19">
        <f>F191/G191</f>
        <v>5.4337252286055758E-2</v>
      </c>
      <c r="G192" s="18"/>
      <c r="H192" s="18"/>
      <c r="I192" s="18" t="s">
        <v>472</v>
      </c>
      <c r="J192" s="20">
        <f>AVERAGE(B163:B179,B145:B160,B130:B142,B115:B127,B100:B112,B85:B97,B68:B73,B60:B65,B52:B57,B44:B49,B36:B41,B28:B33,B20:B25,B12:B17,B4:B9,)</f>
        <v>19.287878787878789</v>
      </c>
      <c r="K192" s="20">
        <f>AVERAGE(C163:C179,C145:C160,C130:C142,C115:C127,C100:C112,C85:C97,C68:C73,C60:C65,C52:C57,C44:C49,C36:C41,C28:C33,C20:C25,C12:C17,C4:C9,)</f>
        <v>11.007575757575758</v>
      </c>
      <c r="L192" s="20">
        <f>AVERAGE(D163:D179,D145:D160,D130:D142,D115:D127,D100:D112,D85:D97,D68:D73,D60:D65,D52:D57,D44:D49,D36:D41,D28:D33,D20:D25,D12:D17,D4:D9,)</f>
        <v>209.32575757575756</v>
      </c>
      <c r="M192" s="20">
        <f>AVERAGE(E163:E179,E145:E160,E130:E142,E115:E127,E100:E112,E85:E97,E68:E73,E60:E65,E52:E57,E44:E49,E36:E41,E28:E33,E20:E25,E12:E17,E4:E9,)</f>
        <v>18.136363636363637</v>
      </c>
      <c r="N192" s="20">
        <f>AVERAGE(F163:F179,F145:F160,F130:F142,F115:F127,F100:F112,F85:F97,F68:F73,F60:F65,F52:F57,F44:F49,F36:F41,F28:F33,F20:F25,F12:F17,F4:F9,)</f>
        <v>14.810606060606061</v>
      </c>
    </row>
    <row r="193" spans="1:14" x14ac:dyDescent="0.2">
      <c r="A193" s="18"/>
      <c r="B193" s="18"/>
      <c r="C193" s="18"/>
      <c r="D193" s="18"/>
      <c r="E193" s="18"/>
      <c r="F193" s="18"/>
      <c r="G193" s="18"/>
      <c r="H193" s="18"/>
      <c r="I193" s="18" t="s">
        <v>473</v>
      </c>
      <c r="J193" s="20">
        <f>STDEV(B163:B179,B145:B160,B130:B142,B115:B127,B100:B112,B85:B97,B68:B73,B60:B65,B52:B57,B44:B49,B36:B41,B28:B33,B20:B25,B12:B17,B4:B9,)</f>
        <v>13.57339691687597</v>
      </c>
      <c r="K193" s="20">
        <f>STDEV(C163:C179,C145:C160,C130:C142,C115:C127,C100:C112,C85:C97,C68:C73,C60:C65,C52:C57,C44:C49,C36:C41,C28:C33,C20:C25,C12:C17,C4:C9,)</f>
        <v>9.6111387447750545</v>
      </c>
      <c r="L193" s="20">
        <f>STDEV(D163:D179,D145:D160,D130:D142,D115:D127,D100:D112,D85:D97,D68:D73,D60:D65,D52:D57,D44:D49,D36:D41,D28:D33,D20:D25,D12:D17,D4:D9,)</f>
        <v>31.053634029604279</v>
      </c>
      <c r="M193" s="20">
        <f>STDEV(E163:E179,E145:E160,E130:E142,E115:E127,E100:E112,E85:E97,E68:E73,E60:E65,E52:E57,E44:E49,E36:E41,E28:E33,E20:E25,E12:E17,E4:E9,)</f>
        <v>9.1215479529298591</v>
      </c>
      <c r="N193" s="20">
        <f>STDEV(F163:F179,F145:F160,F130:F142,F115:F127,F100:F112,F85:F97,F68:F73,F60:F65,F52:F57,F44:F49,F36:F41,F28:F33,F20:F25,F12:F17,F4:F9,)</f>
        <v>14.342129568021521</v>
      </c>
    </row>
    <row r="194" spans="1:14" x14ac:dyDescent="0.2">
      <c r="A194" s="18"/>
      <c r="B194" s="18"/>
      <c r="C194" s="18"/>
      <c r="D194" s="18"/>
      <c r="E194" s="18"/>
      <c r="F194" s="18"/>
      <c r="G194" s="18"/>
      <c r="H194" s="18">
        <f>77+54</f>
        <v>131</v>
      </c>
      <c r="I194" s="18" t="s">
        <v>509</v>
      </c>
      <c r="J194" s="18"/>
      <c r="K194" s="18"/>
      <c r="L194" s="18"/>
      <c r="M194" s="18"/>
      <c r="N194" s="18"/>
    </row>
    <row r="196" spans="1:14" ht="19" x14ac:dyDescent="0.25">
      <c r="A196" s="12" t="s">
        <v>500</v>
      </c>
      <c r="B196" s="10"/>
      <c r="C196" s="10"/>
      <c r="D196" s="10"/>
      <c r="E196" s="10"/>
      <c r="F196" s="10"/>
      <c r="G196" s="10"/>
      <c r="H196" s="10"/>
      <c r="I196" s="10"/>
      <c r="J196" s="10"/>
      <c r="K196" s="10"/>
      <c r="L196" s="10"/>
      <c r="M196" s="10"/>
      <c r="N196" s="10"/>
    </row>
    <row r="197" spans="1:14" ht="51" x14ac:dyDescent="0.2">
      <c r="A197" s="10"/>
      <c r="B197" s="11" t="s">
        <v>443</v>
      </c>
      <c r="C197" s="11" t="s">
        <v>446</v>
      </c>
      <c r="D197" s="11" t="s">
        <v>449</v>
      </c>
      <c r="E197" s="11" t="s">
        <v>452</v>
      </c>
      <c r="F197" s="11" t="s">
        <v>455</v>
      </c>
      <c r="G197" s="10" t="s">
        <v>456</v>
      </c>
      <c r="H197" s="10"/>
      <c r="I197" s="10"/>
      <c r="J197" s="10"/>
      <c r="K197" s="10"/>
      <c r="L197" s="10"/>
      <c r="M197" s="10"/>
      <c r="N197" s="10"/>
    </row>
    <row r="198" spans="1:14" x14ac:dyDescent="0.2">
      <c r="A198" t="s">
        <v>54</v>
      </c>
      <c r="B198">
        <v>7</v>
      </c>
      <c r="C198">
        <v>8</v>
      </c>
      <c r="D198">
        <v>131</v>
      </c>
      <c r="E198">
        <v>18</v>
      </c>
      <c r="F198">
        <v>107</v>
      </c>
      <c r="G198">
        <v>271</v>
      </c>
      <c r="H198" t="s">
        <v>468</v>
      </c>
      <c r="I198" t="s">
        <v>513</v>
      </c>
    </row>
    <row r="199" spans="1:14" x14ac:dyDescent="0.2">
      <c r="A199" t="s">
        <v>55</v>
      </c>
      <c r="B199">
        <v>13</v>
      </c>
      <c r="C199">
        <v>4</v>
      </c>
      <c r="D199">
        <v>235</v>
      </c>
      <c r="E199">
        <v>12</v>
      </c>
      <c r="F199">
        <v>8</v>
      </c>
      <c r="G199">
        <v>272</v>
      </c>
      <c r="H199" t="s">
        <v>468</v>
      </c>
      <c r="I199" t="s">
        <v>472</v>
      </c>
      <c r="J199" s="8">
        <f>AVERAGE(B198:B204)</f>
        <v>12.142857142857142</v>
      </c>
      <c r="K199" s="8">
        <f>AVERAGE(C198:C204)</f>
        <v>5.8571428571428568</v>
      </c>
      <c r="L199" s="8">
        <f>AVERAGE(D198:D204)</f>
        <v>212.14285714285714</v>
      </c>
      <c r="M199" s="8">
        <f>AVERAGE(E198:E204)</f>
        <v>20.285714285714285</v>
      </c>
      <c r="N199" s="8">
        <f>AVERAGE(F198:F204)</f>
        <v>23.571428571428573</v>
      </c>
    </row>
    <row r="200" spans="1:14" x14ac:dyDescent="0.2">
      <c r="A200" t="s">
        <v>56</v>
      </c>
      <c r="B200">
        <v>12</v>
      </c>
      <c r="C200">
        <v>4</v>
      </c>
      <c r="D200">
        <v>241</v>
      </c>
      <c r="E200">
        <v>11</v>
      </c>
      <c r="F200">
        <v>8</v>
      </c>
      <c r="G200">
        <v>276</v>
      </c>
      <c r="H200" t="s">
        <v>468</v>
      </c>
      <c r="I200" t="s">
        <v>473</v>
      </c>
      <c r="J200" s="8">
        <f>STDEV(B198:B204)</f>
        <v>2.3401261667248803</v>
      </c>
      <c r="K200" s="8">
        <f>STDEV(C198:C204)</f>
        <v>2.3401261667248794</v>
      </c>
      <c r="L200" s="8">
        <f>STDEV(D198:D204)</f>
        <v>38.602368543171799</v>
      </c>
      <c r="M200" s="8">
        <f>STDEV(E198:E204)</f>
        <v>12.552745857836387</v>
      </c>
      <c r="N200" s="8">
        <f>STDEV(F198:F204)</f>
        <v>36.818732292394962</v>
      </c>
    </row>
    <row r="201" spans="1:14" x14ac:dyDescent="0.2">
      <c r="A201" t="s">
        <v>57</v>
      </c>
      <c r="B201">
        <v>13</v>
      </c>
      <c r="C201">
        <v>10</v>
      </c>
      <c r="D201">
        <v>206</v>
      </c>
      <c r="E201">
        <v>31</v>
      </c>
      <c r="F201">
        <v>12</v>
      </c>
      <c r="G201">
        <v>272</v>
      </c>
      <c r="H201" t="s">
        <v>468</v>
      </c>
      <c r="I201" t="s">
        <v>476</v>
      </c>
    </row>
    <row r="202" spans="1:14" x14ac:dyDescent="0.2">
      <c r="A202" t="s">
        <v>58</v>
      </c>
      <c r="B202">
        <v>14</v>
      </c>
      <c r="C202">
        <v>4</v>
      </c>
      <c r="D202">
        <v>205</v>
      </c>
      <c r="E202">
        <v>44</v>
      </c>
      <c r="F202">
        <v>9</v>
      </c>
      <c r="G202">
        <v>276</v>
      </c>
      <c r="H202" t="s">
        <v>468</v>
      </c>
    </row>
    <row r="203" spans="1:14" x14ac:dyDescent="0.2">
      <c r="A203" t="s">
        <v>59</v>
      </c>
      <c r="B203">
        <v>13</v>
      </c>
      <c r="C203">
        <v>5</v>
      </c>
      <c r="D203">
        <v>234</v>
      </c>
      <c r="E203">
        <v>14</v>
      </c>
      <c r="F203">
        <v>10</v>
      </c>
      <c r="G203">
        <v>276</v>
      </c>
      <c r="H203" t="s">
        <v>468</v>
      </c>
    </row>
    <row r="204" spans="1:14" x14ac:dyDescent="0.2">
      <c r="A204" t="s">
        <v>60</v>
      </c>
      <c r="B204">
        <v>13</v>
      </c>
      <c r="C204">
        <v>6</v>
      </c>
      <c r="D204">
        <v>233</v>
      </c>
      <c r="E204">
        <v>12</v>
      </c>
      <c r="F204">
        <v>11</v>
      </c>
      <c r="G204">
        <v>275</v>
      </c>
      <c r="H204" t="s">
        <v>468</v>
      </c>
    </row>
    <row r="205" spans="1:14" x14ac:dyDescent="0.2">
      <c r="A205" s="1" t="s">
        <v>457</v>
      </c>
      <c r="B205" s="1">
        <f t="shared" ref="B205:G205" si="18">SUM(B198:B204)</f>
        <v>85</v>
      </c>
      <c r="C205" s="1">
        <f t="shared" si="18"/>
        <v>41</v>
      </c>
      <c r="D205" s="1">
        <f t="shared" si="18"/>
        <v>1485</v>
      </c>
      <c r="E205" s="1">
        <f t="shared" si="18"/>
        <v>142</v>
      </c>
      <c r="F205" s="1">
        <f t="shared" si="18"/>
        <v>165</v>
      </c>
      <c r="G205" s="1">
        <f t="shared" si="18"/>
        <v>1918</v>
      </c>
      <c r="H205" s="1" t="s">
        <v>468</v>
      </c>
    </row>
    <row r="206" spans="1:14" x14ac:dyDescent="0.2">
      <c r="A206" s="1"/>
      <c r="B206" s="9">
        <f>B205/G205</f>
        <v>4.4316996871741399E-2</v>
      </c>
      <c r="C206" s="9">
        <f>C205/G205</f>
        <v>2.1376433785192911E-2</v>
      </c>
      <c r="D206" s="9">
        <f>D205/G205</f>
        <v>0.77424400417101147</v>
      </c>
      <c r="E206" s="9">
        <f>E205/G205</f>
        <v>7.40354535974974E-2</v>
      </c>
      <c r="F206" s="9">
        <f>F205/G205</f>
        <v>8.6027111574556836E-2</v>
      </c>
      <c r="G206" s="1"/>
      <c r="H206" s="1"/>
    </row>
    <row r="207" spans="1:14" x14ac:dyDescent="0.2">
      <c r="A207" t="s">
        <v>61</v>
      </c>
      <c r="B207">
        <v>13</v>
      </c>
      <c r="C207">
        <v>6</v>
      </c>
      <c r="D207">
        <v>236</v>
      </c>
      <c r="E207">
        <v>14</v>
      </c>
      <c r="F207">
        <v>7</v>
      </c>
      <c r="G207">
        <v>276</v>
      </c>
      <c r="H207" t="s">
        <v>469</v>
      </c>
      <c r="I207" t="s">
        <v>514</v>
      </c>
    </row>
    <row r="208" spans="1:14" x14ac:dyDescent="0.2">
      <c r="A208" t="s">
        <v>62</v>
      </c>
      <c r="B208">
        <v>15</v>
      </c>
      <c r="C208">
        <v>4</v>
      </c>
      <c r="D208">
        <v>240</v>
      </c>
      <c r="E208">
        <v>13</v>
      </c>
      <c r="F208">
        <v>6</v>
      </c>
      <c r="G208">
        <v>278</v>
      </c>
      <c r="H208" t="s">
        <v>469</v>
      </c>
      <c r="I208" t="s">
        <v>472</v>
      </c>
      <c r="J208" s="8">
        <f>AVERAGE(B207:B240)</f>
        <v>13.911764705882353</v>
      </c>
      <c r="K208" s="8">
        <f>AVERAGE(C207:C240)</f>
        <v>10.470588235294118</v>
      </c>
      <c r="L208" s="8">
        <f>AVERAGE(D207:D240)</f>
        <v>225.61764705882354</v>
      </c>
      <c r="M208" s="8">
        <f>AVERAGE(E207:E240)</f>
        <v>16.352941176470587</v>
      </c>
      <c r="N208" s="8">
        <f>AVERAGE(F207:F240)</f>
        <v>8.1470588235294112</v>
      </c>
    </row>
    <row r="209" spans="1:14" x14ac:dyDescent="0.2">
      <c r="A209" t="s">
        <v>63</v>
      </c>
      <c r="B209">
        <v>14</v>
      </c>
      <c r="C209">
        <v>14</v>
      </c>
      <c r="D209">
        <v>229</v>
      </c>
      <c r="E209">
        <v>10</v>
      </c>
      <c r="F209">
        <v>5</v>
      </c>
      <c r="G209">
        <v>272</v>
      </c>
      <c r="H209" t="s">
        <v>469</v>
      </c>
      <c r="I209" t="s">
        <v>473</v>
      </c>
      <c r="J209" s="8">
        <f>STDEV(B207:B240)</f>
        <v>1.7984445646307545</v>
      </c>
      <c r="K209" s="8">
        <f>STDEV(C207:C240)</f>
        <v>9.1824446936850457</v>
      </c>
      <c r="L209" s="8">
        <f>STDEV(D207:D240)</f>
        <v>14.120723446747926</v>
      </c>
      <c r="M209" s="8">
        <f>STDEV(E207:E240)</f>
        <v>8.2089469037850531</v>
      </c>
      <c r="N209" s="8">
        <f>STDEV(F207:F240)</f>
        <v>2.4262747719832181</v>
      </c>
    </row>
    <row r="210" spans="1:14" x14ac:dyDescent="0.2">
      <c r="A210" t="s">
        <v>64</v>
      </c>
      <c r="B210">
        <v>13</v>
      </c>
      <c r="C210">
        <v>9</v>
      </c>
      <c r="D210">
        <v>190</v>
      </c>
      <c r="E210">
        <v>45</v>
      </c>
      <c r="F210">
        <v>18</v>
      </c>
      <c r="G210">
        <v>275</v>
      </c>
      <c r="H210" t="s">
        <v>469</v>
      </c>
      <c r="I210" t="s">
        <v>477</v>
      </c>
    </row>
    <row r="211" spans="1:14" x14ac:dyDescent="0.2">
      <c r="A211" t="s">
        <v>65</v>
      </c>
      <c r="B211">
        <v>14</v>
      </c>
      <c r="C211">
        <v>3</v>
      </c>
      <c r="D211">
        <v>237</v>
      </c>
      <c r="E211">
        <v>12</v>
      </c>
      <c r="F211">
        <v>6</v>
      </c>
      <c r="G211">
        <v>272</v>
      </c>
      <c r="H211" t="s">
        <v>469</v>
      </c>
    </row>
    <row r="212" spans="1:14" x14ac:dyDescent="0.2">
      <c r="A212" t="s">
        <v>66</v>
      </c>
      <c r="B212">
        <v>13</v>
      </c>
      <c r="C212">
        <v>5</v>
      </c>
      <c r="D212">
        <v>236</v>
      </c>
      <c r="E212">
        <v>14</v>
      </c>
      <c r="F212">
        <v>8</v>
      </c>
      <c r="G212">
        <v>276</v>
      </c>
      <c r="H212" t="s">
        <v>469</v>
      </c>
    </row>
    <row r="213" spans="1:14" x14ac:dyDescent="0.2">
      <c r="A213" t="s">
        <v>67</v>
      </c>
      <c r="B213">
        <v>13</v>
      </c>
      <c r="C213">
        <v>9</v>
      </c>
      <c r="D213">
        <v>235</v>
      </c>
      <c r="E213">
        <v>12</v>
      </c>
      <c r="F213">
        <v>7</v>
      </c>
      <c r="G213">
        <v>276</v>
      </c>
      <c r="H213" t="s">
        <v>469</v>
      </c>
    </row>
    <row r="214" spans="1:14" x14ac:dyDescent="0.2">
      <c r="A214" t="s">
        <v>68</v>
      </c>
      <c r="B214">
        <v>13</v>
      </c>
      <c r="C214">
        <v>5</v>
      </c>
      <c r="D214">
        <v>234</v>
      </c>
      <c r="E214">
        <v>17</v>
      </c>
      <c r="F214">
        <v>7</v>
      </c>
      <c r="G214">
        <v>276</v>
      </c>
      <c r="H214" t="s">
        <v>469</v>
      </c>
    </row>
    <row r="215" spans="1:14" x14ac:dyDescent="0.2">
      <c r="A215" t="s">
        <v>69</v>
      </c>
      <c r="B215">
        <v>22</v>
      </c>
      <c r="C215">
        <v>40</v>
      </c>
      <c r="D215">
        <v>195</v>
      </c>
      <c r="E215">
        <v>11</v>
      </c>
      <c r="F215">
        <v>5</v>
      </c>
      <c r="G215">
        <v>273</v>
      </c>
      <c r="H215" t="s">
        <v>469</v>
      </c>
    </row>
    <row r="216" spans="1:14" x14ac:dyDescent="0.2">
      <c r="A216" t="s">
        <v>70</v>
      </c>
      <c r="B216">
        <v>12</v>
      </c>
      <c r="C216">
        <v>6</v>
      </c>
      <c r="D216">
        <v>238</v>
      </c>
      <c r="E216">
        <v>13</v>
      </c>
      <c r="F216">
        <v>6</v>
      </c>
      <c r="G216">
        <v>275</v>
      </c>
      <c r="H216" t="s">
        <v>469</v>
      </c>
    </row>
    <row r="217" spans="1:14" x14ac:dyDescent="0.2">
      <c r="A217" t="s">
        <v>71</v>
      </c>
      <c r="B217">
        <v>14</v>
      </c>
      <c r="C217">
        <v>5</v>
      </c>
      <c r="D217">
        <v>225</v>
      </c>
      <c r="E217">
        <v>22</v>
      </c>
      <c r="F217">
        <v>10</v>
      </c>
      <c r="G217">
        <v>276</v>
      </c>
      <c r="H217" t="s">
        <v>469</v>
      </c>
    </row>
    <row r="218" spans="1:14" x14ac:dyDescent="0.2">
      <c r="A218" t="s">
        <v>72</v>
      </c>
      <c r="B218">
        <v>14</v>
      </c>
      <c r="C218">
        <v>3</v>
      </c>
      <c r="D218">
        <v>236</v>
      </c>
      <c r="E218">
        <v>16</v>
      </c>
      <c r="F218">
        <v>6</v>
      </c>
      <c r="G218">
        <v>275</v>
      </c>
      <c r="H218" t="s">
        <v>469</v>
      </c>
    </row>
    <row r="219" spans="1:14" x14ac:dyDescent="0.2">
      <c r="A219" t="s">
        <v>73</v>
      </c>
      <c r="B219">
        <v>13</v>
      </c>
      <c r="C219">
        <v>7</v>
      </c>
      <c r="D219">
        <v>229</v>
      </c>
      <c r="E219">
        <v>15</v>
      </c>
      <c r="F219">
        <v>11</v>
      </c>
      <c r="G219">
        <v>275</v>
      </c>
      <c r="H219" t="s">
        <v>469</v>
      </c>
    </row>
    <row r="220" spans="1:14" x14ac:dyDescent="0.2">
      <c r="A220" t="s">
        <v>74</v>
      </c>
      <c r="B220">
        <v>13</v>
      </c>
      <c r="C220">
        <v>4</v>
      </c>
      <c r="D220">
        <v>240</v>
      </c>
      <c r="E220">
        <v>13</v>
      </c>
      <c r="F220">
        <v>9</v>
      </c>
      <c r="G220">
        <v>279</v>
      </c>
      <c r="H220" t="s">
        <v>469</v>
      </c>
    </row>
    <row r="221" spans="1:14" x14ac:dyDescent="0.2">
      <c r="A221" t="s">
        <v>75</v>
      </c>
      <c r="B221">
        <v>14</v>
      </c>
      <c r="C221">
        <v>4</v>
      </c>
      <c r="D221">
        <v>241</v>
      </c>
      <c r="E221">
        <v>13</v>
      </c>
      <c r="F221">
        <v>8</v>
      </c>
      <c r="G221">
        <v>280</v>
      </c>
      <c r="H221" t="s">
        <v>469</v>
      </c>
    </row>
    <row r="222" spans="1:14" x14ac:dyDescent="0.2">
      <c r="A222" t="s">
        <v>76</v>
      </c>
      <c r="B222">
        <v>14</v>
      </c>
      <c r="C222">
        <v>11</v>
      </c>
      <c r="D222">
        <v>228</v>
      </c>
      <c r="E222">
        <v>13</v>
      </c>
      <c r="F222">
        <v>9</v>
      </c>
      <c r="G222">
        <v>275</v>
      </c>
      <c r="H222" t="s">
        <v>469</v>
      </c>
    </row>
    <row r="223" spans="1:14" x14ac:dyDescent="0.2">
      <c r="A223" t="s">
        <v>77</v>
      </c>
      <c r="B223">
        <v>13</v>
      </c>
      <c r="C223">
        <v>20</v>
      </c>
      <c r="D223">
        <v>217</v>
      </c>
      <c r="E223">
        <v>18</v>
      </c>
      <c r="F223">
        <v>7</v>
      </c>
      <c r="G223">
        <v>275</v>
      </c>
      <c r="H223" t="s">
        <v>469</v>
      </c>
    </row>
    <row r="224" spans="1:14" x14ac:dyDescent="0.2">
      <c r="A224" t="s">
        <v>78</v>
      </c>
      <c r="B224">
        <v>12</v>
      </c>
      <c r="C224">
        <v>20</v>
      </c>
      <c r="D224">
        <v>221</v>
      </c>
      <c r="E224">
        <v>14</v>
      </c>
      <c r="F224">
        <v>6</v>
      </c>
      <c r="G224">
        <v>273</v>
      </c>
      <c r="H224" t="s">
        <v>469</v>
      </c>
    </row>
    <row r="225" spans="1:8" x14ac:dyDescent="0.2">
      <c r="A225" t="s">
        <v>79</v>
      </c>
      <c r="B225">
        <v>13</v>
      </c>
      <c r="C225">
        <v>4</v>
      </c>
      <c r="D225">
        <v>201</v>
      </c>
      <c r="E225">
        <v>42</v>
      </c>
      <c r="F225">
        <v>8</v>
      </c>
      <c r="G225">
        <v>268</v>
      </c>
      <c r="H225" t="s">
        <v>469</v>
      </c>
    </row>
    <row r="226" spans="1:8" x14ac:dyDescent="0.2">
      <c r="A226" t="s">
        <v>80</v>
      </c>
      <c r="B226">
        <v>13</v>
      </c>
      <c r="C226">
        <v>3</v>
      </c>
      <c r="D226">
        <v>214</v>
      </c>
      <c r="E226">
        <v>34</v>
      </c>
      <c r="F226">
        <v>8</v>
      </c>
      <c r="G226">
        <v>272</v>
      </c>
      <c r="H226" t="s">
        <v>469</v>
      </c>
    </row>
    <row r="227" spans="1:8" x14ac:dyDescent="0.2">
      <c r="A227" t="s">
        <v>81</v>
      </c>
      <c r="B227">
        <v>17</v>
      </c>
      <c r="C227">
        <v>21</v>
      </c>
      <c r="D227">
        <v>218</v>
      </c>
      <c r="E227">
        <v>10</v>
      </c>
      <c r="F227">
        <v>9</v>
      </c>
      <c r="G227">
        <v>275</v>
      </c>
      <c r="H227" t="s">
        <v>469</v>
      </c>
    </row>
    <row r="228" spans="1:8" x14ac:dyDescent="0.2">
      <c r="A228" t="s">
        <v>82</v>
      </c>
      <c r="B228">
        <v>12</v>
      </c>
      <c r="C228">
        <v>21</v>
      </c>
      <c r="D228">
        <v>222</v>
      </c>
      <c r="E228">
        <v>11</v>
      </c>
      <c r="F228">
        <v>13</v>
      </c>
      <c r="G228">
        <v>279</v>
      </c>
      <c r="H228" t="s">
        <v>469</v>
      </c>
    </row>
    <row r="229" spans="1:8" x14ac:dyDescent="0.2">
      <c r="A229" t="s">
        <v>83</v>
      </c>
      <c r="B229">
        <v>15</v>
      </c>
      <c r="C229">
        <v>11</v>
      </c>
      <c r="D229">
        <v>233</v>
      </c>
      <c r="E229">
        <v>13</v>
      </c>
      <c r="F229">
        <v>9</v>
      </c>
      <c r="G229">
        <v>281</v>
      </c>
      <c r="H229" t="s">
        <v>469</v>
      </c>
    </row>
    <row r="230" spans="1:8" x14ac:dyDescent="0.2">
      <c r="A230" t="s">
        <v>84</v>
      </c>
      <c r="B230">
        <v>14</v>
      </c>
      <c r="C230">
        <v>4</v>
      </c>
      <c r="D230">
        <v>238</v>
      </c>
      <c r="E230">
        <v>12</v>
      </c>
      <c r="F230">
        <v>7</v>
      </c>
      <c r="G230">
        <v>275</v>
      </c>
      <c r="H230" t="s">
        <v>469</v>
      </c>
    </row>
    <row r="231" spans="1:8" x14ac:dyDescent="0.2">
      <c r="A231" t="s">
        <v>85</v>
      </c>
      <c r="B231">
        <v>13</v>
      </c>
      <c r="C231">
        <v>4</v>
      </c>
      <c r="D231">
        <v>238</v>
      </c>
      <c r="E231">
        <v>14</v>
      </c>
      <c r="F231">
        <v>7</v>
      </c>
      <c r="G231">
        <v>276</v>
      </c>
      <c r="H231" t="s">
        <v>469</v>
      </c>
    </row>
    <row r="232" spans="1:8" x14ac:dyDescent="0.2">
      <c r="A232" t="s">
        <v>86</v>
      </c>
      <c r="B232">
        <v>14</v>
      </c>
      <c r="C232">
        <v>31</v>
      </c>
      <c r="D232">
        <v>199</v>
      </c>
      <c r="E232">
        <v>10</v>
      </c>
      <c r="F232">
        <v>7</v>
      </c>
      <c r="G232">
        <v>261</v>
      </c>
      <c r="H232" t="s">
        <v>469</v>
      </c>
    </row>
    <row r="233" spans="1:8" x14ac:dyDescent="0.2">
      <c r="A233" t="s">
        <v>87</v>
      </c>
      <c r="B233">
        <v>13</v>
      </c>
      <c r="C233">
        <v>9</v>
      </c>
      <c r="D233">
        <v>229</v>
      </c>
      <c r="E233">
        <v>18</v>
      </c>
      <c r="F233">
        <v>8</v>
      </c>
      <c r="G233">
        <v>277</v>
      </c>
      <c r="H233" t="s">
        <v>469</v>
      </c>
    </row>
    <row r="234" spans="1:8" x14ac:dyDescent="0.2">
      <c r="A234" t="s">
        <v>88</v>
      </c>
      <c r="B234">
        <v>16</v>
      </c>
      <c r="C234">
        <v>29</v>
      </c>
      <c r="D234">
        <v>203</v>
      </c>
      <c r="E234">
        <v>18</v>
      </c>
      <c r="F234">
        <v>10</v>
      </c>
      <c r="G234">
        <v>276</v>
      </c>
      <c r="H234" t="s">
        <v>469</v>
      </c>
    </row>
    <row r="235" spans="1:8" x14ac:dyDescent="0.2">
      <c r="A235" t="s">
        <v>89</v>
      </c>
      <c r="B235">
        <v>15</v>
      </c>
      <c r="C235">
        <v>16</v>
      </c>
      <c r="D235">
        <v>216</v>
      </c>
      <c r="E235">
        <v>11</v>
      </c>
      <c r="F235">
        <v>7</v>
      </c>
      <c r="G235">
        <v>265</v>
      </c>
      <c r="H235" t="s">
        <v>469</v>
      </c>
    </row>
    <row r="236" spans="1:8" x14ac:dyDescent="0.2">
      <c r="A236" t="s">
        <v>90</v>
      </c>
      <c r="B236">
        <v>14</v>
      </c>
      <c r="C236">
        <v>7</v>
      </c>
      <c r="D236">
        <v>233</v>
      </c>
      <c r="E236">
        <v>17</v>
      </c>
      <c r="F236">
        <v>8</v>
      </c>
      <c r="G236">
        <v>279</v>
      </c>
      <c r="H236" t="s">
        <v>469</v>
      </c>
    </row>
    <row r="237" spans="1:8" x14ac:dyDescent="0.2">
      <c r="A237" t="s">
        <v>91</v>
      </c>
      <c r="B237">
        <v>14</v>
      </c>
      <c r="C237">
        <v>8</v>
      </c>
      <c r="D237">
        <v>227</v>
      </c>
      <c r="E237">
        <v>15</v>
      </c>
      <c r="F237">
        <v>8</v>
      </c>
      <c r="G237">
        <v>272</v>
      </c>
      <c r="H237" t="s">
        <v>469</v>
      </c>
    </row>
    <row r="238" spans="1:8" x14ac:dyDescent="0.2">
      <c r="A238" t="s">
        <v>92</v>
      </c>
      <c r="B238">
        <v>13</v>
      </c>
      <c r="C238">
        <v>4</v>
      </c>
      <c r="D238">
        <v>234</v>
      </c>
      <c r="E238">
        <v>13</v>
      </c>
      <c r="F238">
        <v>9</v>
      </c>
      <c r="G238">
        <v>273</v>
      </c>
      <c r="H238" t="s">
        <v>469</v>
      </c>
    </row>
    <row r="239" spans="1:8" x14ac:dyDescent="0.2">
      <c r="A239" t="s">
        <v>93</v>
      </c>
      <c r="B239">
        <v>13</v>
      </c>
      <c r="C239">
        <v>4</v>
      </c>
      <c r="D239">
        <v>220</v>
      </c>
      <c r="E239">
        <v>20</v>
      </c>
      <c r="F239">
        <v>9</v>
      </c>
      <c r="G239">
        <v>266</v>
      </c>
      <c r="H239" t="s">
        <v>469</v>
      </c>
    </row>
    <row r="240" spans="1:8" x14ac:dyDescent="0.2">
      <c r="A240" t="s">
        <v>94</v>
      </c>
      <c r="B240">
        <v>15</v>
      </c>
      <c r="C240">
        <v>5</v>
      </c>
      <c r="D240">
        <v>239</v>
      </c>
      <c r="E240">
        <v>13</v>
      </c>
      <c r="F240">
        <v>9</v>
      </c>
      <c r="G240">
        <v>281</v>
      </c>
      <c r="H240" t="s">
        <v>469</v>
      </c>
    </row>
    <row r="241" spans="1:14" x14ac:dyDescent="0.2">
      <c r="A241" s="1" t="s">
        <v>457</v>
      </c>
      <c r="B241" s="1">
        <f t="shared" ref="B241:G241" si="19">SUM(B207:B240)</f>
        <v>473</v>
      </c>
      <c r="C241" s="1">
        <f t="shared" si="19"/>
        <v>356</v>
      </c>
      <c r="D241" s="1">
        <f t="shared" si="19"/>
        <v>7671</v>
      </c>
      <c r="E241" s="1">
        <f t="shared" si="19"/>
        <v>556</v>
      </c>
      <c r="F241" s="1">
        <f t="shared" si="19"/>
        <v>277</v>
      </c>
      <c r="G241" s="1">
        <f t="shared" si="19"/>
        <v>9333</v>
      </c>
      <c r="H241" s="1" t="s">
        <v>469</v>
      </c>
    </row>
    <row r="242" spans="1:14" x14ac:dyDescent="0.2">
      <c r="A242" s="1"/>
      <c r="B242" s="9">
        <f>B241/G241</f>
        <v>5.0680381442194361E-2</v>
      </c>
      <c r="C242" s="9">
        <f>C241/G241</f>
        <v>3.8144219436408444E-2</v>
      </c>
      <c r="D242" s="9">
        <f>D241/G241</f>
        <v>0.82192221150755385</v>
      </c>
      <c r="E242" s="9">
        <f>E241/G241</f>
        <v>5.9573556198435657E-2</v>
      </c>
      <c r="F242" s="9">
        <f>F241/G241</f>
        <v>2.9679631415407692E-2</v>
      </c>
      <c r="G242" s="1"/>
      <c r="H242" s="1"/>
    </row>
    <row r="243" spans="1:14" x14ac:dyDescent="0.2">
      <c r="A243" t="s">
        <v>95</v>
      </c>
      <c r="B243">
        <v>14</v>
      </c>
      <c r="C243">
        <v>4</v>
      </c>
      <c r="D243">
        <v>238</v>
      </c>
      <c r="E243">
        <v>15</v>
      </c>
      <c r="F243">
        <v>6</v>
      </c>
      <c r="G243">
        <v>277</v>
      </c>
      <c r="H243" t="s">
        <v>470</v>
      </c>
      <c r="I243" t="s">
        <v>515</v>
      </c>
    </row>
    <row r="244" spans="1:14" x14ac:dyDescent="0.2">
      <c r="A244" t="s">
        <v>96</v>
      </c>
      <c r="B244">
        <v>14</v>
      </c>
      <c r="C244">
        <v>16</v>
      </c>
      <c r="D244">
        <v>224</v>
      </c>
      <c r="E244">
        <v>17</v>
      </c>
      <c r="F244">
        <v>7</v>
      </c>
      <c r="G244">
        <v>278</v>
      </c>
      <c r="H244" t="s">
        <v>470</v>
      </c>
      <c r="I244" t="s">
        <v>472</v>
      </c>
      <c r="J244" s="8">
        <f>AVERAGE(B243:B278)</f>
        <v>15.194444444444445</v>
      </c>
      <c r="K244" s="8">
        <f>AVERAGE(C243:C278)</f>
        <v>10.944444444444445</v>
      </c>
      <c r="L244" s="8">
        <f>AVERAGE(D243:D278)</f>
        <v>218.55555555555554</v>
      </c>
      <c r="M244" s="8">
        <f>AVERAGE(E243:E278)</f>
        <v>21.305555555555557</v>
      </c>
      <c r="N244" s="8">
        <f>AVERAGE(F243:F278)</f>
        <v>9.1111111111111107</v>
      </c>
    </row>
    <row r="245" spans="1:14" x14ac:dyDescent="0.2">
      <c r="A245" t="s">
        <v>97</v>
      </c>
      <c r="B245">
        <v>15</v>
      </c>
      <c r="C245">
        <v>21</v>
      </c>
      <c r="D245">
        <v>209</v>
      </c>
      <c r="E245">
        <v>19</v>
      </c>
      <c r="F245">
        <v>10</v>
      </c>
      <c r="G245">
        <v>274</v>
      </c>
      <c r="H245" t="s">
        <v>470</v>
      </c>
      <c r="I245" t="s">
        <v>473</v>
      </c>
      <c r="J245" s="8">
        <f>STDEV(B243:B278)</f>
        <v>3.5602523541733415</v>
      </c>
      <c r="K245" s="8">
        <f>STDEV(C243:C278)</f>
        <v>9.8877830664034061</v>
      </c>
      <c r="L245" s="8">
        <f>STDEV(D243:D278)</f>
        <v>16.234785307119218</v>
      </c>
      <c r="M245" s="8">
        <f>STDEV(E243:E278)</f>
        <v>10.367034138334686</v>
      </c>
      <c r="N245" s="8">
        <f>STDEV(F243:F278)</f>
        <v>3.8080949701376023</v>
      </c>
    </row>
    <row r="246" spans="1:14" x14ac:dyDescent="0.2">
      <c r="A246" t="s">
        <v>98</v>
      </c>
      <c r="B246">
        <v>13</v>
      </c>
      <c r="C246">
        <v>15</v>
      </c>
      <c r="D246">
        <v>220</v>
      </c>
      <c r="E246">
        <v>20</v>
      </c>
      <c r="F246">
        <v>8</v>
      </c>
      <c r="G246">
        <v>276</v>
      </c>
      <c r="H246" t="s">
        <v>470</v>
      </c>
      <c r="I246" t="s">
        <v>478</v>
      </c>
    </row>
    <row r="247" spans="1:14" x14ac:dyDescent="0.2">
      <c r="A247" t="s">
        <v>99</v>
      </c>
      <c r="B247">
        <v>13</v>
      </c>
      <c r="C247">
        <v>3</v>
      </c>
      <c r="D247">
        <v>230</v>
      </c>
      <c r="E247">
        <v>25</v>
      </c>
      <c r="F247">
        <v>7</v>
      </c>
      <c r="G247">
        <v>278</v>
      </c>
      <c r="H247" t="s">
        <v>470</v>
      </c>
    </row>
    <row r="248" spans="1:14" x14ac:dyDescent="0.2">
      <c r="A248" t="s">
        <v>100</v>
      </c>
      <c r="B248">
        <v>16</v>
      </c>
      <c r="C248">
        <v>37</v>
      </c>
      <c r="D248">
        <v>190</v>
      </c>
      <c r="E248">
        <v>15</v>
      </c>
      <c r="F248">
        <v>18</v>
      </c>
      <c r="G248">
        <v>276</v>
      </c>
      <c r="H248" t="s">
        <v>470</v>
      </c>
    </row>
    <row r="249" spans="1:14" x14ac:dyDescent="0.2">
      <c r="A249" t="s">
        <v>101</v>
      </c>
      <c r="B249">
        <v>19</v>
      </c>
      <c r="C249">
        <v>6</v>
      </c>
      <c r="D249">
        <v>229</v>
      </c>
      <c r="E249">
        <v>13</v>
      </c>
      <c r="F249">
        <v>7</v>
      </c>
      <c r="G249">
        <v>274</v>
      </c>
      <c r="H249" t="s">
        <v>470</v>
      </c>
    </row>
    <row r="250" spans="1:14" x14ac:dyDescent="0.2">
      <c r="A250" t="s">
        <v>102</v>
      </c>
      <c r="B250">
        <v>14</v>
      </c>
      <c r="C250">
        <v>9</v>
      </c>
      <c r="D250">
        <v>200</v>
      </c>
      <c r="E250">
        <v>41</v>
      </c>
      <c r="F250">
        <v>11</v>
      </c>
      <c r="G250">
        <v>275</v>
      </c>
      <c r="H250" t="s">
        <v>470</v>
      </c>
    </row>
    <row r="251" spans="1:14" x14ac:dyDescent="0.2">
      <c r="A251" t="s">
        <v>103</v>
      </c>
      <c r="B251">
        <v>13</v>
      </c>
      <c r="C251">
        <v>10</v>
      </c>
      <c r="D251">
        <v>215</v>
      </c>
      <c r="E251">
        <v>28</v>
      </c>
      <c r="F251">
        <v>9</v>
      </c>
      <c r="G251">
        <v>275</v>
      </c>
      <c r="H251" t="s">
        <v>470</v>
      </c>
    </row>
    <row r="252" spans="1:14" x14ac:dyDescent="0.2">
      <c r="A252" t="s">
        <v>104</v>
      </c>
      <c r="B252">
        <v>26</v>
      </c>
      <c r="C252">
        <v>14</v>
      </c>
      <c r="D252">
        <v>219</v>
      </c>
      <c r="E252">
        <v>11</v>
      </c>
      <c r="F252">
        <v>6</v>
      </c>
      <c r="G252">
        <v>276</v>
      </c>
      <c r="H252" t="s">
        <v>470</v>
      </c>
    </row>
    <row r="253" spans="1:14" x14ac:dyDescent="0.2">
      <c r="A253" t="s">
        <v>105</v>
      </c>
      <c r="B253">
        <v>13</v>
      </c>
      <c r="C253">
        <v>25</v>
      </c>
      <c r="D253">
        <v>215</v>
      </c>
      <c r="E253">
        <v>13</v>
      </c>
      <c r="F253">
        <v>9</v>
      </c>
      <c r="G253">
        <v>275</v>
      </c>
      <c r="H253" t="s">
        <v>470</v>
      </c>
    </row>
    <row r="254" spans="1:14" x14ac:dyDescent="0.2">
      <c r="A254" t="s">
        <v>106</v>
      </c>
      <c r="B254">
        <v>24</v>
      </c>
      <c r="C254">
        <v>26</v>
      </c>
      <c r="D254">
        <v>200</v>
      </c>
      <c r="E254">
        <v>19</v>
      </c>
      <c r="F254">
        <v>8</v>
      </c>
      <c r="G254">
        <v>277</v>
      </c>
      <c r="H254" t="s">
        <v>470</v>
      </c>
    </row>
    <row r="255" spans="1:14" x14ac:dyDescent="0.2">
      <c r="A255" t="s">
        <v>107</v>
      </c>
      <c r="B255">
        <v>13</v>
      </c>
      <c r="C255">
        <v>4</v>
      </c>
      <c r="D255">
        <v>234</v>
      </c>
      <c r="E255">
        <v>18</v>
      </c>
      <c r="F255">
        <v>7</v>
      </c>
      <c r="G255">
        <v>276</v>
      </c>
      <c r="H255" t="s">
        <v>470</v>
      </c>
    </row>
    <row r="256" spans="1:14" x14ac:dyDescent="0.2">
      <c r="A256" t="s">
        <v>108</v>
      </c>
      <c r="B256">
        <v>14</v>
      </c>
      <c r="C256">
        <v>7</v>
      </c>
      <c r="D256">
        <v>227</v>
      </c>
      <c r="E256">
        <v>22</v>
      </c>
      <c r="F256">
        <v>6</v>
      </c>
      <c r="G256">
        <v>276</v>
      </c>
      <c r="H256" t="s">
        <v>470</v>
      </c>
    </row>
    <row r="257" spans="1:8" x14ac:dyDescent="0.2">
      <c r="A257" t="s">
        <v>109</v>
      </c>
      <c r="B257">
        <v>13</v>
      </c>
      <c r="C257">
        <v>5</v>
      </c>
      <c r="D257">
        <v>229</v>
      </c>
      <c r="E257">
        <v>19</v>
      </c>
      <c r="F257">
        <v>6</v>
      </c>
      <c r="G257">
        <v>272</v>
      </c>
      <c r="H257" t="s">
        <v>470</v>
      </c>
    </row>
    <row r="258" spans="1:8" x14ac:dyDescent="0.2">
      <c r="A258" t="s">
        <v>110</v>
      </c>
      <c r="B258">
        <v>13</v>
      </c>
      <c r="C258">
        <v>4</v>
      </c>
      <c r="D258">
        <v>213</v>
      </c>
      <c r="E258">
        <v>21</v>
      </c>
      <c r="F258">
        <v>11</v>
      </c>
      <c r="G258">
        <v>262</v>
      </c>
      <c r="H258" t="s">
        <v>470</v>
      </c>
    </row>
    <row r="259" spans="1:8" x14ac:dyDescent="0.2">
      <c r="A259" t="s">
        <v>111</v>
      </c>
      <c r="B259">
        <v>13</v>
      </c>
      <c r="C259">
        <v>4</v>
      </c>
      <c r="D259">
        <v>236</v>
      </c>
      <c r="E259">
        <v>14</v>
      </c>
      <c r="F259">
        <v>6</v>
      </c>
      <c r="G259">
        <v>273</v>
      </c>
      <c r="H259" t="s">
        <v>470</v>
      </c>
    </row>
    <row r="260" spans="1:8" x14ac:dyDescent="0.2">
      <c r="A260" t="s">
        <v>112</v>
      </c>
      <c r="B260">
        <v>14</v>
      </c>
      <c r="C260">
        <v>4</v>
      </c>
      <c r="D260">
        <v>241</v>
      </c>
      <c r="E260">
        <v>13</v>
      </c>
      <c r="F260">
        <v>6</v>
      </c>
      <c r="G260">
        <v>278</v>
      </c>
      <c r="H260" t="s">
        <v>470</v>
      </c>
    </row>
    <row r="261" spans="1:8" x14ac:dyDescent="0.2">
      <c r="A261" t="s">
        <v>113</v>
      </c>
      <c r="B261">
        <v>13</v>
      </c>
      <c r="C261">
        <v>4</v>
      </c>
      <c r="D261">
        <v>236</v>
      </c>
      <c r="E261">
        <v>16</v>
      </c>
      <c r="F261">
        <v>6</v>
      </c>
      <c r="G261">
        <v>275</v>
      </c>
      <c r="H261" t="s">
        <v>470</v>
      </c>
    </row>
    <row r="262" spans="1:8" x14ac:dyDescent="0.2">
      <c r="A262" t="s">
        <v>114</v>
      </c>
      <c r="B262">
        <v>13</v>
      </c>
      <c r="C262">
        <v>4</v>
      </c>
      <c r="D262">
        <v>238</v>
      </c>
      <c r="E262">
        <v>13</v>
      </c>
      <c r="F262">
        <v>9</v>
      </c>
      <c r="G262">
        <v>277</v>
      </c>
      <c r="H262" t="s">
        <v>470</v>
      </c>
    </row>
    <row r="263" spans="1:8" x14ac:dyDescent="0.2">
      <c r="A263" t="s">
        <v>115</v>
      </c>
      <c r="B263">
        <v>15</v>
      </c>
      <c r="C263">
        <v>8</v>
      </c>
      <c r="D263">
        <v>201</v>
      </c>
      <c r="E263">
        <v>39</v>
      </c>
      <c r="F263">
        <v>9</v>
      </c>
      <c r="G263">
        <v>272</v>
      </c>
      <c r="H263" t="s">
        <v>470</v>
      </c>
    </row>
    <row r="264" spans="1:8" x14ac:dyDescent="0.2">
      <c r="A264" t="s">
        <v>116</v>
      </c>
      <c r="B264">
        <v>13</v>
      </c>
      <c r="C264">
        <v>5</v>
      </c>
      <c r="D264">
        <v>211</v>
      </c>
      <c r="E264">
        <v>39</v>
      </c>
      <c r="F264">
        <v>8</v>
      </c>
      <c r="G264">
        <v>276</v>
      </c>
      <c r="H264" t="s">
        <v>470</v>
      </c>
    </row>
    <row r="265" spans="1:8" x14ac:dyDescent="0.2">
      <c r="A265" t="s">
        <v>117</v>
      </c>
      <c r="B265">
        <v>14</v>
      </c>
      <c r="C265">
        <v>5</v>
      </c>
      <c r="D265">
        <v>237</v>
      </c>
      <c r="E265">
        <v>16</v>
      </c>
      <c r="F265">
        <v>6</v>
      </c>
      <c r="G265">
        <v>278</v>
      </c>
      <c r="H265" t="s">
        <v>470</v>
      </c>
    </row>
    <row r="266" spans="1:8" x14ac:dyDescent="0.2">
      <c r="A266" t="s">
        <v>118</v>
      </c>
      <c r="B266">
        <v>15</v>
      </c>
      <c r="C266">
        <v>4</v>
      </c>
      <c r="D266">
        <v>232</v>
      </c>
      <c r="E266">
        <v>16</v>
      </c>
      <c r="F266">
        <v>7</v>
      </c>
      <c r="G266">
        <v>274</v>
      </c>
      <c r="H266" t="s">
        <v>470</v>
      </c>
    </row>
    <row r="267" spans="1:8" x14ac:dyDescent="0.2">
      <c r="A267" t="s">
        <v>119</v>
      </c>
      <c r="B267">
        <v>14</v>
      </c>
      <c r="C267">
        <v>18</v>
      </c>
      <c r="D267">
        <v>182</v>
      </c>
      <c r="E267">
        <v>46</v>
      </c>
      <c r="F267">
        <v>15</v>
      </c>
      <c r="G267">
        <v>275</v>
      </c>
      <c r="H267" t="s">
        <v>470</v>
      </c>
    </row>
    <row r="268" spans="1:8" x14ac:dyDescent="0.2">
      <c r="A268" t="s">
        <v>120</v>
      </c>
      <c r="B268">
        <v>15</v>
      </c>
      <c r="C268">
        <v>14</v>
      </c>
      <c r="D268">
        <v>185</v>
      </c>
      <c r="E268">
        <v>42</v>
      </c>
      <c r="F268">
        <v>23</v>
      </c>
      <c r="G268">
        <v>279</v>
      </c>
      <c r="H268" t="s">
        <v>470</v>
      </c>
    </row>
    <row r="269" spans="1:8" x14ac:dyDescent="0.2">
      <c r="A269" t="s">
        <v>121</v>
      </c>
      <c r="B269">
        <v>24</v>
      </c>
      <c r="C269">
        <v>4</v>
      </c>
      <c r="D269">
        <v>231</v>
      </c>
      <c r="E269">
        <v>11</v>
      </c>
      <c r="F269">
        <v>7</v>
      </c>
      <c r="G269">
        <v>277</v>
      </c>
      <c r="H269" t="s">
        <v>470</v>
      </c>
    </row>
    <row r="270" spans="1:8" x14ac:dyDescent="0.2">
      <c r="A270" t="s">
        <v>122</v>
      </c>
      <c r="B270">
        <v>14</v>
      </c>
      <c r="C270">
        <v>9</v>
      </c>
      <c r="D270">
        <v>212</v>
      </c>
      <c r="E270">
        <v>29</v>
      </c>
      <c r="F270">
        <v>11</v>
      </c>
      <c r="G270">
        <v>275</v>
      </c>
      <c r="H270" t="s">
        <v>470</v>
      </c>
    </row>
    <row r="271" spans="1:8" x14ac:dyDescent="0.2">
      <c r="A271" t="s">
        <v>123</v>
      </c>
      <c r="B271">
        <v>22</v>
      </c>
      <c r="C271">
        <v>6</v>
      </c>
      <c r="D271">
        <v>200</v>
      </c>
      <c r="E271">
        <v>32</v>
      </c>
      <c r="F271">
        <v>13</v>
      </c>
      <c r="G271">
        <v>273</v>
      </c>
      <c r="H271" t="s">
        <v>470</v>
      </c>
    </row>
    <row r="272" spans="1:8" x14ac:dyDescent="0.2">
      <c r="A272" t="s">
        <v>124</v>
      </c>
      <c r="B272">
        <v>14</v>
      </c>
      <c r="C272">
        <v>4</v>
      </c>
      <c r="D272">
        <v>205</v>
      </c>
      <c r="E272">
        <v>31</v>
      </c>
      <c r="F272">
        <v>16</v>
      </c>
      <c r="G272">
        <v>270</v>
      </c>
      <c r="H272" t="s">
        <v>470</v>
      </c>
    </row>
    <row r="273" spans="1:8" x14ac:dyDescent="0.2">
      <c r="A273" t="s">
        <v>125</v>
      </c>
      <c r="B273">
        <v>14</v>
      </c>
      <c r="C273">
        <v>46</v>
      </c>
      <c r="D273">
        <v>200</v>
      </c>
      <c r="E273">
        <v>9</v>
      </c>
      <c r="F273">
        <v>7</v>
      </c>
      <c r="G273">
        <v>276</v>
      </c>
      <c r="H273" t="s">
        <v>470</v>
      </c>
    </row>
    <row r="274" spans="1:8" x14ac:dyDescent="0.2">
      <c r="A274" t="s">
        <v>126</v>
      </c>
      <c r="B274">
        <v>13</v>
      </c>
      <c r="C274">
        <v>5</v>
      </c>
      <c r="D274">
        <v>236</v>
      </c>
      <c r="E274">
        <v>17</v>
      </c>
      <c r="F274">
        <v>8</v>
      </c>
      <c r="G274">
        <v>279</v>
      </c>
      <c r="H274" t="s">
        <v>470</v>
      </c>
    </row>
    <row r="275" spans="1:8" x14ac:dyDescent="0.2">
      <c r="A275" t="s">
        <v>127</v>
      </c>
      <c r="B275">
        <v>12</v>
      </c>
      <c r="C275">
        <v>5</v>
      </c>
      <c r="D275">
        <v>214</v>
      </c>
      <c r="E275">
        <v>34</v>
      </c>
      <c r="F275">
        <v>11</v>
      </c>
      <c r="G275">
        <v>276</v>
      </c>
      <c r="H275" t="s">
        <v>470</v>
      </c>
    </row>
    <row r="276" spans="1:8" x14ac:dyDescent="0.2">
      <c r="A276" t="s">
        <v>128</v>
      </c>
      <c r="B276">
        <v>20</v>
      </c>
      <c r="C276">
        <v>18</v>
      </c>
      <c r="D276">
        <v>219</v>
      </c>
      <c r="E276">
        <v>11</v>
      </c>
      <c r="F276">
        <v>7</v>
      </c>
      <c r="G276">
        <v>275</v>
      </c>
      <c r="H276" t="s">
        <v>470</v>
      </c>
    </row>
    <row r="277" spans="1:8" x14ac:dyDescent="0.2">
      <c r="A277" t="s">
        <v>129</v>
      </c>
      <c r="B277">
        <v>13</v>
      </c>
      <c r="C277">
        <v>14</v>
      </c>
      <c r="D277">
        <v>228</v>
      </c>
      <c r="E277">
        <v>12</v>
      </c>
      <c r="F277">
        <v>7</v>
      </c>
      <c r="G277">
        <v>274</v>
      </c>
      <c r="H277" t="s">
        <v>470</v>
      </c>
    </row>
    <row r="278" spans="1:8" x14ac:dyDescent="0.2">
      <c r="A278" t="s">
        <v>130</v>
      </c>
      <c r="B278">
        <v>15</v>
      </c>
      <c r="C278">
        <v>7</v>
      </c>
      <c r="D278">
        <v>232</v>
      </c>
      <c r="E278">
        <v>11</v>
      </c>
      <c r="F278">
        <v>10</v>
      </c>
      <c r="G278">
        <v>275</v>
      </c>
      <c r="H278" t="s">
        <v>470</v>
      </c>
    </row>
    <row r="279" spans="1:8" x14ac:dyDescent="0.2">
      <c r="A279" s="1" t="s">
        <v>457</v>
      </c>
      <c r="B279" s="1">
        <f t="shared" ref="B279:G279" si="20">SUM(B243:B278)</f>
        <v>547</v>
      </c>
      <c r="C279" s="1">
        <f t="shared" si="20"/>
        <v>394</v>
      </c>
      <c r="D279" s="1">
        <f t="shared" si="20"/>
        <v>7868</v>
      </c>
      <c r="E279" s="1">
        <f t="shared" si="20"/>
        <v>767</v>
      </c>
      <c r="F279" s="1">
        <f t="shared" si="20"/>
        <v>328</v>
      </c>
      <c r="G279" s="1">
        <f t="shared" si="20"/>
        <v>9904</v>
      </c>
      <c r="H279" s="1" t="s">
        <v>470</v>
      </c>
    </row>
    <row r="280" spans="1:8" x14ac:dyDescent="0.2">
      <c r="A280" s="1"/>
      <c r="B280" s="9">
        <f>B279/G279</f>
        <v>5.5230210016155086E-2</v>
      </c>
      <c r="C280" s="9">
        <f>C279/G279</f>
        <v>3.978190630048465E-2</v>
      </c>
      <c r="D280" s="9">
        <f>D279/G279</f>
        <v>0.79442649434571888</v>
      </c>
      <c r="E280" s="9">
        <f>E279/G279</f>
        <v>7.7443457189014533E-2</v>
      </c>
      <c r="F280" s="9">
        <f>F279/G279</f>
        <v>3.3117932148626815E-2</v>
      </c>
      <c r="G280" s="1"/>
      <c r="H280" s="1"/>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4C045-2001-4E40-BF04-A1617BEDD7DE}">
  <dimension ref="A1"/>
  <sheetViews>
    <sheetView workbookViewId="0">
      <selection activeCell="A2" sqref="A2"/>
    </sheetView>
  </sheetViews>
  <sheetFormatPr baseColWidth="10" defaultRowHeight="16" x14ac:dyDescent="0.2"/>
  <sheetData>
    <row r="1" spans="1:1" x14ac:dyDescent="0.2">
      <c r="A1" t="s">
        <v>694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836F1-7542-EB4A-918B-E67AAD9EE227}">
  <dimension ref="A1:AN132"/>
  <sheetViews>
    <sheetView tabSelected="1" topLeftCell="S1" workbookViewId="0">
      <selection activeCell="T8" sqref="T8:T11"/>
    </sheetView>
  </sheetViews>
  <sheetFormatPr baseColWidth="10" defaultRowHeight="16" x14ac:dyDescent="0.2"/>
  <cols>
    <col min="11" max="11" width="10.83203125" style="21"/>
    <col min="15" max="15" width="10.83203125" style="21"/>
    <col min="31" max="31" width="10.83203125" style="78"/>
  </cols>
  <sheetData>
    <row r="1" spans="1:40" ht="119" x14ac:dyDescent="0.2">
      <c r="A1" s="7" t="s">
        <v>516</v>
      </c>
      <c r="B1" s="7" t="s">
        <v>471</v>
      </c>
      <c r="C1" s="7" t="s">
        <v>443</v>
      </c>
      <c r="D1" s="7" t="s">
        <v>446</v>
      </c>
      <c r="E1" s="7" t="s">
        <v>517</v>
      </c>
      <c r="F1" s="7" t="s">
        <v>449</v>
      </c>
      <c r="G1" s="7" t="s">
        <v>518</v>
      </c>
      <c r="H1" s="7" t="s">
        <v>452</v>
      </c>
      <c r="I1" s="7" t="s">
        <v>455</v>
      </c>
      <c r="J1" s="7" t="s">
        <v>696</v>
      </c>
      <c r="L1" s="7" t="s">
        <v>617</v>
      </c>
      <c r="M1" s="7" t="s">
        <v>618</v>
      </c>
      <c r="N1" s="7" t="s">
        <v>619</v>
      </c>
      <c r="P1" t="s">
        <v>449</v>
      </c>
      <c r="Q1" s="7" t="s">
        <v>519</v>
      </c>
      <c r="R1" s="7" t="s">
        <v>696</v>
      </c>
      <c r="T1" s="26" t="s">
        <v>709</v>
      </c>
      <c r="AE1" s="89" t="s">
        <v>697</v>
      </c>
      <c r="AF1" t="s">
        <v>449</v>
      </c>
      <c r="AG1" t="s">
        <v>519</v>
      </c>
      <c r="AH1" t="s">
        <v>696</v>
      </c>
      <c r="AI1" s="7" t="s">
        <v>698</v>
      </c>
      <c r="AJ1" s="7" t="s">
        <v>699</v>
      </c>
    </row>
    <row r="2" spans="1:40" x14ac:dyDescent="0.2">
      <c r="A2" t="s">
        <v>0</v>
      </c>
      <c r="B2" t="s">
        <v>458</v>
      </c>
      <c r="C2">
        <v>15</v>
      </c>
      <c r="D2">
        <v>3</v>
      </c>
      <c r="E2">
        <f>SUM(C2,D2)</f>
        <v>18</v>
      </c>
      <c r="F2">
        <v>228</v>
      </c>
      <c r="G2">
        <f>SUM(H2,I2)</f>
        <v>33</v>
      </c>
      <c r="H2">
        <v>10</v>
      </c>
      <c r="I2">
        <v>23</v>
      </c>
      <c r="J2">
        <f>SUM(E2:G2)</f>
        <v>279</v>
      </c>
      <c r="L2">
        <v>18</v>
      </c>
      <c r="M2">
        <v>228</v>
      </c>
      <c r="N2">
        <v>33</v>
      </c>
      <c r="P2">
        <v>228</v>
      </c>
      <c r="Q2">
        <f t="shared" ref="Q2:Q33" si="0">SUM(L2+N2)</f>
        <v>51</v>
      </c>
      <c r="R2">
        <v>279</v>
      </c>
      <c r="T2" s="26" t="s">
        <v>525</v>
      </c>
      <c r="AE2" s="89"/>
      <c r="AF2">
        <v>228</v>
      </c>
      <c r="AG2">
        <v>51</v>
      </c>
      <c r="AH2">
        <v>279</v>
      </c>
      <c r="AI2" s="79">
        <f>AF2/AH2</f>
        <v>0.81720430107526887</v>
      </c>
      <c r="AJ2" s="79">
        <f>AG2/AH2</f>
        <v>0.18279569892473119</v>
      </c>
      <c r="AL2" s="21" t="s">
        <v>558</v>
      </c>
      <c r="AM2" s="21"/>
      <c r="AN2" s="21"/>
    </row>
    <row r="3" spans="1:40" ht="17" thickBot="1" x14ac:dyDescent="0.25">
      <c r="A3" t="s">
        <v>1</v>
      </c>
      <c r="B3" t="s">
        <v>458</v>
      </c>
      <c r="C3">
        <v>13</v>
      </c>
      <c r="D3">
        <v>10</v>
      </c>
      <c r="E3">
        <f t="shared" ref="E3:E66" si="1">SUM(C3,D3)</f>
        <v>23</v>
      </c>
      <c r="F3">
        <v>194</v>
      </c>
      <c r="G3">
        <f t="shared" ref="G3:G66" si="2">SUM(H3,I3)</f>
        <v>53</v>
      </c>
      <c r="H3">
        <v>28</v>
      </c>
      <c r="I3">
        <v>25</v>
      </c>
      <c r="J3">
        <f t="shared" ref="J3:J66" si="3">SUM(E3:G3)</f>
        <v>270</v>
      </c>
      <c r="L3">
        <v>23</v>
      </c>
      <c r="M3">
        <v>194</v>
      </c>
      <c r="N3">
        <v>53</v>
      </c>
      <c r="P3">
        <v>194</v>
      </c>
      <c r="Q3">
        <f t="shared" si="0"/>
        <v>76</v>
      </c>
      <c r="R3">
        <v>270</v>
      </c>
      <c r="T3" t="s">
        <v>714</v>
      </c>
      <c r="AE3" s="89"/>
      <c r="AF3">
        <v>194</v>
      </c>
      <c r="AG3">
        <v>76</v>
      </c>
      <c r="AH3">
        <v>270</v>
      </c>
      <c r="AI3" s="79">
        <f t="shared" ref="AI3:AI66" si="4">AF3/AH3</f>
        <v>0.71851851851851856</v>
      </c>
      <c r="AJ3" s="79">
        <f t="shared" ref="AJ3:AJ66" si="5">AG3/AH3</f>
        <v>0.2814814814814815</v>
      </c>
    </row>
    <row r="4" spans="1:40" x14ac:dyDescent="0.2">
      <c r="A4" t="s">
        <v>2</v>
      </c>
      <c r="B4" t="s">
        <v>458</v>
      </c>
      <c r="C4">
        <v>21</v>
      </c>
      <c r="D4">
        <v>17</v>
      </c>
      <c r="E4">
        <f t="shared" si="1"/>
        <v>38</v>
      </c>
      <c r="F4">
        <v>160</v>
      </c>
      <c r="G4">
        <f t="shared" si="2"/>
        <v>76</v>
      </c>
      <c r="H4">
        <v>34</v>
      </c>
      <c r="I4">
        <v>42</v>
      </c>
      <c r="J4">
        <f t="shared" si="3"/>
        <v>274</v>
      </c>
      <c r="L4">
        <v>38</v>
      </c>
      <c r="M4">
        <v>160</v>
      </c>
      <c r="N4">
        <v>76</v>
      </c>
      <c r="P4">
        <v>160</v>
      </c>
      <c r="Q4">
        <f t="shared" si="0"/>
        <v>114</v>
      </c>
      <c r="R4">
        <v>274</v>
      </c>
      <c r="T4" t="s">
        <v>710</v>
      </c>
      <c r="AE4" s="89"/>
      <c r="AF4">
        <v>160</v>
      </c>
      <c r="AG4">
        <v>114</v>
      </c>
      <c r="AH4">
        <v>274</v>
      </c>
      <c r="AI4" s="79">
        <f t="shared" si="4"/>
        <v>0.58394160583941601</v>
      </c>
      <c r="AJ4" s="79">
        <f t="shared" si="5"/>
        <v>0.41605839416058393</v>
      </c>
      <c r="AL4" s="28"/>
      <c r="AM4" s="28" t="s">
        <v>698</v>
      </c>
      <c r="AN4" s="28" t="s">
        <v>699</v>
      </c>
    </row>
    <row r="5" spans="1:40" x14ac:dyDescent="0.2">
      <c r="A5" t="s">
        <v>3</v>
      </c>
      <c r="B5" t="s">
        <v>458</v>
      </c>
      <c r="C5">
        <v>15</v>
      </c>
      <c r="D5">
        <v>4</v>
      </c>
      <c r="E5">
        <f t="shared" si="1"/>
        <v>19</v>
      </c>
      <c r="F5">
        <v>224</v>
      </c>
      <c r="G5">
        <f t="shared" si="2"/>
        <v>33</v>
      </c>
      <c r="H5">
        <v>10</v>
      </c>
      <c r="I5">
        <v>23</v>
      </c>
      <c r="J5">
        <f t="shared" si="3"/>
        <v>276</v>
      </c>
      <c r="L5">
        <v>19</v>
      </c>
      <c r="M5">
        <v>224</v>
      </c>
      <c r="N5">
        <v>33</v>
      </c>
      <c r="P5">
        <v>224</v>
      </c>
      <c r="Q5">
        <f t="shared" si="0"/>
        <v>52</v>
      </c>
      <c r="R5">
        <v>276</v>
      </c>
      <c r="T5" t="s">
        <v>711</v>
      </c>
      <c r="AE5" s="89"/>
      <c r="AF5">
        <v>224</v>
      </c>
      <c r="AG5">
        <v>52</v>
      </c>
      <c r="AH5">
        <v>276</v>
      </c>
      <c r="AI5" s="79">
        <f t="shared" si="4"/>
        <v>0.81159420289855078</v>
      </c>
      <c r="AJ5" s="79">
        <f t="shared" si="5"/>
        <v>0.18840579710144928</v>
      </c>
      <c r="AL5" t="s">
        <v>538</v>
      </c>
      <c r="AM5">
        <v>0.7679481464355834</v>
      </c>
      <c r="AN5">
        <v>0.23205185356441649</v>
      </c>
    </row>
    <row r="6" spans="1:40" x14ac:dyDescent="0.2">
      <c r="A6" t="s">
        <v>4</v>
      </c>
      <c r="B6" t="s">
        <v>458</v>
      </c>
      <c r="C6">
        <v>12</v>
      </c>
      <c r="D6">
        <v>4</v>
      </c>
      <c r="E6">
        <f t="shared" si="1"/>
        <v>16</v>
      </c>
      <c r="F6">
        <v>196</v>
      </c>
      <c r="G6">
        <f t="shared" si="2"/>
        <v>64</v>
      </c>
      <c r="H6">
        <v>33</v>
      </c>
      <c r="I6">
        <v>31</v>
      </c>
      <c r="J6">
        <f t="shared" si="3"/>
        <v>276</v>
      </c>
      <c r="L6">
        <v>16</v>
      </c>
      <c r="M6">
        <v>196</v>
      </c>
      <c r="N6">
        <v>64</v>
      </c>
      <c r="P6">
        <v>196</v>
      </c>
      <c r="Q6">
        <f t="shared" si="0"/>
        <v>80</v>
      </c>
      <c r="R6">
        <v>276</v>
      </c>
      <c r="AE6" s="89"/>
      <c r="AF6">
        <v>196</v>
      </c>
      <c r="AG6">
        <v>80</v>
      </c>
      <c r="AH6">
        <v>276</v>
      </c>
      <c r="AI6" s="79">
        <f t="shared" si="4"/>
        <v>0.71014492753623193</v>
      </c>
      <c r="AJ6" s="79">
        <f t="shared" si="5"/>
        <v>0.28985507246376813</v>
      </c>
      <c r="AL6" t="s">
        <v>539</v>
      </c>
      <c r="AM6">
        <v>8.1776778723347716E-3</v>
      </c>
      <c r="AN6">
        <v>8.1776778723348202E-3</v>
      </c>
    </row>
    <row r="7" spans="1:40" x14ac:dyDescent="0.2">
      <c r="A7" t="s">
        <v>5</v>
      </c>
      <c r="B7" t="s">
        <v>458</v>
      </c>
      <c r="C7">
        <v>21</v>
      </c>
      <c r="D7">
        <v>6</v>
      </c>
      <c r="E7">
        <f t="shared" si="1"/>
        <v>27</v>
      </c>
      <c r="F7">
        <v>187</v>
      </c>
      <c r="G7">
        <f t="shared" si="2"/>
        <v>62</v>
      </c>
      <c r="H7">
        <v>28</v>
      </c>
      <c r="I7">
        <v>34</v>
      </c>
      <c r="J7">
        <f t="shared" si="3"/>
        <v>276</v>
      </c>
      <c r="L7">
        <v>27</v>
      </c>
      <c r="M7">
        <v>187</v>
      </c>
      <c r="N7">
        <v>62</v>
      </c>
      <c r="P7">
        <v>187</v>
      </c>
      <c r="Q7">
        <f t="shared" si="0"/>
        <v>89</v>
      </c>
      <c r="R7">
        <v>276</v>
      </c>
      <c r="T7" s="26" t="s">
        <v>529</v>
      </c>
      <c r="AE7" s="89"/>
      <c r="AF7">
        <v>187</v>
      </c>
      <c r="AG7">
        <v>89</v>
      </c>
      <c r="AH7">
        <v>276</v>
      </c>
      <c r="AI7" s="79">
        <f t="shared" si="4"/>
        <v>0.67753623188405798</v>
      </c>
      <c r="AJ7" s="79">
        <f t="shared" si="5"/>
        <v>0.32246376811594202</v>
      </c>
      <c r="AL7" t="s">
        <v>540</v>
      </c>
      <c r="AM7">
        <v>131</v>
      </c>
      <c r="AN7">
        <v>131</v>
      </c>
    </row>
    <row r="8" spans="1:40" x14ac:dyDescent="0.2">
      <c r="A8" t="s">
        <v>6</v>
      </c>
      <c r="B8" t="s">
        <v>459</v>
      </c>
      <c r="C8">
        <v>33</v>
      </c>
      <c r="D8">
        <v>24</v>
      </c>
      <c r="E8">
        <f t="shared" si="1"/>
        <v>57</v>
      </c>
      <c r="F8">
        <v>173</v>
      </c>
      <c r="G8">
        <f t="shared" si="2"/>
        <v>46</v>
      </c>
      <c r="H8">
        <v>35</v>
      </c>
      <c r="I8">
        <v>11</v>
      </c>
      <c r="J8">
        <f t="shared" si="3"/>
        <v>276</v>
      </c>
      <c r="L8">
        <v>57</v>
      </c>
      <c r="M8">
        <v>173</v>
      </c>
      <c r="N8">
        <v>46</v>
      </c>
      <c r="P8">
        <v>173</v>
      </c>
      <c r="Q8">
        <f t="shared" si="0"/>
        <v>103</v>
      </c>
      <c r="R8">
        <v>276</v>
      </c>
      <c r="T8" t="s">
        <v>530</v>
      </c>
      <c r="AF8">
        <v>173</v>
      </c>
      <c r="AG8">
        <v>103</v>
      </c>
      <c r="AH8">
        <v>276</v>
      </c>
      <c r="AI8" s="79">
        <f t="shared" si="4"/>
        <v>0.62681159420289856</v>
      </c>
      <c r="AJ8" s="79">
        <f t="shared" si="5"/>
        <v>0.37318840579710144</v>
      </c>
      <c r="AL8" t="s">
        <v>559</v>
      </c>
      <c r="AM8">
        <v>-0.99999999999999978</v>
      </c>
    </row>
    <row r="9" spans="1:40" x14ac:dyDescent="0.2">
      <c r="A9" t="s">
        <v>7</v>
      </c>
      <c r="B9" t="s">
        <v>459</v>
      </c>
      <c r="C9">
        <v>33</v>
      </c>
      <c r="D9">
        <v>8</v>
      </c>
      <c r="E9">
        <f t="shared" si="1"/>
        <v>41</v>
      </c>
      <c r="F9">
        <v>216</v>
      </c>
      <c r="G9">
        <f t="shared" si="2"/>
        <v>21</v>
      </c>
      <c r="H9">
        <v>10</v>
      </c>
      <c r="I9">
        <v>11</v>
      </c>
      <c r="J9">
        <f t="shared" si="3"/>
        <v>278</v>
      </c>
      <c r="L9">
        <v>41</v>
      </c>
      <c r="M9">
        <v>216</v>
      </c>
      <c r="N9">
        <v>21</v>
      </c>
      <c r="P9">
        <v>216</v>
      </c>
      <c r="Q9">
        <f t="shared" si="0"/>
        <v>62</v>
      </c>
      <c r="R9">
        <v>278</v>
      </c>
      <c r="T9" t="s">
        <v>715</v>
      </c>
      <c r="AF9">
        <v>216</v>
      </c>
      <c r="AG9">
        <v>62</v>
      </c>
      <c r="AH9">
        <v>278</v>
      </c>
      <c r="AI9" s="79">
        <f t="shared" si="4"/>
        <v>0.7769784172661871</v>
      </c>
      <c r="AJ9" s="79">
        <f t="shared" si="5"/>
        <v>0.22302158273381295</v>
      </c>
      <c r="AL9" t="s">
        <v>552</v>
      </c>
      <c r="AM9">
        <v>0</v>
      </c>
    </row>
    <row r="10" spans="1:40" x14ac:dyDescent="0.2">
      <c r="A10" t="s">
        <v>8</v>
      </c>
      <c r="B10" t="s">
        <v>459</v>
      </c>
      <c r="C10">
        <v>16</v>
      </c>
      <c r="D10">
        <v>10</v>
      </c>
      <c r="E10">
        <f t="shared" si="1"/>
        <v>26</v>
      </c>
      <c r="F10">
        <v>228</v>
      </c>
      <c r="G10">
        <f t="shared" si="2"/>
        <v>25</v>
      </c>
      <c r="H10">
        <v>16</v>
      </c>
      <c r="I10">
        <v>9</v>
      </c>
      <c r="J10">
        <f t="shared" si="3"/>
        <v>279</v>
      </c>
      <c r="L10">
        <v>26</v>
      </c>
      <c r="M10">
        <v>228</v>
      </c>
      <c r="N10">
        <v>25</v>
      </c>
      <c r="P10">
        <v>228</v>
      </c>
      <c r="Q10">
        <f t="shared" si="0"/>
        <v>51</v>
      </c>
      <c r="R10">
        <v>279</v>
      </c>
      <c r="T10" t="s">
        <v>716</v>
      </c>
      <c r="AF10">
        <v>228</v>
      </c>
      <c r="AG10">
        <v>51</v>
      </c>
      <c r="AH10">
        <v>279</v>
      </c>
      <c r="AI10" s="79">
        <f t="shared" si="4"/>
        <v>0.81720430107526887</v>
      </c>
      <c r="AJ10" s="79">
        <f t="shared" si="5"/>
        <v>0.18279569892473119</v>
      </c>
      <c r="AL10" t="s">
        <v>541</v>
      </c>
      <c r="AM10">
        <v>130</v>
      </c>
    </row>
    <row r="11" spans="1:40" x14ac:dyDescent="0.2">
      <c r="A11" t="s">
        <v>9</v>
      </c>
      <c r="B11" t="s">
        <v>459</v>
      </c>
      <c r="C11">
        <v>27</v>
      </c>
      <c r="D11">
        <v>3</v>
      </c>
      <c r="E11">
        <f t="shared" si="1"/>
        <v>30</v>
      </c>
      <c r="F11">
        <v>227</v>
      </c>
      <c r="G11">
        <f t="shared" si="2"/>
        <v>21</v>
      </c>
      <c r="H11">
        <v>12</v>
      </c>
      <c r="I11">
        <v>9</v>
      </c>
      <c r="J11">
        <f t="shared" si="3"/>
        <v>278</v>
      </c>
      <c r="L11">
        <v>30</v>
      </c>
      <c r="M11">
        <v>227</v>
      </c>
      <c r="N11">
        <v>21</v>
      </c>
      <c r="P11">
        <v>227</v>
      </c>
      <c r="Q11">
        <f t="shared" si="0"/>
        <v>51</v>
      </c>
      <c r="R11">
        <v>278</v>
      </c>
      <c r="T11" t="s">
        <v>712</v>
      </c>
      <c r="AF11">
        <v>227</v>
      </c>
      <c r="AG11">
        <v>51</v>
      </c>
      <c r="AH11">
        <v>278</v>
      </c>
      <c r="AI11" s="79">
        <f t="shared" si="4"/>
        <v>0.81654676258992809</v>
      </c>
      <c r="AJ11" s="79">
        <f t="shared" si="5"/>
        <v>0.18345323741007194</v>
      </c>
      <c r="AL11" t="s">
        <v>553</v>
      </c>
      <c r="AM11">
        <v>33.913405701456036</v>
      </c>
    </row>
    <row r="12" spans="1:40" x14ac:dyDescent="0.2">
      <c r="A12" t="s">
        <v>10</v>
      </c>
      <c r="B12" t="s">
        <v>459</v>
      </c>
      <c r="C12">
        <v>29</v>
      </c>
      <c r="D12">
        <v>5</v>
      </c>
      <c r="E12">
        <f t="shared" si="1"/>
        <v>34</v>
      </c>
      <c r="F12">
        <v>210</v>
      </c>
      <c r="G12">
        <f t="shared" si="2"/>
        <v>29</v>
      </c>
      <c r="H12">
        <v>20</v>
      </c>
      <c r="I12">
        <v>9</v>
      </c>
      <c r="J12">
        <f t="shared" si="3"/>
        <v>273</v>
      </c>
      <c r="L12">
        <v>34</v>
      </c>
      <c r="M12">
        <v>210</v>
      </c>
      <c r="N12">
        <v>29</v>
      </c>
      <c r="P12">
        <v>210</v>
      </c>
      <c r="Q12">
        <f t="shared" si="0"/>
        <v>63</v>
      </c>
      <c r="R12">
        <v>273</v>
      </c>
      <c r="AF12">
        <v>210</v>
      </c>
      <c r="AG12">
        <v>63</v>
      </c>
      <c r="AH12">
        <v>273</v>
      </c>
      <c r="AI12" s="79">
        <f t="shared" si="4"/>
        <v>0.76923076923076927</v>
      </c>
      <c r="AJ12" s="79">
        <f t="shared" si="5"/>
        <v>0.23076923076923078</v>
      </c>
      <c r="AL12" t="s">
        <v>554</v>
      </c>
      <c r="AM12">
        <v>1.0023734465799359E-66</v>
      </c>
    </row>
    <row r="13" spans="1:40" x14ac:dyDescent="0.2">
      <c r="A13" t="s">
        <v>11</v>
      </c>
      <c r="B13" t="s">
        <v>459</v>
      </c>
      <c r="C13">
        <v>27</v>
      </c>
      <c r="D13">
        <v>14</v>
      </c>
      <c r="E13">
        <f t="shared" si="1"/>
        <v>41</v>
      </c>
      <c r="F13">
        <v>206</v>
      </c>
      <c r="G13">
        <f t="shared" si="2"/>
        <v>24</v>
      </c>
      <c r="H13">
        <v>16</v>
      </c>
      <c r="I13">
        <v>8</v>
      </c>
      <c r="J13">
        <f t="shared" si="3"/>
        <v>271</v>
      </c>
      <c r="L13">
        <v>41</v>
      </c>
      <c r="M13">
        <v>206</v>
      </c>
      <c r="N13">
        <v>24</v>
      </c>
      <c r="P13">
        <v>206</v>
      </c>
      <c r="Q13">
        <f t="shared" si="0"/>
        <v>65</v>
      </c>
      <c r="R13">
        <v>271</v>
      </c>
      <c r="T13" s="26" t="s">
        <v>534</v>
      </c>
      <c r="AF13">
        <v>206</v>
      </c>
      <c r="AG13">
        <v>65</v>
      </c>
      <c r="AH13">
        <v>271</v>
      </c>
      <c r="AI13" s="79">
        <f t="shared" si="4"/>
        <v>0.76014760147601479</v>
      </c>
      <c r="AJ13" s="79">
        <f t="shared" si="5"/>
        <v>0.23985239852398524</v>
      </c>
      <c r="AL13" t="s">
        <v>555</v>
      </c>
      <c r="AM13">
        <v>1.6566594127194858</v>
      </c>
    </row>
    <row r="14" spans="1:40" x14ac:dyDescent="0.2">
      <c r="A14" t="s">
        <v>12</v>
      </c>
      <c r="B14" t="s">
        <v>460</v>
      </c>
      <c r="C14">
        <v>36</v>
      </c>
      <c r="D14">
        <v>6</v>
      </c>
      <c r="E14">
        <f t="shared" si="1"/>
        <v>42</v>
      </c>
      <c r="F14">
        <v>174</v>
      </c>
      <c r="G14">
        <f t="shared" si="2"/>
        <v>60</v>
      </c>
      <c r="H14">
        <v>31</v>
      </c>
      <c r="I14">
        <v>29</v>
      </c>
      <c r="J14">
        <f t="shared" si="3"/>
        <v>276</v>
      </c>
      <c r="L14">
        <v>42</v>
      </c>
      <c r="M14">
        <v>174</v>
      </c>
      <c r="N14">
        <v>60</v>
      </c>
      <c r="P14">
        <v>174</v>
      </c>
      <c r="Q14">
        <f t="shared" si="0"/>
        <v>102</v>
      </c>
      <c r="R14">
        <v>276</v>
      </c>
      <c r="T14" t="s">
        <v>717</v>
      </c>
      <c r="AF14">
        <v>174</v>
      </c>
      <c r="AG14">
        <v>102</v>
      </c>
      <c r="AH14">
        <v>276</v>
      </c>
      <c r="AI14" s="79">
        <f t="shared" si="4"/>
        <v>0.63043478260869568</v>
      </c>
      <c r="AJ14" s="79">
        <f t="shared" si="5"/>
        <v>0.36956521739130432</v>
      </c>
      <c r="AL14" s="18" t="s">
        <v>556</v>
      </c>
      <c r="AM14" s="18">
        <v>2.0047468931598718E-66</v>
      </c>
    </row>
    <row r="15" spans="1:40" ht="17" thickBot="1" x14ac:dyDescent="0.25">
      <c r="A15" t="s">
        <v>13</v>
      </c>
      <c r="B15" t="s">
        <v>460</v>
      </c>
      <c r="C15">
        <v>16</v>
      </c>
      <c r="D15">
        <v>28</v>
      </c>
      <c r="E15">
        <f t="shared" si="1"/>
        <v>44</v>
      </c>
      <c r="F15">
        <v>188</v>
      </c>
      <c r="G15">
        <f t="shared" si="2"/>
        <v>26</v>
      </c>
      <c r="H15">
        <v>14</v>
      </c>
      <c r="I15">
        <v>12</v>
      </c>
      <c r="J15">
        <f t="shared" si="3"/>
        <v>258</v>
      </c>
      <c r="L15">
        <v>44</v>
      </c>
      <c r="M15">
        <v>188</v>
      </c>
      <c r="N15">
        <v>26</v>
      </c>
      <c r="P15">
        <v>188</v>
      </c>
      <c r="Q15">
        <f t="shared" si="0"/>
        <v>70</v>
      </c>
      <c r="R15">
        <v>258</v>
      </c>
      <c r="T15" t="s">
        <v>719</v>
      </c>
      <c r="AF15">
        <v>188</v>
      </c>
      <c r="AG15">
        <v>70</v>
      </c>
      <c r="AH15">
        <v>258</v>
      </c>
      <c r="AI15" s="79">
        <f t="shared" si="4"/>
        <v>0.72868217054263562</v>
      </c>
      <c r="AJ15" s="79">
        <f t="shared" si="5"/>
        <v>0.27131782945736432</v>
      </c>
      <c r="AL15" s="27" t="s">
        <v>557</v>
      </c>
      <c r="AM15" s="27">
        <v>1.9783804054470222</v>
      </c>
      <c r="AN15" s="27"/>
    </row>
    <row r="16" spans="1:40" x14ac:dyDescent="0.2">
      <c r="A16" t="s">
        <v>14</v>
      </c>
      <c r="B16" t="s">
        <v>460</v>
      </c>
      <c r="C16">
        <v>18</v>
      </c>
      <c r="D16">
        <v>6</v>
      </c>
      <c r="E16">
        <f t="shared" si="1"/>
        <v>24</v>
      </c>
      <c r="F16">
        <v>206</v>
      </c>
      <c r="G16">
        <f t="shared" si="2"/>
        <v>41</v>
      </c>
      <c r="H16">
        <v>21</v>
      </c>
      <c r="I16">
        <v>20</v>
      </c>
      <c r="J16">
        <f t="shared" si="3"/>
        <v>271</v>
      </c>
      <c r="L16">
        <v>24</v>
      </c>
      <c r="M16">
        <v>206</v>
      </c>
      <c r="N16">
        <v>41</v>
      </c>
      <c r="P16">
        <v>206</v>
      </c>
      <c r="Q16">
        <f t="shared" si="0"/>
        <v>65</v>
      </c>
      <c r="R16">
        <v>271</v>
      </c>
      <c r="AF16">
        <v>206</v>
      </c>
      <c r="AG16">
        <v>65</v>
      </c>
      <c r="AH16">
        <v>271</v>
      </c>
      <c r="AI16" s="79">
        <f t="shared" si="4"/>
        <v>0.76014760147601479</v>
      </c>
      <c r="AJ16" s="79">
        <f t="shared" si="5"/>
        <v>0.23985239852398524</v>
      </c>
    </row>
    <row r="17" spans="1:36" x14ac:dyDescent="0.2">
      <c r="A17" t="s">
        <v>15</v>
      </c>
      <c r="B17" t="s">
        <v>460</v>
      </c>
      <c r="C17">
        <v>18</v>
      </c>
      <c r="D17">
        <v>10</v>
      </c>
      <c r="E17">
        <f t="shared" si="1"/>
        <v>28</v>
      </c>
      <c r="F17">
        <v>192</v>
      </c>
      <c r="G17">
        <f t="shared" si="2"/>
        <v>47</v>
      </c>
      <c r="H17">
        <v>17</v>
      </c>
      <c r="I17">
        <v>30</v>
      </c>
      <c r="J17">
        <f t="shared" si="3"/>
        <v>267</v>
      </c>
      <c r="L17">
        <v>28</v>
      </c>
      <c r="M17">
        <v>192</v>
      </c>
      <c r="N17">
        <v>47</v>
      </c>
      <c r="P17">
        <v>192</v>
      </c>
      <c r="Q17">
        <f t="shared" si="0"/>
        <v>75</v>
      </c>
      <c r="R17">
        <v>267</v>
      </c>
      <c r="T17" s="26" t="s">
        <v>535</v>
      </c>
      <c r="AF17">
        <v>192</v>
      </c>
      <c r="AG17">
        <v>75</v>
      </c>
      <c r="AH17">
        <v>267</v>
      </c>
      <c r="AI17" s="79">
        <f t="shared" si="4"/>
        <v>0.7191011235955056</v>
      </c>
      <c r="AJ17" s="79">
        <f t="shared" si="5"/>
        <v>0.2808988764044944</v>
      </c>
    </row>
    <row r="18" spans="1:36" x14ac:dyDescent="0.2">
      <c r="A18" t="s">
        <v>16</v>
      </c>
      <c r="B18" t="s">
        <v>460</v>
      </c>
      <c r="C18">
        <v>19</v>
      </c>
      <c r="D18">
        <v>23</v>
      </c>
      <c r="E18">
        <f t="shared" si="1"/>
        <v>42</v>
      </c>
      <c r="F18">
        <v>186</v>
      </c>
      <c r="G18">
        <f t="shared" si="2"/>
        <v>49</v>
      </c>
      <c r="H18">
        <v>35</v>
      </c>
      <c r="I18">
        <v>14</v>
      </c>
      <c r="J18">
        <f t="shared" si="3"/>
        <v>277</v>
      </c>
      <c r="L18">
        <v>42</v>
      </c>
      <c r="M18">
        <v>186</v>
      </c>
      <c r="N18">
        <v>49</v>
      </c>
      <c r="P18">
        <v>186</v>
      </c>
      <c r="Q18">
        <f t="shared" si="0"/>
        <v>91</v>
      </c>
      <c r="R18">
        <v>277</v>
      </c>
      <c r="T18" t="s">
        <v>718</v>
      </c>
      <c r="AF18">
        <v>186</v>
      </c>
      <c r="AG18">
        <v>91</v>
      </c>
      <c r="AH18">
        <v>277</v>
      </c>
      <c r="AI18" s="79">
        <f t="shared" si="4"/>
        <v>0.67148014440433212</v>
      </c>
      <c r="AJ18" s="79">
        <f t="shared" si="5"/>
        <v>0.32851985559566788</v>
      </c>
    </row>
    <row r="19" spans="1:36" x14ac:dyDescent="0.2">
      <c r="A19" t="s">
        <v>17</v>
      </c>
      <c r="B19" t="s">
        <v>460</v>
      </c>
      <c r="C19">
        <v>21</v>
      </c>
      <c r="D19">
        <v>9</v>
      </c>
      <c r="E19">
        <f t="shared" si="1"/>
        <v>30</v>
      </c>
      <c r="F19">
        <v>183</v>
      </c>
      <c r="G19">
        <f t="shared" si="2"/>
        <v>61</v>
      </c>
      <c r="H19">
        <v>13</v>
      </c>
      <c r="I19">
        <v>48</v>
      </c>
      <c r="J19">
        <f t="shared" si="3"/>
        <v>274</v>
      </c>
      <c r="L19">
        <v>30</v>
      </c>
      <c r="M19">
        <v>183</v>
      </c>
      <c r="N19">
        <v>61</v>
      </c>
      <c r="P19">
        <v>183</v>
      </c>
      <c r="Q19">
        <f t="shared" si="0"/>
        <v>91</v>
      </c>
      <c r="R19">
        <v>274</v>
      </c>
      <c r="T19" t="s">
        <v>713</v>
      </c>
      <c r="AF19">
        <v>183</v>
      </c>
      <c r="AG19">
        <v>91</v>
      </c>
      <c r="AH19">
        <v>274</v>
      </c>
      <c r="AI19" s="79">
        <f t="shared" si="4"/>
        <v>0.66788321167883213</v>
      </c>
      <c r="AJ19" s="79">
        <f t="shared" si="5"/>
        <v>0.33211678832116787</v>
      </c>
    </row>
    <row r="20" spans="1:36" x14ac:dyDescent="0.2">
      <c r="A20" t="s">
        <v>18</v>
      </c>
      <c r="B20" t="s">
        <v>462</v>
      </c>
      <c r="C20">
        <v>35</v>
      </c>
      <c r="D20">
        <v>9</v>
      </c>
      <c r="E20">
        <f t="shared" si="1"/>
        <v>44</v>
      </c>
      <c r="F20">
        <v>202</v>
      </c>
      <c r="G20">
        <f t="shared" si="2"/>
        <v>30</v>
      </c>
      <c r="H20">
        <v>20</v>
      </c>
      <c r="I20">
        <v>10</v>
      </c>
      <c r="J20">
        <f t="shared" si="3"/>
        <v>276</v>
      </c>
      <c r="L20">
        <v>44</v>
      </c>
      <c r="M20">
        <v>202</v>
      </c>
      <c r="N20">
        <v>30</v>
      </c>
      <c r="P20">
        <v>202</v>
      </c>
      <c r="Q20">
        <f t="shared" si="0"/>
        <v>74</v>
      </c>
      <c r="R20">
        <v>276</v>
      </c>
      <c r="AF20">
        <v>202</v>
      </c>
      <c r="AG20">
        <v>74</v>
      </c>
      <c r="AH20">
        <v>276</v>
      </c>
      <c r="AI20" s="79">
        <f t="shared" si="4"/>
        <v>0.73188405797101452</v>
      </c>
      <c r="AJ20" s="79">
        <f t="shared" si="5"/>
        <v>0.26811594202898553</v>
      </c>
    </row>
    <row r="21" spans="1:36" x14ac:dyDescent="0.2">
      <c r="A21" t="s">
        <v>19</v>
      </c>
      <c r="B21" t="s">
        <v>462</v>
      </c>
      <c r="C21">
        <v>62</v>
      </c>
      <c r="D21">
        <v>22</v>
      </c>
      <c r="E21">
        <f t="shared" si="1"/>
        <v>84</v>
      </c>
      <c r="F21">
        <v>177</v>
      </c>
      <c r="G21">
        <f t="shared" si="2"/>
        <v>19</v>
      </c>
      <c r="H21">
        <v>9</v>
      </c>
      <c r="I21">
        <v>10</v>
      </c>
      <c r="J21">
        <f t="shared" si="3"/>
        <v>280</v>
      </c>
      <c r="L21">
        <v>84</v>
      </c>
      <c r="M21">
        <v>177</v>
      </c>
      <c r="N21">
        <v>19</v>
      </c>
      <c r="P21">
        <v>177</v>
      </c>
      <c r="Q21">
        <f t="shared" si="0"/>
        <v>103</v>
      </c>
      <c r="R21">
        <v>280</v>
      </c>
      <c r="T21" s="78" t="s">
        <v>558</v>
      </c>
      <c r="U21" s="78"/>
      <c r="V21" s="78"/>
      <c r="AF21">
        <v>177</v>
      </c>
      <c r="AG21">
        <v>103</v>
      </c>
      <c r="AH21">
        <v>280</v>
      </c>
      <c r="AI21" s="79">
        <f t="shared" si="4"/>
        <v>0.63214285714285712</v>
      </c>
      <c r="AJ21" s="79">
        <f t="shared" si="5"/>
        <v>0.36785714285714288</v>
      </c>
    </row>
    <row r="22" spans="1:36" ht="17" thickBot="1" x14ac:dyDescent="0.25">
      <c r="A22" t="s">
        <v>20</v>
      </c>
      <c r="B22" t="s">
        <v>462</v>
      </c>
      <c r="C22">
        <v>103</v>
      </c>
      <c r="D22">
        <v>37</v>
      </c>
      <c r="E22">
        <f t="shared" si="1"/>
        <v>140</v>
      </c>
      <c r="F22">
        <v>119</v>
      </c>
      <c r="G22">
        <f t="shared" si="2"/>
        <v>17</v>
      </c>
      <c r="H22">
        <v>12</v>
      </c>
      <c r="I22">
        <v>5</v>
      </c>
      <c r="J22">
        <f t="shared" si="3"/>
        <v>276</v>
      </c>
      <c r="L22">
        <v>140</v>
      </c>
      <c r="M22">
        <v>119</v>
      </c>
      <c r="N22">
        <v>17</v>
      </c>
      <c r="P22">
        <v>119</v>
      </c>
      <c r="Q22">
        <f t="shared" si="0"/>
        <v>157</v>
      </c>
      <c r="R22">
        <v>276</v>
      </c>
      <c r="AF22">
        <v>119</v>
      </c>
      <c r="AG22">
        <v>157</v>
      </c>
      <c r="AH22">
        <v>276</v>
      </c>
      <c r="AI22" s="79">
        <f t="shared" si="4"/>
        <v>0.4311594202898551</v>
      </c>
      <c r="AJ22" s="79">
        <f t="shared" si="5"/>
        <v>0.5688405797101449</v>
      </c>
    </row>
    <row r="23" spans="1:36" x14ac:dyDescent="0.2">
      <c r="A23" t="s">
        <v>21</v>
      </c>
      <c r="B23" t="s">
        <v>462</v>
      </c>
      <c r="C23">
        <v>37</v>
      </c>
      <c r="D23">
        <v>24</v>
      </c>
      <c r="E23">
        <f t="shared" si="1"/>
        <v>61</v>
      </c>
      <c r="F23">
        <v>157</v>
      </c>
      <c r="G23">
        <f t="shared" si="2"/>
        <v>61</v>
      </c>
      <c r="H23">
        <v>37</v>
      </c>
      <c r="I23">
        <v>24</v>
      </c>
      <c r="J23">
        <f t="shared" si="3"/>
        <v>279</v>
      </c>
      <c r="L23">
        <v>61</v>
      </c>
      <c r="M23">
        <v>157</v>
      </c>
      <c r="N23">
        <v>61</v>
      </c>
      <c r="P23">
        <v>157</v>
      </c>
      <c r="Q23">
        <f t="shared" si="0"/>
        <v>122</v>
      </c>
      <c r="R23">
        <v>279</v>
      </c>
      <c r="T23" s="28"/>
      <c r="U23" s="28" t="s">
        <v>449</v>
      </c>
      <c r="V23" s="28" t="s">
        <v>519</v>
      </c>
      <c r="AF23">
        <v>157</v>
      </c>
      <c r="AG23">
        <v>122</v>
      </c>
      <c r="AH23">
        <v>279</v>
      </c>
      <c r="AI23" s="79">
        <f t="shared" si="4"/>
        <v>0.56272401433691754</v>
      </c>
      <c r="AJ23" s="79">
        <f t="shared" si="5"/>
        <v>0.43727598566308246</v>
      </c>
    </row>
    <row r="24" spans="1:36" x14ac:dyDescent="0.2">
      <c r="A24" t="s">
        <v>22</v>
      </c>
      <c r="B24" t="s">
        <v>462</v>
      </c>
      <c r="C24">
        <v>40</v>
      </c>
      <c r="D24">
        <v>8</v>
      </c>
      <c r="E24">
        <f t="shared" si="1"/>
        <v>48</v>
      </c>
      <c r="F24">
        <v>206</v>
      </c>
      <c r="G24">
        <f t="shared" si="2"/>
        <v>19</v>
      </c>
      <c r="H24">
        <v>11</v>
      </c>
      <c r="I24">
        <v>8</v>
      </c>
      <c r="J24">
        <f t="shared" si="3"/>
        <v>273</v>
      </c>
      <c r="L24">
        <v>48</v>
      </c>
      <c r="M24">
        <v>206</v>
      </c>
      <c r="N24">
        <v>19</v>
      </c>
      <c r="P24">
        <v>206</v>
      </c>
      <c r="Q24">
        <f t="shared" si="0"/>
        <v>67</v>
      </c>
      <c r="R24">
        <v>273</v>
      </c>
      <c r="T24" t="s">
        <v>538</v>
      </c>
      <c r="U24">
        <v>210.92366412213741</v>
      </c>
      <c r="V24">
        <v>63.725190839694655</v>
      </c>
      <c r="AF24">
        <v>206</v>
      </c>
      <c r="AG24">
        <v>67</v>
      </c>
      <c r="AH24">
        <v>273</v>
      </c>
      <c r="AI24" s="79">
        <f t="shared" si="4"/>
        <v>0.75457875457875456</v>
      </c>
      <c r="AJ24" s="79">
        <f t="shared" si="5"/>
        <v>0.24542124542124541</v>
      </c>
    </row>
    <row r="25" spans="1:36" x14ac:dyDescent="0.2">
      <c r="A25" t="s">
        <v>23</v>
      </c>
      <c r="B25" t="s">
        <v>462</v>
      </c>
      <c r="C25">
        <v>58</v>
      </c>
      <c r="D25">
        <v>7</v>
      </c>
      <c r="E25">
        <f t="shared" si="1"/>
        <v>65</v>
      </c>
      <c r="F25">
        <v>189</v>
      </c>
      <c r="G25">
        <f t="shared" si="2"/>
        <v>20</v>
      </c>
      <c r="H25">
        <v>14</v>
      </c>
      <c r="I25">
        <v>6</v>
      </c>
      <c r="J25">
        <f t="shared" si="3"/>
        <v>274</v>
      </c>
      <c r="L25">
        <v>65</v>
      </c>
      <c r="M25">
        <v>189</v>
      </c>
      <c r="N25">
        <v>20</v>
      </c>
      <c r="P25">
        <v>189</v>
      </c>
      <c r="Q25">
        <f t="shared" si="0"/>
        <v>85</v>
      </c>
      <c r="R25">
        <v>274</v>
      </c>
      <c r="T25" t="s">
        <v>539</v>
      </c>
      <c r="U25">
        <v>632.11720493247446</v>
      </c>
      <c r="V25">
        <v>620.03159130945392</v>
      </c>
      <c r="AF25">
        <v>189</v>
      </c>
      <c r="AG25">
        <v>85</v>
      </c>
      <c r="AH25">
        <v>274</v>
      </c>
      <c r="AI25" s="79">
        <f t="shared" si="4"/>
        <v>0.68978102189781021</v>
      </c>
      <c r="AJ25" s="79">
        <f t="shared" si="5"/>
        <v>0.31021897810218979</v>
      </c>
    </row>
    <row r="26" spans="1:36" x14ac:dyDescent="0.2">
      <c r="A26" t="s">
        <v>24</v>
      </c>
      <c r="B26" t="s">
        <v>463</v>
      </c>
      <c r="C26">
        <v>27</v>
      </c>
      <c r="D26">
        <v>33</v>
      </c>
      <c r="E26">
        <f t="shared" si="1"/>
        <v>60</v>
      </c>
      <c r="F26">
        <v>199</v>
      </c>
      <c r="G26">
        <f t="shared" si="2"/>
        <v>18</v>
      </c>
      <c r="H26">
        <v>11</v>
      </c>
      <c r="I26">
        <v>7</v>
      </c>
      <c r="J26">
        <f t="shared" si="3"/>
        <v>277</v>
      </c>
      <c r="L26">
        <v>60</v>
      </c>
      <c r="M26">
        <v>199</v>
      </c>
      <c r="N26">
        <v>18</v>
      </c>
      <c r="P26">
        <v>199</v>
      </c>
      <c r="Q26">
        <f t="shared" si="0"/>
        <v>78</v>
      </c>
      <c r="R26">
        <v>277</v>
      </c>
      <c r="T26" t="s">
        <v>540</v>
      </c>
      <c r="U26">
        <v>131</v>
      </c>
      <c r="V26">
        <v>131</v>
      </c>
      <c r="AF26">
        <v>199</v>
      </c>
      <c r="AG26">
        <v>78</v>
      </c>
      <c r="AH26">
        <v>277</v>
      </c>
      <c r="AI26" s="79">
        <f t="shared" si="4"/>
        <v>0.71841155234657039</v>
      </c>
      <c r="AJ26" s="79">
        <f t="shared" si="5"/>
        <v>0.28158844765342961</v>
      </c>
    </row>
    <row r="27" spans="1:36" x14ac:dyDescent="0.2">
      <c r="A27" t="s">
        <v>25</v>
      </c>
      <c r="B27" t="s">
        <v>463</v>
      </c>
      <c r="C27">
        <v>19</v>
      </c>
      <c r="D27">
        <v>6</v>
      </c>
      <c r="E27">
        <f t="shared" si="1"/>
        <v>25</v>
      </c>
      <c r="F27">
        <v>217</v>
      </c>
      <c r="G27">
        <f t="shared" si="2"/>
        <v>30</v>
      </c>
      <c r="H27">
        <v>15</v>
      </c>
      <c r="I27">
        <v>15</v>
      </c>
      <c r="J27">
        <f t="shared" si="3"/>
        <v>272</v>
      </c>
      <c r="L27">
        <v>25</v>
      </c>
      <c r="M27">
        <v>217</v>
      </c>
      <c r="N27">
        <v>30</v>
      </c>
      <c r="P27">
        <v>217</v>
      </c>
      <c r="Q27">
        <f t="shared" si="0"/>
        <v>55</v>
      </c>
      <c r="R27">
        <v>272</v>
      </c>
      <c r="T27" t="s">
        <v>559</v>
      </c>
      <c r="U27">
        <v>-0.98844845724110064</v>
      </c>
      <c r="AF27">
        <v>217</v>
      </c>
      <c r="AG27">
        <v>55</v>
      </c>
      <c r="AH27">
        <v>272</v>
      </c>
      <c r="AI27" s="79">
        <f t="shared" si="4"/>
        <v>0.79779411764705888</v>
      </c>
      <c r="AJ27" s="79">
        <f t="shared" si="5"/>
        <v>0.20220588235294118</v>
      </c>
    </row>
    <row r="28" spans="1:36" x14ac:dyDescent="0.2">
      <c r="A28" t="s">
        <v>26</v>
      </c>
      <c r="B28" t="s">
        <v>463</v>
      </c>
      <c r="C28">
        <v>20</v>
      </c>
      <c r="D28">
        <v>20</v>
      </c>
      <c r="E28">
        <f t="shared" si="1"/>
        <v>40</v>
      </c>
      <c r="F28">
        <v>203</v>
      </c>
      <c r="G28">
        <f t="shared" si="2"/>
        <v>35</v>
      </c>
      <c r="H28">
        <v>23</v>
      </c>
      <c r="I28">
        <v>12</v>
      </c>
      <c r="J28">
        <f t="shared" si="3"/>
        <v>278</v>
      </c>
      <c r="L28">
        <v>40</v>
      </c>
      <c r="M28">
        <v>203</v>
      </c>
      <c r="N28">
        <v>35</v>
      </c>
      <c r="P28">
        <v>203</v>
      </c>
      <c r="Q28">
        <f t="shared" si="0"/>
        <v>75</v>
      </c>
      <c r="R28">
        <v>278</v>
      </c>
      <c r="T28" t="s">
        <v>552</v>
      </c>
      <c r="U28">
        <v>0</v>
      </c>
      <c r="AF28">
        <v>203</v>
      </c>
      <c r="AG28">
        <v>75</v>
      </c>
      <c r="AH28">
        <v>278</v>
      </c>
      <c r="AI28" s="79">
        <f t="shared" si="4"/>
        <v>0.73021582733812951</v>
      </c>
      <c r="AJ28" s="79">
        <f t="shared" si="5"/>
        <v>0.26978417266187049</v>
      </c>
    </row>
    <row r="29" spans="1:36" x14ac:dyDescent="0.2">
      <c r="A29" t="s">
        <v>27</v>
      </c>
      <c r="B29" t="s">
        <v>463</v>
      </c>
      <c r="C29">
        <v>17</v>
      </c>
      <c r="D29">
        <v>15</v>
      </c>
      <c r="E29">
        <f t="shared" si="1"/>
        <v>32</v>
      </c>
      <c r="F29">
        <v>227</v>
      </c>
      <c r="G29">
        <f t="shared" si="2"/>
        <v>19</v>
      </c>
      <c r="H29">
        <v>12</v>
      </c>
      <c r="I29">
        <v>7</v>
      </c>
      <c r="J29">
        <f t="shared" si="3"/>
        <v>278</v>
      </c>
      <c r="L29">
        <v>32</v>
      </c>
      <c r="M29">
        <v>227</v>
      </c>
      <c r="N29">
        <v>19</v>
      </c>
      <c r="P29">
        <v>227</v>
      </c>
      <c r="Q29">
        <f t="shared" si="0"/>
        <v>51</v>
      </c>
      <c r="R29">
        <v>278</v>
      </c>
      <c r="T29" t="s">
        <v>541</v>
      </c>
      <c r="U29">
        <v>130</v>
      </c>
      <c r="AF29">
        <v>227</v>
      </c>
      <c r="AG29">
        <v>51</v>
      </c>
      <c r="AH29">
        <v>278</v>
      </c>
      <c r="AI29" s="79">
        <f t="shared" si="4"/>
        <v>0.81654676258992809</v>
      </c>
      <c r="AJ29" s="79">
        <f t="shared" si="5"/>
        <v>0.18345323741007194</v>
      </c>
    </row>
    <row r="30" spans="1:36" x14ac:dyDescent="0.2">
      <c r="A30" t="s">
        <v>28</v>
      </c>
      <c r="B30" t="s">
        <v>463</v>
      </c>
      <c r="C30">
        <v>37</v>
      </c>
      <c r="D30">
        <v>15</v>
      </c>
      <c r="E30">
        <f t="shared" si="1"/>
        <v>52</v>
      </c>
      <c r="F30">
        <v>202</v>
      </c>
      <c r="G30">
        <f t="shared" si="2"/>
        <v>21</v>
      </c>
      <c r="H30">
        <v>15</v>
      </c>
      <c r="I30">
        <v>6</v>
      </c>
      <c r="J30">
        <f t="shared" si="3"/>
        <v>275</v>
      </c>
      <c r="L30">
        <v>52</v>
      </c>
      <c r="M30">
        <v>202</v>
      </c>
      <c r="N30">
        <v>21</v>
      </c>
      <c r="P30">
        <v>202</v>
      </c>
      <c r="Q30">
        <f t="shared" si="0"/>
        <v>73</v>
      </c>
      <c r="R30">
        <v>275</v>
      </c>
      <c r="T30" t="s">
        <v>553</v>
      </c>
      <c r="U30">
        <v>33.764384894034798</v>
      </c>
      <c r="AF30">
        <v>202</v>
      </c>
      <c r="AG30">
        <v>73</v>
      </c>
      <c r="AH30">
        <v>275</v>
      </c>
      <c r="AI30" s="79">
        <f t="shared" si="4"/>
        <v>0.7345454545454545</v>
      </c>
      <c r="AJ30" s="79">
        <f t="shared" si="5"/>
        <v>0.26545454545454544</v>
      </c>
    </row>
    <row r="31" spans="1:36" x14ac:dyDescent="0.2">
      <c r="A31" t="s">
        <v>29</v>
      </c>
      <c r="B31" t="s">
        <v>463</v>
      </c>
      <c r="C31">
        <v>25</v>
      </c>
      <c r="D31">
        <v>4</v>
      </c>
      <c r="E31">
        <f t="shared" si="1"/>
        <v>29</v>
      </c>
      <c r="F31">
        <v>193</v>
      </c>
      <c r="G31">
        <f t="shared" si="2"/>
        <v>52</v>
      </c>
      <c r="H31">
        <v>13</v>
      </c>
      <c r="I31">
        <v>39</v>
      </c>
      <c r="J31">
        <f t="shared" si="3"/>
        <v>274</v>
      </c>
      <c r="L31">
        <v>29</v>
      </c>
      <c r="M31">
        <v>193</v>
      </c>
      <c r="N31">
        <v>52</v>
      </c>
      <c r="P31">
        <v>193</v>
      </c>
      <c r="Q31">
        <f t="shared" si="0"/>
        <v>81</v>
      </c>
      <c r="R31">
        <v>274</v>
      </c>
      <c r="T31" t="s">
        <v>554</v>
      </c>
      <c r="U31">
        <v>1.6768911318180788E-66</v>
      </c>
      <c r="AF31">
        <v>193</v>
      </c>
      <c r="AG31">
        <v>81</v>
      </c>
      <c r="AH31">
        <v>274</v>
      </c>
      <c r="AI31" s="79">
        <f t="shared" si="4"/>
        <v>0.70437956204379559</v>
      </c>
      <c r="AJ31" s="79">
        <f t="shared" si="5"/>
        <v>0.29562043795620441</v>
      </c>
    </row>
    <row r="32" spans="1:36" x14ac:dyDescent="0.2">
      <c r="A32" t="s">
        <v>30</v>
      </c>
      <c r="B32" t="s">
        <v>464</v>
      </c>
      <c r="C32">
        <v>21</v>
      </c>
      <c r="D32">
        <v>23</v>
      </c>
      <c r="E32">
        <f t="shared" si="1"/>
        <v>44</v>
      </c>
      <c r="F32">
        <v>200</v>
      </c>
      <c r="G32">
        <f t="shared" si="2"/>
        <v>32</v>
      </c>
      <c r="H32">
        <v>19</v>
      </c>
      <c r="I32">
        <v>13</v>
      </c>
      <c r="J32">
        <f t="shared" si="3"/>
        <v>276</v>
      </c>
      <c r="L32">
        <v>44</v>
      </c>
      <c r="M32">
        <v>200</v>
      </c>
      <c r="N32">
        <v>32</v>
      </c>
      <c r="P32">
        <v>200</v>
      </c>
      <c r="Q32">
        <f t="shared" si="0"/>
        <v>76</v>
      </c>
      <c r="R32">
        <v>276</v>
      </c>
      <c r="T32" t="s">
        <v>555</v>
      </c>
      <c r="U32">
        <v>1.6566594127194858</v>
      </c>
      <c r="AF32">
        <v>200</v>
      </c>
      <c r="AG32">
        <v>76</v>
      </c>
      <c r="AH32">
        <v>276</v>
      </c>
      <c r="AI32" s="79">
        <f t="shared" si="4"/>
        <v>0.72463768115942029</v>
      </c>
      <c r="AJ32" s="79">
        <f t="shared" si="5"/>
        <v>0.27536231884057971</v>
      </c>
    </row>
    <row r="33" spans="1:36" x14ac:dyDescent="0.2">
      <c r="A33" t="s">
        <v>31</v>
      </c>
      <c r="B33" t="s">
        <v>464</v>
      </c>
      <c r="C33">
        <v>11</v>
      </c>
      <c r="D33">
        <v>6</v>
      </c>
      <c r="E33">
        <f t="shared" si="1"/>
        <v>17</v>
      </c>
      <c r="F33">
        <v>235</v>
      </c>
      <c r="G33">
        <f t="shared" si="2"/>
        <v>25</v>
      </c>
      <c r="H33">
        <v>13</v>
      </c>
      <c r="I33">
        <v>12</v>
      </c>
      <c r="J33">
        <f t="shared" si="3"/>
        <v>277</v>
      </c>
      <c r="L33">
        <v>17</v>
      </c>
      <c r="M33">
        <v>235</v>
      </c>
      <c r="N33">
        <v>25</v>
      </c>
      <c r="P33">
        <v>235</v>
      </c>
      <c r="Q33">
        <f t="shared" si="0"/>
        <v>42</v>
      </c>
      <c r="R33">
        <v>277</v>
      </c>
      <c r="T33" s="18" t="s">
        <v>556</v>
      </c>
      <c r="U33" s="18">
        <v>3.3537822636361576E-66</v>
      </c>
      <c r="AF33">
        <v>235</v>
      </c>
      <c r="AG33">
        <v>42</v>
      </c>
      <c r="AH33">
        <v>277</v>
      </c>
      <c r="AI33" s="79">
        <f t="shared" si="4"/>
        <v>0.84837545126353786</v>
      </c>
      <c r="AJ33" s="79">
        <f t="shared" si="5"/>
        <v>0.15162454873646208</v>
      </c>
    </row>
    <row r="34" spans="1:36" ht="17" thickBot="1" x14ac:dyDescent="0.25">
      <c r="A34" t="s">
        <v>32</v>
      </c>
      <c r="B34" t="s">
        <v>464</v>
      </c>
      <c r="C34">
        <v>20</v>
      </c>
      <c r="D34">
        <v>5</v>
      </c>
      <c r="E34">
        <f t="shared" si="1"/>
        <v>25</v>
      </c>
      <c r="F34">
        <v>210</v>
      </c>
      <c r="G34">
        <f t="shared" si="2"/>
        <v>38</v>
      </c>
      <c r="H34">
        <v>19</v>
      </c>
      <c r="I34">
        <v>19</v>
      </c>
      <c r="J34">
        <f t="shared" si="3"/>
        <v>273</v>
      </c>
      <c r="L34">
        <v>25</v>
      </c>
      <c r="M34">
        <v>210</v>
      </c>
      <c r="N34">
        <v>38</v>
      </c>
      <c r="P34">
        <v>210</v>
      </c>
      <c r="Q34">
        <f t="shared" ref="Q34:Q65" si="6">SUM(L34+N34)</f>
        <v>63</v>
      </c>
      <c r="R34">
        <v>273</v>
      </c>
      <c r="T34" s="27" t="s">
        <v>557</v>
      </c>
      <c r="U34" s="27">
        <v>1.9783804054470222</v>
      </c>
      <c r="V34" s="27"/>
      <c r="AF34">
        <v>210</v>
      </c>
      <c r="AG34">
        <v>63</v>
      </c>
      <c r="AH34">
        <v>273</v>
      </c>
      <c r="AI34" s="79">
        <f t="shared" si="4"/>
        <v>0.76923076923076927</v>
      </c>
      <c r="AJ34" s="79">
        <f t="shared" si="5"/>
        <v>0.23076923076923078</v>
      </c>
    </row>
    <row r="35" spans="1:36" x14ac:dyDescent="0.2">
      <c r="A35" t="s">
        <v>33</v>
      </c>
      <c r="B35" t="s">
        <v>464</v>
      </c>
      <c r="C35">
        <v>19</v>
      </c>
      <c r="D35">
        <v>5</v>
      </c>
      <c r="E35">
        <f t="shared" si="1"/>
        <v>24</v>
      </c>
      <c r="F35">
        <v>202</v>
      </c>
      <c r="G35">
        <f t="shared" si="2"/>
        <v>50</v>
      </c>
      <c r="H35">
        <v>16</v>
      </c>
      <c r="I35">
        <v>34</v>
      </c>
      <c r="J35">
        <f t="shared" si="3"/>
        <v>276</v>
      </c>
      <c r="L35">
        <v>24</v>
      </c>
      <c r="M35">
        <v>202</v>
      </c>
      <c r="N35">
        <v>50</v>
      </c>
      <c r="P35">
        <v>202</v>
      </c>
      <c r="Q35">
        <f t="shared" si="6"/>
        <v>74</v>
      </c>
      <c r="R35">
        <v>276</v>
      </c>
      <c r="AF35">
        <v>202</v>
      </c>
      <c r="AG35">
        <v>74</v>
      </c>
      <c r="AH35">
        <v>276</v>
      </c>
      <c r="AI35" s="79">
        <f t="shared" si="4"/>
        <v>0.73188405797101452</v>
      </c>
      <c r="AJ35" s="79">
        <f t="shared" si="5"/>
        <v>0.26811594202898553</v>
      </c>
    </row>
    <row r="36" spans="1:36" x14ac:dyDescent="0.2">
      <c r="A36" t="s">
        <v>34</v>
      </c>
      <c r="B36" t="s">
        <v>464</v>
      </c>
      <c r="C36">
        <v>12</v>
      </c>
      <c r="D36">
        <v>4</v>
      </c>
      <c r="E36">
        <f t="shared" si="1"/>
        <v>16</v>
      </c>
      <c r="F36">
        <v>227</v>
      </c>
      <c r="G36">
        <f t="shared" si="2"/>
        <v>35</v>
      </c>
      <c r="H36">
        <v>22</v>
      </c>
      <c r="I36">
        <v>13</v>
      </c>
      <c r="J36">
        <f t="shared" si="3"/>
        <v>278</v>
      </c>
      <c r="L36">
        <v>16</v>
      </c>
      <c r="M36">
        <v>227</v>
      </c>
      <c r="N36">
        <v>35</v>
      </c>
      <c r="P36">
        <v>227</v>
      </c>
      <c r="Q36">
        <f t="shared" si="6"/>
        <v>51</v>
      </c>
      <c r="R36">
        <v>278</v>
      </c>
      <c r="AF36">
        <v>227</v>
      </c>
      <c r="AG36">
        <v>51</v>
      </c>
      <c r="AH36">
        <v>278</v>
      </c>
      <c r="AI36" s="79">
        <f t="shared" si="4"/>
        <v>0.81654676258992809</v>
      </c>
      <c r="AJ36" s="79">
        <f t="shared" si="5"/>
        <v>0.18345323741007194</v>
      </c>
    </row>
    <row r="37" spans="1:36" x14ac:dyDescent="0.2">
      <c r="A37" t="s">
        <v>35</v>
      </c>
      <c r="B37" t="s">
        <v>464</v>
      </c>
      <c r="C37">
        <v>14</v>
      </c>
      <c r="D37">
        <v>3</v>
      </c>
      <c r="E37">
        <f t="shared" si="1"/>
        <v>17</v>
      </c>
      <c r="F37">
        <v>223</v>
      </c>
      <c r="G37">
        <f t="shared" si="2"/>
        <v>22</v>
      </c>
      <c r="H37">
        <v>9</v>
      </c>
      <c r="I37">
        <v>13</v>
      </c>
      <c r="J37">
        <f t="shared" si="3"/>
        <v>262</v>
      </c>
      <c r="L37">
        <v>17</v>
      </c>
      <c r="M37">
        <v>223</v>
      </c>
      <c r="N37">
        <v>22</v>
      </c>
      <c r="P37">
        <v>223</v>
      </c>
      <c r="Q37">
        <f t="shared" si="6"/>
        <v>39</v>
      </c>
      <c r="R37">
        <v>262</v>
      </c>
      <c r="AF37">
        <v>223</v>
      </c>
      <c r="AG37">
        <v>39</v>
      </c>
      <c r="AH37">
        <v>262</v>
      </c>
      <c r="AI37" s="79">
        <f t="shared" si="4"/>
        <v>0.85114503816793896</v>
      </c>
      <c r="AJ37" s="79">
        <f t="shared" si="5"/>
        <v>0.14885496183206107</v>
      </c>
    </row>
    <row r="38" spans="1:36" x14ac:dyDescent="0.2">
      <c r="A38" t="s">
        <v>36</v>
      </c>
      <c r="B38" t="s">
        <v>465</v>
      </c>
      <c r="C38">
        <v>32</v>
      </c>
      <c r="D38">
        <v>5</v>
      </c>
      <c r="E38">
        <f t="shared" si="1"/>
        <v>37</v>
      </c>
      <c r="F38">
        <v>189</v>
      </c>
      <c r="G38">
        <f t="shared" si="2"/>
        <v>40</v>
      </c>
      <c r="H38">
        <v>14</v>
      </c>
      <c r="I38">
        <v>26</v>
      </c>
      <c r="J38">
        <f t="shared" si="3"/>
        <v>266</v>
      </c>
      <c r="L38">
        <v>37</v>
      </c>
      <c r="M38">
        <v>189</v>
      </c>
      <c r="N38">
        <v>40</v>
      </c>
      <c r="P38">
        <v>189</v>
      </c>
      <c r="Q38">
        <f t="shared" si="6"/>
        <v>77</v>
      </c>
      <c r="R38">
        <v>266</v>
      </c>
      <c r="AF38">
        <v>189</v>
      </c>
      <c r="AG38">
        <v>77</v>
      </c>
      <c r="AH38">
        <v>266</v>
      </c>
      <c r="AI38" s="79">
        <f t="shared" si="4"/>
        <v>0.71052631578947367</v>
      </c>
      <c r="AJ38" s="79">
        <f t="shared" si="5"/>
        <v>0.28947368421052633</v>
      </c>
    </row>
    <row r="39" spans="1:36" x14ac:dyDescent="0.2">
      <c r="A39" t="s">
        <v>37</v>
      </c>
      <c r="B39" t="s">
        <v>465</v>
      </c>
      <c r="C39">
        <v>14</v>
      </c>
      <c r="D39">
        <v>4</v>
      </c>
      <c r="E39">
        <f t="shared" si="1"/>
        <v>18</v>
      </c>
      <c r="F39">
        <v>218</v>
      </c>
      <c r="G39">
        <f t="shared" si="2"/>
        <v>38</v>
      </c>
      <c r="H39">
        <v>10</v>
      </c>
      <c r="I39">
        <v>28</v>
      </c>
      <c r="J39">
        <f t="shared" si="3"/>
        <v>274</v>
      </c>
      <c r="L39">
        <v>18</v>
      </c>
      <c r="M39">
        <v>218</v>
      </c>
      <c r="N39">
        <v>38</v>
      </c>
      <c r="P39">
        <v>218</v>
      </c>
      <c r="Q39">
        <f t="shared" si="6"/>
        <v>56</v>
      </c>
      <c r="R39">
        <v>274</v>
      </c>
      <c r="AF39">
        <v>218</v>
      </c>
      <c r="AG39">
        <v>56</v>
      </c>
      <c r="AH39">
        <v>274</v>
      </c>
      <c r="AI39" s="79">
        <f t="shared" si="4"/>
        <v>0.79562043795620441</v>
      </c>
      <c r="AJ39" s="79">
        <f t="shared" si="5"/>
        <v>0.20437956204379562</v>
      </c>
    </row>
    <row r="40" spans="1:36" x14ac:dyDescent="0.2">
      <c r="A40" t="s">
        <v>38</v>
      </c>
      <c r="B40" t="s">
        <v>465</v>
      </c>
      <c r="C40">
        <v>9</v>
      </c>
      <c r="D40">
        <v>10</v>
      </c>
      <c r="E40">
        <f t="shared" si="1"/>
        <v>19</v>
      </c>
      <c r="F40">
        <v>213</v>
      </c>
      <c r="G40">
        <f t="shared" si="2"/>
        <v>46</v>
      </c>
      <c r="H40">
        <v>17</v>
      </c>
      <c r="I40">
        <v>29</v>
      </c>
      <c r="J40">
        <f t="shared" si="3"/>
        <v>278</v>
      </c>
      <c r="L40">
        <v>19</v>
      </c>
      <c r="M40">
        <v>213</v>
      </c>
      <c r="N40">
        <v>46</v>
      </c>
      <c r="P40">
        <v>213</v>
      </c>
      <c r="Q40">
        <f t="shared" si="6"/>
        <v>65</v>
      </c>
      <c r="R40">
        <v>278</v>
      </c>
      <c r="AF40">
        <v>213</v>
      </c>
      <c r="AG40">
        <v>65</v>
      </c>
      <c r="AH40">
        <v>278</v>
      </c>
      <c r="AI40" s="79">
        <f t="shared" si="4"/>
        <v>0.76618705035971224</v>
      </c>
      <c r="AJ40" s="79">
        <f t="shared" si="5"/>
        <v>0.23381294964028776</v>
      </c>
    </row>
    <row r="41" spans="1:36" x14ac:dyDescent="0.2">
      <c r="A41" t="s">
        <v>39</v>
      </c>
      <c r="B41" t="s">
        <v>465</v>
      </c>
      <c r="C41">
        <v>29</v>
      </c>
      <c r="D41">
        <v>5</v>
      </c>
      <c r="E41">
        <f t="shared" si="1"/>
        <v>34</v>
      </c>
      <c r="F41">
        <v>189</v>
      </c>
      <c r="G41">
        <f t="shared" si="2"/>
        <v>52</v>
      </c>
      <c r="H41">
        <v>28</v>
      </c>
      <c r="I41">
        <v>24</v>
      </c>
      <c r="J41">
        <f t="shared" si="3"/>
        <v>275</v>
      </c>
      <c r="L41">
        <v>34</v>
      </c>
      <c r="M41">
        <v>189</v>
      </c>
      <c r="N41">
        <v>52</v>
      </c>
      <c r="P41">
        <v>189</v>
      </c>
      <c r="Q41">
        <f t="shared" si="6"/>
        <v>86</v>
      </c>
      <c r="R41">
        <v>275</v>
      </c>
      <c r="AF41">
        <v>189</v>
      </c>
      <c r="AG41">
        <v>86</v>
      </c>
      <c r="AH41">
        <v>275</v>
      </c>
      <c r="AI41" s="79">
        <f t="shared" si="4"/>
        <v>0.68727272727272726</v>
      </c>
      <c r="AJ41" s="79">
        <f t="shared" si="5"/>
        <v>0.31272727272727274</v>
      </c>
    </row>
    <row r="42" spans="1:36" x14ac:dyDescent="0.2">
      <c r="A42" t="s">
        <v>40</v>
      </c>
      <c r="B42" t="s">
        <v>465</v>
      </c>
      <c r="C42">
        <v>41</v>
      </c>
      <c r="D42">
        <v>13</v>
      </c>
      <c r="E42">
        <f t="shared" si="1"/>
        <v>54</v>
      </c>
      <c r="F42">
        <v>182</v>
      </c>
      <c r="G42">
        <f t="shared" si="2"/>
        <v>39</v>
      </c>
      <c r="H42">
        <v>17</v>
      </c>
      <c r="I42">
        <v>22</v>
      </c>
      <c r="J42">
        <f t="shared" si="3"/>
        <v>275</v>
      </c>
      <c r="L42">
        <v>54</v>
      </c>
      <c r="M42">
        <v>182</v>
      </c>
      <c r="N42">
        <v>39</v>
      </c>
      <c r="P42">
        <v>182</v>
      </c>
      <c r="Q42">
        <f t="shared" si="6"/>
        <v>93</v>
      </c>
      <c r="R42">
        <v>275</v>
      </c>
      <c r="AF42">
        <v>182</v>
      </c>
      <c r="AG42">
        <v>93</v>
      </c>
      <c r="AH42">
        <v>275</v>
      </c>
      <c r="AI42" s="79">
        <f t="shared" si="4"/>
        <v>0.66181818181818186</v>
      </c>
      <c r="AJ42" s="79">
        <f t="shared" si="5"/>
        <v>0.33818181818181819</v>
      </c>
    </row>
    <row r="43" spans="1:36" x14ac:dyDescent="0.2">
      <c r="A43" t="s">
        <v>41</v>
      </c>
      <c r="B43" t="s">
        <v>465</v>
      </c>
      <c r="C43">
        <v>10</v>
      </c>
      <c r="D43">
        <v>10</v>
      </c>
      <c r="E43">
        <f t="shared" si="1"/>
        <v>20</v>
      </c>
      <c r="F43">
        <v>216</v>
      </c>
      <c r="G43">
        <f t="shared" si="2"/>
        <v>40</v>
      </c>
      <c r="H43">
        <v>9</v>
      </c>
      <c r="I43">
        <v>31</v>
      </c>
      <c r="J43">
        <f t="shared" si="3"/>
        <v>276</v>
      </c>
      <c r="L43">
        <v>20</v>
      </c>
      <c r="M43">
        <v>216</v>
      </c>
      <c r="N43">
        <v>40</v>
      </c>
      <c r="P43">
        <v>216</v>
      </c>
      <c r="Q43">
        <f t="shared" si="6"/>
        <v>60</v>
      </c>
      <c r="R43">
        <v>276</v>
      </c>
      <c r="AF43">
        <v>216</v>
      </c>
      <c r="AG43">
        <v>60</v>
      </c>
      <c r="AH43">
        <v>276</v>
      </c>
      <c r="AI43" s="79">
        <f t="shared" si="4"/>
        <v>0.78260869565217395</v>
      </c>
      <c r="AJ43" s="79">
        <f t="shared" si="5"/>
        <v>0.21739130434782608</v>
      </c>
    </row>
    <row r="44" spans="1:36" x14ac:dyDescent="0.2">
      <c r="A44" t="s">
        <v>42</v>
      </c>
      <c r="B44" t="s">
        <v>466</v>
      </c>
      <c r="C44">
        <v>11</v>
      </c>
      <c r="D44">
        <v>5</v>
      </c>
      <c r="E44">
        <f t="shared" si="1"/>
        <v>16</v>
      </c>
      <c r="F44">
        <v>208</v>
      </c>
      <c r="G44">
        <f t="shared" si="2"/>
        <v>52</v>
      </c>
      <c r="H44">
        <v>15</v>
      </c>
      <c r="I44">
        <v>37</v>
      </c>
      <c r="J44">
        <f t="shared" si="3"/>
        <v>276</v>
      </c>
      <c r="L44">
        <v>16</v>
      </c>
      <c r="M44">
        <v>208</v>
      </c>
      <c r="N44">
        <v>52</v>
      </c>
      <c r="P44">
        <v>208</v>
      </c>
      <c r="Q44">
        <f t="shared" si="6"/>
        <v>68</v>
      </c>
      <c r="R44">
        <v>276</v>
      </c>
      <c r="AF44">
        <v>208</v>
      </c>
      <c r="AG44">
        <v>68</v>
      </c>
      <c r="AH44">
        <v>276</v>
      </c>
      <c r="AI44" s="79">
        <f t="shared" si="4"/>
        <v>0.75362318840579712</v>
      </c>
      <c r="AJ44" s="79">
        <f t="shared" si="5"/>
        <v>0.24637681159420291</v>
      </c>
    </row>
    <row r="45" spans="1:36" x14ac:dyDescent="0.2">
      <c r="A45" t="s">
        <v>43</v>
      </c>
      <c r="B45" t="s">
        <v>466</v>
      </c>
      <c r="C45">
        <v>11</v>
      </c>
      <c r="D45">
        <v>6</v>
      </c>
      <c r="E45">
        <f t="shared" si="1"/>
        <v>17</v>
      </c>
      <c r="F45">
        <v>222</v>
      </c>
      <c r="G45">
        <f t="shared" si="2"/>
        <v>36</v>
      </c>
      <c r="H45">
        <v>13</v>
      </c>
      <c r="I45">
        <v>23</v>
      </c>
      <c r="J45">
        <f t="shared" si="3"/>
        <v>275</v>
      </c>
      <c r="L45">
        <v>17</v>
      </c>
      <c r="M45">
        <v>222</v>
      </c>
      <c r="N45">
        <v>36</v>
      </c>
      <c r="P45">
        <v>222</v>
      </c>
      <c r="Q45">
        <f t="shared" si="6"/>
        <v>53</v>
      </c>
      <c r="R45">
        <v>275</v>
      </c>
      <c r="AF45">
        <v>222</v>
      </c>
      <c r="AG45">
        <v>53</v>
      </c>
      <c r="AH45">
        <v>275</v>
      </c>
      <c r="AI45" s="79">
        <f t="shared" si="4"/>
        <v>0.80727272727272725</v>
      </c>
      <c r="AJ45" s="79">
        <f t="shared" si="5"/>
        <v>0.19272727272727272</v>
      </c>
    </row>
    <row r="46" spans="1:36" x14ac:dyDescent="0.2">
      <c r="A46" t="s">
        <v>44</v>
      </c>
      <c r="B46" t="s">
        <v>466</v>
      </c>
      <c r="C46">
        <v>8</v>
      </c>
      <c r="D46">
        <v>8</v>
      </c>
      <c r="E46">
        <f t="shared" si="1"/>
        <v>16</v>
      </c>
      <c r="F46">
        <v>213</v>
      </c>
      <c r="G46">
        <f t="shared" si="2"/>
        <v>42</v>
      </c>
      <c r="H46">
        <v>17</v>
      </c>
      <c r="I46">
        <v>25</v>
      </c>
      <c r="J46">
        <f t="shared" si="3"/>
        <v>271</v>
      </c>
      <c r="L46">
        <v>16</v>
      </c>
      <c r="M46">
        <v>213</v>
      </c>
      <c r="N46">
        <v>42</v>
      </c>
      <c r="P46">
        <v>213</v>
      </c>
      <c r="Q46">
        <f t="shared" si="6"/>
        <v>58</v>
      </c>
      <c r="R46">
        <v>271</v>
      </c>
      <c r="AF46">
        <v>213</v>
      </c>
      <c r="AG46">
        <v>58</v>
      </c>
      <c r="AH46">
        <v>271</v>
      </c>
      <c r="AI46" s="79">
        <f t="shared" si="4"/>
        <v>0.7859778597785978</v>
      </c>
      <c r="AJ46" s="79">
        <f t="shared" si="5"/>
        <v>0.2140221402214022</v>
      </c>
    </row>
    <row r="47" spans="1:36" x14ac:dyDescent="0.2">
      <c r="A47" t="s">
        <v>45</v>
      </c>
      <c r="B47" t="s">
        <v>466</v>
      </c>
      <c r="C47">
        <v>8</v>
      </c>
      <c r="D47">
        <v>20</v>
      </c>
      <c r="E47">
        <f t="shared" si="1"/>
        <v>28</v>
      </c>
      <c r="F47">
        <v>129</v>
      </c>
      <c r="G47">
        <f t="shared" si="2"/>
        <v>116</v>
      </c>
      <c r="H47">
        <v>18</v>
      </c>
      <c r="I47">
        <v>98</v>
      </c>
      <c r="J47">
        <f t="shared" si="3"/>
        <v>273</v>
      </c>
      <c r="L47">
        <v>28</v>
      </c>
      <c r="M47">
        <v>129</v>
      </c>
      <c r="N47">
        <v>116</v>
      </c>
      <c r="P47">
        <v>129</v>
      </c>
      <c r="Q47">
        <f t="shared" si="6"/>
        <v>144</v>
      </c>
      <c r="R47">
        <v>273</v>
      </c>
      <c r="AF47">
        <v>129</v>
      </c>
      <c r="AG47">
        <v>144</v>
      </c>
      <c r="AH47">
        <v>273</v>
      </c>
      <c r="AI47" s="79">
        <f t="shared" si="4"/>
        <v>0.47252747252747251</v>
      </c>
      <c r="AJ47" s="79">
        <f t="shared" si="5"/>
        <v>0.52747252747252749</v>
      </c>
    </row>
    <row r="48" spans="1:36" x14ac:dyDescent="0.2">
      <c r="A48" t="s">
        <v>46</v>
      </c>
      <c r="B48" t="s">
        <v>466</v>
      </c>
      <c r="C48">
        <v>22</v>
      </c>
      <c r="D48">
        <v>6</v>
      </c>
      <c r="E48">
        <f t="shared" si="1"/>
        <v>28</v>
      </c>
      <c r="F48">
        <v>214</v>
      </c>
      <c r="G48">
        <f t="shared" si="2"/>
        <v>34</v>
      </c>
      <c r="H48">
        <v>12</v>
      </c>
      <c r="I48">
        <v>22</v>
      </c>
      <c r="J48">
        <f t="shared" si="3"/>
        <v>276</v>
      </c>
      <c r="L48">
        <v>28</v>
      </c>
      <c r="M48">
        <v>214</v>
      </c>
      <c r="N48">
        <v>34</v>
      </c>
      <c r="P48">
        <v>214</v>
      </c>
      <c r="Q48">
        <f t="shared" si="6"/>
        <v>62</v>
      </c>
      <c r="R48">
        <v>276</v>
      </c>
      <c r="AF48">
        <v>214</v>
      </c>
      <c r="AG48">
        <v>62</v>
      </c>
      <c r="AH48">
        <v>276</v>
      </c>
      <c r="AI48" s="79">
        <f t="shared" si="4"/>
        <v>0.77536231884057971</v>
      </c>
      <c r="AJ48" s="79">
        <f t="shared" si="5"/>
        <v>0.22463768115942029</v>
      </c>
    </row>
    <row r="49" spans="1:36" x14ac:dyDescent="0.2">
      <c r="A49" t="s">
        <v>47</v>
      </c>
      <c r="B49" t="s">
        <v>466</v>
      </c>
      <c r="C49">
        <v>18</v>
      </c>
      <c r="D49">
        <v>10</v>
      </c>
      <c r="E49">
        <f t="shared" si="1"/>
        <v>28</v>
      </c>
      <c r="F49">
        <v>221</v>
      </c>
      <c r="G49">
        <f t="shared" si="2"/>
        <v>27</v>
      </c>
      <c r="H49">
        <v>12</v>
      </c>
      <c r="I49">
        <v>15</v>
      </c>
      <c r="J49">
        <f t="shared" si="3"/>
        <v>276</v>
      </c>
      <c r="L49">
        <v>28</v>
      </c>
      <c r="M49">
        <v>221</v>
      </c>
      <c r="N49">
        <v>27</v>
      </c>
      <c r="P49">
        <v>221</v>
      </c>
      <c r="Q49">
        <f t="shared" si="6"/>
        <v>55</v>
      </c>
      <c r="R49">
        <v>276</v>
      </c>
      <c r="AF49">
        <v>221</v>
      </c>
      <c r="AG49">
        <v>55</v>
      </c>
      <c r="AH49">
        <v>276</v>
      </c>
      <c r="AI49" s="79">
        <f t="shared" si="4"/>
        <v>0.80072463768115942</v>
      </c>
      <c r="AJ49" s="79">
        <f t="shared" si="5"/>
        <v>0.19927536231884058</v>
      </c>
    </row>
    <row r="50" spans="1:36" x14ac:dyDescent="0.2">
      <c r="A50" t="s">
        <v>48</v>
      </c>
      <c r="B50" t="s">
        <v>467</v>
      </c>
      <c r="C50">
        <v>26</v>
      </c>
      <c r="D50">
        <v>5</v>
      </c>
      <c r="E50">
        <f t="shared" si="1"/>
        <v>31</v>
      </c>
      <c r="F50">
        <v>192</v>
      </c>
      <c r="G50">
        <f t="shared" si="2"/>
        <v>51</v>
      </c>
      <c r="H50">
        <v>15</v>
      </c>
      <c r="I50">
        <v>36</v>
      </c>
      <c r="J50">
        <f t="shared" si="3"/>
        <v>274</v>
      </c>
      <c r="L50">
        <v>31</v>
      </c>
      <c r="M50">
        <v>192</v>
      </c>
      <c r="N50">
        <v>51</v>
      </c>
      <c r="P50">
        <v>192</v>
      </c>
      <c r="Q50">
        <f t="shared" si="6"/>
        <v>82</v>
      </c>
      <c r="R50">
        <v>274</v>
      </c>
      <c r="AF50">
        <v>192</v>
      </c>
      <c r="AG50">
        <v>82</v>
      </c>
      <c r="AH50">
        <v>274</v>
      </c>
      <c r="AI50" s="79">
        <f t="shared" si="4"/>
        <v>0.7007299270072993</v>
      </c>
      <c r="AJ50" s="79">
        <f t="shared" si="5"/>
        <v>0.29927007299270075</v>
      </c>
    </row>
    <row r="51" spans="1:36" x14ac:dyDescent="0.2">
      <c r="A51" t="s">
        <v>49</v>
      </c>
      <c r="B51" t="s">
        <v>467</v>
      </c>
      <c r="C51">
        <v>82</v>
      </c>
      <c r="D51">
        <v>16</v>
      </c>
      <c r="E51">
        <f t="shared" si="1"/>
        <v>98</v>
      </c>
      <c r="F51">
        <v>142</v>
      </c>
      <c r="G51">
        <f t="shared" si="2"/>
        <v>38</v>
      </c>
      <c r="H51">
        <v>12</v>
      </c>
      <c r="I51">
        <v>26</v>
      </c>
      <c r="J51">
        <f t="shared" si="3"/>
        <v>278</v>
      </c>
      <c r="L51">
        <v>98</v>
      </c>
      <c r="M51">
        <v>142</v>
      </c>
      <c r="N51">
        <v>38</v>
      </c>
      <c r="P51">
        <v>142</v>
      </c>
      <c r="Q51">
        <f t="shared" si="6"/>
        <v>136</v>
      </c>
      <c r="R51">
        <v>278</v>
      </c>
      <c r="AF51">
        <v>142</v>
      </c>
      <c r="AG51">
        <v>136</v>
      </c>
      <c r="AH51">
        <v>278</v>
      </c>
      <c r="AI51" s="79">
        <f t="shared" si="4"/>
        <v>0.51079136690647486</v>
      </c>
      <c r="AJ51" s="79">
        <f t="shared" si="5"/>
        <v>0.48920863309352519</v>
      </c>
    </row>
    <row r="52" spans="1:36" x14ac:dyDescent="0.2">
      <c r="A52" t="s">
        <v>50</v>
      </c>
      <c r="B52" t="s">
        <v>467</v>
      </c>
      <c r="C52">
        <v>70</v>
      </c>
      <c r="D52">
        <v>36</v>
      </c>
      <c r="E52">
        <f t="shared" si="1"/>
        <v>106</v>
      </c>
      <c r="F52">
        <v>139</v>
      </c>
      <c r="G52">
        <f t="shared" si="2"/>
        <v>35</v>
      </c>
      <c r="H52">
        <v>11</v>
      </c>
      <c r="I52">
        <v>24</v>
      </c>
      <c r="J52">
        <f t="shared" si="3"/>
        <v>280</v>
      </c>
      <c r="L52">
        <v>106</v>
      </c>
      <c r="M52">
        <v>139</v>
      </c>
      <c r="N52">
        <v>35</v>
      </c>
      <c r="P52">
        <v>139</v>
      </c>
      <c r="Q52">
        <f t="shared" si="6"/>
        <v>141</v>
      </c>
      <c r="R52">
        <v>280</v>
      </c>
      <c r="AF52">
        <v>139</v>
      </c>
      <c r="AG52">
        <v>141</v>
      </c>
      <c r="AH52">
        <v>280</v>
      </c>
      <c r="AI52" s="79">
        <f t="shared" si="4"/>
        <v>0.49642857142857144</v>
      </c>
      <c r="AJ52" s="79">
        <f t="shared" si="5"/>
        <v>0.50357142857142856</v>
      </c>
    </row>
    <row r="53" spans="1:36" x14ac:dyDescent="0.2">
      <c r="A53" t="s">
        <v>51</v>
      </c>
      <c r="B53" t="s">
        <v>467</v>
      </c>
      <c r="C53">
        <v>19</v>
      </c>
      <c r="D53">
        <v>7</v>
      </c>
      <c r="E53">
        <f t="shared" si="1"/>
        <v>26</v>
      </c>
      <c r="F53">
        <v>212</v>
      </c>
      <c r="G53">
        <f t="shared" si="2"/>
        <v>34</v>
      </c>
      <c r="H53">
        <v>10</v>
      </c>
      <c r="I53">
        <v>24</v>
      </c>
      <c r="J53">
        <f t="shared" si="3"/>
        <v>272</v>
      </c>
      <c r="L53">
        <v>26</v>
      </c>
      <c r="M53">
        <v>212</v>
      </c>
      <c r="N53">
        <v>34</v>
      </c>
      <c r="P53">
        <v>212</v>
      </c>
      <c r="Q53">
        <f t="shared" si="6"/>
        <v>60</v>
      </c>
      <c r="R53">
        <v>272</v>
      </c>
      <c r="AF53">
        <v>212</v>
      </c>
      <c r="AG53">
        <v>60</v>
      </c>
      <c r="AH53">
        <v>272</v>
      </c>
      <c r="AI53" s="79">
        <f t="shared" si="4"/>
        <v>0.77941176470588236</v>
      </c>
      <c r="AJ53" s="79">
        <f t="shared" si="5"/>
        <v>0.22058823529411764</v>
      </c>
    </row>
    <row r="54" spans="1:36" x14ac:dyDescent="0.2">
      <c r="A54" t="s">
        <v>52</v>
      </c>
      <c r="B54" t="s">
        <v>467</v>
      </c>
      <c r="C54">
        <v>25</v>
      </c>
      <c r="D54">
        <v>10</v>
      </c>
      <c r="E54">
        <f t="shared" si="1"/>
        <v>35</v>
      </c>
      <c r="F54">
        <v>189</v>
      </c>
      <c r="G54">
        <f t="shared" si="2"/>
        <v>50</v>
      </c>
      <c r="H54">
        <v>13</v>
      </c>
      <c r="I54">
        <v>37</v>
      </c>
      <c r="J54">
        <f t="shared" si="3"/>
        <v>274</v>
      </c>
      <c r="L54">
        <v>35</v>
      </c>
      <c r="M54">
        <v>189</v>
      </c>
      <c r="N54">
        <v>50</v>
      </c>
      <c r="P54">
        <v>189</v>
      </c>
      <c r="Q54">
        <f t="shared" si="6"/>
        <v>85</v>
      </c>
      <c r="R54">
        <v>274</v>
      </c>
      <c r="AF54">
        <v>189</v>
      </c>
      <c r="AG54">
        <v>85</v>
      </c>
      <c r="AH54">
        <v>274</v>
      </c>
      <c r="AI54" s="79">
        <f t="shared" si="4"/>
        <v>0.68978102189781021</v>
      </c>
      <c r="AJ54" s="79">
        <f t="shared" si="5"/>
        <v>0.31021897810218979</v>
      </c>
    </row>
    <row r="55" spans="1:36" x14ac:dyDescent="0.2">
      <c r="A55" t="s">
        <v>53</v>
      </c>
      <c r="B55" t="s">
        <v>467</v>
      </c>
      <c r="C55">
        <v>39</v>
      </c>
      <c r="D55">
        <v>50</v>
      </c>
      <c r="E55">
        <f t="shared" si="1"/>
        <v>89</v>
      </c>
      <c r="F55">
        <v>153</v>
      </c>
      <c r="G55">
        <f t="shared" si="2"/>
        <v>30</v>
      </c>
      <c r="H55">
        <v>13</v>
      </c>
      <c r="I55">
        <v>17</v>
      </c>
      <c r="J55">
        <f t="shared" si="3"/>
        <v>272</v>
      </c>
      <c r="L55">
        <v>89</v>
      </c>
      <c r="M55">
        <v>153</v>
      </c>
      <c r="N55">
        <v>30</v>
      </c>
      <c r="P55">
        <v>153</v>
      </c>
      <c r="Q55">
        <f t="shared" si="6"/>
        <v>119</v>
      </c>
      <c r="R55">
        <v>272</v>
      </c>
      <c r="AF55">
        <v>153</v>
      </c>
      <c r="AG55">
        <v>119</v>
      </c>
      <c r="AH55">
        <v>272</v>
      </c>
      <c r="AI55" s="79">
        <f t="shared" si="4"/>
        <v>0.5625</v>
      </c>
      <c r="AJ55" s="79">
        <f t="shared" si="5"/>
        <v>0.4375</v>
      </c>
    </row>
    <row r="56" spans="1:36" x14ac:dyDescent="0.2">
      <c r="A56" t="s">
        <v>54</v>
      </c>
      <c r="B56" t="s">
        <v>468</v>
      </c>
      <c r="C56">
        <v>7</v>
      </c>
      <c r="D56">
        <v>8</v>
      </c>
      <c r="E56">
        <f t="shared" si="1"/>
        <v>15</v>
      </c>
      <c r="F56">
        <v>131</v>
      </c>
      <c r="G56">
        <f t="shared" si="2"/>
        <v>125</v>
      </c>
      <c r="H56">
        <v>18</v>
      </c>
      <c r="I56">
        <v>107</v>
      </c>
      <c r="J56">
        <f t="shared" si="3"/>
        <v>271</v>
      </c>
      <c r="L56">
        <v>15</v>
      </c>
      <c r="M56">
        <v>131</v>
      </c>
      <c r="N56">
        <v>125</v>
      </c>
      <c r="P56">
        <v>131</v>
      </c>
      <c r="Q56">
        <f t="shared" si="6"/>
        <v>140</v>
      </c>
      <c r="R56">
        <v>271</v>
      </c>
      <c r="AF56">
        <v>131</v>
      </c>
      <c r="AG56">
        <v>140</v>
      </c>
      <c r="AH56">
        <v>271</v>
      </c>
      <c r="AI56" s="79">
        <f t="shared" si="4"/>
        <v>0.48339483394833949</v>
      </c>
      <c r="AJ56" s="79">
        <f t="shared" si="5"/>
        <v>0.51660516605166051</v>
      </c>
    </row>
    <row r="57" spans="1:36" x14ac:dyDescent="0.2">
      <c r="A57" t="s">
        <v>55</v>
      </c>
      <c r="B57" t="s">
        <v>468</v>
      </c>
      <c r="C57">
        <v>13</v>
      </c>
      <c r="D57">
        <v>4</v>
      </c>
      <c r="E57">
        <f t="shared" si="1"/>
        <v>17</v>
      </c>
      <c r="F57">
        <v>235</v>
      </c>
      <c r="G57">
        <f t="shared" si="2"/>
        <v>20</v>
      </c>
      <c r="H57">
        <v>12</v>
      </c>
      <c r="I57">
        <v>8</v>
      </c>
      <c r="J57">
        <f t="shared" si="3"/>
        <v>272</v>
      </c>
      <c r="L57">
        <v>17</v>
      </c>
      <c r="M57">
        <v>235</v>
      </c>
      <c r="N57">
        <v>20</v>
      </c>
      <c r="P57">
        <v>235</v>
      </c>
      <c r="Q57">
        <f t="shared" si="6"/>
        <v>37</v>
      </c>
      <c r="R57">
        <v>272</v>
      </c>
      <c r="AF57">
        <v>235</v>
      </c>
      <c r="AG57">
        <v>37</v>
      </c>
      <c r="AH57">
        <v>272</v>
      </c>
      <c r="AI57" s="79">
        <f t="shared" si="4"/>
        <v>0.86397058823529416</v>
      </c>
      <c r="AJ57" s="79">
        <f t="shared" si="5"/>
        <v>0.13602941176470587</v>
      </c>
    </row>
    <row r="58" spans="1:36" x14ac:dyDescent="0.2">
      <c r="A58" t="s">
        <v>56</v>
      </c>
      <c r="B58" t="s">
        <v>468</v>
      </c>
      <c r="C58">
        <v>12</v>
      </c>
      <c r="D58">
        <v>4</v>
      </c>
      <c r="E58">
        <f t="shared" si="1"/>
        <v>16</v>
      </c>
      <c r="F58">
        <v>241</v>
      </c>
      <c r="G58">
        <f t="shared" si="2"/>
        <v>19</v>
      </c>
      <c r="H58">
        <v>11</v>
      </c>
      <c r="I58">
        <v>8</v>
      </c>
      <c r="J58">
        <f t="shared" si="3"/>
        <v>276</v>
      </c>
      <c r="L58">
        <v>16</v>
      </c>
      <c r="M58">
        <v>241</v>
      </c>
      <c r="N58">
        <v>19</v>
      </c>
      <c r="P58">
        <v>241</v>
      </c>
      <c r="Q58">
        <f t="shared" si="6"/>
        <v>35</v>
      </c>
      <c r="R58">
        <v>276</v>
      </c>
      <c r="AF58">
        <v>241</v>
      </c>
      <c r="AG58">
        <v>35</v>
      </c>
      <c r="AH58">
        <v>276</v>
      </c>
      <c r="AI58" s="79">
        <f t="shared" si="4"/>
        <v>0.87318840579710144</v>
      </c>
      <c r="AJ58" s="79">
        <f t="shared" si="5"/>
        <v>0.12681159420289856</v>
      </c>
    </row>
    <row r="59" spans="1:36" x14ac:dyDescent="0.2">
      <c r="A59" t="s">
        <v>57</v>
      </c>
      <c r="B59" t="s">
        <v>468</v>
      </c>
      <c r="C59">
        <v>13</v>
      </c>
      <c r="D59">
        <v>10</v>
      </c>
      <c r="E59">
        <f t="shared" si="1"/>
        <v>23</v>
      </c>
      <c r="F59">
        <v>206</v>
      </c>
      <c r="G59">
        <f t="shared" si="2"/>
        <v>43</v>
      </c>
      <c r="H59">
        <v>31</v>
      </c>
      <c r="I59">
        <v>12</v>
      </c>
      <c r="J59">
        <f t="shared" si="3"/>
        <v>272</v>
      </c>
      <c r="L59">
        <v>23</v>
      </c>
      <c r="M59">
        <v>206</v>
      </c>
      <c r="N59">
        <v>43</v>
      </c>
      <c r="P59">
        <v>206</v>
      </c>
      <c r="Q59">
        <f t="shared" si="6"/>
        <v>66</v>
      </c>
      <c r="R59">
        <v>272</v>
      </c>
      <c r="AF59">
        <v>206</v>
      </c>
      <c r="AG59">
        <v>66</v>
      </c>
      <c r="AH59">
        <v>272</v>
      </c>
      <c r="AI59" s="79">
        <f t="shared" si="4"/>
        <v>0.75735294117647056</v>
      </c>
      <c r="AJ59" s="79">
        <f t="shared" si="5"/>
        <v>0.24264705882352941</v>
      </c>
    </row>
    <row r="60" spans="1:36" x14ac:dyDescent="0.2">
      <c r="A60" t="s">
        <v>58</v>
      </c>
      <c r="B60" t="s">
        <v>468</v>
      </c>
      <c r="C60">
        <v>14</v>
      </c>
      <c r="D60">
        <v>4</v>
      </c>
      <c r="E60">
        <f t="shared" si="1"/>
        <v>18</v>
      </c>
      <c r="F60">
        <v>205</v>
      </c>
      <c r="G60">
        <f t="shared" si="2"/>
        <v>53</v>
      </c>
      <c r="H60">
        <v>44</v>
      </c>
      <c r="I60">
        <v>9</v>
      </c>
      <c r="J60">
        <f t="shared" si="3"/>
        <v>276</v>
      </c>
      <c r="L60">
        <v>18</v>
      </c>
      <c r="M60">
        <v>205</v>
      </c>
      <c r="N60">
        <v>53</v>
      </c>
      <c r="P60">
        <v>205</v>
      </c>
      <c r="Q60">
        <f t="shared" si="6"/>
        <v>71</v>
      </c>
      <c r="R60">
        <v>276</v>
      </c>
      <c r="AF60">
        <v>205</v>
      </c>
      <c r="AG60">
        <v>71</v>
      </c>
      <c r="AH60">
        <v>276</v>
      </c>
      <c r="AI60" s="79">
        <f t="shared" si="4"/>
        <v>0.74275362318840576</v>
      </c>
      <c r="AJ60" s="79">
        <f t="shared" si="5"/>
        <v>0.25724637681159418</v>
      </c>
    </row>
    <row r="61" spans="1:36" x14ac:dyDescent="0.2">
      <c r="A61" t="s">
        <v>59</v>
      </c>
      <c r="B61" t="s">
        <v>468</v>
      </c>
      <c r="C61">
        <v>13</v>
      </c>
      <c r="D61">
        <v>5</v>
      </c>
      <c r="E61">
        <f t="shared" si="1"/>
        <v>18</v>
      </c>
      <c r="F61">
        <v>234</v>
      </c>
      <c r="G61">
        <f t="shared" si="2"/>
        <v>24</v>
      </c>
      <c r="H61">
        <v>14</v>
      </c>
      <c r="I61">
        <v>10</v>
      </c>
      <c r="J61">
        <f t="shared" si="3"/>
        <v>276</v>
      </c>
      <c r="L61">
        <v>18</v>
      </c>
      <c r="M61">
        <v>234</v>
      </c>
      <c r="N61">
        <v>24</v>
      </c>
      <c r="P61">
        <v>234</v>
      </c>
      <c r="Q61">
        <f t="shared" si="6"/>
        <v>42</v>
      </c>
      <c r="R61">
        <v>276</v>
      </c>
      <c r="AF61">
        <v>234</v>
      </c>
      <c r="AG61">
        <v>42</v>
      </c>
      <c r="AH61">
        <v>276</v>
      </c>
      <c r="AI61" s="79">
        <f t="shared" si="4"/>
        <v>0.84782608695652173</v>
      </c>
      <c r="AJ61" s="79">
        <f t="shared" si="5"/>
        <v>0.15217391304347827</v>
      </c>
    </row>
    <row r="62" spans="1:36" x14ac:dyDescent="0.2">
      <c r="A62" t="s">
        <v>60</v>
      </c>
      <c r="B62" t="s">
        <v>468</v>
      </c>
      <c r="C62">
        <v>13</v>
      </c>
      <c r="D62">
        <v>6</v>
      </c>
      <c r="E62">
        <f t="shared" si="1"/>
        <v>19</v>
      </c>
      <c r="F62">
        <v>233</v>
      </c>
      <c r="G62">
        <f t="shared" si="2"/>
        <v>23</v>
      </c>
      <c r="H62">
        <v>12</v>
      </c>
      <c r="I62">
        <v>11</v>
      </c>
      <c r="J62">
        <f t="shared" si="3"/>
        <v>275</v>
      </c>
      <c r="L62">
        <v>19</v>
      </c>
      <c r="M62">
        <v>233</v>
      </c>
      <c r="N62">
        <v>23</v>
      </c>
      <c r="P62">
        <v>233</v>
      </c>
      <c r="Q62">
        <f t="shared" si="6"/>
        <v>42</v>
      </c>
      <c r="R62">
        <v>275</v>
      </c>
      <c r="AF62">
        <v>233</v>
      </c>
      <c r="AG62">
        <v>42</v>
      </c>
      <c r="AH62">
        <v>275</v>
      </c>
      <c r="AI62" s="79">
        <f t="shared" si="4"/>
        <v>0.84727272727272729</v>
      </c>
      <c r="AJ62" s="79">
        <f t="shared" si="5"/>
        <v>0.15272727272727274</v>
      </c>
    </row>
    <row r="63" spans="1:36" x14ac:dyDescent="0.2">
      <c r="A63" t="s">
        <v>61</v>
      </c>
      <c r="B63" t="s">
        <v>469</v>
      </c>
      <c r="C63">
        <v>13</v>
      </c>
      <c r="D63">
        <v>6</v>
      </c>
      <c r="E63">
        <f t="shared" si="1"/>
        <v>19</v>
      </c>
      <c r="F63">
        <v>236</v>
      </c>
      <c r="G63">
        <f t="shared" si="2"/>
        <v>21</v>
      </c>
      <c r="H63">
        <v>14</v>
      </c>
      <c r="I63">
        <v>7</v>
      </c>
      <c r="J63">
        <f t="shared" si="3"/>
        <v>276</v>
      </c>
      <c r="L63">
        <v>19</v>
      </c>
      <c r="M63">
        <v>236</v>
      </c>
      <c r="N63">
        <v>21</v>
      </c>
      <c r="P63">
        <v>236</v>
      </c>
      <c r="Q63">
        <f t="shared" si="6"/>
        <v>40</v>
      </c>
      <c r="R63">
        <v>276</v>
      </c>
      <c r="AF63">
        <v>236</v>
      </c>
      <c r="AG63">
        <v>40</v>
      </c>
      <c r="AH63">
        <v>276</v>
      </c>
      <c r="AI63" s="79">
        <f t="shared" si="4"/>
        <v>0.85507246376811596</v>
      </c>
      <c r="AJ63" s="79">
        <f t="shared" si="5"/>
        <v>0.14492753623188406</v>
      </c>
    </row>
    <row r="64" spans="1:36" x14ac:dyDescent="0.2">
      <c r="A64" t="s">
        <v>62</v>
      </c>
      <c r="B64" t="s">
        <v>469</v>
      </c>
      <c r="C64">
        <v>15</v>
      </c>
      <c r="D64">
        <v>4</v>
      </c>
      <c r="E64">
        <f t="shared" si="1"/>
        <v>19</v>
      </c>
      <c r="F64">
        <v>240</v>
      </c>
      <c r="G64">
        <f t="shared" si="2"/>
        <v>19</v>
      </c>
      <c r="H64">
        <v>13</v>
      </c>
      <c r="I64">
        <v>6</v>
      </c>
      <c r="J64">
        <f t="shared" si="3"/>
        <v>278</v>
      </c>
      <c r="L64">
        <v>19</v>
      </c>
      <c r="M64">
        <v>240</v>
      </c>
      <c r="N64">
        <v>19</v>
      </c>
      <c r="P64">
        <v>240</v>
      </c>
      <c r="Q64">
        <f t="shared" si="6"/>
        <v>38</v>
      </c>
      <c r="R64">
        <v>278</v>
      </c>
      <c r="AF64">
        <v>240</v>
      </c>
      <c r="AG64">
        <v>38</v>
      </c>
      <c r="AH64">
        <v>278</v>
      </c>
      <c r="AI64" s="79">
        <f t="shared" si="4"/>
        <v>0.86330935251798557</v>
      </c>
      <c r="AJ64" s="79">
        <f t="shared" si="5"/>
        <v>0.1366906474820144</v>
      </c>
    </row>
    <row r="65" spans="1:36" x14ac:dyDescent="0.2">
      <c r="A65" t="s">
        <v>63</v>
      </c>
      <c r="B65" t="s">
        <v>469</v>
      </c>
      <c r="C65">
        <v>14</v>
      </c>
      <c r="D65">
        <v>14</v>
      </c>
      <c r="E65">
        <f t="shared" si="1"/>
        <v>28</v>
      </c>
      <c r="F65">
        <v>229</v>
      </c>
      <c r="G65">
        <f t="shared" si="2"/>
        <v>15</v>
      </c>
      <c r="H65">
        <v>10</v>
      </c>
      <c r="I65">
        <v>5</v>
      </c>
      <c r="J65">
        <f t="shared" si="3"/>
        <v>272</v>
      </c>
      <c r="L65">
        <v>28</v>
      </c>
      <c r="M65">
        <v>229</v>
      </c>
      <c r="N65">
        <v>15</v>
      </c>
      <c r="P65">
        <v>229</v>
      </c>
      <c r="Q65">
        <f t="shared" si="6"/>
        <v>43</v>
      </c>
      <c r="R65">
        <v>272</v>
      </c>
      <c r="AF65">
        <v>229</v>
      </c>
      <c r="AG65">
        <v>43</v>
      </c>
      <c r="AH65">
        <v>272</v>
      </c>
      <c r="AI65" s="79">
        <f t="shared" si="4"/>
        <v>0.84191176470588236</v>
      </c>
      <c r="AJ65" s="79">
        <f t="shared" si="5"/>
        <v>0.15808823529411764</v>
      </c>
    </row>
    <row r="66" spans="1:36" x14ac:dyDescent="0.2">
      <c r="A66" t="s">
        <v>64</v>
      </c>
      <c r="B66" t="s">
        <v>469</v>
      </c>
      <c r="C66">
        <v>13</v>
      </c>
      <c r="D66">
        <v>9</v>
      </c>
      <c r="E66">
        <f t="shared" si="1"/>
        <v>22</v>
      </c>
      <c r="F66">
        <v>190</v>
      </c>
      <c r="G66">
        <f t="shared" si="2"/>
        <v>63</v>
      </c>
      <c r="H66">
        <v>45</v>
      </c>
      <c r="I66">
        <v>18</v>
      </c>
      <c r="J66">
        <f t="shared" si="3"/>
        <v>275</v>
      </c>
      <c r="L66">
        <v>22</v>
      </c>
      <c r="M66">
        <v>190</v>
      </c>
      <c r="N66">
        <v>63</v>
      </c>
      <c r="P66">
        <v>190</v>
      </c>
      <c r="Q66">
        <f t="shared" ref="Q66:Q97" si="7">SUM(L66+N66)</f>
        <v>85</v>
      </c>
      <c r="R66">
        <v>275</v>
      </c>
      <c r="AF66">
        <v>190</v>
      </c>
      <c r="AG66">
        <v>85</v>
      </c>
      <c r="AH66">
        <v>275</v>
      </c>
      <c r="AI66" s="79">
        <f t="shared" si="4"/>
        <v>0.69090909090909092</v>
      </c>
      <c r="AJ66" s="79">
        <f t="shared" si="5"/>
        <v>0.30909090909090908</v>
      </c>
    </row>
    <row r="67" spans="1:36" x14ac:dyDescent="0.2">
      <c r="A67" t="s">
        <v>65</v>
      </c>
      <c r="B67" t="s">
        <v>469</v>
      </c>
      <c r="C67">
        <v>14</v>
      </c>
      <c r="D67">
        <v>3</v>
      </c>
      <c r="E67">
        <f t="shared" ref="E67:E130" si="8">SUM(C67,D67)</f>
        <v>17</v>
      </c>
      <c r="F67">
        <v>237</v>
      </c>
      <c r="G67">
        <f t="shared" ref="G67:G130" si="9">SUM(H67,I67)</f>
        <v>18</v>
      </c>
      <c r="H67">
        <v>12</v>
      </c>
      <c r="I67">
        <v>6</v>
      </c>
      <c r="J67">
        <f t="shared" ref="J67:J130" si="10">SUM(E67:G67)</f>
        <v>272</v>
      </c>
      <c r="L67">
        <v>17</v>
      </c>
      <c r="M67">
        <v>237</v>
      </c>
      <c r="N67">
        <v>18</v>
      </c>
      <c r="P67">
        <v>237</v>
      </c>
      <c r="Q67">
        <f t="shared" si="7"/>
        <v>35</v>
      </c>
      <c r="R67">
        <v>272</v>
      </c>
      <c r="AF67">
        <v>237</v>
      </c>
      <c r="AG67">
        <v>35</v>
      </c>
      <c r="AH67">
        <v>272</v>
      </c>
      <c r="AI67" s="79">
        <f t="shared" ref="AI67:AI130" si="11">AF67/AH67</f>
        <v>0.87132352941176472</v>
      </c>
      <c r="AJ67" s="79">
        <f t="shared" ref="AJ67:AJ130" si="12">AG67/AH67</f>
        <v>0.12867647058823528</v>
      </c>
    </row>
    <row r="68" spans="1:36" x14ac:dyDescent="0.2">
      <c r="A68" t="s">
        <v>66</v>
      </c>
      <c r="B68" t="s">
        <v>469</v>
      </c>
      <c r="C68">
        <v>13</v>
      </c>
      <c r="D68">
        <v>5</v>
      </c>
      <c r="E68">
        <f t="shared" si="8"/>
        <v>18</v>
      </c>
      <c r="F68">
        <v>236</v>
      </c>
      <c r="G68">
        <f t="shared" si="9"/>
        <v>22</v>
      </c>
      <c r="H68">
        <v>14</v>
      </c>
      <c r="I68">
        <v>8</v>
      </c>
      <c r="J68">
        <f t="shared" si="10"/>
        <v>276</v>
      </c>
      <c r="L68">
        <v>18</v>
      </c>
      <c r="M68">
        <v>236</v>
      </c>
      <c r="N68">
        <v>22</v>
      </c>
      <c r="P68">
        <v>236</v>
      </c>
      <c r="Q68">
        <f t="shared" si="7"/>
        <v>40</v>
      </c>
      <c r="R68">
        <v>276</v>
      </c>
      <c r="AF68">
        <v>236</v>
      </c>
      <c r="AG68">
        <v>40</v>
      </c>
      <c r="AH68">
        <v>276</v>
      </c>
      <c r="AI68" s="79">
        <f t="shared" si="11"/>
        <v>0.85507246376811596</v>
      </c>
      <c r="AJ68" s="79">
        <f t="shared" si="12"/>
        <v>0.14492753623188406</v>
      </c>
    </row>
    <row r="69" spans="1:36" x14ac:dyDescent="0.2">
      <c r="A69" t="s">
        <v>67</v>
      </c>
      <c r="B69" t="s">
        <v>469</v>
      </c>
      <c r="C69">
        <v>13</v>
      </c>
      <c r="D69">
        <v>9</v>
      </c>
      <c r="E69">
        <f t="shared" si="8"/>
        <v>22</v>
      </c>
      <c r="F69">
        <v>235</v>
      </c>
      <c r="G69">
        <f t="shared" si="9"/>
        <v>19</v>
      </c>
      <c r="H69">
        <v>12</v>
      </c>
      <c r="I69">
        <v>7</v>
      </c>
      <c r="J69">
        <f t="shared" si="10"/>
        <v>276</v>
      </c>
      <c r="L69">
        <v>22</v>
      </c>
      <c r="M69">
        <v>235</v>
      </c>
      <c r="N69">
        <v>19</v>
      </c>
      <c r="P69">
        <v>235</v>
      </c>
      <c r="Q69">
        <f t="shared" si="7"/>
        <v>41</v>
      </c>
      <c r="R69">
        <v>276</v>
      </c>
      <c r="AF69">
        <v>235</v>
      </c>
      <c r="AG69">
        <v>41</v>
      </c>
      <c r="AH69">
        <v>276</v>
      </c>
      <c r="AI69" s="79">
        <f t="shared" si="11"/>
        <v>0.85144927536231885</v>
      </c>
      <c r="AJ69" s="79">
        <f t="shared" si="12"/>
        <v>0.14855072463768115</v>
      </c>
    </row>
    <row r="70" spans="1:36" x14ac:dyDescent="0.2">
      <c r="A70" t="s">
        <v>68</v>
      </c>
      <c r="B70" t="s">
        <v>469</v>
      </c>
      <c r="C70">
        <v>13</v>
      </c>
      <c r="D70">
        <v>5</v>
      </c>
      <c r="E70">
        <f t="shared" si="8"/>
        <v>18</v>
      </c>
      <c r="F70">
        <v>234</v>
      </c>
      <c r="G70">
        <f t="shared" si="9"/>
        <v>24</v>
      </c>
      <c r="H70">
        <v>17</v>
      </c>
      <c r="I70">
        <v>7</v>
      </c>
      <c r="J70">
        <f t="shared" si="10"/>
        <v>276</v>
      </c>
      <c r="L70">
        <v>18</v>
      </c>
      <c r="M70">
        <v>234</v>
      </c>
      <c r="N70">
        <v>24</v>
      </c>
      <c r="P70">
        <v>234</v>
      </c>
      <c r="Q70">
        <f t="shared" si="7"/>
        <v>42</v>
      </c>
      <c r="R70">
        <v>276</v>
      </c>
      <c r="AF70">
        <v>234</v>
      </c>
      <c r="AG70">
        <v>42</v>
      </c>
      <c r="AH70">
        <v>276</v>
      </c>
      <c r="AI70" s="79">
        <f t="shared" si="11"/>
        <v>0.84782608695652173</v>
      </c>
      <c r="AJ70" s="79">
        <f t="shared" si="12"/>
        <v>0.15217391304347827</v>
      </c>
    </row>
    <row r="71" spans="1:36" x14ac:dyDescent="0.2">
      <c r="A71" t="s">
        <v>69</v>
      </c>
      <c r="B71" t="s">
        <v>469</v>
      </c>
      <c r="C71">
        <v>22</v>
      </c>
      <c r="D71">
        <v>40</v>
      </c>
      <c r="E71">
        <f t="shared" si="8"/>
        <v>62</v>
      </c>
      <c r="F71">
        <v>195</v>
      </c>
      <c r="G71">
        <f t="shared" si="9"/>
        <v>16</v>
      </c>
      <c r="H71">
        <v>11</v>
      </c>
      <c r="I71">
        <v>5</v>
      </c>
      <c r="J71">
        <f t="shared" si="10"/>
        <v>273</v>
      </c>
      <c r="L71">
        <v>62</v>
      </c>
      <c r="M71">
        <v>195</v>
      </c>
      <c r="N71">
        <v>16</v>
      </c>
      <c r="P71">
        <v>195</v>
      </c>
      <c r="Q71">
        <f t="shared" si="7"/>
        <v>78</v>
      </c>
      <c r="R71">
        <v>273</v>
      </c>
      <c r="AF71">
        <v>195</v>
      </c>
      <c r="AG71">
        <v>78</v>
      </c>
      <c r="AH71">
        <v>273</v>
      </c>
      <c r="AI71" s="79">
        <f t="shared" si="11"/>
        <v>0.7142857142857143</v>
      </c>
      <c r="AJ71" s="79">
        <f t="shared" si="12"/>
        <v>0.2857142857142857</v>
      </c>
    </row>
    <row r="72" spans="1:36" x14ac:dyDescent="0.2">
      <c r="A72" t="s">
        <v>70</v>
      </c>
      <c r="B72" t="s">
        <v>469</v>
      </c>
      <c r="C72">
        <v>12</v>
      </c>
      <c r="D72">
        <v>6</v>
      </c>
      <c r="E72">
        <f t="shared" si="8"/>
        <v>18</v>
      </c>
      <c r="F72">
        <v>238</v>
      </c>
      <c r="G72">
        <f t="shared" si="9"/>
        <v>19</v>
      </c>
      <c r="H72">
        <v>13</v>
      </c>
      <c r="I72">
        <v>6</v>
      </c>
      <c r="J72">
        <f t="shared" si="10"/>
        <v>275</v>
      </c>
      <c r="L72">
        <v>18</v>
      </c>
      <c r="M72">
        <v>238</v>
      </c>
      <c r="N72">
        <v>19</v>
      </c>
      <c r="P72">
        <v>238</v>
      </c>
      <c r="Q72">
        <f t="shared" si="7"/>
        <v>37</v>
      </c>
      <c r="R72">
        <v>275</v>
      </c>
      <c r="AF72">
        <v>238</v>
      </c>
      <c r="AG72">
        <v>37</v>
      </c>
      <c r="AH72">
        <v>275</v>
      </c>
      <c r="AI72" s="79">
        <f t="shared" si="11"/>
        <v>0.86545454545454548</v>
      </c>
      <c r="AJ72" s="79">
        <f t="shared" si="12"/>
        <v>0.13454545454545455</v>
      </c>
    </row>
    <row r="73" spans="1:36" x14ac:dyDescent="0.2">
      <c r="A73" t="s">
        <v>71</v>
      </c>
      <c r="B73" t="s">
        <v>469</v>
      </c>
      <c r="C73">
        <v>14</v>
      </c>
      <c r="D73">
        <v>5</v>
      </c>
      <c r="E73">
        <f t="shared" si="8"/>
        <v>19</v>
      </c>
      <c r="F73">
        <v>225</v>
      </c>
      <c r="G73">
        <f t="shared" si="9"/>
        <v>32</v>
      </c>
      <c r="H73">
        <v>22</v>
      </c>
      <c r="I73">
        <v>10</v>
      </c>
      <c r="J73">
        <f t="shared" si="10"/>
        <v>276</v>
      </c>
      <c r="L73">
        <v>19</v>
      </c>
      <c r="M73">
        <v>225</v>
      </c>
      <c r="N73">
        <v>32</v>
      </c>
      <c r="P73">
        <v>225</v>
      </c>
      <c r="Q73">
        <f t="shared" si="7"/>
        <v>51</v>
      </c>
      <c r="R73">
        <v>276</v>
      </c>
      <c r="AF73">
        <v>225</v>
      </c>
      <c r="AG73">
        <v>51</v>
      </c>
      <c r="AH73">
        <v>276</v>
      </c>
      <c r="AI73" s="79">
        <f t="shared" si="11"/>
        <v>0.81521739130434778</v>
      </c>
      <c r="AJ73" s="79">
        <f t="shared" si="12"/>
        <v>0.18478260869565216</v>
      </c>
    </row>
    <row r="74" spans="1:36" x14ac:dyDescent="0.2">
      <c r="A74" t="s">
        <v>72</v>
      </c>
      <c r="B74" t="s">
        <v>469</v>
      </c>
      <c r="C74">
        <v>14</v>
      </c>
      <c r="D74">
        <v>3</v>
      </c>
      <c r="E74">
        <f t="shared" si="8"/>
        <v>17</v>
      </c>
      <c r="F74">
        <v>236</v>
      </c>
      <c r="G74">
        <f t="shared" si="9"/>
        <v>22</v>
      </c>
      <c r="H74">
        <v>16</v>
      </c>
      <c r="I74">
        <v>6</v>
      </c>
      <c r="J74">
        <f t="shared" si="10"/>
        <v>275</v>
      </c>
      <c r="L74">
        <v>17</v>
      </c>
      <c r="M74">
        <v>236</v>
      </c>
      <c r="N74">
        <v>22</v>
      </c>
      <c r="P74">
        <v>236</v>
      </c>
      <c r="Q74">
        <f t="shared" si="7"/>
        <v>39</v>
      </c>
      <c r="R74">
        <v>275</v>
      </c>
      <c r="AF74">
        <v>236</v>
      </c>
      <c r="AG74">
        <v>39</v>
      </c>
      <c r="AH74">
        <v>275</v>
      </c>
      <c r="AI74" s="79">
        <f t="shared" si="11"/>
        <v>0.85818181818181816</v>
      </c>
      <c r="AJ74" s="79">
        <f t="shared" si="12"/>
        <v>0.14181818181818182</v>
      </c>
    </row>
    <row r="75" spans="1:36" x14ac:dyDescent="0.2">
      <c r="A75" t="s">
        <v>73</v>
      </c>
      <c r="B75" t="s">
        <v>469</v>
      </c>
      <c r="C75">
        <v>13</v>
      </c>
      <c r="D75">
        <v>7</v>
      </c>
      <c r="E75">
        <f t="shared" si="8"/>
        <v>20</v>
      </c>
      <c r="F75">
        <v>229</v>
      </c>
      <c r="G75">
        <f t="shared" si="9"/>
        <v>26</v>
      </c>
      <c r="H75">
        <v>15</v>
      </c>
      <c r="I75">
        <v>11</v>
      </c>
      <c r="J75">
        <f t="shared" si="10"/>
        <v>275</v>
      </c>
      <c r="L75">
        <v>20</v>
      </c>
      <c r="M75">
        <v>229</v>
      </c>
      <c r="N75">
        <v>26</v>
      </c>
      <c r="P75">
        <v>229</v>
      </c>
      <c r="Q75">
        <f t="shared" si="7"/>
        <v>46</v>
      </c>
      <c r="R75">
        <v>275</v>
      </c>
      <c r="AF75">
        <v>229</v>
      </c>
      <c r="AG75">
        <v>46</v>
      </c>
      <c r="AH75">
        <v>275</v>
      </c>
      <c r="AI75" s="79">
        <f t="shared" si="11"/>
        <v>0.83272727272727276</v>
      </c>
      <c r="AJ75" s="79">
        <f t="shared" si="12"/>
        <v>0.16727272727272727</v>
      </c>
    </row>
    <row r="76" spans="1:36" x14ac:dyDescent="0.2">
      <c r="A76" t="s">
        <v>74</v>
      </c>
      <c r="B76" t="s">
        <v>469</v>
      </c>
      <c r="C76">
        <v>13</v>
      </c>
      <c r="D76">
        <v>4</v>
      </c>
      <c r="E76">
        <f t="shared" si="8"/>
        <v>17</v>
      </c>
      <c r="F76">
        <v>240</v>
      </c>
      <c r="G76">
        <f t="shared" si="9"/>
        <v>22</v>
      </c>
      <c r="H76">
        <v>13</v>
      </c>
      <c r="I76">
        <v>9</v>
      </c>
      <c r="J76">
        <f t="shared" si="10"/>
        <v>279</v>
      </c>
      <c r="L76">
        <v>17</v>
      </c>
      <c r="M76">
        <v>240</v>
      </c>
      <c r="N76">
        <v>22</v>
      </c>
      <c r="P76">
        <v>240</v>
      </c>
      <c r="Q76">
        <f t="shared" si="7"/>
        <v>39</v>
      </c>
      <c r="R76">
        <v>279</v>
      </c>
      <c r="AF76">
        <v>240</v>
      </c>
      <c r="AG76">
        <v>39</v>
      </c>
      <c r="AH76">
        <v>279</v>
      </c>
      <c r="AI76" s="79">
        <f t="shared" si="11"/>
        <v>0.86021505376344087</v>
      </c>
      <c r="AJ76" s="79">
        <f t="shared" si="12"/>
        <v>0.13978494623655913</v>
      </c>
    </row>
    <row r="77" spans="1:36" x14ac:dyDescent="0.2">
      <c r="A77" t="s">
        <v>75</v>
      </c>
      <c r="B77" t="s">
        <v>469</v>
      </c>
      <c r="C77">
        <v>14</v>
      </c>
      <c r="D77">
        <v>4</v>
      </c>
      <c r="E77">
        <f t="shared" si="8"/>
        <v>18</v>
      </c>
      <c r="F77">
        <v>241</v>
      </c>
      <c r="G77">
        <f t="shared" si="9"/>
        <v>21</v>
      </c>
      <c r="H77">
        <v>13</v>
      </c>
      <c r="I77">
        <v>8</v>
      </c>
      <c r="J77">
        <f t="shared" si="10"/>
        <v>280</v>
      </c>
      <c r="L77">
        <v>18</v>
      </c>
      <c r="M77">
        <v>241</v>
      </c>
      <c r="N77">
        <v>21</v>
      </c>
      <c r="P77">
        <v>241</v>
      </c>
      <c r="Q77">
        <f t="shared" si="7"/>
        <v>39</v>
      </c>
      <c r="R77">
        <v>280</v>
      </c>
      <c r="AF77">
        <v>241</v>
      </c>
      <c r="AG77">
        <v>39</v>
      </c>
      <c r="AH77">
        <v>280</v>
      </c>
      <c r="AI77" s="79">
        <f t="shared" si="11"/>
        <v>0.86071428571428577</v>
      </c>
      <c r="AJ77" s="79">
        <f t="shared" si="12"/>
        <v>0.13928571428571429</v>
      </c>
    </row>
    <row r="78" spans="1:36" x14ac:dyDescent="0.2">
      <c r="A78" t="s">
        <v>76</v>
      </c>
      <c r="B78" t="s">
        <v>469</v>
      </c>
      <c r="C78">
        <v>14</v>
      </c>
      <c r="D78">
        <v>11</v>
      </c>
      <c r="E78">
        <f t="shared" si="8"/>
        <v>25</v>
      </c>
      <c r="F78">
        <v>228</v>
      </c>
      <c r="G78">
        <f t="shared" si="9"/>
        <v>22</v>
      </c>
      <c r="H78">
        <v>13</v>
      </c>
      <c r="I78">
        <v>9</v>
      </c>
      <c r="J78">
        <f t="shared" si="10"/>
        <v>275</v>
      </c>
      <c r="L78">
        <v>25</v>
      </c>
      <c r="M78">
        <v>228</v>
      </c>
      <c r="N78">
        <v>22</v>
      </c>
      <c r="P78">
        <v>228</v>
      </c>
      <c r="Q78">
        <f t="shared" si="7"/>
        <v>47</v>
      </c>
      <c r="R78">
        <v>275</v>
      </c>
      <c r="AF78">
        <v>228</v>
      </c>
      <c r="AG78">
        <v>47</v>
      </c>
      <c r="AH78">
        <v>275</v>
      </c>
      <c r="AI78" s="79">
        <f t="shared" si="11"/>
        <v>0.8290909090909091</v>
      </c>
      <c r="AJ78" s="79">
        <f t="shared" si="12"/>
        <v>0.1709090909090909</v>
      </c>
    </row>
    <row r="79" spans="1:36" x14ac:dyDescent="0.2">
      <c r="A79" t="s">
        <v>77</v>
      </c>
      <c r="B79" t="s">
        <v>469</v>
      </c>
      <c r="C79">
        <v>13</v>
      </c>
      <c r="D79">
        <v>20</v>
      </c>
      <c r="E79">
        <f t="shared" si="8"/>
        <v>33</v>
      </c>
      <c r="F79">
        <v>217</v>
      </c>
      <c r="G79">
        <f t="shared" si="9"/>
        <v>25</v>
      </c>
      <c r="H79">
        <v>18</v>
      </c>
      <c r="I79">
        <v>7</v>
      </c>
      <c r="J79">
        <f t="shared" si="10"/>
        <v>275</v>
      </c>
      <c r="L79">
        <v>33</v>
      </c>
      <c r="M79">
        <v>217</v>
      </c>
      <c r="N79">
        <v>25</v>
      </c>
      <c r="P79">
        <v>217</v>
      </c>
      <c r="Q79">
        <f t="shared" si="7"/>
        <v>58</v>
      </c>
      <c r="R79">
        <v>275</v>
      </c>
      <c r="AF79">
        <v>217</v>
      </c>
      <c r="AG79">
        <v>58</v>
      </c>
      <c r="AH79">
        <v>275</v>
      </c>
      <c r="AI79" s="79">
        <f t="shared" si="11"/>
        <v>0.78909090909090907</v>
      </c>
      <c r="AJ79" s="79">
        <f t="shared" si="12"/>
        <v>0.21090909090909091</v>
      </c>
    </row>
    <row r="80" spans="1:36" x14ac:dyDescent="0.2">
      <c r="A80" t="s">
        <v>78</v>
      </c>
      <c r="B80" t="s">
        <v>469</v>
      </c>
      <c r="C80">
        <v>12</v>
      </c>
      <c r="D80">
        <v>20</v>
      </c>
      <c r="E80">
        <f t="shared" si="8"/>
        <v>32</v>
      </c>
      <c r="F80">
        <v>221</v>
      </c>
      <c r="G80">
        <f t="shared" si="9"/>
        <v>20</v>
      </c>
      <c r="H80">
        <v>14</v>
      </c>
      <c r="I80">
        <v>6</v>
      </c>
      <c r="J80">
        <f t="shared" si="10"/>
        <v>273</v>
      </c>
      <c r="L80">
        <v>32</v>
      </c>
      <c r="M80">
        <v>221</v>
      </c>
      <c r="N80">
        <v>20</v>
      </c>
      <c r="P80">
        <v>221</v>
      </c>
      <c r="Q80">
        <f t="shared" si="7"/>
        <v>52</v>
      </c>
      <c r="R80">
        <v>273</v>
      </c>
      <c r="AF80">
        <v>221</v>
      </c>
      <c r="AG80">
        <v>52</v>
      </c>
      <c r="AH80">
        <v>273</v>
      </c>
      <c r="AI80" s="79">
        <f t="shared" si="11"/>
        <v>0.80952380952380953</v>
      </c>
      <c r="AJ80" s="79">
        <f t="shared" si="12"/>
        <v>0.19047619047619047</v>
      </c>
    </row>
    <row r="81" spans="1:36" x14ac:dyDescent="0.2">
      <c r="A81" t="s">
        <v>79</v>
      </c>
      <c r="B81" t="s">
        <v>469</v>
      </c>
      <c r="C81">
        <v>13</v>
      </c>
      <c r="D81">
        <v>4</v>
      </c>
      <c r="E81">
        <f t="shared" si="8"/>
        <v>17</v>
      </c>
      <c r="F81">
        <v>201</v>
      </c>
      <c r="G81">
        <f t="shared" si="9"/>
        <v>50</v>
      </c>
      <c r="H81">
        <v>42</v>
      </c>
      <c r="I81">
        <v>8</v>
      </c>
      <c r="J81">
        <f t="shared" si="10"/>
        <v>268</v>
      </c>
      <c r="L81">
        <v>17</v>
      </c>
      <c r="M81">
        <v>201</v>
      </c>
      <c r="N81">
        <v>50</v>
      </c>
      <c r="P81">
        <v>201</v>
      </c>
      <c r="Q81">
        <f t="shared" si="7"/>
        <v>67</v>
      </c>
      <c r="R81">
        <v>268</v>
      </c>
      <c r="AF81">
        <v>201</v>
      </c>
      <c r="AG81">
        <v>67</v>
      </c>
      <c r="AH81">
        <v>268</v>
      </c>
      <c r="AI81" s="79">
        <f t="shared" si="11"/>
        <v>0.75</v>
      </c>
      <c r="AJ81" s="79">
        <f t="shared" si="12"/>
        <v>0.25</v>
      </c>
    </row>
    <row r="82" spans="1:36" x14ac:dyDescent="0.2">
      <c r="A82" t="s">
        <v>80</v>
      </c>
      <c r="B82" t="s">
        <v>469</v>
      </c>
      <c r="C82">
        <v>13</v>
      </c>
      <c r="D82">
        <v>3</v>
      </c>
      <c r="E82">
        <f t="shared" si="8"/>
        <v>16</v>
      </c>
      <c r="F82">
        <v>214</v>
      </c>
      <c r="G82">
        <f t="shared" si="9"/>
        <v>42</v>
      </c>
      <c r="H82">
        <v>34</v>
      </c>
      <c r="I82">
        <v>8</v>
      </c>
      <c r="J82">
        <f t="shared" si="10"/>
        <v>272</v>
      </c>
      <c r="L82">
        <v>16</v>
      </c>
      <c r="M82">
        <v>214</v>
      </c>
      <c r="N82">
        <v>42</v>
      </c>
      <c r="P82">
        <v>214</v>
      </c>
      <c r="Q82">
        <f t="shared" si="7"/>
        <v>58</v>
      </c>
      <c r="R82">
        <v>272</v>
      </c>
      <c r="AF82">
        <v>214</v>
      </c>
      <c r="AG82">
        <v>58</v>
      </c>
      <c r="AH82">
        <v>272</v>
      </c>
      <c r="AI82" s="79">
        <f t="shared" si="11"/>
        <v>0.78676470588235292</v>
      </c>
      <c r="AJ82" s="79">
        <f t="shared" si="12"/>
        <v>0.21323529411764705</v>
      </c>
    </row>
    <row r="83" spans="1:36" x14ac:dyDescent="0.2">
      <c r="A83" t="s">
        <v>81</v>
      </c>
      <c r="B83" t="s">
        <v>469</v>
      </c>
      <c r="C83">
        <v>17</v>
      </c>
      <c r="D83">
        <v>21</v>
      </c>
      <c r="E83">
        <f t="shared" si="8"/>
        <v>38</v>
      </c>
      <c r="F83">
        <v>218</v>
      </c>
      <c r="G83">
        <f t="shared" si="9"/>
        <v>19</v>
      </c>
      <c r="H83">
        <v>10</v>
      </c>
      <c r="I83">
        <v>9</v>
      </c>
      <c r="J83">
        <f t="shared" si="10"/>
        <v>275</v>
      </c>
      <c r="L83">
        <v>38</v>
      </c>
      <c r="M83">
        <v>218</v>
      </c>
      <c r="N83">
        <v>19</v>
      </c>
      <c r="P83">
        <v>218</v>
      </c>
      <c r="Q83">
        <f t="shared" si="7"/>
        <v>57</v>
      </c>
      <c r="R83">
        <v>275</v>
      </c>
      <c r="AF83">
        <v>218</v>
      </c>
      <c r="AG83">
        <v>57</v>
      </c>
      <c r="AH83">
        <v>275</v>
      </c>
      <c r="AI83" s="79">
        <f t="shared" si="11"/>
        <v>0.79272727272727272</v>
      </c>
      <c r="AJ83" s="79">
        <f t="shared" si="12"/>
        <v>0.20727272727272728</v>
      </c>
    </row>
    <row r="84" spans="1:36" x14ac:dyDescent="0.2">
      <c r="A84" t="s">
        <v>82</v>
      </c>
      <c r="B84" t="s">
        <v>469</v>
      </c>
      <c r="C84">
        <v>12</v>
      </c>
      <c r="D84">
        <v>21</v>
      </c>
      <c r="E84">
        <f t="shared" si="8"/>
        <v>33</v>
      </c>
      <c r="F84">
        <v>222</v>
      </c>
      <c r="G84">
        <f t="shared" si="9"/>
        <v>24</v>
      </c>
      <c r="H84">
        <v>11</v>
      </c>
      <c r="I84">
        <v>13</v>
      </c>
      <c r="J84">
        <f t="shared" si="10"/>
        <v>279</v>
      </c>
      <c r="L84">
        <v>33</v>
      </c>
      <c r="M84">
        <v>222</v>
      </c>
      <c r="N84">
        <v>24</v>
      </c>
      <c r="P84">
        <v>222</v>
      </c>
      <c r="Q84">
        <f t="shared" si="7"/>
        <v>57</v>
      </c>
      <c r="R84">
        <v>279</v>
      </c>
      <c r="AF84">
        <v>222</v>
      </c>
      <c r="AG84">
        <v>57</v>
      </c>
      <c r="AH84">
        <v>279</v>
      </c>
      <c r="AI84" s="79">
        <f t="shared" si="11"/>
        <v>0.79569892473118276</v>
      </c>
      <c r="AJ84" s="79">
        <f t="shared" si="12"/>
        <v>0.20430107526881722</v>
      </c>
    </row>
    <row r="85" spans="1:36" x14ac:dyDescent="0.2">
      <c r="A85" t="s">
        <v>83</v>
      </c>
      <c r="B85" t="s">
        <v>469</v>
      </c>
      <c r="C85">
        <v>15</v>
      </c>
      <c r="D85">
        <v>11</v>
      </c>
      <c r="E85">
        <f t="shared" si="8"/>
        <v>26</v>
      </c>
      <c r="F85">
        <v>233</v>
      </c>
      <c r="G85">
        <f t="shared" si="9"/>
        <v>22</v>
      </c>
      <c r="H85">
        <v>13</v>
      </c>
      <c r="I85">
        <v>9</v>
      </c>
      <c r="J85">
        <f t="shared" si="10"/>
        <v>281</v>
      </c>
      <c r="L85">
        <v>26</v>
      </c>
      <c r="M85">
        <v>233</v>
      </c>
      <c r="N85">
        <v>22</v>
      </c>
      <c r="P85">
        <v>233</v>
      </c>
      <c r="Q85">
        <f t="shared" si="7"/>
        <v>48</v>
      </c>
      <c r="R85">
        <v>281</v>
      </c>
      <c r="AF85">
        <v>233</v>
      </c>
      <c r="AG85">
        <v>48</v>
      </c>
      <c r="AH85">
        <v>281</v>
      </c>
      <c r="AI85" s="79">
        <f t="shared" si="11"/>
        <v>0.8291814946619217</v>
      </c>
      <c r="AJ85" s="79">
        <f t="shared" si="12"/>
        <v>0.1708185053380783</v>
      </c>
    </row>
    <row r="86" spans="1:36" x14ac:dyDescent="0.2">
      <c r="A86" t="s">
        <v>84</v>
      </c>
      <c r="B86" t="s">
        <v>469</v>
      </c>
      <c r="C86">
        <v>14</v>
      </c>
      <c r="D86">
        <v>4</v>
      </c>
      <c r="E86">
        <f t="shared" si="8"/>
        <v>18</v>
      </c>
      <c r="F86">
        <v>238</v>
      </c>
      <c r="G86">
        <f t="shared" si="9"/>
        <v>19</v>
      </c>
      <c r="H86">
        <v>12</v>
      </c>
      <c r="I86">
        <v>7</v>
      </c>
      <c r="J86">
        <f t="shared" si="10"/>
        <v>275</v>
      </c>
      <c r="L86">
        <v>18</v>
      </c>
      <c r="M86">
        <v>238</v>
      </c>
      <c r="N86">
        <v>19</v>
      </c>
      <c r="P86">
        <v>238</v>
      </c>
      <c r="Q86">
        <f t="shared" si="7"/>
        <v>37</v>
      </c>
      <c r="R86">
        <v>275</v>
      </c>
      <c r="AF86">
        <v>238</v>
      </c>
      <c r="AG86">
        <v>37</v>
      </c>
      <c r="AH86">
        <v>275</v>
      </c>
      <c r="AI86" s="79">
        <f t="shared" si="11"/>
        <v>0.86545454545454548</v>
      </c>
      <c r="AJ86" s="79">
        <f t="shared" si="12"/>
        <v>0.13454545454545455</v>
      </c>
    </row>
    <row r="87" spans="1:36" x14ac:dyDescent="0.2">
      <c r="A87" t="s">
        <v>85</v>
      </c>
      <c r="B87" t="s">
        <v>469</v>
      </c>
      <c r="C87">
        <v>13</v>
      </c>
      <c r="D87">
        <v>4</v>
      </c>
      <c r="E87">
        <f t="shared" si="8"/>
        <v>17</v>
      </c>
      <c r="F87">
        <v>238</v>
      </c>
      <c r="G87">
        <f t="shared" si="9"/>
        <v>21</v>
      </c>
      <c r="H87">
        <v>14</v>
      </c>
      <c r="I87">
        <v>7</v>
      </c>
      <c r="J87">
        <f t="shared" si="10"/>
        <v>276</v>
      </c>
      <c r="L87">
        <v>17</v>
      </c>
      <c r="M87">
        <v>238</v>
      </c>
      <c r="N87">
        <v>21</v>
      </c>
      <c r="P87">
        <v>238</v>
      </c>
      <c r="Q87">
        <f t="shared" si="7"/>
        <v>38</v>
      </c>
      <c r="R87">
        <v>276</v>
      </c>
      <c r="AF87">
        <v>238</v>
      </c>
      <c r="AG87">
        <v>38</v>
      </c>
      <c r="AH87">
        <v>276</v>
      </c>
      <c r="AI87" s="79">
        <f t="shared" si="11"/>
        <v>0.8623188405797102</v>
      </c>
      <c r="AJ87" s="79">
        <f t="shared" si="12"/>
        <v>0.13768115942028986</v>
      </c>
    </row>
    <row r="88" spans="1:36" x14ac:dyDescent="0.2">
      <c r="A88" t="s">
        <v>86</v>
      </c>
      <c r="B88" t="s">
        <v>469</v>
      </c>
      <c r="C88">
        <v>14</v>
      </c>
      <c r="D88">
        <v>31</v>
      </c>
      <c r="E88">
        <f t="shared" si="8"/>
        <v>45</v>
      </c>
      <c r="F88">
        <v>199</v>
      </c>
      <c r="G88">
        <f t="shared" si="9"/>
        <v>17</v>
      </c>
      <c r="H88">
        <v>10</v>
      </c>
      <c r="I88">
        <v>7</v>
      </c>
      <c r="J88">
        <f t="shared" si="10"/>
        <v>261</v>
      </c>
      <c r="L88">
        <v>45</v>
      </c>
      <c r="M88">
        <v>199</v>
      </c>
      <c r="N88">
        <v>17</v>
      </c>
      <c r="P88">
        <v>199</v>
      </c>
      <c r="Q88">
        <f t="shared" si="7"/>
        <v>62</v>
      </c>
      <c r="R88">
        <v>261</v>
      </c>
      <c r="AF88">
        <v>199</v>
      </c>
      <c r="AG88">
        <v>62</v>
      </c>
      <c r="AH88">
        <v>261</v>
      </c>
      <c r="AI88" s="79">
        <f t="shared" si="11"/>
        <v>0.76245210727969348</v>
      </c>
      <c r="AJ88" s="79">
        <f t="shared" si="12"/>
        <v>0.23754789272030652</v>
      </c>
    </row>
    <row r="89" spans="1:36" x14ac:dyDescent="0.2">
      <c r="A89" t="s">
        <v>87</v>
      </c>
      <c r="B89" t="s">
        <v>469</v>
      </c>
      <c r="C89">
        <v>13</v>
      </c>
      <c r="D89">
        <v>9</v>
      </c>
      <c r="E89">
        <f t="shared" si="8"/>
        <v>22</v>
      </c>
      <c r="F89">
        <v>229</v>
      </c>
      <c r="G89">
        <f t="shared" si="9"/>
        <v>26</v>
      </c>
      <c r="H89">
        <v>18</v>
      </c>
      <c r="I89">
        <v>8</v>
      </c>
      <c r="J89">
        <f t="shared" si="10"/>
        <v>277</v>
      </c>
      <c r="L89">
        <v>22</v>
      </c>
      <c r="M89">
        <v>229</v>
      </c>
      <c r="N89">
        <v>26</v>
      </c>
      <c r="P89">
        <v>229</v>
      </c>
      <c r="Q89">
        <f t="shared" si="7"/>
        <v>48</v>
      </c>
      <c r="R89">
        <v>277</v>
      </c>
      <c r="AF89">
        <v>229</v>
      </c>
      <c r="AG89">
        <v>48</v>
      </c>
      <c r="AH89">
        <v>277</v>
      </c>
      <c r="AI89" s="79">
        <f t="shared" si="11"/>
        <v>0.8267148014440433</v>
      </c>
      <c r="AJ89" s="79">
        <f t="shared" si="12"/>
        <v>0.17328519855595667</v>
      </c>
    </row>
    <row r="90" spans="1:36" x14ac:dyDescent="0.2">
      <c r="A90" t="s">
        <v>88</v>
      </c>
      <c r="B90" t="s">
        <v>469</v>
      </c>
      <c r="C90">
        <v>16</v>
      </c>
      <c r="D90">
        <v>29</v>
      </c>
      <c r="E90">
        <f t="shared" si="8"/>
        <v>45</v>
      </c>
      <c r="F90">
        <v>203</v>
      </c>
      <c r="G90">
        <f t="shared" si="9"/>
        <v>28</v>
      </c>
      <c r="H90">
        <v>18</v>
      </c>
      <c r="I90">
        <v>10</v>
      </c>
      <c r="J90">
        <f t="shared" si="10"/>
        <v>276</v>
      </c>
      <c r="L90">
        <v>45</v>
      </c>
      <c r="M90">
        <v>203</v>
      </c>
      <c r="N90">
        <v>28</v>
      </c>
      <c r="P90">
        <v>203</v>
      </c>
      <c r="Q90">
        <f t="shared" si="7"/>
        <v>73</v>
      </c>
      <c r="R90">
        <v>276</v>
      </c>
      <c r="AF90">
        <v>203</v>
      </c>
      <c r="AG90">
        <v>73</v>
      </c>
      <c r="AH90">
        <v>276</v>
      </c>
      <c r="AI90" s="79">
        <f t="shared" si="11"/>
        <v>0.73550724637681164</v>
      </c>
      <c r="AJ90" s="79">
        <f t="shared" si="12"/>
        <v>0.26449275362318841</v>
      </c>
    </row>
    <row r="91" spans="1:36" x14ac:dyDescent="0.2">
      <c r="A91" t="s">
        <v>89</v>
      </c>
      <c r="B91" t="s">
        <v>469</v>
      </c>
      <c r="C91">
        <v>15</v>
      </c>
      <c r="D91">
        <v>16</v>
      </c>
      <c r="E91">
        <f t="shared" si="8"/>
        <v>31</v>
      </c>
      <c r="F91">
        <v>216</v>
      </c>
      <c r="G91">
        <f t="shared" si="9"/>
        <v>18</v>
      </c>
      <c r="H91">
        <v>11</v>
      </c>
      <c r="I91">
        <v>7</v>
      </c>
      <c r="J91">
        <f t="shared" si="10"/>
        <v>265</v>
      </c>
      <c r="L91">
        <v>31</v>
      </c>
      <c r="M91">
        <v>216</v>
      </c>
      <c r="N91">
        <v>18</v>
      </c>
      <c r="P91">
        <v>216</v>
      </c>
      <c r="Q91">
        <f t="shared" si="7"/>
        <v>49</v>
      </c>
      <c r="R91">
        <v>265</v>
      </c>
      <c r="AF91">
        <v>216</v>
      </c>
      <c r="AG91">
        <v>49</v>
      </c>
      <c r="AH91">
        <v>265</v>
      </c>
      <c r="AI91" s="79">
        <f t="shared" si="11"/>
        <v>0.81509433962264155</v>
      </c>
      <c r="AJ91" s="79">
        <f t="shared" si="12"/>
        <v>0.18490566037735848</v>
      </c>
    </row>
    <row r="92" spans="1:36" x14ac:dyDescent="0.2">
      <c r="A92" t="s">
        <v>90</v>
      </c>
      <c r="B92" t="s">
        <v>469</v>
      </c>
      <c r="C92">
        <v>14</v>
      </c>
      <c r="D92">
        <v>7</v>
      </c>
      <c r="E92">
        <f t="shared" si="8"/>
        <v>21</v>
      </c>
      <c r="F92">
        <v>233</v>
      </c>
      <c r="G92">
        <f t="shared" si="9"/>
        <v>25</v>
      </c>
      <c r="H92">
        <v>17</v>
      </c>
      <c r="I92">
        <v>8</v>
      </c>
      <c r="J92">
        <f t="shared" si="10"/>
        <v>279</v>
      </c>
      <c r="L92">
        <v>21</v>
      </c>
      <c r="M92">
        <v>233</v>
      </c>
      <c r="N92">
        <v>25</v>
      </c>
      <c r="P92">
        <v>233</v>
      </c>
      <c r="Q92">
        <f t="shared" si="7"/>
        <v>46</v>
      </c>
      <c r="R92">
        <v>279</v>
      </c>
      <c r="AF92">
        <v>233</v>
      </c>
      <c r="AG92">
        <v>46</v>
      </c>
      <c r="AH92">
        <v>279</v>
      </c>
      <c r="AI92" s="79">
        <f t="shared" si="11"/>
        <v>0.83512544802867383</v>
      </c>
      <c r="AJ92" s="79">
        <f t="shared" si="12"/>
        <v>0.16487455197132617</v>
      </c>
    </row>
    <row r="93" spans="1:36" x14ac:dyDescent="0.2">
      <c r="A93" t="s">
        <v>91</v>
      </c>
      <c r="B93" t="s">
        <v>469</v>
      </c>
      <c r="C93">
        <v>14</v>
      </c>
      <c r="D93">
        <v>8</v>
      </c>
      <c r="E93">
        <f t="shared" si="8"/>
        <v>22</v>
      </c>
      <c r="F93">
        <v>227</v>
      </c>
      <c r="G93">
        <f t="shared" si="9"/>
        <v>23</v>
      </c>
      <c r="H93">
        <v>15</v>
      </c>
      <c r="I93">
        <v>8</v>
      </c>
      <c r="J93">
        <f t="shared" si="10"/>
        <v>272</v>
      </c>
      <c r="L93">
        <v>22</v>
      </c>
      <c r="M93">
        <v>227</v>
      </c>
      <c r="N93">
        <v>23</v>
      </c>
      <c r="P93">
        <v>227</v>
      </c>
      <c r="Q93">
        <f t="shared" si="7"/>
        <v>45</v>
      </c>
      <c r="R93">
        <v>272</v>
      </c>
      <c r="AF93">
        <v>227</v>
      </c>
      <c r="AG93">
        <v>45</v>
      </c>
      <c r="AH93">
        <v>272</v>
      </c>
      <c r="AI93" s="79">
        <f t="shared" si="11"/>
        <v>0.8345588235294118</v>
      </c>
      <c r="AJ93" s="79">
        <f t="shared" si="12"/>
        <v>0.16544117647058823</v>
      </c>
    </row>
    <row r="94" spans="1:36" x14ac:dyDescent="0.2">
      <c r="A94" t="s">
        <v>92</v>
      </c>
      <c r="B94" t="s">
        <v>469</v>
      </c>
      <c r="C94">
        <v>13</v>
      </c>
      <c r="D94">
        <v>4</v>
      </c>
      <c r="E94">
        <f t="shared" si="8"/>
        <v>17</v>
      </c>
      <c r="F94">
        <v>234</v>
      </c>
      <c r="G94">
        <f t="shared" si="9"/>
        <v>22</v>
      </c>
      <c r="H94">
        <v>13</v>
      </c>
      <c r="I94">
        <v>9</v>
      </c>
      <c r="J94">
        <f t="shared" si="10"/>
        <v>273</v>
      </c>
      <c r="L94">
        <v>17</v>
      </c>
      <c r="M94">
        <v>234</v>
      </c>
      <c r="N94">
        <v>22</v>
      </c>
      <c r="P94">
        <v>234</v>
      </c>
      <c r="Q94">
        <f t="shared" si="7"/>
        <v>39</v>
      </c>
      <c r="R94">
        <v>273</v>
      </c>
      <c r="AF94">
        <v>234</v>
      </c>
      <c r="AG94">
        <v>39</v>
      </c>
      <c r="AH94">
        <v>273</v>
      </c>
      <c r="AI94" s="79">
        <f t="shared" si="11"/>
        <v>0.8571428571428571</v>
      </c>
      <c r="AJ94" s="79">
        <f t="shared" si="12"/>
        <v>0.14285714285714285</v>
      </c>
    </row>
    <row r="95" spans="1:36" x14ac:dyDescent="0.2">
      <c r="A95" t="s">
        <v>93</v>
      </c>
      <c r="B95" t="s">
        <v>469</v>
      </c>
      <c r="C95">
        <v>13</v>
      </c>
      <c r="D95">
        <v>4</v>
      </c>
      <c r="E95">
        <f t="shared" si="8"/>
        <v>17</v>
      </c>
      <c r="F95">
        <v>220</v>
      </c>
      <c r="G95">
        <f t="shared" si="9"/>
        <v>29</v>
      </c>
      <c r="H95">
        <v>20</v>
      </c>
      <c r="I95">
        <v>9</v>
      </c>
      <c r="J95">
        <f t="shared" si="10"/>
        <v>266</v>
      </c>
      <c r="L95">
        <v>17</v>
      </c>
      <c r="M95">
        <v>220</v>
      </c>
      <c r="N95">
        <v>29</v>
      </c>
      <c r="P95">
        <v>220</v>
      </c>
      <c r="Q95">
        <f t="shared" si="7"/>
        <v>46</v>
      </c>
      <c r="R95">
        <v>266</v>
      </c>
      <c r="AF95">
        <v>220</v>
      </c>
      <c r="AG95">
        <v>46</v>
      </c>
      <c r="AH95">
        <v>266</v>
      </c>
      <c r="AI95" s="79">
        <f t="shared" si="11"/>
        <v>0.82706766917293228</v>
      </c>
      <c r="AJ95" s="79">
        <f t="shared" si="12"/>
        <v>0.17293233082706766</v>
      </c>
    </row>
    <row r="96" spans="1:36" x14ac:dyDescent="0.2">
      <c r="A96" t="s">
        <v>94</v>
      </c>
      <c r="B96" t="s">
        <v>469</v>
      </c>
      <c r="C96">
        <v>15</v>
      </c>
      <c r="D96">
        <v>5</v>
      </c>
      <c r="E96">
        <f t="shared" si="8"/>
        <v>20</v>
      </c>
      <c r="F96">
        <v>239</v>
      </c>
      <c r="G96">
        <f t="shared" si="9"/>
        <v>22</v>
      </c>
      <c r="H96">
        <v>13</v>
      </c>
      <c r="I96">
        <v>9</v>
      </c>
      <c r="J96">
        <f t="shared" si="10"/>
        <v>281</v>
      </c>
      <c r="L96">
        <v>20</v>
      </c>
      <c r="M96">
        <v>239</v>
      </c>
      <c r="N96">
        <v>22</v>
      </c>
      <c r="P96">
        <v>239</v>
      </c>
      <c r="Q96">
        <f t="shared" si="7"/>
        <v>42</v>
      </c>
      <c r="R96">
        <v>281</v>
      </c>
      <c r="AF96">
        <v>239</v>
      </c>
      <c r="AG96">
        <v>42</v>
      </c>
      <c r="AH96">
        <v>281</v>
      </c>
      <c r="AI96" s="79">
        <f t="shared" si="11"/>
        <v>0.85053380782918153</v>
      </c>
      <c r="AJ96" s="79">
        <f t="shared" si="12"/>
        <v>0.1494661921708185</v>
      </c>
    </row>
    <row r="97" spans="1:36" x14ac:dyDescent="0.2">
      <c r="A97" t="s">
        <v>95</v>
      </c>
      <c r="B97" t="s">
        <v>470</v>
      </c>
      <c r="C97">
        <v>14</v>
      </c>
      <c r="D97">
        <v>4</v>
      </c>
      <c r="E97">
        <f t="shared" si="8"/>
        <v>18</v>
      </c>
      <c r="F97">
        <v>238</v>
      </c>
      <c r="G97">
        <f t="shared" si="9"/>
        <v>21</v>
      </c>
      <c r="H97">
        <v>15</v>
      </c>
      <c r="I97">
        <v>6</v>
      </c>
      <c r="J97">
        <f t="shared" si="10"/>
        <v>277</v>
      </c>
      <c r="L97">
        <v>18</v>
      </c>
      <c r="M97">
        <v>238</v>
      </c>
      <c r="N97">
        <v>21</v>
      </c>
      <c r="P97">
        <v>238</v>
      </c>
      <c r="Q97">
        <f t="shared" si="7"/>
        <v>39</v>
      </c>
      <c r="R97">
        <v>277</v>
      </c>
      <c r="AF97">
        <v>238</v>
      </c>
      <c r="AG97">
        <v>39</v>
      </c>
      <c r="AH97">
        <v>277</v>
      </c>
      <c r="AI97" s="79">
        <f t="shared" si="11"/>
        <v>0.8592057761732852</v>
      </c>
      <c r="AJ97" s="79">
        <f t="shared" si="12"/>
        <v>0.1407942238267148</v>
      </c>
    </row>
    <row r="98" spans="1:36" x14ac:dyDescent="0.2">
      <c r="A98" t="s">
        <v>96</v>
      </c>
      <c r="B98" t="s">
        <v>470</v>
      </c>
      <c r="C98">
        <v>14</v>
      </c>
      <c r="D98">
        <v>16</v>
      </c>
      <c r="E98">
        <f t="shared" si="8"/>
        <v>30</v>
      </c>
      <c r="F98">
        <v>224</v>
      </c>
      <c r="G98">
        <f t="shared" si="9"/>
        <v>24</v>
      </c>
      <c r="H98">
        <v>17</v>
      </c>
      <c r="I98">
        <v>7</v>
      </c>
      <c r="J98">
        <f t="shared" si="10"/>
        <v>278</v>
      </c>
      <c r="L98">
        <v>30</v>
      </c>
      <c r="M98">
        <v>224</v>
      </c>
      <c r="N98">
        <v>24</v>
      </c>
      <c r="P98">
        <v>224</v>
      </c>
      <c r="Q98">
        <f t="shared" ref="Q98:Q132" si="13">SUM(L98+N98)</f>
        <v>54</v>
      </c>
      <c r="R98">
        <v>278</v>
      </c>
      <c r="AF98">
        <v>224</v>
      </c>
      <c r="AG98">
        <v>54</v>
      </c>
      <c r="AH98">
        <v>278</v>
      </c>
      <c r="AI98" s="79">
        <f t="shared" si="11"/>
        <v>0.80575539568345322</v>
      </c>
      <c r="AJ98" s="79">
        <f t="shared" si="12"/>
        <v>0.19424460431654678</v>
      </c>
    </row>
    <row r="99" spans="1:36" x14ac:dyDescent="0.2">
      <c r="A99" t="s">
        <v>97</v>
      </c>
      <c r="B99" t="s">
        <v>470</v>
      </c>
      <c r="C99">
        <v>15</v>
      </c>
      <c r="D99">
        <v>21</v>
      </c>
      <c r="E99">
        <f t="shared" si="8"/>
        <v>36</v>
      </c>
      <c r="F99">
        <v>209</v>
      </c>
      <c r="G99">
        <f t="shared" si="9"/>
        <v>29</v>
      </c>
      <c r="H99">
        <v>19</v>
      </c>
      <c r="I99">
        <v>10</v>
      </c>
      <c r="J99">
        <f t="shared" si="10"/>
        <v>274</v>
      </c>
      <c r="L99">
        <v>36</v>
      </c>
      <c r="M99">
        <v>209</v>
      </c>
      <c r="N99">
        <v>29</v>
      </c>
      <c r="P99">
        <v>209</v>
      </c>
      <c r="Q99">
        <f t="shared" si="13"/>
        <v>65</v>
      </c>
      <c r="R99">
        <v>274</v>
      </c>
      <c r="AF99">
        <v>209</v>
      </c>
      <c r="AG99">
        <v>65</v>
      </c>
      <c r="AH99">
        <v>274</v>
      </c>
      <c r="AI99" s="79">
        <f t="shared" si="11"/>
        <v>0.76277372262773724</v>
      </c>
      <c r="AJ99" s="79">
        <f t="shared" si="12"/>
        <v>0.23722627737226276</v>
      </c>
    </row>
    <row r="100" spans="1:36" x14ac:dyDescent="0.2">
      <c r="A100" t="s">
        <v>98</v>
      </c>
      <c r="B100" t="s">
        <v>470</v>
      </c>
      <c r="C100">
        <v>13</v>
      </c>
      <c r="D100">
        <v>15</v>
      </c>
      <c r="E100">
        <f t="shared" si="8"/>
        <v>28</v>
      </c>
      <c r="F100">
        <v>220</v>
      </c>
      <c r="G100">
        <f t="shared" si="9"/>
        <v>28</v>
      </c>
      <c r="H100">
        <v>20</v>
      </c>
      <c r="I100">
        <v>8</v>
      </c>
      <c r="J100">
        <f t="shared" si="10"/>
        <v>276</v>
      </c>
      <c r="L100">
        <v>28</v>
      </c>
      <c r="M100">
        <v>220</v>
      </c>
      <c r="N100">
        <v>28</v>
      </c>
      <c r="P100">
        <v>220</v>
      </c>
      <c r="Q100">
        <f t="shared" si="13"/>
        <v>56</v>
      </c>
      <c r="R100">
        <v>276</v>
      </c>
      <c r="AF100">
        <v>220</v>
      </c>
      <c r="AG100">
        <v>56</v>
      </c>
      <c r="AH100">
        <v>276</v>
      </c>
      <c r="AI100" s="79">
        <f t="shared" si="11"/>
        <v>0.79710144927536231</v>
      </c>
      <c r="AJ100" s="79">
        <f t="shared" si="12"/>
        <v>0.20289855072463769</v>
      </c>
    </row>
    <row r="101" spans="1:36" x14ac:dyDescent="0.2">
      <c r="A101" t="s">
        <v>99</v>
      </c>
      <c r="B101" t="s">
        <v>470</v>
      </c>
      <c r="C101">
        <v>13</v>
      </c>
      <c r="D101">
        <v>3</v>
      </c>
      <c r="E101">
        <f t="shared" si="8"/>
        <v>16</v>
      </c>
      <c r="F101">
        <v>230</v>
      </c>
      <c r="G101">
        <f t="shared" si="9"/>
        <v>32</v>
      </c>
      <c r="H101">
        <v>25</v>
      </c>
      <c r="I101">
        <v>7</v>
      </c>
      <c r="J101">
        <f t="shared" si="10"/>
        <v>278</v>
      </c>
      <c r="L101">
        <v>16</v>
      </c>
      <c r="M101">
        <v>230</v>
      </c>
      <c r="N101">
        <v>32</v>
      </c>
      <c r="P101">
        <v>230</v>
      </c>
      <c r="Q101">
        <f t="shared" si="13"/>
        <v>48</v>
      </c>
      <c r="R101">
        <v>278</v>
      </c>
      <c r="AF101">
        <v>230</v>
      </c>
      <c r="AG101">
        <v>48</v>
      </c>
      <c r="AH101">
        <v>278</v>
      </c>
      <c r="AI101" s="79">
        <f t="shared" si="11"/>
        <v>0.82733812949640284</v>
      </c>
      <c r="AJ101" s="79">
        <f t="shared" si="12"/>
        <v>0.17266187050359713</v>
      </c>
    </row>
    <row r="102" spans="1:36" x14ac:dyDescent="0.2">
      <c r="A102" t="s">
        <v>100</v>
      </c>
      <c r="B102" t="s">
        <v>470</v>
      </c>
      <c r="C102">
        <v>16</v>
      </c>
      <c r="D102">
        <v>37</v>
      </c>
      <c r="E102">
        <f t="shared" si="8"/>
        <v>53</v>
      </c>
      <c r="F102">
        <v>190</v>
      </c>
      <c r="G102">
        <f t="shared" si="9"/>
        <v>33</v>
      </c>
      <c r="H102">
        <v>15</v>
      </c>
      <c r="I102">
        <v>18</v>
      </c>
      <c r="J102">
        <f t="shared" si="10"/>
        <v>276</v>
      </c>
      <c r="L102">
        <v>53</v>
      </c>
      <c r="M102">
        <v>190</v>
      </c>
      <c r="N102">
        <v>33</v>
      </c>
      <c r="P102">
        <v>190</v>
      </c>
      <c r="Q102">
        <f t="shared" si="13"/>
        <v>86</v>
      </c>
      <c r="R102">
        <v>276</v>
      </c>
      <c r="AF102">
        <v>190</v>
      </c>
      <c r="AG102">
        <v>86</v>
      </c>
      <c r="AH102">
        <v>276</v>
      </c>
      <c r="AI102" s="79">
        <f t="shared" si="11"/>
        <v>0.68840579710144922</v>
      </c>
      <c r="AJ102" s="79">
        <f t="shared" si="12"/>
        <v>0.31159420289855072</v>
      </c>
    </row>
    <row r="103" spans="1:36" x14ac:dyDescent="0.2">
      <c r="A103" t="s">
        <v>101</v>
      </c>
      <c r="B103" t="s">
        <v>470</v>
      </c>
      <c r="C103">
        <v>19</v>
      </c>
      <c r="D103">
        <v>6</v>
      </c>
      <c r="E103">
        <f t="shared" si="8"/>
        <v>25</v>
      </c>
      <c r="F103">
        <v>229</v>
      </c>
      <c r="G103">
        <f t="shared" si="9"/>
        <v>20</v>
      </c>
      <c r="H103">
        <v>13</v>
      </c>
      <c r="I103">
        <v>7</v>
      </c>
      <c r="J103">
        <f t="shared" si="10"/>
        <v>274</v>
      </c>
      <c r="L103">
        <v>25</v>
      </c>
      <c r="M103">
        <v>229</v>
      </c>
      <c r="N103">
        <v>20</v>
      </c>
      <c r="P103">
        <v>229</v>
      </c>
      <c r="Q103">
        <f t="shared" si="13"/>
        <v>45</v>
      </c>
      <c r="R103">
        <v>274</v>
      </c>
      <c r="AF103">
        <v>229</v>
      </c>
      <c r="AG103">
        <v>45</v>
      </c>
      <c r="AH103">
        <v>274</v>
      </c>
      <c r="AI103" s="79">
        <f t="shared" si="11"/>
        <v>0.83576642335766427</v>
      </c>
      <c r="AJ103" s="79">
        <f t="shared" si="12"/>
        <v>0.16423357664233576</v>
      </c>
    </row>
    <row r="104" spans="1:36" x14ac:dyDescent="0.2">
      <c r="A104" t="s">
        <v>102</v>
      </c>
      <c r="B104" t="s">
        <v>470</v>
      </c>
      <c r="C104">
        <v>14</v>
      </c>
      <c r="D104">
        <v>9</v>
      </c>
      <c r="E104">
        <f t="shared" si="8"/>
        <v>23</v>
      </c>
      <c r="F104">
        <v>200</v>
      </c>
      <c r="G104">
        <f t="shared" si="9"/>
        <v>52</v>
      </c>
      <c r="H104">
        <v>41</v>
      </c>
      <c r="I104">
        <v>11</v>
      </c>
      <c r="J104">
        <f t="shared" si="10"/>
        <v>275</v>
      </c>
      <c r="L104">
        <v>23</v>
      </c>
      <c r="M104">
        <v>200</v>
      </c>
      <c r="N104">
        <v>52</v>
      </c>
      <c r="P104">
        <v>200</v>
      </c>
      <c r="Q104">
        <f t="shared" si="13"/>
        <v>75</v>
      </c>
      <c r="R104">
        <v>275</v>
      </c>
      <c r="AF104">
        <v>200</v>
      </c>
      <c r="AG104">
        <v>75</v>
      </c>
      <c r="AH104">
        <v>275</v>
      </c>
      <c r="AI104" s="79">
        <f t="shared" si="11"/>
        <v>0.72727272727272729</v>
      </c>
      <c r="AJ104" s="79">
        <f t="shared" si="12"/>
        <v>0.27272727272727271</v>
      </c>
    </row>
    <row r="105" spans="1:36" x14ac:dyDescent="0.2">
      <c r="A105" t="s">
        <v>103</v>
      </c>
      <c r="B105" t="s">
        <v>470</v>
      </c>
      <c r="C105">
        <v>13</v>
      </c>
      <c r="D105">
        <v>10</v>
      </c>
      <c r="E105">
        <f t="shared" si="8"/>
        <v>23</v>
      </c>
      <c r="F105">
        <v>215</v>
      </c>
      <c r="G105">
        <f t="shared" si="9"/>
        <v>37</v>
      </c>
      <c r="H105">
        <v>28</v>
      </c>
      <c r="I105">
        <v>9</v>
      </c>
      <c r="J105">
        <f t="shared" si="10"/>
        <v>275</v>
      </c>
      <c r="L105">
        <v>23</v>
      </c>
      <c r="M105">
        <v>215</v>
      </c>
      <c r="N105">
        <v>37</v>
      </c>
      <c r="P105">
        <v>215</v>
      </c>
      <c r="Q105">
        <f t="shared" si="13"/>
        <v>60</v>
      </c>
      <c r="R105">
        <v>275</v>
      </c>
      <c r="AF105">
        <v>215</v>
      </c>
      <c r="AG105">
        <v>60</v>
      </c>
      <c r="AH105">
        <v>275</v>
      </c>
      <c r="AI105" s="79">
        <f t="shared" si="11"/>
        <v>0.78181818181818186</v>
      </c>
      <c r="AJ105" s="79">
        <f t="shared" si="12"/>
        <v>0.21818181818181817</v>
      </c>
    </row>
    <row r="106" spans="1:36" x14ac:dyDescent="0.2">
      <c r="A106" t="s">
        <v>104</v>
      </c>
      <c r="B106" t="s">
        <v>470</v>
      </c>
      <c r="C106">
        <v>26</v>
      </c>
      <c r="D106">
        <v>14</v>
      </c>
      <c r="E106">
        <f t="shared" si="8"/>
        <v>40</v>
      </c>
      <c r="F106">
        <v>219</v>
      </c>
      <c r="G106">
        <f t="shared" si="9"/>
        <v>17</v>
      </c>
      <c r="H106">
        <v>11</v>
      </c>
      <c r="I106">
        <v>6</v>
      </c>
      <c r="J106">
        <f t="shared" si="10"/>
        <v>276</v>
      </c>
      <c r="L106">
        <v>40</v>
      </c>
      <c r="M106">
        <v>219</v>
      </c>
      <c r="N106">
        <v>17</v>
      </c>
      <c r="P106">
        <v>219</v>
      </c>
      <c r="Q106">
        <f t="shared" si="13"/>
        <v>57</v>
      </c>
      <c r="R106">
        <v>276</v>
      </c>
      <c r="AF106">
        <v>219</v>
      </c>
      <c r="AG106">
        <v>57</v>
      </c>
      <c r="AH106">
        <v>276</v>
      </c>
      <c r="AI106" s="79">
        <f t="shared" si="11"/>
        <v>0.79347826086956519</v>
      </c>
      <c r="AJ106" s="79">
        <f t="shared" si="12"/>
        <v>0.20652173913043478</v>
      </c>
    </row>
    <row r="107" spans="1:36" x14ac:dyDescent="0.2">
      <c r="A107" t="s">
        <v>105</v>
      </c>
      <c r="B107" t="s">
        <v>470</v>
      </c>
      <c r="C107">
        <v>13</v>
      </c>
      <c r="D107">
        <v>25</v>
      </c>
      <c r="E107">
        <f t="shared" si="8"/>
        <v>38</v>
      </c>
      <c r="F107">
        <v>215</v>
      </c>
      <c r="G107">
        <f t="shared" si="9"/>
        <v>22</v>
      </c>
      <c r="H107">
        <v>13</v>
      </c>
      <c r="I107">
        <v>9</v>
      </c>
      <c r="J107">
        <f t="shared" si="10"/>
        <v>275</v>
      </c>
      <c r="L107">
        <v>38</v>
      </c>
      <c r="M107">
        <v>215</v>
      </c>
      <c r="N107">
        <v>22</v>
      </c>
      <c r="P107">
        <v>215</v>
      </c>
      <c r="Q107">
        <f t="shared" si="13"/>
        <v>60</v>
      </c>
      <c r="R107">
        <v>275</v>
      </c>
      <c r="AF107">
        <v>215</v>
      </c>
      <c r="AG107">
        <v>60</v>
      </c>
      <c r="AH107">
        <v>275</v>
      </c>
      <c r="AI107" s="79">
        <f t="shared" si="11"/>
        <v>0.78181818181818186</v>
      </c>
      <c r="AJ107" s="79">
        <f t="shared" si="12"/>
        <v>0.21818181818181817</v>
      </c>
    </row>
    <row r="108" spans="1:36" x14ac:dyDescent="0.2">
      <c r="A108" t="s">
        <v>106</v>
      </c>
      <c r="B108" t="s">
        <v>470</v>
      </c>
      <c r="C108">
        <v>24</v>
      </c>
      <c r="D108">
        <v>26</v>
      </c>
      <c r="E108">
        <f t="shared" si="8"/>
        <v>50</v>
      </c>
      <c r="F108">
        <v>200</v>
      </c>
      <c r="G108">
        <f t="shared" si="9"/>
        <v>27</v>
      </c>
      <c r="H108">
        <v>19</v>
      </c>
      <c r="I108">
        <v>8</v>
      </c>
      <c r="J108">
        <f t="shared" si="10"/>
        <v>277</v>
      </c>
      <c r="L108">
        <v>50</v>
      </c>
      <c r="M108">
        <v>200</v>
      </c>
      <c r="N108">
        <v>27</v>
      </c>
      <c r="P108">
        <v>200</v>
      </c>
      <c r="Q108">
        <f t="shared" si="13"/>
        <v>77</v>
      </c>
      <c r="R108">
        <v>277</v>
      </c>
      <c r="AF108">
        <v>200</v>
      </c>
      <c r="AG108">
        <v>77</v>
      </c>
      <c r="AH108">
        <v>277</v>
      </c>
      <c r="AI108" s="79">
        <f t="shared" si="11"/>
        <v>0.72202166064981954</v>
      </c>
      <c r="AJ108" s="79">
        <f t="shared" si="12"/>
        <v>0.27797833935018051</v>
      </c>
    </row>
    <row r="109" spans="1:36" x14ac:dyDescent="0.2">
      <c r="A109" t="s">
        <v>107</v>
      </c>
      <c r="B109" t="s">
        <v>470</v>
      </c>
      <c r="C109">
        <v>13</v>
      </c>
      <c r="D109">
        <v>4</v>
      </c>
      <c r="E109">
        <f t="shared" si="8"/>
        <v>17</v>
      </c>
      <c r="F109">
        <v>234</v>
      </c>
      <c r="G109">
        <f t="shared" si="9"/>
        <v>25</v>
      </c>
      <c r="H109">
        <v>18</v>
      </c>
      <c r="I109">
        <v>7</v>
      </c>
      <c r="J109">
        <f t="shared" si="10"/>
        <v>276</v>
      </c>
      <c r="L109">
        <v>17</v>
      </c>
      <c r="M109">
        <v>234</v>
      </c>
      <c r="N109">
        <v>25</v>
      </c>
      <c r="P109">
        <v>234</v>
      </c>
      <c r="Q109">
        <f t="shared" si="13"/>
        <v>42</v>
      </c>
      <c r="R109">
        <v>276</v>
      </c>
      <c r="AF109">
        <v>234</v>
      </c>
      <c r="AG109">
        <v>42</v>
      </c>
      <c r="AH109">
        <v>276</v>
      </c>
      <c r="AI109" s="79">
        <f t="shared" si="11"/>
        <v>0.84782608695652173</v>
      </c>
      <c r="AJ109" s="79">
        <f t="shared" si="12"/>
        <v>0.15217391304347827</v>
      </c>
    </row>
    <row r="110" spans="1:36" x14ac:dyDescent="0.2">
      <c r="A110" t="s">
        <v>108</v>
      </c>
      <c r="B110" t="s">
        <v>470</v>
      </c>
      <c r="C110">
        <v>14</v>
      </c>
      <c r="D110">
        <v>7</v>
      </c>
      <c r="E110">
        <f t="shared" si="8"/>
        <v>21</v>
      </c>
      <c r="F110">
        <v>227</v>
      </c>
      <c r="G110">
        <f t="shared" si="9"/>
        <v>28</v>
      </c>
      <c r="H110">
        <v>22</v>
      </c>
      <c r="I110">
        <v>6</v>
      </c>
      <c r="J110">
        <f t="shared" si="10"/>
        <v>276</v>
      </c>
      <c r="L110">
        <v>21</v>
      </c>
      <c r="M110">
        <v>227</v>
      </c>
      <c r="N110">
        <v>28</v>
      </c>
      <c r="P110">
        <v>227</v>
      </c>
      <c r="Q110">
        <f t="shared" si="13"/>
        <v>49</v>
      </c>
      <c r="R110">
        <v>276</v>
      </c>
      <c r="AF110">
        <v>227</v>
      </c>
      <c r="AG110">
        <v>49</v>
      </c>
      <c r="AH110">
        <v>276</v>
      </c>
      <c r="AI110" s="79">
        <f t="shared" si="11"/>
        <v>0.82246376811594202</v>
      </c>
      <c r="AJ110" s="79">
        <f t="shared" si="12"/>
        <v>0.17753623188405798</v>
      </c>
    </row>
    <row r="111" spans="1:36" x14ac:dyDescent="0.2">
      <c r="A111" t="s">
        <v>109</v>
      </c>
      <c r="B111" t="s">
        <v>470</v>
      </c>
      <c r="C111">
        <v>13</v>
      </c>
      <c r="D111">
        <v>5</v>
      </c>
      <c r="E111">
        <f t="shared" si="8"/>
        <v>18</v>
      </c>
      <c r="F111">
        <v>229</v>
      </c>
      <c r="G111">
        <f t="shared" si="9"/>
        <v>25</v>
      </c>
      <c r="H111">
        <v>19</v>
      </c>
      <c r="I111">
        <v>6</v>
      </c>
      <c r="J111">
        <f t="shared" si="10"/>
        <v>272</v>
      </c>
      <c r="L111">
        <v>18</v>
      </c>
      <c r="M111">
        <v>229</v>
      </c>
      <c r="N111">
        <v>25</v>
      </c>
      <c r="P111">
        <v>229</v>
      </c>
      <c r="Q111">
        <f t="shared" si="13"/>
        <v>43</v>
      </c>
      <c r="R111">
        <v>272</v>
      </c>
      <c r="AF111">
        <v>229</v>
      </c>
      <c r="AG111">
        <v>43</v>
      </c>
      <c r="AH111">
        <v>272</v>
      </c>
      <c r="AI111" s="79">
        <f t="shared" si="11"/>
        <v>0.84191176470588236</v>
      </c>
      <c r="AJ111" s="79">
        <f t="shared" si="12"/>
        <v>0.15808823529411764</v>
      </c>
    </row>
    <row r="112" spans="1:36" x14ac:dyDescent="0.2">
      <c r="A112" t="s">
        <v>110</v>
      </c>
      <c r="B112" t="s">
        <v>470</v>
      </c>
      <c r="C112">
        <v>13</v>
      </c>
      <c r="D112">
        <v>4</v>
      </c>
      <c r="E112">
        <f t="shared" si="8"/>
        <v>17</v>
      </c>
      <c r="F112">
        <v>213</v>
      </c>
      <c r="G112">
        <f t="shared" si="9"/>
        <v>32</v>
      </c>
      <c r="H112">
        <v>21</v>
      </c>
      <c r="I112">
        <v>11</v>
      </c>
      <c r="J112">
        <f t="shared" si="10"/>
        <v>262</v>
      </c>
      <c r="L112">
        <v>17</v>
      </c>
      <c r="M112">
        <v>213</v>
      </c>
      <c r="N112">
        <v>32</v>
      </c>
      <c r="P112">
        <v>213</v>
      </c>
      <c r="Q112">
        <f t="shared" si="13"/>
        <v>49</v>
      </c>
      <c r="R112">
        <v>262</v>
      </c>
      <c r="AF112">
        <v>213</v>
      </c>
      <c r="AG112">
        <v>49</v>
      </c>
      <c r="AH112">
        <v>262</v>
      </c>
      <c r="AI112" s="79">
        <f t="shared" si="11"/>
        <v>0.81297709923664119</v>
      </c>
      <c r="AJ112" s="79">
        <f t="shared" si="12"/>
        <v>0.18702290076335878</v>
      </c>
    </row>
    <row r="113" spans="1:36" x14ac:dyDescent="0.2">
      <c r="A113" t="s">
        <v>111</v>
      </c>
      <c r="B113" t="s">
        <v>470</v>
      </c>
      <c r="C113">
        <v>13</v>
      </c>
      <c r="D113">
        <v>4</v>
      </c>
      <c r="E113">
        <f t="shared" si="8"/>
        <v>17</v>
      </c>
      <c r="F113">
        <v>236</v>
      </c>
      <c r="G113">
        <f t="shared" si="9"/>
        <v>20</v>
      </c>
      <c r="H113">
        <v>14</v>
      </c>
      <c r="I113">
        <v>6</v>
      </c>
      <c r="J113">
        <f t="shared" si="10"/>
        <v>273</v>
      </c>
      <c r="L113">
        <v>17</v>
      </c>
      <c r="M113">
        <v>236</v>
      </c>
      <c r="N113">
        <v>20</v>
      </c>
      <c r="P113">
        <v>236</v>
      </c>
      <c r="Q113">
        <f t="shared" si="13"/>
        <v>37</v>
      </c>
      <c r="R113">
        <v>273</v>
      </c>
      <c r="AF113">
        <v>236</v>
      </c>
      <c r="AG113">
        <v>37</v>
      </c>
      <c r="AH113">
        <v>273</v>
      </c>
      <c r="AI113" s="79">
        <f t="shared" si="11"/>
        <v>0.86446886446886451</v>
      </c>
      <c r="AJ113" s="79">
        <f t="shared" si="12"/>
        <v>0.13553113553113552</v>
      </c>
    </row>
    <row r="114" spans="1:36" x14ac:dyDescent="0.2">
      <c r="A114" t="s">
        <v>112</v>
      </c>
      <c r="B114" t="s">
        <v>470</v>
      </c>
      <c r="C114">
        <v>14</v>
      </c>
      <c r="D114">
        <v>4</v>
      </c>
      <c r="E114">
        <f t="shared" si="8"/>
        <v>18</v>
      </c>
      <c r="F114">
        <v>241</v>
      </c>
      <c r="G114">
        <f t="shared" si="9"/>
        <v>19</v>
      </c>
      <c r="H114">
        <v>13</v>
      </c>
      <c r="I114">
        <v>6</v>
      </c>
      <c r="J114">
        <f t="shared" si="10"/>
        <v>278</v>
      </c>
      <c r="L114">
        <v>18</v>
      </c>
      <c r="M114">
        <v>241</v>
      </c>
      <c r="N114">
        <v>19</v>
      </c>
      <c r="P114">
        <v>241</v>
      </c>
      <c r="Q114">
        <f t="shared" si="13"/>
        <v>37</v>
      </c>
      <c r="R114">
        <v>278</v>
      </c>
      <c r="AF114">
        <v>241</v>
      </c>
      <c r="AG114">
        <v>37</v>
      </c>
      <c r="AH114">
        <v>278</v>
      </c>
      <c r="AI114" s="79">
        <f t="shared" si="11"/>
        <v>0.86690647482014394</v>
      </c>
      <c r="AJ114" s="79">
        <f t="shared" si="12"/>
        <v>0.13309352517985612</v>
      </c>
    </row>
    <row r="115" spans="1:36" x14ac:dyDescent="0.2">
      <c r="A115" t="s">
        <v>113</v>
      </c>
      <c r="B115" t="s">
        <v>470</v>
      </c>
      <c r="C115">
        <v>13</v>
      </c>
      <c r="D115">
        <v>4</v>
      </c>
      <c r="E115">
        <f t="shared" si="8"/>
        <v>17</v>
      </c>
      <c r="F115">
        <v>236</v>
      </c>
      <c r="G115">
        <f t="shared" si="9"/>
        <v>22</v>
      </c>
      <c r="H115">
        <v>16</v>
      </c>
      <c r="I115">
        <v>6</v>
      </c>
      <c r="J115">
        <f t="shared" si="10"/>
        <v>275</v>
      </c>
      <c r="L115">
        <v>17</v>
      </c>
      <c r="M115">
        <v>236</v>
      </c>
      <c r="N115">
        <v>22</v>
      </c>
      <c r="P115">
        <v>236</v>
      </c>
      <c r="Q115">
        <f t="shared" si="13"/>
        <v>39</v>
      </c>
      <c r="R115">
        <v>275</v>
      </c>
      <c r="AF115">
        <v>236</v>
      </c>
      <c r="AG115">
        <v>39</v>
      </c>
      <c r="AH115">
        <v>275</v>
      </c>
      <c r="AI115" s="79">
        <f t="shared" si="11"/>
        <v>0.85818181818181816</v>
      </c>
      <c r="AJ115" s="79">
        <f t="shared" si="12"/>
        <v>0.14181818181818182</v>
      </c>
    </row>
    <row r="116" spans="1:36" x14ac:dyDescent="0.2">
      <c r="A116" t="s">
        <v>114</v>
      </c>
      <c r="B116" t="s">
        <v>470</v>
      </c>
      <c r="C116">
        <v>13</v>
      </c>
      <c r="D116">
        <v>4</v>
      </c>
      <c r="E116">
        <f t="shared" si="8"/>
        <v>17</v>
      </c>
      <c r="F116">
        <v>238</v>
      </c>
      <c r="G116">
        <f t="shared" si="9"/>
        <v>22</v>
      </c>
      <c r="H116">
        <v>13</v>
      </c>
      <c r="I116">
        <v>9</v>
      </c>
      <c r="J116">
        <f t="shared" si="10"/>
        <v>277</v>
      </c>
      <c r="L116">
        <v>17</v>
      </c>
      <c r="M116">
        <v>238</v>
      </c>
      <c r="N116">
        <v>22</v>
      </c>
      <c r="P116">
        <v>238</v>
      </c>
      <c r="Q116">
        <f t="shared" si="13"/>
        <v>39</v>
      </c>
      <c r="R116">
        <v>277</v>
      </c>
      <c r="AF116">
        <v>238</v>
      </c>
      <c r="AG116">
        <v>39</v>
      </c>
      <c r="AH116">
        <v>277</v>
      </c>
      <c r="AI116" s="79">
        <f t="shared" si="11"/>
        <v>0.8592057761732852</v>
      </c>
      <c r="AJ116" s="79">
        <f t="shared" si="12"/>
        <v>0.1407942238267148</v>
      </c>
    </row>
    <row r="117" spans="1:36" x14ac:dyDescent="0.2">
      <c r="A117" t="s">
        <v>115</v>
      </c>
      <c r="B117" t="s">
        <v>470</v>
      </c>
      <c r="C117">
        <v>15</v>
      </c>
      <c r="D117">
        <v>8</v>
      </c>
      <c r="E117">
        <f t="shared" si="8"/>
        <v>23</v>
      </c>
      <c r="F117">
        <v>201</v>
      </c>
      <c r="G117">
        <f t="shared" si="9"/>
        <v>48</v>
      </c>
      <c r="H117">
        <v>39</v>
      </c>
      <c r="I117">
        <v>9</v>
      </c>
      <c r="J117">
        <f t="shared" si="10"/>
        <v>272</v>
      </c>
      <c r="L117">
        <v>23</v>
      </c>
      <c r="M117">
        <v>201</v>
      </c>
      <c r="N117">
        <v>48</v>
      </c>
      <c r="P117">
        <v>201</v>
      </c>
      <c r="Q117">
        <f t="shared" si="13"/>
        <v>71</v>
      </c>
      <c r="R117">
        <v>272</v>
      </c>
      <c r="AF117">
        <v>201</v>
      </c>
      <c r="AG117">
        <v>71</v>
      </c>
      <c r="AH117">
        <v>272</v>
      </c>
      <c r="AI117" s="79">
        <f t="shared" si="11"/>
        <v>0.73897058823529416</v>
      </c>
      <c r="AJ117" s="79">
        <f t="shared" si="12"/>
        <v>0.2610294117647059</v>
      </c>
    </row>
    <row r="118" spans="1:36" x14ac:dyDescent="0.2">
      <c r="A118" t="s">
        <v>116</v>
      </c>
      <c r="B118" t="s">
        <v>470</v>
      </c>
      <c r="C118">
        <v>13</v>
      </c>
      <c r="D118">
        <v>5</v>
      </c>
      <c r="E118">
        <f t="shared" si="8"/>
        <v>18</v>
      </c>
      <c r="F118">
        <v>211</v>
      </c>
      <c r="G118">
        <f t="shared" si="9"/>
        <v>47</v>
      </c>
      <c r="H118">
        <v>39</v>
      </c>
      <c r="I118">
        <v>8</v>
      </c>
      <c r="J118">
        <f t="shared" si="10"/>
        <v>276</v>
      </c>
      <c r="L118">
        <v>18</v>
      </c>
      <c r="M118">
        <v>211</v>
      </c>
      <c r="N118">
        <v>47</v>
      </c>
      <c r="P118">
        <v>211</v>
      </c>
      <c r="Q118">
        <f t="shared" si="13"/>
        <v>65</v>
      </c>
      <c r="R118">
        <v>276</v>
      </c>
      <c r="AF118">
        <v>211</v>
      </c>
      <c r="AG118">
        <v>65</v>
      </c>
      <c r="AH118">
        <v>276</v>
      </c>
      <c r="AI118" s="79">
        <f t="shared" si="11"/>
        <v>0.76449275362318836</v>
      </c>
      <c r="AJ118" s="79">
        <f t="shared" si="12"/>
        <v>0.23550724637681159</v>
      </c>
    </row>
    <row r="119" spans="1:36" x14ac:dyDescent="0.2">
      <c r="A119" t="s">
        <v>117</v>
      </c>
      <c r="B119" t="s">
        <v>470</v>
      </c>
      <c r="C119">
        <v>14</v>
      </c>
      <c r="D119">
        <v>5</v>
      </c>
      <c r="E119">
        <f t="shared" si="8"/>
        <v>19</v>
      </c>
      <c r="F119">
        <v>237</v>
      </c>
      <c r="G119">
        <f t="shared" si="9"/>
        <v>22</v>
      </c>
      <c r="H119">
        <v>16</v>
      </c>
      <c r="I119">
        <v>6</v>
      </c>
      <c r="J119">
        <f t="shared" si="10"/>
        <v>278</v>
      </c>
      <c r="L119">
        <v>19</v>
      </c>
      <c r="M119">
        <v>237</v>
      </c>
      <c r="N119">
        <v>22</v>
      </c>
      <c r="P119">
        <v>237</v>
      </c>
      <c r="Q119">
        <f t="shared" si="13"/>
        <v>41</v>
      </c>
      <c r="R119">
        <v>278</v>
      </c>
      <c r="AF119">
        <v>237</v>
      </c>
      <c r="AG119">
        <v>41</v>
      </c>
      <c r="AH119">
        <v>278</v>
      </c>
      <c r="AI119" s="79">
        <f t="shared" si="11"/>
        <v>0.85251798561151082</v>
      </c>
      <c r="AJ119" s="79">
        <f t="shared" si="12"/>
        <v>0.14748201438848921</v>
      </c>
    </row>
    <row r="120" spans="1:36" x14ac:dyDescent="0.2">
      <c r="A120" t="s">
        <v>118</v>
      </c>
      <c r="B120" t="s">
        <v>470</v>
      </c>
      <c r="C120">
        <v>15</v>
      </c>
      <c r="D120">
        <v>4</v>
      </c>
      <c r="E120">
        <f t="shared" si="8"/>
        <v>19</v>
      </c>
      <c r="F120">
        <v>232</v>
      </c>
      <c r="G120">
        <f t="shared" si="9"/>
        <v>23</v>
      </c>
      <c r="H120">
        <v>16</v>
      </c>
      <c r="I120">
        <v>7</v>
      </c>
      <c r="J120">
        <f t="shared" si="10"/>
        <v>274</v>
      </c>
      <c r="L120">
        <v>19</v>
      </c>
      <c r="M120">
        <v>232</v>
      </c>
      <c r="N120">
        <v>23</v>
      </c>
      <c r="P120">
        <v>232</v>
      </c>
      <c r="Q120">
        <f t="shared" si="13"/>
        <v>42</v>
      </c>
      <c r="R120">
        <v>274</v>
      </c>
      <c r="AF120">
        <v>232</v>
      </c>
      <c r="AG120">
        <v>42</v>
      </c>
      <c r="AH120">
        <v>274</v>
      </c>
      <c r="AI120" s="79">
        <f t="shared" si="11"/>
        <v>0.84671532846715325</v>
      </c>
      <c r="AJ120" s="79">
        <f t="shared" si="12"/>
        <v>0.15328467153284672</v>
      </c>
    </row>
    <row r="121" spans="1:36" x14ac:dyDescent="0.2">
      <c r="A121" t="s">
        <v>119</v>
      </c>
      <c r="B121" t="s">
        <v>470</v>
      </c>
      <c r="C121">
        <v>14</v>
      </c>
      <c r="D121">
        <v>18</v>
      </c>
      <c r="E121">
        <f t="shared" si="8"/>
        <v>32</v>
      </c>
      <c r="F121">
        <v>182</v>
      </c>
      <c r="G121">
        <f t="shared" si="9"/>
        <v>61</v>
      </c>
      <c r="H121">
        <v>46</v>
      </c>
      <c r="I121">
        <v>15</v>
      </c>
      <c r="J121">
        <f t="shared" si="10"/>
        <v>275</v>
      </c>
      <c r="L121">
        <v>32</v>
      </c>
      <c r="M121">
        <v>182</v>
      </c>
      <c r="N121">
        <v>61</v>
      </c>
      <c r="P121">
        <v>182</v>
      </c>
      <c r="Q121">
        <f t="shared" si="13"/>
        <v>93</v>
      </c>
      <c r="R121">
        <v>275</v>
      </c>
      <c r="AF121">
        <v>182</v>
      </c>
      <c r="AG121">
        <v>93</v>
      </c>
      <c r="AH121">
        <v>275</v>
      </c>
      <c r="AI121" s="79">
        <f t="shared" si="11"/>
        <v>0.66181818181818186</v>
      </c>
      <c r="AJ121" s="79">
        <f t="shared" si="12"/>
        <v>0.33818181818181819</v>
      </c>
    </row>
    <row r="122" spans="1:36" x14ac:dyDescent="0.2">
      <c r="A122" t="s">
        <v>120</v>
      </c>
      <c r="B122" t="s">
        <v>470</v>
      </c>
      <c r="C122">
        <v>15</v>
      </c>
      <c r="D122">
        <v>14</v>
      </c>
      <c r="E122">
        <f t="shared" si="8"/>
        <v>29</v>
      </c>
      <c r="F122">
        <v>185</v>
      </c>
      <c r="G122">
        <f t="shared" si="9"/>
        <v>65</v>
      </c>
      <c r="H122">
        <v>42</v>
      </c>
      <c r="I122">
        <v>23</v>
      </c>
      <c r="J122">
        <f t="shared" si="10"/>
        <v>279</v>
      </c>
      <c r="L122">
        <v>29</v>
      </c>
      <c r="M122">
        <v>185</v>
      </c>
      <c r="N122">
        <v>65</v>
      </c>
      <c r="P122">
        <v>185</v>
      </c>
      <c r="Q122">
        <f t="shared" si="13"/>
        <v>94</v>
      </c>
      <c r="R122">
        <v>279</v>
      </c>
      <c r="AF122">
        <v>185</v>
      </c>
      <c r="AG122">
        <v>94</v>
      </c>
      <c r="AH122">
        <v>279</v>
      </c>
      <c r="AI122" s="79">
        <f t="shared" si="11"/>
        <v>0.6630824372759857</v>
      </c>
      <c r="AJ122" s="79">
        <f t="shared" si="12"/>
        <v>0.33691756272401435</v>
      </c>
    </row>
    <row r="123" spans="1:36" x14ac:dyDescent="0.2">
      <c r="A123" t="s">
        <v>121</v>
      </c>
      <c r="B123" t="s">
        <v>470</v>
      </c>
      <c r="C123">
        <v>24</v>
      </c>
      <c r="D123">
        <v>4</v>
      </c>
      <c r="E123">
        <f t="shared" si="8"/>
        <v>28</v>
      </c>
      <c r="F123">
        <v>231</v>
      </c>
      <c r="G123">
        <f t="shared" si="9"/>
        <v>18</v>
      </c>
      <c r="H123">
        <v>11</v>
      </c>
      <c r="I123">
        <v>7</v>
      </c>
      <c r="J123">
        <f t="shared" si="10"/>
        <v>277</v>
      </c>
      <c r="L123">
        <v>28</v>
      </c>
      <c r="M123">
        <v>231</v>
      </c>
      <c r="N123">
        <v>18</v>
      </c>
      <c r="P123">
        <v>231</v>
      </c>
      <c r="Q123">
        <f t="shared" si="13"/>
        <v>46</v>
      </c>
      <c r="R123">
        <v>277</v>
      </c>
      <c r="AF123">
        <v>231</v>
      </c>
      <c r="AG123">
        <v>46</v>
      </c>
      <c r="AH123">
        <v>277</v>
      </c>
      <c r="AI123" s="79">
        <f t="shared" si="11"/>
        <v>0.83393501805054149</v>
      </c>
      <c r="AJ123" s="79">
        <f t="shared" si="12"/>
        <v>0.16606498194945848</v>
      </c>
    </row>
    <row r="124" spans="1:36" x14ac:dyDescent="0.2">
      <c r="A124" t="s">
        <v>122</v>
      </c>
      <c r="B124" t="s">
        <v>470</v>
      </c>
      <c r="C124">
        <v>14</v>
      </c>
      <c r="D124">
        <v>9</v>
      </c>
      <c r="E124">
        <f t="shared" si="8"/>
        <v>23</v>
      </c>
      <c r="F124">
        <v>212</v>
      </c>
      <c r="G124">
        <f t="shared" si="9"/>
        <v>40</v>
      </c>
      <c r="H124">
        <v>29</v>
      </c>
      <c r="I124">
        <v>11</v>
      </c>
      <c r="J124">
        <f t="shared" si="10"/>
        <v>275</v>
      </c>
      <c r="L124">
        <v>23</v>
      </c>
      <c r="M124">
        <v>212</v>
      </c>
      <c r="N124">
        <v>40</v>
      </c>
      <c r="P124">
        <v>212</v>
      </c>
      <c r="Q124">
        <f t="shared" si="13"/>
        <v>63</v>
      </c>
      <c r="R124">
        <v>275</v>
      </c>
      <c r="AF124">
        <v>212</v>
      </c>
      <c r="AG124">
        <v>63</v>
      </c>
      <c r="AH124">
        <v>275</v>
      </c>
      <c r="AI124" s="79">
        <f t="shared" si="11"/>
        <v>0.77090909090909088</v>
      </c>
      <c r="AJ124" s="79">
        <f t="shared" si="12"/>
        <v>0.2290909090909091</v>
      </c>
    </row>
    <row r="125" spans="1:36" x14ac:dyDescent="0.2">
      <c r="A125" t="s">
        <v>123</v>
      </c>
      <c r="B125" t="s">
        <v>470</v>
      </c>
      <c r="C125">
        <v>22</v>
      </c>
      <c r="D125">
        <v>6</v>
      </c>
      <c r="E125">
        <f t="shared" si="8"/>
        <v>28</v>
      </c>
      <c r="F125">
        <v>200</v>
      </c>
      <c r="G125">
        <f t="shared" si="9"/>
        <v>45</v>
      </c>
      <c r="H125">
        <v>32</v>
      </c>
      <c r="I125">
        <v>13</v>
      </c>
      <c r="J125">
        <f t="shared" si="10"/>
        <v>273</v>
      </c>
      <c r="L125">
        <v>28</v>
      </c>
      <c r="M125">
        <v>200</v>
      </c>
      <c r="N125">
        <v>45</v>
      </c>
      <c r="P125">
        <v>200</v>
      </c>
      <c r="Q125">
        <f t="shared" si="13"/>
        <v>73</v>
      </c>
      <c r="R125">
        <v>273</v>
      </c>
      <c r="AF125">
        <v>200</v>
      </c>
      <c r="AG125">
        <v>73</v>
      </c>
      <c r="AH125">
        <v>273</v>
      </c>
      <c r="AI125" s="79">
        <f t="shared" si="11"/>
        <v>0.73260073260073255</v>
      </c>
      <c r="AJ125" s="79">
        <f t="shared" si="12"/>
        <v>0.26739926739926739</v>
      </c>
    </row>
    <row r="126" spans="1:36" x14ac:dyDescent="0.2">
      <c r="A126" t="s">
        <v>124</v>
      </c>
      <c r="B126" t="s">
        <v>470</v>
      </c>
      <c r="C126">
        <v>14</v>
      </c>
      <c r="D126">
        <v>4</v>
      </c>
      <c r="E126">
        <f t="shared" si="8"/>
        <v>18</v>
      </c>
      <c r="F126">
        <v>205</v>
      </c>
      <c r="G126">
        <f t="shared" si="9"/>
        <v>47</v>
      </c>
      <c r="H126">
        <v>31</v>
      </c>
      <c r="I126">
        <v>16</v>
      </c>
      <c r="J126">
        <f t="shared" si="10"/>
        <v>270</v>
      </c>
      <c r="L126">
        <v>18</v>
      </c>
      <c r="M126">
        <v>205</v>
      </c>
      <c r="N126">
        <v>47</v>
      </c>
      <c r="P126">
        <v>205</v>
      </c>
      <c r="Q126">
        <f t="shared" si="13"/>
        <v>65</v>
      </c>
      <c r="R126">
        <v>270</v>
      </c>
      <c r="AF126">
        <v>205</v>
      </c>
      <c r="AG126">
        <v>65</v>
      </c>
      <c r="AH126">
        <v>270</v>
      </c>
      <c r="AI126" s="79">
        <f t="shared" si="11"/>
        <v>0.7592592592592593</v>
      </c>
      <c r="AJ126" s="79">
        <f t="shared" si="12"/>
        <v>0.24074074074074073</v>
      </c>
    </row>
    <row r="127" spans="1:36" x14ac:dyDescent="0.2">
      <c r="A127" t="s">
        <v>125</v>
      </c>
      <c r="B127" t="s">
        <v>470</v>
      </c>
      <c r="C127">
        <v>14</v>
      </c>
      <c r="D127">
        <v>46</v>
      </c>
      <c r="E127">
        <f t="shared" si="8"/>
        <v>60</v>
      </c>
      <c r="F127">
        <v>200</v>
      </c>
      <c r="G127">
        <f t="shared" si="9"/>
        <v>16</v>
      </c>
      <c r="H127">
        <v>9</v>
      </c>
      <c r="I127">
        <v>7</v>
      </c>
      <c r="J127">
        <f t="shared" si="10"/>
        <v>276</v>
      </c>
      <c r="L127">
        <v>60</v>
      </c>
      <c r="M127">
        <v>200</v>
      </c>
      <c r="N127">
        <v>16</v>
      </c>
      <c r="P127">
        <v>200</v>
      </c>
      <c r="Q127">
        <f t="shared" si="13"/>
        <v>76</v>
      </c>
      <c r="R127">
        <v>276</v>
      </c>
      <c r="AF127">
        <v>200</v>
      </c>
      <c r="AG127">
        <v>76</v>
      </c>
      <c r="AH127">
        <v>276</v>
      </c>
      <c r="AI127" s="79">
        <f t="shared" si="11"/>
        <v>0.72463768115942029</v>
      </c>
      <c r="AJ127" s="79">
        <f t="shared" si="12"/>
        <v>0.27536231884057971</v>
      </c>
    </row>
    <row r="128" spans="1:36" x14ac:dyDescent="0.2">
      <c r="A128" t="s">
        <v>126</v>
      </c>
      <c r="B128" t="s">
        <v>470</v>
      </c>
      <c r="C128">
        <v>13</v>
      </c>
      <c r="D128">
        <v>5</v>
      </c>
      <c r="E128">
        <f t="shared" si="8"/>
        <v>18</v>
      </c>
      <c r="F128">
        <v>236</v>
      </c>
      <c r="G128">
        <f t="shared" si="9"/>
        <v>25</v>
      </c>
      <c r="H128">
        <v>17</v>
      </c>
      <c r="I128">
        <v>8</v>
      </c>
      <c r="J128">
        <f t="shared" si="10"/>
        <v>279</v>
      </c>
      <c r="L128">
        <v>18</v>
      </c>
      <c r="M128">
        <v>236</v>
      </c>
      <c r="N128">
        <v>25</v>
      </c>
      <c r="P128">
        <v>236</v>
      </c>
      <c r="Q128">
        <f t="shared" si="13"/>
        <v>43</v>
      </c>
      <c r="R128">
        <v>279</v>
      </c>
      <c r="AF128">
        <v>236</v>
      </c>
      <c r="AG128">
        <v>43</v>
      </c>
      <c r="AH128">
        <v>279</v>
      </c>
      <c r="AI128" s="79">
        <f t="shared" si="11"/>
        <v>0.84587813620071683</v>
      </c>
      <c r="AJ128" s="79">
        <f t="shared" si="12"/>
        <v>0.15412186379928317</v>
      </c>
    </row>
    <row r="129" spans="1:36" x14ac:dyDescent="0.2">
      <c r="A129" t="s">
        <v>127</v>
      </c>
      <c r="B129" t="s">
        <v>470</v>
      </c>
      <c r="C129">
        <v>12</v>
      </c>
      <c r="D129">
        <v>5</v>
      </c>
      <c r="E129">
        <f t="shared" si="8"/>
        <v>17</v>
      </c>
      <c r="F129">
        <v>214</v>
      </c>
      <c r="G129">
        <f t="shared" si="9"/>
        <v>45</v>
      </c>
      <c r="H129">
        <v>34</v>
      </c>
      <c r="I129">
        <v>11</v>
      </c>
      <c r="J129">
        <f t="shared" si="10"/>
        <v>276</v>
      </c>
      <c r="L129">
        <v>17</v>
      </c>
      <c r="M129">
        <v>214</v>
      </c>
      <c r="N129">
        <v>45</v>
      </c>
      <c r="P129">
        <v>214</v>
      </c>
      <c r="Q129">
        <f t="shared" si="13"/>
        <v>62</v>
      </c>
      <c r="R129">
        <v>276</v>
      </c>
      <c r="AF129">
        <v>214</v>
      </c>
      <c r="AG129">
        <v>62</v>
      </c>
      <c r="AH129">
        <v>276</v>
      </c>
      <c r="AI129" s="79">
        <f t="shared" si="11"/>
        <v>0.77536231884057971</v>
      </c>
      <c r="AJ129" s="79">
        <f t="shared" si="12"/>
        <v>0.22463768115942029</v>
      </c>
    </row>
    <row r="130" spans="1:36" x14ac:dyDescent="0.2">
      <c r="A130" t="s">
        <v>128</v>
      </c>
      <c r="B130" t="s">
        <v>470</v>
      </c>
      <c r="C130">
        <v>20</v>
      </c>
      <c r="D130">
        <v>18</v>
      </c>
      <c r="E130">
        <f t="shared" si="8"/>
        <v>38</v>
      </c>
      <c r="F130">
        <v>219</v>
      </c>
      <c r="G130">
        <f t="shared" si="9"/>
        <v>18</v>
      </c>
      <c r="H130">
        <v>11</v>
      </c>
      <c r="I130">
        <v>7</v>
      </c>
      <c r="J130">
        <f t="shared" si="10"/>
        <v>275</v>
      </c>
      <c r="L130">
        <v>38</v>
      </c>
      <c r="M130">
        <v>219</v>
      </c>
      <c r="N130">
        <v>18</v>
      </c>
      <c r="P130">
        <v>219</v>
      </c>
      <c r="Q130">
        <f t="shared" si="13"/>
        <v>56</v>
      </c>
      <c r="R130">
        <v>275</v>
      </c>
      <c r="AF130">
        <v>219</v>
      </c>
      <c r="AG130">
        <v>56</v>
      </c>
      <c r="AH130">
        <v>275</v>
      </c>
      <c r="AI130" s="79">
        <f t="shared" si="11"/>
        <v>0.79636363636363638</v>
      </c>
      <c r="AJ130" s="79">
        <f t="shared" si="12"/>
        <v>0.20363636363636364</v>
      </c>
    </row>
    <row r="131" spans="1:36" x14ac:dyDescent="0.2">
      <c r="A131" t="s">
        <v>129</v>
      </c>
      <c r="B131" t="s">
        <v>470</v>
      </c>
      <c r="C131">
        <v>13</v>
      </c>
      <c r="D131">
        <v>14</v>
      </c>
      <c r="E131">
        <f>SUM(C131,D131)</f>
        <v>27</v>
      </c>
      <c r="F131">
        <v>228</v>
      </c>
      <c r="G131">
        <f>SUM(H131,I131)</f>
        <v>19</v>
      </c>
      <c r="H131">
        <v>12</v>
      </c>
      <c r="I131">
        <v>7</v>
      </c>
      <c r="J131">
        <f t="shared" ref="J131:J132" si="14">SUM(E131:G131)</f>
        <v>274</v>
      </c>
      <c r="L131">
        <v>27</v>
      </c>
      <c r="M131">
        <v>228</v>
      </c>
      <c r="N131">
        <v>19</v>
      </c>
      <c r="P131">
        <v>228</v>
      </c>
      <c r="Q131">
        <f t="shared" si="13"/>
        <v>46</v>
      </c>
      <c r="R131">
        <v>274</v>
      </c>
      <c r="AF131">
        <v>228</v>
      </c>
      <c r="AG131">
        <v>46</v>
      </c>
      <c r="AH131">
        <v>274</v>
      </c>
      <c r="AI131" s="79">
        <f t="shared" ref="AI131:AI132" si="15">AF131/AH131</f>
        <v>0.83211678832116787</v>
      </c>
      <c r="AJ131" s="79">
        <f t="shared" ref="AJ131:AJ132" si="16">AG131/AH131</f>
        <v>0.16788321167883211</v>
      </c>
    </row>
    <row r="132" spans="1:36" x14ac:dyDescent="0.2">
      <c r="A132" t="s">
        <v>130</v>
      </c>
      <c r="B132" t="s">
        <v>470</v>
      </c>
      <c r="C132">
        <v>15</v>
      </c>
      <c r="D132">
        <v>7</v>
      </c>
      <c r="E132">
        <f>SUM(C132,D132)</f>
        <v>22</v>
      </c>
      <c r="F132">
        <v>232</v>
      </c>
      <c r="G132">
        <f>SUM(H132,I132)</f>
        <v>21</v>
      </c>
      <c r="H132">
        <v>11</v>
      </c>
      <c r="I132">
        <v>10</v>
      </c>
      <c r="J132">
        <f t="shared" si="14"/>
        <v>275</v>
      </c>
      <c r="L132">
        <v>22</v>
      </c>
      <c r="M132">
        <v>232</v>
      </c>
      <c r="N132">
        <v>21</v>
      </c>
      <c r="P132">
        <v>232</v>
      </c>
      <c r="Q132">
        <f t="shared" si="13"/>
        <v>43</v>
      </c>
      <c r="R132">
        <v>275</v>
      </c>
      <c r="AF132">
        <v>232</v>
      </c>
      <c r="AG132">
        <v>43</v>
      </c>
      <c r="AH132">
        <v>275</v>
      </c>
      <c r="AI132" s="79">
        <f t="shared" si="15"/>
        <v>0.84363636363636363</v>
      </c>
      <c r="AJ132" s="79">
        <f t="shared" si="16"/>
        <v>0.15636363636363637</v>
      </c>
    </row>
  </sheetData>
  <mergeCells count="1">
    <mergeCell ref="AE1:AE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EFAEF-EA3F-E24F-89D2-7482CD63CD28}">
  <dimension ref="A1:CO132"/>
  <sheetViews>
    <sheetView zoomScale="79" zoomScaleNormal="79" workbookViewId="0">
      <pane xSplit="1" ySplit="1" topLeftCell="V9" activePane="bottomRight" state="frozen"/>
      <selection pane="topRight" activeCell="B1" sqref="B1"/>
      <selection pane="bottomLeft" activeCell="A2" sqref="A2"/>
      <selection pane="bottomRight" activeCell="AJ55" sqref="AJ55"/>
    </sheetView>
  </sheetViews>
  <sheetFormatPr baseColWidth="10" defaultRowHeight="16" x14ac:dyDescent="0.2"/>
  <cols>
    <col min="11" max="11" width="10.83203125" style="21"/>
    <col min="15" max="15" width="10.83203125" style="21"/>
    <col min="21" max="21" width="19" customWidth="1"/>
    <col min="27" max="27" width="15.83203125" customWidth="1"/>
    <col min="28" max="28" width="12.83203125" customWidth="1"/>
    <col min="38" max="38" width="10.83203125" style="58"/>
    <col min="56" max="56" width="26.6640625" customWidth="1"/>
    <col min="57" max="57" width="28" customWidth="1"/>
    <col min="66" max="66" width="10.83203125" style="21"/>
    <col min="78" max="78" width="10.83203125" style="21"/>
  </cols>
  <sheetData>
    <row r="1" spans="1:93" ht="119" x14ac:dyDescent="0.2">
      <c r="A1" s="7" t="s">
        <v>516</v>
      </c>
      <c r="B1" s="7" t="s">
        <v>471</v>
      </c>
      <c r="C1" s="7" t="s">
        <v>443</v>
      </c>
      <c r="D1" s="7" t="s">
        <v>446</v>
      </c>
      <c r="E1" s="7" t="s">
        <v>517</v>
      </c>
      <c r="F1" s="7" t="s">
        <v>449</v>
      </c>
      <c r="G1" s="7" t="s">
        <v>518</v>
      </c>
      <c r="H1" s="7" t="s">
        <v>452</v>
      </c>
      <c r="I1" s="7" t="s">
        <v>455</v>
      </c>
      <c r="J1" s="7" t="s">
        <v>700</v>
      </c>
      <c r="L1" s="7" t="s">
        <v>617</v>
      </c>
      <c r="M1" s="7" t="s">
        <v>618</v>
      </c>
      <c r="N1" s="7" t="s">
        <v>619</v>
      </c>
      <c r="P1" s="7" t="s">
        <v>617</v>
      </c>
      <c r="Q1" s="7" t="s">
        <v>619</v>
      </c>
      <c r="R1" t="s">
        <v>449</v>
      </c>
      <c r="S1" s="7" t="s">
        <v>519</v>
      </c>
      <c r="U1" s="22" t="s">
        <v>520</v>
      </c>
      <c r="V1" s="23" t="s">
        <v>472</v>
      </c>
      <c r="W1" s="22" t="s">
        <v>524</v>
      </c>
      <c r="AA1" s="52" t="s">
        <v>604</v>
      </c>
      <c r="AM1" s="52" t="s">
        <v>605</v>
      </c>
      <c r="AN1" t="s">
        <v>449</v>
      </c>
      <c r="AO1" t="s">
        <v>443</v>
      </c>
      <c r="AP1" t="s">
        <v>446</v>
      </c>
      <c r="AQ1" t="s">
        <v>452</v>
      </c>
      <c r="AR1" t="s">
        <v>455</v>
      </c>
      <c r="BQ1" s="52" t="s">
        <v>605</v>
      </c>
      <c r="BS1" t="s">
        <v>443</v>
      </c>
      <c r="BT1" t="s">
        <v>446</v>
      </c>
      <c r="BU1" t="s">
        <v>449</v>
      </c>
      <c r="BV1" t="s">
        <v>452</v>
      </c>
      <c r="BW1" t="s">
        <v>455</v>
      </c>
      <c r="BZ1" s="90" t="s">
        <v>697</v>
      </c>
      <c r="CA1" s="7" t="s">
        <v>700</v>
      </c>
      <c r="CB1" s="7" t="s">
        <v>617</v>
      </c>
      <c r="CC1" s="7" t="s">
        <v>618</v>
      </c>
      <c r="CD1" s="7" t="s">
        <v>619</v>
      </c>
      <c r="CE1" s="7" t="s">
        <v>701</v>
      </c>
      <c r="CF1" s="7" t="s">
        <v>702</v>
      </c>
      <c r="CG1" s="7" t="s">
        <v>703</v>
      </c>
      <c r="CJ1" t="s">
        <v>701</v>
      </c>
      <c r="CK1" t="s">
        <v>703</v>
      </c>
    </row>
    <row r="2" spans="1:93" x14ac:dyDescent="0.2">
      <c r="A2" t="s">
        <v>0</v>
      </c>
      <c r="B2" t="s">
        <v>458</v>
      </c>
      <c r="C2">
        <v>15</v>
      </c>
      <c r="D2">
        <v>3</v>
      </c>
      <c r="E2">
        <f>SUM(C2,D2)</f>
        <v>18</v>
      </c>
      <c r="F2">
        <v>228</v>
      </c>
      <c r="G2">
        <f>SUM(H2,I2)</f>
        <v>33</v>
      </c>
      <c r="H2">
        <v>10</v>
      </c>
      <c r="I2">
        <v>23</v>
      </c>
      <c r="J2">
        <f>SUM(E2:G2)</f>
        <v>279</v>
      </c>
      <c r="L2">
        <v>18</v>
      </c>
      <c r="M2">
        <v>228</v>
      </c>
      <c r="N2">
        <v>33</v>
      </c>
      <c r="P2">
        <v>18</v>
      </c>
      <c r="Q2">
        <v>33</v>
      </c>
      <c r="R2">
        <v>228</v>
      </c>
      <c r="S2">
        <f>SUM(L2+N2)</f>
        <v>51</v>
      </c>
      <c r="U2" s="24" t="s">
        <v>521</v>
      </c>
      <c r="V2" s="25">
        <f>AVERAGE(L2:L132)</f>
        <v>30.52671755725191</v>
      </c>
      <c r="W2" s="25">
        <f>STDEV(L2:L132)</f>
        <v>19.226715485840494</v>
      </c>
      <c r="AA2" s="26" t="s">
        <v>525</v>
      </c>
      <c r="AN2">
        <v>228</v>
      </c>
      <c r="AO2">
        <v>15</v>
      </c>
      <c r="AP2">
        <v>3</v>
      </c>
      <c r="AQ2">
        <v>10</v>
      </c>
      <c r="AR2">
        <v>23</v>
      </c>
      <c r="BS2">
        <v>15</v>
      </c>
      <c r="BT2">
        <v>3</v>
      </c>
      <c r="BU2">
        <v>228</v>
      </c>
      <c r="BV2">
        <v>10</v>
      </c>
      <c r="BW2">
        <v>23</v>
      </c>
      <c r="BZ2" s="90"/>
      <c r="CA2">
        <v>279</v>
      </c>
      <c r="CB2">
        <v>18</v>
      </c>
      <c r="CC2">
        <v>228</v>
      </c>
      <c r="CD2">
        <v>33</v>
      </c>
      <c r="CE2" s="79">
        <f>CB2/CA2</f>
        <v>6.4516129032258063E-2</v>
      </c>
      <c r="CF2" s="79">
        <f>CC2/CA2</f>
        <v>0.81720430107526887</v>
      </c>
      <c r="CG2" s="79">
        <f>CD2/CA2</f>
        <v>0.11827956989247312</v>
      </c>
      <c r="CJ2" s="79">
        <v>6.4516129032258063E-2</v>
      </c>
      <c r="CK2" s="79">
        <v>0.11827956989247312</v>
      </c>
    </row>
    <row r="3" spans="1:93" x14ac:dyDescent="0.2">
      <c r="A3" t="s">
        <v>1</v>
      </c>
      <c r="B3" t="s">
        <v>458</v>
      </c>
      <c r="C3">
        <v>13</v>
      </c>
      <c r="D3">
        <v>10</v>
      </c>
      <c r="E3">
        <f t="shared" ref="E3:E66" si="0">SUM(C3,D3)</f>
        <v>23</v>
      </c>
      <c r="F3">
        <v>194</v>
      </c>
      <c r="G3">
        <f t="shared" ref="G3:G66" si="1">SUM(H3,I3)</f>
        <v>53</v>
      </c>
      <c r="H3">
        <v>28</v>
      </c>
      <c r="I3">
        <v>25</v>
      </c>
      <c r="J3">
        <f t="shared" ref="J3:J66" si="2">SUM(E3:G3)</f>
        <v>270</v>
      </c>
      <c r="L3">
        <v>23</v>
      </c>
      <c r="M3">
        <v>194</v>
      </c>
      <c r="N3">
        <v>53</v>
      </c>
      <c r="P3">
        <v>23</v>
      </c>
      <c r="Q3">
        <v>53</v>
      </c>
      <c r="R3">
        <v>194</v>
      </c>
      <c r="S3">
        <f t="shared" ref="S3:S66" si="3">SUM(L3+N3)</f>
        <v>76</v>
      </c>
      <c r="U3" s="24" t="s">
        <v>522</v>
      </c>
      <c r="V3" s="25">
        <f>AVERAGE(R2:R132)</f>
        <v>210.92366412213741</v>
      </c>
      <c r="W3" s="25">
        <f>STDEV(R2:R132)</f>
        <v>25.141941152832143</v>
      </c>
      <c r="AA3" t="s">
        <v>526</v>
      </c>
      <c r="AN3">
        <v>194</v>
      </c>
      <c r="AO3">
        <v>13</v>
      </c>
      <c r="AP3">
        <v>10</v>
      </c>
      <c r="AQ3">
        <v>28</v>
      </c>
      <c r="AR3">
        <v>25</v>
      </c>
      <c r="BS3">
        <v>13</v>
      </c>
      <c r="BT3">
        <v>10</v>
      </c>
      <c r="BU3">
        <v>194</v>
      </c>
      <c r="BV3">
        <v>28</v>
      </c>
      <c r="BW3">
        <v>25</v>
      </c>
      <c r="BZ3" s="90"/>
      <c r="CA3">
        <v>270</v>
      </c>
      <c r="CB3">
        <v>23</v>
      </c>
      <c r="CC3">
        <v>194</v>
      </c>
      <c r="CD3">
        <v>53</v>
      </c>
      <c r="CE3" s="79">
        <f t="shared" ref="CE3:CE66" si="4">CB3/CA3</f>
        <v>8.5185185185185183E-2</v>
      </c>
      <c r="CF3" s="79">
        <f t="shared" ref="CF3:CF66" si="5">CC3/CA3</f>
        <v>0.71851851851851856</v>
      </c>
      <c r="CG3" s="79">
        <f t="shared" ref="CG3:CG66" si="6">CD3/CA3</f>
        <v>0.1962962962962963</v>
      </c>
      <c r="CJ3" s="79">
        <v>8.5185185185185183E-2</v>
      </c>
      <c r="CK3" s="79">
        <v>0.1962962962962963</v>
      </c>
      <c r="CM3" t="s">
        <v>558</v>
      </c>
    </row>
    <row r="4" spans="1:93" ht="17" thickBot="1" x14ac:dyDescent="0.25">
      <c r="A4" t="s">
        <v>2</v>
      </c>
      <c r="B4" t="s">
        <v>458</v>
      </c>
      <c r="C4">
        <v>21</v>
      </c>
      <c r="D4">
        <v>17</v>
      </c>
      <c r="E4">
        <f t="shared" si="0"/>
        <v>38</v>
      </c>
      <c r="F4">
        <v>160</v>
      </c>
      <c r="G4">
        <f t="shared" si="1"/>
        <v>76</v>
      </c>
      <c r="H4">
        <v>34</v>
      </c>
      <c r="I4">
        <v>42</v>
      </c>
      <c r="J4">
        <f t="shared" si="2"/>
        <v>274</v>
      </c>
      <c r="L4">
        <v>38</v>
      </c>
      <c r="M4">
        <v>160</v>
      </c>
      <c r="N4">
        <v>76</v>
      </c>
      <c r="P4">
        <v>38</v>
      </c>
      <c r="Q4">
        <v>76</v>
      </c>
      <c r="R4">
        <v>160</v>
      </c>
      <c r="S4">
        <f t="shared" si="3"/>
        <v>114</v>
      </c>
      <c r="U4" s="24" t="s">
        <v>523</v>
      </c>
      <c r="V4" s="25">
        <f>AVERAGE(N2:N132)</f>
        <v>33.198473282442748</v>
      </c>
      <c r="W4" s="25">
        <f>STDEV(N2:N132)</f>
        <v>17.471479989852583</v>
      </c>
      <c r="AA4" t="s">
        <v>527</v>
      </c>
      <c r="AN4">
        <v>160</v>
      </c>
      <c r="AO4">
        <v>21</v>
      </c>
      <c r="AP4">
        <v>17</v>
      </c>
      <c r="AQ4">
        <v>34</v>
      </c>
      <c r="AR4">
        <v>42</v>
      </c>
      <c r="BS4">
        <v>21</v>
      </c>
      <c r="BT4">
        <v>17</v>
      </c>
      <c r="BU4">
        <v>160</v>
      </c>
      <c r="BV4">
        <v>34</v>
      </c>
      <c r="BW4">
        <v>42</v>
      </c>
      <c r="BZ4" s="90"/>
      <c r="CA4">
        <v>274</v>
      </c>
      <c r="CB4">
        <v>38</v>
      </c>
      <c r="CC4">
        <v>160</v>
      </c>
      <c r="CD4">
        <v>76</v>
      </c>
      <c r="CE4" s="79">
        <f t="shared" si="4"/>
        <v>0.13868613138686131</v>
      </c>
      <c r="CF4" s="79">
        <f t="shared" si="5"/>
        <v>0.58394160583941601</v>
      </c>
      <c r="CG4" s="79">
        <f t="shared" si="6"/>
        <v>0.27737226277372262</v>
      </c>
      <c r="CJ4" s="79">
        <v>0.13868613138686131</v>
      </c>
      <c r="CK4" s="79">
        <v>0.27737226277372262</v>
      </c>
    </row>
    <row r="5" spans="1:93" x14ac:dyDescent="0.2">
      <c r="A5" t="s">
        <v>3</v>
      </c>
      <c r="B5" t="s">
        <v>458</v>
      </c>
      <c r="C5">
        <v>15</v>
      </c>
      <c r="D5">
        <v>4</v>
      </c>
      <c r="E5">
        <f t="shared" si="0"/>
        <v>19</v>
      </c>
      <c r="F5">
        <v>224</v>
      </c>
      <c r="G5">
        <f t="shared" si="1"/>
        <v>33</v>
      </c>
      <c r="H5">
        <v>10</v>
      </c>
      <c r="I5">
        <v>23</v>
      </c>
      <c r="J5">
        <f t="shared" si="2"/>
        <v>276</v>
      </c>
      <c r="L5">
        <v>19</v>
      </c>
      <c r="M5">
        <v>224</v>
      </c>
      <c r="N5">
        <v>33</v>
      </c>
      <c r="P5">
        <v>19</v>
      </c>
      <c r="Q5">
        <v>33</v>
      </c>
      <c r="R5">
        <v>224</v>
      </c>
      <c r="S5">
        <f t="shared" si="3"/>
        <v>52</v>
      </c>
      <c r="AA5" t="s">
        <v>528</v>
      </c>
      <c r="AN5">
        <v>224</v>
      </c>
      <c r="AO5">
        <v>15</v>
      </c>
      <c r="AP5">
        <v>4</v>
      </c>
      <c r="AQ5">
        <v>10</v>
      </c>
      <c r="AR5">
        <v>23</v>
      </c>
      <c r="BS5">
        <v>15</v>
      </c>
      <c r="BT5">
        <v>4</v>
      </c>
      <c r="BU5">
        <v>224</v>
      </c>
      <c r="BV5">
        <v>10</v>
      </c>
      <c r="BW5">
        <v>23</v>
      </c>
      <c r="BZ5" s="90"/>
      <c r="CA5">
        <v>276</v>
      </c>
      <c r="CB5">
        <v>19</v>
      </c>
      <c r="CC5">
        <v>224</v>
      </c>
      <c r="CD5">
        <v>33</v>
      </c>
      <c r="CE5" s="79">
        <f t="shared" si="4"/>
        <v>6.8840579710144928E-2</v>
      </c>
      <c r="CF5" s="79">
        <f t="shared" si="5"/>
        <v>0.81159420289855078</v>
      </c>
      <c r="CG5" s="79">
        <f t="shared" si="6"/>
        <v>0.11956521739130435</v>
      </c>
      <c r="CJ5" s="79">
        <v>6.8840579710144928E-2</v>
      </c>
      <c r="CK5" s="79">
        <v>0.11956521739130435</v>
      </c>
      <c r="CM5" s="28"/>
      <c r="CN5" s="28" t="s">
        <v>701</v>
      </c>
      <c r="CO5" s="28" t="s">
        <v>703</v>
      </c>
    </row>
    <row r="6" spans="1:93" x14ac:dyDescent="0.2">
      <c r="A6" t="s">
        <v>4</v>
      </c>
      <c r="B6" t="s">
        <v>458</v>
      </c>
      <c r="C6">
        <v>12</v>
      </c>
      <c r="D6">
        <v>4</v>
      </c>
      <c r="E6">
        <f t="shared" si="0"/>
        <v>16</v>
      </c>
      <c r="F6">
        <v>196</v>
      </c>
      <c r="G6">
        <f t="shared" si="1"/>
        <v>64</v>
      </c>
      <c r="H6">
        <v>33</v>
      </c>
      <c r="I6">
        <v>31</v>
      </c>
      <c r="J6">
        <f t="shared" si="2"/>
        <v>276</v>
      </c>
      <c r="L6">
        <v>16</v>
      </c>
      <c r="M6">
        <v>196</v>
      </c>
      <c r="N6">
        <v>64</v>
      </c>
      <c r="P6">
        <v>16</v>
      </c>
      <c r="Q6">
        <v>64</v>
      </c>
      <c r="R6">
        <v>196</v>
      </c>
      <c r="S6">
        <f t="shared" si="3"/>
        <v>80</v>
      </c>
      <c r="AN6">
        <v>196</v>
      </c>
      <c r="AO6">
        <v>12</v>
      </c>
      <c r="AP6">
        <v>4</v>
      </c>
      <c r="AQ6">
        <v>33</v>
      </c>
      <c r="AR6">
        <v>31</v>
      </c>
      <c r="BS6">
        <v>12</v>
      </c>
      <c r="BT6">
        <v>4</v>
      </c>
      <c r="BU6">
        <v>196</v>
      </c>
      <c r="BV6">
        <v>33</v>
      </c>
      <c r="BW6">
        <v>31</v>
      </c>
      <c r="BZ6" s="90"/>
      <c r="CA6">
        <v>276</v>
      </c>
      <c r="CB6">
        <v>16</v>
      </c>
      <c r="CC6">
        <v>196</v>
      </c>
      <c r="CD6">
        <v>64</v>
      </c>
      <c r="CE6" s="79">
        <f t="shared" si="4"/>
        <v>5.7971014492753624E-2</v>
      </c>
      <c r="CF6" s="79">
        <f t="shared" si="5"/>
        <v>0.71014492753623193</v>
      </c>
      <c r="CG6" s="79">
        <f t="shared" si="6"/>
        <v>0.2318840579710145</v>
      </c>
      <c r="CJ6" s="79">
        <v>5.7971014492753624E-2</v>
      </c>
      <c r="CK6" s="79">
        <v>0.2318840579710145</v>
      </c>
      <c r="CM6" t="s">
        <v>538</v>
      </c>
      <c r="CN6">
        <v>0.11108707005848134</v>
      </c>
      <c r="CO6">
        <v>0.12096478350593524</v>
      </c>
    </row>
    <row r="7" spans="1:93" x14ac:dyDescent="0.2">
      <c r="A7" t="s">
        <v>5</v>
      </c>
      <c r="B7" t="s">
        <v>458</v>
      </c>
      <c r="C7">
        <v>21</v>
      </c>
      <c r="D7">
        <v>6</v>
      </c>
      <c r="E7">
        <f t="shared" si="0"/>
        <v>27</v>
      </c>
      <c r="F7">
        <v>187</v>
      </c>
      <c r="G7">
        <f t="shared" si="1"/>
        <v>62</v>
      </c>
      <c r="H7">
        <v>28</v>
      </c>
      <c r="I7">
        <v>34</v>
      </c>
      <c r="J7">
        <f t="shared" si="2"/>
        <v>276</v>
      </c>
      <c r="L7">
        <v>27</v>
      </c>
      <c r="M7">
        <v>187</v>
      </c>
      <c r="N7">
        <v>62</v>
      </c>
      <c r="P7">
        <v>27</v>
      </c>
      <c r="Q7">
        <v>62</v>
      </c>
      <c r="R7">
        <v>187</v>
      </c>
      <c r="S7">
        <f t="shared" si="3"/>
        <v>89</v>
      </c>
      <c r="AA7" s="26" t="s">
        <v>529</v>
      </c>
      <c r="AN7">
        <v>187</v>
      </c>
      <c r="AO7">
        <v>21</v>
      </c>
      <c r="AP7">
        <v>6</v>
      </c>
      <c r="AQ7">
        <v>28</v>
      </c>
      <c r="AR7">
        <v>34</v>
      </c>
      <c r="BS7">
        <v>21</v>
      </c>
      <c r="BT7">
        <v>6</v>
      </c>
      <c r="BU7">
        <v>187</v>
      </c>
      <c r="BV7">
        <v>28</v>
      </c>
      <c r="BW7">
        <v>34</v>
      </c>
      <c r="BZ7" s="90"/>
      <c r="CA7">
        <v>276</v>
      </c>
      <c r="CB7">
        <v>27</v>
      </c>
      <c r="CC7">
        <v>187</v>
      </c>
      <c r="CD7">
        <v>62</v>
      </c>
      <c r="CE7" s="79">
        <f t="shared" si="4"/>
        <v>9.7826086956521743E-2</v>
      </c>
      <c r="CF7" s="79">
        <f t="shared" si="5"/>
        <v>0.67753623188405798</v>
      </c>
      <c r="CG7" s="79">
        <f t="shared" si="6"/>
        <v>0.22463768115942029</v>
      </c>
      <c r="CJ7" s="79">
        <v>9.7826086956521743E-2</v>
      </c>
      <c r="CK7" s="79">
        <v>0.22463768115942029</v>
      </c>
      <c r="CM7" t="s">
        <v>539</v>
      </c>
      <c r="CN7">
        <v>4.8351481101602005E-3</v>
      </c>
      <c r="CO7">
        <v>4.0932048598880388E-3</v>
      </c>
    </row>
    <row r="8" spans="1:93" x14ac:dyDescent="0.2">
      <c r="A8" t="s">
        <v>6</v>
      </c>
      <c r="B8" t="s">
        <v>459</v>
      </c>
      <c r="C8">
        <v>33</v>
      </c>
      <c r="D8">
        <v>24</v>
      </c>
      <c r="E8">
        <f t="shared" si="0"/>
        <v>57</v>
      </c>
      <c r="F8">
        <v>173</v>
      </c>
      <c r="G8">
        <f t="shared" si="1"/>
        <v>46</v>
      </c>
      <c r="H8">
        <v>35</v>
      </c>
      <c r="I8">
        <v>11</v>
      </c>
      <c r="J8">
        <f t="shared" si="2"/>
        <v>276</v>
      </c>
      <c r="L8">
        <v>57</v>
      </c>
      <c r="M8">
        <v>173</v>
      </c>
      <c r="N8">
        <v>46</v>
      </c>
      <c r="P8">
        <v>57</v>
      </c>
      <c r="Q8">
        <v>46</v>
      </c>
      <c r="R8">
        <v>173</v>
      </c>
      <c r="S8">
        <f t="shared" si="3"/>
        <v>103</v>
      </c>
      <c r="AA8" t="s">
        <v>530</v>
      </c>
      <c r="AN8">
        <v>173</v>
      </c>
      <c r="AO8">
        <v>33</v>
      </c>
      <c r="AP8">
        <v>24</v>
      </c>
      <c r="AQ8">
        <v>35</v>
      </c>
      <c r="AR8">
        <v>11</v>
      </c>
      <c r="BS8">
        <v>33</v>
      </c>
      <c r="BT8">
        <v>24</v>
      </c>
      <c r="BU8">
        <v>173</v>
      </c>
      <c r="BV8">
        <v>35</v>
      </c>
      <c r="BW8">
        <v>11</v>
      </c>
      <c r="BZ8" s="90"/>
      <c r="CA8">
        <v>276</v>
      </c>
      <c r="CB8">
        <v>57</v>
      </c>
      <c r="CC8">
        <v>173</v>
      </c>
      <c r="CD8">
        <v>46</v>
      </c>
      <c r="CE8" s="79">
        <f t="shared" si="4"/>
        <v>0.20652173913043478</v>
      </c>
      <c r="CF8" s="79">
        <f t="shared" si="5"/>
        <v>0.62681159420289856</v>
      </c>
      <c r="CG8" s="79">
        <f t="shared" si="6"/>
        <v>0.16666666666666666</v>
      </c>
      <c r="CJ8" s="79">
        <v>0.20652173913043478</v>
      </c>
      <c r="CK8" s="79">
        <v>0.16666666666666666</v>
      </c>
      <c r="CM8" t="s">
        <v>540</v>
      </c>
      <c r="CN8">
        <v>131</v>
      </c>
      <c r="CO8">
        <v>131</v>
      </c>
    </row>
    <row r="9" spans="1:93" x14ac:dyDescent="0.2">
      <c r="A9" t="s">
        <v>7</v>
      </c>
      <c r="B9" t="s">
        <v>459</v>
      </c>
      <c r="C9">
        <v>33</v>
      </c>
      <c r="D9">
        <v>8</v>
      </c>
      <c r="E9">
        <f t="shared" si="0"/>
        <v>41</v>
      </c>
      <c r="F9">
        <v>216</v>
      </c>
      <c r="G9">
        <f t="shared" si="1"/>
        <v>21</v>
      </c>
      <c r="H9">
        <v>10</v>
      </c>
      <c r="I9">
        <v>11</v>
      </c>
      <c r="J9">
        <f t="shared" si="2"/>
        <v>278</v>
      </c>
      <c r="L9">
        <v>41</v>
      </c>
      <c r="M9">
        <v>216</v>
      </c>
      <c r="N9">
        <v>21</v>
      </c>
      <c r="P9">
        <v>41</v>
      </c>
      <c r="Q9">
        <v>21</v>
      </c>
      <c r="R9">
        <v>216</v>
      </c>
      <c r="S9">
        <f t="shared" si="3"/>
        <v>62</v>
      </c>
      <c r="AA9" t="s">
        <v>531</v>
      </c>
      <c r="AN9">
        <v>216</v>
      </c>
      <c r="AO9">
        <v>33</v>
      </c>
      <c r="AP9">
        <v>8</v>
      </c>
      <c r="AQ9">
        <v>10</v>
      </c>
      <c r="AR9">
        <v>11</v>
      </c>
      <c r="BS9">
        <v>33</v>
      </c>
      <c r="BT9">
        <v>8</v>
      </c>
      <c r="BU9">
        <v>216</v>
      </c>
      <c r="BV9">
        <v>10</v>
      </c>
      <c r="BW9">
        <v>11</v>
      </c>
      <c r="BZ9" s="90"/>
      <c r="CA9">
        <v>278</v>
      </c>
      <c r="CB9">
        <v>41</v>
      </c>
      <c r="CC9">
        <v>216</v>
      </c>
      <c r="CD9">
        <v>21</v>
      </c>
      <c r="CE9" s="79">
        <f t="shared" si="4"/>
        <v>0.14748201438848921</v>
      </c>
      <c r="CF9" s="79">
        <f t="shared" si="5"/>
        <v>0.7769784172661871</v>
      </c>
      <c r="CG9" s="79">
        <f t="shared" si="6"/>
        <v>7.5539568345323743E-2</v>
      </c>
      <c r="CJ9" s="79">
        <v>0.14748201438848921</v>
      </c>
      <c r="CK9" s="79">
        <v>7.5539568345323743E-2</v>
      </c>
      <c r="CM9" t="s">
        <v>559</v>
      </c>
      <c r="CN9">
        <v>-8.4369481864937701E-2</v>
      </c>
    </row>
    <row r="10" spans="1:93" x14ac:dyDescent="0.2">
      <c r="A10" t="s">
        <v>8</v>
      </c>
      <c r="B10" t="s">
        <v>459</v>
      </c>
      <c r="C10">
        <v>16</v>
      </c>
      <c r="D10">
        <v>10</v>
      </c>
      <c r="E10">
        <f t="shared" si="0"/>
        <v>26</v>
      </c>
      <c r="F10">
        <v>228</v>
      </c>
      <c r="G10">
        <f t="shared" si="1"/>
        <v>25</v>
      </c>
      <c r="H10">
        <v>16</v>
      </c>
      <c r="I10">
        <v>9</v>
      </c>
      <c r="J10">
        <f t="shared" si="2"/>
        <v>279</v>
      </c>
      <c r="L10">
        <v>26</v>
      </c>
      <c r="M10">
        <v>228</v>
      </c>
      <c r="N10">
        <v>25</v>
      </c>
      <c r="P10">
        <v>26</v>
      </c>
      <c r="Q10">
        <v>25</v>
      </c>
      <c r="R10">
        <v>228</v>
      </c>
      <c r="S10">
        <f t="shared" si="3"/>
        <v>51</v>
      </c>
      <c r="AA10" t="s">
        <v>532</v>
      </c>
      <c r="AN10">
        <v>228</v>
      </c>
      <c r="AO10">
        <v>16</v>
      </c>
      <c r="AP10">
        <v>10</v>
      </c>
      <c r="AQ10">
        <v>16</v>
      </c>
      <c r="AR10">
        <v>9</v>
      </c>
      <c r="BS10">
        <v>16</v>
      </c>
      <c r="BT10">
        <v>10</v>
      </c>
      <c r="BU10">
        <v>228</v>
      </c>
      <c r="BV10">
        <v>16</v>
      </c>
      <c r="BW10">
        <v>9</v>
      </c>
      <c r="BZ10" s="90"/>
      <c r="CA10">
        <v>279</v>
      </c>
      <c r="CB10">
        <v>26</v>
      </c>
      <c r="CC10">
        <v>228</v>
      </c>
      <c r="CD10">
        <v>25</v>
      </c>
      <c r="CE10" s="79">
        <f t="shared" si="4"/>
        <v>9.3189964157706098E-2</v>
      </c>
      <c r="CF10" s="79">
        <f t="shared" si="5"/>
        <v>0.81720430107526887</v>
      </c>
      <c r="CG10" s="79">
        <f t="shared" si="6"/>
        <v>8.9605734767025089E-2</v>
      </c>
      <c r="CJ10" s="79">
        <v>9.3189964157706098E-2</v>
      </c>
      <c r="CK10" s="79">
        <v>8.9605734767025089E-2</v>
      </c>
      <c r="CM10" t="s">
        <v>552</v>
      </c>
      <c r="CN10">
        <v>0</v>
      </c>
    </row>
    <row r="11" spans="1:93" x14ac:dyDescent="0.2">
      <c r="A11" t="s">
        <v>9</v>
      </c>
      <c r="B11" t="s">
        <v>459</v>
      </c>
      <c r="C11">
        <v>27</v>
      </c>
      <c r="D11">
        <v>3</v>
      </c>
      <c r="E11">
        <f t="shared" si="0"/>
        <v>30</v>
      </c>
      <c r="F11">
        <v>227</v>
      </c>
      <c r="G11">
        <f t="shared" si="1"/>
        <v>21</v>
      </c>
      <c r="H11">
        <v>12</v>
      </c>
      <c r="I11">
        <v>9</v>
      </c>
      <c r="J11">
        <f t="shared" si="2"/>
        <v>278</v>
      </c>
      <c r="L11">
        <v>30</v>
      </c>
      <c r="M11">
        <v>227</v>
      </c>
      <c r="N11">
        <v>21</v>
      </c>
      <c r="P11">
        <v>30</v>
      </c>
      <c r="Q11">
        <v>21</v>
      </c>
      <c r="R11">
        <v>227</v>
      </c>
      <c r="S11">
        <f t="shared" si="3"/>
        <v>51</v>
      </c>
      <c r="AA11" t="s">
        <v>533</v>
      </c>
      <c r="AN11">
        <v>227</v>
      </c>
      <c r="AO11">
        <v>27</v>
      </c>
      <c r="AP11">
        <v>3</v>
      </c>
      <c r="AQ11">
        <v>12</v>
      </c>
      <c r="AR11">
        <v>9</v>
      </c>
      <c r="BS11">
        <v>27</v>
      </c>
      <c r="BT11">
        <v>3</v>
      </c>
      <c r="BU11">
        <v>227</v>
      </c>
      <c r="BV11">
        <v>12</v>
      </c>
      <c r="BW11">
        <v>9</v>
      </c>
      <c r="CA11">
        <v>278</v>
      </c>
      <c r="CB11">
        <v>30</v>
      </c>
      <c r="CC11">
        <v>227</v>
      </c>
      <c r="CD11">
        <v>21</v>
      </c>
      <c r="CE11" s="79">
        <f t="shared" si="4"/>
        <v>0.1079136690647482</v>
      </c>
      <c r="CF11" s="79">
        <f t="shared" si="5"/>
        <v>0.81654676258992809</v>
      </c>
      <c r="CG11" s="79">
        <f t="shared" si="6"/>
        <v>7.5539568345323743E-2</v>
      </c>
      <c r="CJ11" s="79">
        <v>0.1079136690647482</v>
      </c>
      <c r="CK11" s="79">
        <v>7.5539568345323743E-2</v>
      </c>
      <c r="CM11" t="s">
        <v>541</v>
      </c>
      <c r="CN11">
        <v>130</v>
      </c>
    </row>
    <row r="12" spans="1:93" x14ac:dyDescent="0.2">
      <c r="A12" t="s">
        <v>10</v>
      </c>
      <c r="B12" t="s">
        <v>459</v>
      </c>
      <c r="C12">
        <v>29</v>
      </c>
      <c r="D12">
        <v>5</v>
      </c>
      <c r="E12">
        <f t="shared" si="0"/>
        <v>34</v>
      </c>
      <c r="F12">
        <v>210</v>
      </c>
      <c r="G12">
        <f t="shared" si="1"/>
        <v>29</v>
      </c>
      <c r="H12">
        <v>20</v>
      </c>
      <c r="I12">
        <v>9</v>
      </c>
      <c r="J12">
        <f t="shared" si="2"/>
        <v>273</v>
      </c>
      <c r="L12">
        <v>34</v>
      </c>
      <c r="M12">
        <v>210</v>
      </c>
      <c r="N12">
        <v>29</v>
      </c>
      <c r="P12">
        <v>34</v>
      </c>
      <c r="Q12">
        <v>29</v>
      </c>
      <c r="R12">
        <v>210</v>
      </c>
      <c r="S12">
        <f t="shared" si="3"/>
        <v>63</v>
      </c>
      <c r="AA12" t="s">
        <v>690</v>
      </c>
      <c r="AN12">
        <v>210</v>
      </c>
      <c r="AO12">
        <v>29</v>
      </c>
      <c r="AP12">
        <v>5</v>
      </c>
      <c r="AQ12">
        <v>20</v>
      </c>
      <c r="AR12">
        <v>9</v>
      </c>
      <c r="BS12">
        <v>29</v>
      </c>
      <c r="BT12">
        <v>5</v>
      </c>
      <c r="BU12">
        <v>210</v>
      </c>
      <c r="BV12">
        <v>20</v>
      </c>
      <c r="BW12">
        <v>9</v>
      </c>
      <c r="CA12">
        <v>273</v>
      </c>
      <c r="CB12">
        <v>34</v>
      </c>
      <c r="CC12">
        <v>210</v>
      </c>
      <c r="CD12">
        <v>29</v>
      </c>
      <c r="CE12" s="79">
        <f t="shared" si="4"/>
        <v>0.12454212454212454</v>
      </c>
      <c r="CF12" s="79">
        <f t="shared" si="5"/>
        <v>0.76923076923076927</v>
      </c>
      <c r="CG12" s="79">
        <f t="shared" si="6"/>
        <v>0.10622710622710622</v>
      </c>
      <c r="CJ12" s="79">
        <v>0.12454212454212454</v>
      </c>
      <c r="CK12" s="79">
        <v>0.10622710622710622</v>
      </c>
      <c r="CM12" t="s">
        <v>553</v>
      </c>
      <c r="CN12">
        <v>-1.1491486106551587</v>
      </c>
    </row>
    <row r="13" spans="1:93" x14ac:dyDescent="0.2">
      <c r="A13" t="s">
        <v>11</v>
      </c>
      <c r="B13" t="s">
        <v>459</v>
      </c>
      <c r="C13">
        <v>27</v>
      </c>
      <c r="D13">
        <v>14</v>
      </c>
      <c r="E13">
        <f t="shared" si="0"/>
        <v>41</v>
      </c>
      <c r="F13">
        <v>206</v>
      </c>
      <c r="G13">
        <f t="shared" si="1"/>
        <v>24</v>
      </c>
      <c r="H13">
        <v>16</v>
      </c>
      <c r="I13">
        <v>8</v>
      </c>
      <c r="J13">
        <f t="shared" si="2"/>
        <v>271</v>
      </c>
      <c r="L13">
        <v>41</v>
      </c>
      <c r="M13">
        <v>206</v>
      </c>
      <c r="N13">
        <v>24</v>
      </c>
      <c r="P13">
        <v>41</v>
      </c>
      <c r="Q13">
        <v>24</v>
      </c>
      <c r="R13">
        <v>206</v>
      </c>
      <c r="S13">
        <f t="shared" si="3"/>
        <v>65</v>
      </c>
      <c r="AA13" t="s">
        <v>704</v>
      </c>
      <c r="AN13">
        <v>206</v>
      </c>
      <c r="AO13">
        <v>27</v>
      </c>
      <c r="AP13">
        <v>14</v>
      </c>
      <c r="AQ13">
        <v>16</v>
      </c>
      <c r="AR13">
        <v>8</v>
      </c>
      <c r="BS13">
        <v>27</v>
      </c>
      <c r="BT13">
        <v>14</v>
      </c>
      <c r="BU13">
        <v>206</v>
      </c>
      <c r="BV13">
        <v>16</v>
      </c>
      <c r="BW13">
        <v>8</v>
      </c>
      <c r="CA13">
        <v>271</v>
      </c>
      <c r="CB13">
        <v>41</v>
      </c>
      <c r="CC13">
        <v>206</v>
      </c>
      <c r="CD13">
        <v>24</v>
      </c>
      <c r="CE13" s="79">
        <f t="shared" si="4"/>
        <v>0.15129151291512916</v>
      </c>
      <c r="CF13" s="79">
        <f t="shared" si="5"/>
        <v>0.76014760147601479</v>
      </c>
      <c r="CG13" s="79">
        <f t="shared" si="6"/>
        <v>8.8560885608856083E-2</v>
      </c>
      <c r="CJ13" s="79">
        <v>0.15129151291512916</v>
      </c>
      <c r="CK13" s="79">
        <v>8.8560885608856083E-2</v>
      </c>
      <c r="CM13" t="s">
        <v>554</v>
      </c>
      <c r="CN13">
        <v>0.12630228639482666</v>
      </c>
    </row>
    <row r="14" spans="1:93" x14ac:dyDescent="0.2">
      <c r="A14" t="s">
        <v>12</v>
      </c>
      <c r="B14" t="s">
        <v>460</v>
      </c>
      <c r="C14">
        <v>36</v>
      </c>
      <c r="D14">
        <v>6</v>
      </c>
      <c r="E14">
        <f t="shared" si="0"/>
        <v>42</v>
      </c>
      <c r="F14">
        <v>174</v>
      </c>
      <c r="G14">
        <f t="shared" si="1"/>
        <v>60</v>
      </c>
      <c r="H14">
        <v>31</v>
      </c>
      <c r="I14">
        <v>29</v>
      </c>
      <c r="J14">
        <f t="shared" si="2"/>
        <v>276</v>
      </c>
      <c r="L14">
        <v>42</v>
      </c>
      <c r="M14">
        <v>174</v>
      </c>
      <c r="N14">
        <v>60</v>
      </c>
      <c r="P14">
        <v>42</v>
      </c>
      <c r="Q14">
        <v>60</v>
      </c>
      <c r="R14">
        <v>174</v>
      </c>
      <c r="S14">
        <f t="shared" si="3"/>
        <v>102</v>
      </c>
      <c r="AA14" s="26" t="s">
        <v>534</v>
      </c>
      <c r="AN14">
        <v>174</v>
      </c>
      <c r="AO14">
        <v>36</v>
      </c>
      <c r="AP14">
        <v>6</v>
      </c>
      <c r="AQ14">
        <v>31</v>
      </c>
      <c r="AR14">
        <v>29</v>
      </c>
      <c r="BS14">
        <v>36</v>
      </c>
      <c r="BT14">
        <v>6</v>
      </c>
      <c r="BU14">
        <v>174</v>
      </c>
      <c r="BV14">
        <v>31</v>
      </c>
      <c r="BW14">
        <v>29</v>
      </c>
      <c r="CA14">
        <v>276</v>
      </c>
      <c r="CB14">
        <v>42</v>
      </c>
      <c r="CC14">
        <v>174</v>
      </c>
      <c r="CD14">
        <v>60</v>
      </c>
      <c r="CE14" s="79">
        <f t="shared" si="4"/>
        <v>0.15217391304347827</v>
      </c>
      <c r="CF14" s="79">
        <f t="shared" si="5"/>
        <v>0.63043478260869568</v>
      </c>
      <c r="CG14" s="79">
        <f t="shared" si="6"/>
        <v>0.21739130434782608</v>
      </c>
      <c r="CJ14" s="79">
        <v>0.15217391304347827</v>
      </c>
      <c r="CK14" s="79">
        <v>0.21739130434782608</v>
      </c>
      <c r="CM14" t="s">
        <v>555</v>
      </c>
      <c r="CN14">
        <v>1.6566594127194858</v>
      </c>
    </row>
    <row r="15" spans="1:93" x14ac:dyDescent="0.2">
      <c r="A15" t="s">
        <v>13</v>
      </c>
      <c r="B15" t="s">
        <v>460</v>
      </c>
      <c r="C15">
        <v>16</v>
      </c>
      <c r="D15">
        <v>28</v>
      </c>
      <c r="E15">
        <f t="shared" si="0"/>
        <v>44</v>
      </c>
      <c r="F15">
        <v>188</v>
      </c>
      <c r="G15">
        <f t="shared" si="1"/>
        <v>26</v>
      </c>
      <c r="H15">
        <v>14</v>
      </c>
      <c r="I15">
        <v>12</v>
      </c>
      <c r="J15">
        <f t="shared" si="2"/>
        <v>258</v>
      </c>
      <c r="L15">
        <v>44</v>
      </c>
      <c r="M15">
        <v>188</v>
      </c>
      <c r="N15">
        <v>26</v>
      </c>
      <c r="P15">
        <v>44</v>
      </c>
      <c r="Q15">
        <v>26</v>
      </c>
      <c r="R15">
        <v>188</v>
      </c>
      <c r="S15">
        <f t="shared" si="3"/>
        <v>70</v>
      </c>
      <c r="AA15" t="s">
        <v>546</v>
      </c>
      <c r="AN15">
        <v>188</v>
      </c>
      <c r="AO15">
        <v>16</v>
      </c>
      <c r="AP15">
        <v>28</v>
      </c>
      <c r="AQ15">
        <v>14</v>
      </c>
      <c r="AR15">
        <v>12</v>
      </c>
      <c r="BS15">
        <v>16</v>
      </c>
      <c r="BT15">
        <v>28</v>
      </c>
      <c r="BU15">
        <v>188</v>
      </c>
      <c r="BV15">
        <v>14</v>
      </c>
      <c r="BW15">
        <v>12</v>
      </c>
      <c r="CA15">
        <v>258</v>
      </c>
      <c r="CB15">
        <v>44</v>
      </c>
      <c r="CC15">
        <v>188</v>
      </c>
      <c r="CD15">
        <v>26</v>
      </c>
      <c r="CE15" s="79">
        <f t="shared" si="4"/>
        <v>0.17054263565891473</v>
      </c>
      <c r="CF15" s="79">
        <f t="shared" si="5"/>
        <v>0.72868217054263562</v>
      </c>
      <c r="CG15" s="79">
        <f t="shared" si="6"/>
        <v>0.10077519379844961</v>
      </c>
      <c r="CJ15" s="79">
        <v>0.17054263565891473</v>
      </c>
      <c r="CK15" s="79">
        <v>0.10077519379844961</v>
      </c>
      <c r="CM15" s="1" t="s">
        <v>556</v>
      </c>
      <c r="CN15" s="1">
        <v>0.25260457278965331</v>
      </c>
    </row>
    <row r="16" spans="1:93" ht="17" thickBot="1" x14ac:dyDescent="0.25">
      <c r="A16" t="s">
        <v>14</v>
      </c>
      <c r="B16" t="s">
        <v>460</v>
      </c>
      <c r="C16">
        <v>18</v>
      </c>
      <c r="D16">
        <v>6</v>
      </c>
      <c r="E16">
        <f t="shared" si="0"/>
        <v>24</v>
      </c>
      <c r="F16">
        <v>206</v>
      </c>
      <c r="G16">
        <f t="shared" si="1"/>
        <v>41</v>
      </c>
      <c r="H16">
        <v>21</v>
      </c>
      <c r="I16">
        <v>20</v>
      </c>
      <c r="J16">
        <f t="shared" si="2"/>
        <v>271</v>
      </c>
      <c r="L16">
        <v>24</v>
      </c>
      <c r="M16">
        <v>206</v>
      </c>
      <c r="N16">
        <v>41</v>
      </c>
      <c r="P16">
        <v>24</v>
      </c>
      <c r="Q16">
        <v>41</v>
      </c>
      <c r="R16">
        <v>206</v>
      </c>
      <c r="S16">
        <f t="shared" si="3"/>
        <v>65</v>
      </c>
      <c r="AA16" t="s">
        <v>705</v>
      </c>
      <c r="AN16">
        <v>206</v>
      </c>
      <c r="AO16">
        <v>18</v>
      </c>
      <c r="AP16">
        <v>6</v>
      </c>
      <c r="AQ16">
        <v>21</v>
      </c>
      <c r="AR16">
        <v>20</v>
      </c>
      <c r="BS16">
        <v>18</v>
      </c>
      <c r="BT16">
        <v>6</v>
      </c>
      <c r="BU16">
        <v>206</v>
      </c>
      <c r="BV16">
        <v>21</v>
      </c>
      <c r="BW16">
        <v>20</v>
      </c>
      <c r="CA16">
        <v>271</v>
      </c>
      <c r="CB16">
        <v>24</v>
      </c>
      <c r="CC16">
        <v>206</v>
      </c>
      <c r="CD16">
        <v>41</v>
      </c>
      <c r="CE16" s="79">
        <f t="shared" si="4"/>
        <v>8.8560885608856083E-2</v>
      </c>
      <c r="CF16" s="79">
        <f t="shared" si="5"/>
        <v>0.76014760147601479</v>
      </c>
      <c r="CG16" s="79">
        <f t="shared" si="6"/>
        <v>0.15129151291512916</v>
      </c>
      <c r="CJ16" s="79">
        <v>8.8560885608856083E-2</v>
      </c>
      <c r="CK16" s="79">
        <v>0.15129151291512916</v>
      </c>
      <c r="CM16" s="27" t="s">
        <v>557</v>
      </c>
      <c r="CN16" s="27">
        <v>1.9783804054470222</v>
      </c>
      <c r="CO16" s="27"/>
    </row>
    <row r="17" spans="1:93" x14ac:dyDescent="0.2">
      <c r="A17" t="s">
        <v>15</v>
      </c>
      <c r="B17" t="s">
        <v>460</v>
      </c>
      <c r="C17">
        <v>18</v>
      </c>
      <c r="D17">
        <v>10</v>
      </c>
      <c r="E17">
        <f t="shared" si="0"/>
        <v>28</v>
      </c>
      <c r="F17">
        <v>192</v>
      </c>
      <c r="G17">
        <f t="shared" si="1"/>
        <v>47</v>
      </c>
      <c r="H17">
        <v>17</v>
      </c>
      <c r="I17">
        <v>30</v>
      </c>
      <c r="J17">
        <f t="shared" si="2"/>
        <v>267</v>
      </c>
      <c r="L17">
        <v>28</v>
      </c>
      <c r="M17">
        <v>192</v>
      </c>
      <c r="N17">
        <v>47</v>
      </c>
      <c r="P17">
        <v>28</v>
      </c>
      <c r="Q17">
        <v>47</v>
      </c>
      <c r="R17">
        <v>192</v>
      </c>
      <c r="S17">
        <f t="shared" si="3"/>
        <v>75</v>
      </c>
      <c r="AA17" t="s">
        <v>720</v>
      </c>
      <c r="AN17">
        <v>192</v>
      </c>
      <c r="AO17">
        <v>18</v>
      </c>
      <c r="AP17">
        <v>10</v>
      </c>
      <c r="AQ17">
        <v>17</v>
      </c>
      <c r="AR17">
        <v>30</v>
      </c>
      <c r="BS17">
        <v>18</v>
      </c>
      <c r="BT17">
        <v>10</v>
      </c>
      <c r="BU17">
        <v>192</v>
      </c>
      <c r="BV17">
        <v>17</v>
      </c>
      <c r="BW17">
        <v>30</v>
      </c>
      <c r="CA17">
        <v>267</v>
      </c>
      <c r="CB17">
        <v>28</v>
      </c>
      <c r="CC17">
        <v>192</v>
      </c>
      <c r="CD17">
        <v>47</v>
      </c>
      <c r="CE17" s="79">
        <f t="shared" si="4"/>
        <v>0.10486891385767791</v>
      </c>
      <c r="CF17" s="79">
        <f t="shared" si="5"/>
        <v>0.7191011235955056</v>
      </c>
      <c r="CG17" s="79">
        <f t="shared" si="6"/>
        <v>0.17602996254681649</v>
      </c>
      <c r="CJ17" s="79">
        <v>0.10486891385767791</v>
      </c>
      <c r="CK17" s="79">
        <v>0.17602996254681649</v>
      </c>
    </row>
    <row r="18" spans="1:93" x14ac:dyDescent="0.2">
      <c r="A18" t="s">
        <v>16</v>
      </c>
      <c r="B18" t="s">
        <v>460</v>
      </c>
      <c r="C18">
        <v>19</v>
      </c>
      <c r="D18">
        <v>23</v>
      </c>
      <c r="E18">
        <f t="shared" si="0"/>
        <v>42</v>
      </c>
      <c r="F18">
        <v>186</v>
      </c>
      <c r="G18">
        <f t="shared" si="1"/>
        <v>49</v>
      </c>
      <c r="H18">
        <v>35</v>
      </c>
      <c r="I18">
        <v>14</v>
      </c>
      <c r="J18">
        <f t="shared" si="2"/>
        <v>277</v>
      </c>
      <c r="L18">
        <v>42</v>
      </c>
      <c r="M18">
        <v>186</v>
      </c>
      <c r="N18">
        <v>49</v>
      </c>
      <c r="P18">
        <v>42</v>
      </c>
      <c r="Q18">
        <v>49</v>
      </c>
      <c r="R18">
        <v>186</v>
      </c>
      <c r="S18">
        <f t="shared" si="3"/>
        <v>91</v>
      </c>
      <c r="AA18" t="s">
        <v>620</v>
      </c>
      <c r="AN18">
        <v>186</v>
      </c>
      <c r="AO18">
        <v>19</v>
      </c>
      <c r="AP18">
        <v>23</v>
      </c>
      <c r="AQ18">
        <v>35</v>
      </c>
      <c r="AR18">
        <v>14</v>
      </c>
      <c r="BS18">
        <v>19</v>
      </c>
      <c r="BT18">
        <v>23</v>
      </c>
      <c r="BU18">
        <v>186</v>
      </c>
      <c r="BV18">
        <v>35</v>
      </c>
      <c r="BW18">
        <v>14</v>
      </c>
      <c r="CA18">
        <v>277</v>
      </c>
      <c r="CB18">
        <v>42</v>
      </c>
      <c r="CC18">
        <v>186</v>
      </c>
      <c r="CD18">
        <v>49</v>
      </c>
      <c r="CE18" s="79">
        <f t="shared" si="4"/>
        <v>0.15162454873646208</v>
      </c>
      <c r="CF18" s="79">
        <f t="shared" si="5"/>
        <v>0.67148014440433212</v>
      </c>
      <c r="CG18" s="79">
        <f t="shared" si="6"/>
        <v>0.17689530685920576</v>
      </c>
      <c r="CJ18" s="79">
        <v>0.15162454873646208</v>
      </c>
      <c r="CK18" s="79">
        <v>0.17689530685920576</v>
      </c>
    </row>
    <row r="19" spans="1:93" x14ac:dyDescent="0.2">
      <c r="A19" t="s">
        <v>17</v>
      </c>
      <c r="B19" t="s">
        <v>460</v>
      </c>
      <c r="C19">
        <v>21</v>
      </c>
      <c r="D19">
        <v>9</v>
      </c>
      <c r="E19">
        <f t="shared" si="0"/>
        <v>30</v>
      </c>
      <c r="F19">
        <v>183</v>
      </c>
      <c r="G19">
        <f t="shared" si="1"/>
        <v>61</v>
      </c>
      <c r="H19">
        <v>13</v>
      </c>
      <c r="I19">
        <v>48</v>
      </c>
      <c r="J19">
        <f t="shared" si="2"/>
        <v>274</v>
      </c>
      <c r="L19">
        <v>30</v>
      </c>
      <c r="M19">
        <v>183</v>
      </c>
      <c r="N19">
        <v>61</v>
      </c>
      <c r="P19">
        <v>30</v>
      </c>
      <c r="Q19">
        <v>61</v>
      </c>
      <c r="R19">
        <v>183</v>
      </c>
      <c r="S19">
        <f t="shared" si="3"/>
        <v>91</v>
      </c>
      <c r="AN19">
        <v>183</v>
      </c>
      <c r="AO19">
        <v>21</v>
      </c>
      <c r="AP19">
        <v>9</v>
      </c>
      <c r="AQ19">
        <v>13</v>
      </c>
      <c r="AR19">
        <v>48</v>
      </c>
      <c r="BS19">
        <v>21</v>
      </c>
      <c r="BT19">
        <v>9</v>
      </c>
      <c r="BU19">
        <v>183</v>
      </c>
      <c r="BV19">
        <v>13</v>
      </c>
      <c r="BW19">
        <v>48</v>
      </c>
      <c r="CA19">
        <v>274</v>
      </c>
      <c r="CB19">
        <v>30</v>
      </c>
      <c r="CC19">
        <v>183</v>
      </c>
      <c r="CD19">
        <v>61</v>
      </c>
      <c r="CE19" s="79">
        <f t="shared" si="4"/>
        <v>0.10948905109489052</v>
      </c>
      <c r="CF19" s="79">
        <f t="shared" si="5"/>
        <v>0.66788321167883213</v>
      </c>
      <c r="CG19" s="79">
        <f t="shared" si="6"/>
        <v>0.22262773722627738</v>
      </c>
      <c r="CJ19" s="79">
        <v>0.10948905109489052</v>
      </c>
      <c r="CK19" s="79">
        <v>0.22262773722627738</v>
      </c>
    </row>
    <row r="20" spans="1:93" x14ac:dyDescent="0.2">
      <c r="A20" t="s">
        <v>18</v>
      </c>
      <c r="B20" t="s">
        <v>462</v>
      </c>
      <c r="C20">
        <v>35</v>
      </c>
      <c r="D20">
        <v>9</v>
      </c>
      <c r="E20">
        <f t="shared" si="0"/>
        <v>44</v>
      </c>
      <c r="F20">
        <v>202</v>
      </c>
      <c r="G20">
        <f t="shared" si="1"/>
        <v>30</v>
      </c>
      <c r="H20">
        <v>20</v>
      </c>
      <c r="I20">
        <v>10</v>
      </c>
      <c r="J20">
        <f t="shared" si="2"/>
        <v>276</v>
      </c>
      <c r="L20">
        <v>44</v>
      </c>
      <c r="M20">
        <v>202</v>
      </c>
      <c r="N20">
        <v>30</v>
      </c>
      <c r="P20">
        <v>44</v>
      </c>
      <c r="Q20">
        <v>30</v>
      </c>
      <c r="R20">
        <v>202</v>
      </c>
      <c r="S20">
        <f t="shared" si="3"/>
        <v>74</v>
      </c>
      <c r="AN20">
        <v>202</v>
      </c>
      <c r="AO20">
        <v>35</v>
      </c>
      <c r="AP20">
        <v>9</v>
      </c>
      <c r="AQ20">
        <v>20</v>
      </c>
      <c r="AR20">
        <v>10</v>
      </c>
      <c r="BS20">
        <v>35</v>
      </c>
      <c r="BT20">
        <v>9</v>
      </c>
      <c r="BU20">
        <v>202</v>
      </c>
      <c r="BV20">
        <v>20</v>
      </c>
      <c r="BW20">
        <v>10</v>
      </c>
      <c r="CA20">
        <v>276</v>
      </c>
      <c r="CB20">
        <v>44</v>
      </c>
      <c r="CC20">
        <v>202</v>
      </c>
      <c r="CD20">
        <v>30</v>
      </c>
      <c r="CE20" s="79">
        <f t="shared" si="4"/>
        <v>0.15942028985507245</v>
      </c>
      <c r="CF20" s="79">
        <f t="shared" si="5"/>
        <v>0.73188405797101452</v>
      </c>
      <c r="CG20" s="79">
        <f t="shared" si="6"/>
        <v>0.10869565217391304</v>
      </c>
      <c r="CJ20" s="79">
        <v>0.15942028985507245</v>
      </c>
      <c r="CK20" s="79">
        <v>0.10869565217391304</v>
      </c>
    </row>
    <row r="21" spans="1:93" x14ac:dyDescent="0.2">
      <c r="A21" t="s">
        <v>19</v>
      </c>
      <c r="B21" t="s">
        <v>462</v>
      </c>
      <c r="C21">
        <v>62</v>
      </c>
      <c r="D21">
        <v>22</v>
      </c>
      <c r="E21">
        <f t="shared" si="0"/>
        <v>84</v>
      </c>
      <c r="F21">
        <v>177</v>
      </c>
      <c r="G21">
        <f t="shared" si="1"/>
        <v>19</v>
      </c>
      <c r="H21">
        <v>9</v>
      </c>
      <c r="I21">
        <v>10</v>
      </c>
      <c r="J21">
        <f t="shared" si="2"/>
        <v>280</v>
      </c>
      <c r="L21">
        <v>84</v>
      </c>
      <c r="M21">
        <v>177</v>
      </c>
      <c r="N21">
        <v>19</v>
      </c>
      <c r="P21">
        <v>84</v>
      </c>
      <c r="Q21">
        <v>19</v>
      </c>
      <c r="R21">
        <v>177</v>
      </c>
      <c r="S21">
        <f t="shared" si="3"/>
        <v>103</v>
      </c>
      <c r="AN21">
        <v>177</v>
      </c>
      <c r="AO21">
        <v>62</v>
      </c>
      <c r="AP21">
        <v>22</v>
      </c>
      <c r="AQ21">
        <v>9</v>
      </c>
      <c r="AR21">
        <v>10</v>
      </c>
      <c r="BS21">
        <v>62</v>
      </c>
      <c r="BT21">
        <v>22</v>
      </c>
      <c r="BU21">
        <v>177</v>
      </c>
      <c r="BV21">
        <v>9</v>
      </c>
      <c r="BW21">
        <v>10</v>
      </c>
      <c r="CA21">
        <v>280</v>
      </c>
      <c r="CB21">
        <v>84</v>
      </c>
      <c r="CC21">
        <v>177</v>
      </c>
      <c r="CD21">
        <v>19</v>
      </c>
      <c r="CE21" s="79">
        <f t="shared" si="4"/>
        <v>0.3</v>
      </c>
      <c r="CF21" s="79">
        <f t="shared" si="5"/>
        <v>0.63214285714285712</v>
      </c>
      <c r="CG21" s="79">
        <f t="shared" si="6"/>
        <v>6.7857142857142852E-2</v>
      </c>
      <c r="CJ21" s="79">
        <v>0.3</v>
      </c>
      <c r="CK21" s="79">
        <v>6.7857142857142852E-2</v>
      </c>
    </row>
    <row r="22" spans="1:93" x14ac:dyDescent="0.2">
      <c r="A22" t="s">
        <v>20</v>
      </c>
      <c r="B22" t="s">
        <v>462</v>
      </c>
      <c r="C22">
        <v>103</v>
      </c>
      <c r="D22">
        <v>37</v>
      </c>
      <c r="E22">
        <f t="shared" si="0"/>
        <v>140</v>
      </c>
      <c r="F22">
        <v>119</v>
      </c>
      <c r="G22">
        <f t="shared" si="1"/>
        <v>17</v>
      </c>
      <c r="H22">
        <v>12</v>
      </c>
      <c r="I22">
        <v>5</v>
      </c>
      <c r="J22">
        <f t="shared" si="2"/>
        <v>276</v>
      </c>
      <c r="L22">
        <v>140</v>
      </c>
      <c r="M22">
        <v>119</v>
      </c>
      <c r="N22">
        <v>17</v>
      </c>
      <c r="P22">
        <v>140</v>
      </c>
      <c r="Q22">
        <v>17</v>
      </c>
      <c r="R22">
        <v>119</v>
      </c>
      <c r="S22">
        <f t="shared" si="3"/>
        <v>157</v>
      </c>
      <c r="U22" t="s">
        <v>599</v>
      </c>
      <c r="V22" t="s">
        <v>600</v>
      </c>
      <c r="W22" t="s">
        <v>601</v>
      </c>
      <c r="AA22" s="26" t="s">
        <v>535</v>
      </c>
      <c r="AN22">
        <v>119</v>
      </c>
      <c r="AO22">
        <v>103</v>
      </c>
      <c r="AP22">
        <v>37</v>
      </c>
      <c r="AQ22">
        <v>12</v>
      </c>
      <c r="AR22">
        <v>5</v>
      </c>
      <c r="BS22">
        <v>103</v>
      </c>
      <c r="BT22">
        <v>37</v>
      </c>
      <c r="BU22">
        <v>119</v>
      </c>
      <c r="BV22">
        <v>12</v>
      </c>
      <c r="BW22">
        <v>5</v>
      </c>
      <c r="CA22">
        <v>276</v>
      </c>
      <c r="CB22">
        <v>140</v>
      </c>
      <c r="CC22">
        <v>119</v>
      </c>
      <c r="CD22">
        <v>17</v>
      </c>
      <c r="CE22" s="79">
        <f t="shared" si="4"/>
        <v>0.50724637681159424</v>
      </c>
      <c r="CF22" s="79">
        <f t="shared" si="5"/>
        <v>0.4311594202898551</v>
      </c>
      <c r="CG22" s="79">
        <f t="shared" si="6"/>
        <v>6.1594202898550728E-2</v>
      </c>
      <c r="CJ22" s="79">
        <v>0.50724637681159424</v>
      </c>
      <c r="CK22" s="79">
        <v>6.1594202898550728E-2</v>
      </c>
    </row>
    <row r="23" spans="1:93" x14ac:dyDescent="0.2">
      <c r="A23" t="s">
        <v>21</v>
      </c>
      <c r="B23" t="s">
        <v>462</v>
      </c>
      <c r="C23">
        <v>37</v>
      </c>
      <c r="D23">
        <v>24</v>
      </c>
      <c r="E23">
        <f t="shared" si="0"/>
        <v>61</v>
      </c>
      <c r="F23">
        <v>157</v>
      </c>
      <c r="G23">
        <f t="shared" si="1"/>
        <v>61</v>
      </c>
      <c r="H23">
        <v>37</v>
      </c>
      <c r="I23">
        <v>24</v>
      </c>
      <c r="J23">
        <f t="shared" si="2"/>
        <v>279</v>
      </c>
      <c r="L23">
        <v>61</v>
      </c>
      <c r="M23">
        <v>157</v>
      </c>
      <c r="N23">
        <v>61</v>
      </c>
      <c r="P23">
        <v>61</v>
      </c>
      <c r="Q23">
        <v>61</v>
      </c>
      <c r="R23">
        <v>157</v>
      </c>
      <c r="S23">
        <f t="shared" si="3"/>
        <v>122</v>
      </c>
      <c r="AA23" t="s">
        <v>547</v>
      </c>
      <c r="AN23">
        <v>157</v>
      </c>
      <c r="AO23">
        <v>37</v>
      </c>
      <c r="AP23">
        <v>24</v>
      </c>
      <c r="AQ23">
        <v>37</v>
      </c>
      <c r="AR23">
        <v>24</v>
      </c>
      <c r="BS23">
        <v>37</v>
      </c>
      <c r="BT23">
        <v>24</v>
      </c>
      <c r="BU23">
        <v>157</v>
      </c>
      <c r="BV23">
        <v>37</v>
      </c>
      <c r="BW23">
        <v>24</v>
      </c>
      <c r="CA23">
        <v>279</v>
      </c>
      <c r="CB23">
        <v>61</v>
      </c>
      <c r="CC23">
        <v>157</v>
      </c>
      <c r="CD23">
        <v>61</v>
      </c>
      <c r="CE23" s="79">
        <f t="shared" si="4"/>
        <v>0.21863799283154123</v>
      </c>
      <c r="CF23" s="79">
        <f t="shared" si="5"/>
        <v>0.56272401433691754</v>
      </c>
      <c r="CG23" s="79">
        <f t="shared" si="6"/>
        <v>0.21863799283154123</v>
      </c>
      <c r="CJ23" s="79">
        <v>0.21863799283154123</v>
      </c>
      <c r="CK23" s="79">
        <v>0.21863799283154123</v>
      </c>
    </row>
    <row r="24" spans="1:93" x14ac:dyDescent="0.2">
      <c r="A24" t="s">
        <v>22</v>
      </c>
      <c r="B24" t="s">
        <v>462</v>
      </c>
      <c r="C24">
        <v>40</v>
      </c>
      <c r="D24">
        <v>8</v>
      </c>
      <c r="E24">
        <f t="shared" si="0"/>
        <v>48</v>
      </c>
      <c r="F24">
        <v>206</v>
      </c>
      <c r="G24">
        <f t="shared" si="1"/>
        <v>19</v>
      </c>
      <c r="H24">
        <v>11</v>
      </c>
      <c r="I24">
        <v>8</v>
      </c>
      <c r="J24">
        <f t="shared" si="2"/>
        <v>273</v>
      </c>
      <c r="L24">
        <v>48</v>
      </c>
      <c r="M24">
        <v>206</v>
      </c>
      <c r="N24">
        <v>19</v>
      </c>
      <c r="P24">
        <v>48</v>
      </c>
      <c r="Q24">
        <v>19</v>
      </c>
      <c r="R24">
        <v>206</v>
      </c>
      <c r="S24">
        <f t="shared" si="3"/>
        <v>67</v>
      </c>
      <c r="U24" t="s">
        <v>599</v>
      </c>
      <c r="V24" t="s">
        <v>602</v>
      </c>
      <c r="W24" t="s">
        <v>603</v>
      </c>
      <c r="AA24" t="s">
        <v>549</v>
      </c>
      <c r="AN24">
        <v>206</v>
      </c>
      <c r="AO24">
        <v>40</v>
      </c>
      <c r="AP24">
        <v>8</v>
      </c>
      <c r="AQ24">
        <v>11</v>
      </c>
      <c r="AR24">
        <v>8</v>
      </c>
      <c r="BS24">
        <v>40</v>
      </c>
      <c r="BT24">
        <v>8</v>
      </c>
      <c r="BU24">
        <v>206</v>
      </c>
      <c r="BV24">
        <v>11</v>
      </c>
      <c r="BW24">
        <v>8</v>
      </c>
      <c r="CA24">
        <v>273</v>
      </c>
      <c r="CB24">
        <v>48</v>
      </c>
      <c r="CC24">
        <v>206</v>
      </c>
      <c r="CD24">
        <v>19</v>
      </c>
      <c r="CE24" s="79">
        <f t="shared" si="4"/>
        <v>0.17582417582417584</v>
      </c>
      <c r="CF24" s="79">
        <f t="shared" si="5"/>
        <v>0.75457875457875456</v>
      </c>
      <c r="CG24" s="79">
        <f t="shared" si="6"/>
        <v>6.95970695970696E-2</v>
      </c>
      <c r="CJ24" s="79">
        <v>0.17582417582417584</v>
      </c>
      <c r="CK24" s="79">
        <v>6.95970695970696E-2</v>
      </c>
    </row>
    <row r="25" spans="1:93" x14ac:dyDescent="0.2">
      <c r="A25" t="s">
        <v>23</v>
      </c>
      <c r="B25" t="s">
        <v>462</v>
      </c>
      <c r="C25">
        <v>58</v>
      </c>
      <c r="D25">
        <v>7</v>
      </c>
      <c r="E25">
        <f t="shared" si="0"/>
        <v>65</v>
      </c>
      <c r="F25">
        <v>189</v>
      </c>
      <c r="G25">
        <f t="shared" si="1"/>
        <v>20</v>
      </c>
      <c r="H25">
        <v>14</v>
      </c>
      <c r="I25">
        <v>6</v>
      </c>
      <c r="J25">
        <f t="shared" si="2"/>
        <v>274</v>
      </c>
      <c r="L25">
        <v>65</v>
      </c>
      <c r="M25">
        <v>189</v>
      </c>
      <c r="N25">
        <v>20</v>
      </c>
      <c r="P25">
        <v>65</v>
      </c>
      <c r="Q25">
        <v>20</v>
      </c>
      <c r="R25">
        <v>189</v>
      </c>
      <c r="S25">
        <f t="shared" si="3"/>
        <v>85</v>
      </c>
      <c r="AA25" t="s">
        <v>621</v>
      </c>
      <c r="AN25">
        <v>189</v>
      </c>
      <c r="AO25">
        <v>58</v>
      </c>
      <c r="AP25">
        <v>7</v>
      </c>
      <c r="AQ25">
        <v>14</v>
      </c>
      <c r="AR25">
        <v>6</v>
      </c>
      <c r="BS25">
        <v>58</v>
      </c>
      <c r="BT25">
        <v>7</v>
      </c>
      <c r="BU25">
        <v>189</v>
      </c>
      <c r="BV25">
        <v>14</v>
      </c>
      <c r="BW25">
        <v>6</v>
      </c>
      <c r="CA25">
        <v>274</v>
      </c>
      <c r="CB25">
        <v>65</v>
      </c>
      <c r="CC25">
        <v>189</v>
      </c>
      <c r="CD25">
        <v>20</v>
      </c>
      <c r="CE25" s="79">
        <f t="shared" si="4"/>
        <v>0.23722627737226276</v>
      </c>
      <c r="CF25" s="79">
        <f t="shared" si="5"/>
        <v>0.68978102189781021</v>
      </c>
      <c r="CG25" s="79">
        <f t="shared" si="6"/>
        <v>7.2992700729927001E-2</v>
      </c>
      <c r="CJ25" s="79">
        <v>0.23722627737226276</v>
      </c>
      <c r="CK25" s="79">
        <v>7.2992700729927001E-2</v>
      </c>
      <c r="CM25" s="80"/>
      <c r="CN25" s="80"/>
      <c r="CO25" s="80"/>
    </row>
    <row r="26" spans="1:93" x14ac:dyDescent="0.2">
      <c r="A26" t="s">
        <v>24</v>
      </c>
      <c r="B26" t="s">
        <v>463</v>
      </c>
      <c r="C26">
        <v>27</v>
      </c>
      <c r="D26">
        <v>33</v>
      </c>
      <c r="E26">
        <f t="shared" si="0"/>
        <v>60</v>
      </c>
      <c r="F26">
        <v>199</v>
      </c>
      <c r="G26">
        <f t="shared" si="1"/>
        <v>18</v>
      </c>
      <c r="H26">
        <v>11</v>
      </c>
      <c r="I26">
        <v>7</v>
      </c>
      <c r="J26">
        <f t="shared" si="2"/>
        <v>277</v>
      </c>
      <c r="L26">
        <v>60</v>
      </c>
      <c r="M26">
        <v>199</v>
      </c>
      <c r="N26">
        <v>18</v>
      </c>
      <c r="P26">
        <v>60</v>
      </c>
      <c r="Q26">
        <v>18</v>
      </c>
      <c r="R26">
        <v>199</v>
      </c>
      <c r="S26">
        <f t="shared" si="3"/>
        <v>78</v>
      </c>
      <c r="AN26">
        <v>199</v>
      </c>
      <c r="AO26">
        <v>27</v>
      </c>
      <c r="AP26">
        <v>33</v>
      </c>
      <c r="AQ26">
        <v>11</v>
      </c>
      <c r="AR26">
        <v>7</v>
      </c>
      <c r="BS26">
        <v>27</v>
      </c>
      <c r="BT26">
        <v>33</v>
      </c>
      <c r="BU26">
        <v>199</v>
      </c>
      <c r="BV26">
        <v>11</v>
      </c>
      <c r="BW26">
        <v>7</v>
      </c>
      <c r="CA26">
        <v>277</v>
      </c>
      <c r="CB26">
        <v>60</v>
      </c>
      <c r="CC26">
        <v>199</v>
      </c>
      <c r="CD26">
        <v>18</v>
      </c>
      <c r="CE26" s="79">
        <f t="shared" si="4"/>
        <v>0.21660649819494585</v>
      </c>
      <c r="CF26" s="79">
        <f t="shared" si="5"/>
        <v>0.71841155234657039</v>
      </c>
      <c r="CG26" s="79">
        <f t="shared" si="6"/>
        <v>6.4981949458483748E-2</v>
      </c>
      <c r="CJ26" s="79">
        <v>0.21660649819494585</v>
      </c>
      <c r="CK26" s="79">
        <v>6.4981949458483748E-2</v>
      </c>
    </row>
    <row r="27" spans="1:93" x14ac:dyDescent="0.2">
      <c r="A27" t="s">
        <v>25</v>
      </c>
      <c r="B27" t="s">
        <v>463</v>
      </c>
      <c r="C27">
        <v>19</v>
      </c>
      <c r="D27">
        <v>6</v>
      </c>
      <c r="E27">
        <f t="shared" si="0"/>
        <v>25</v>
      </c>
      <c r="F27">
        <v>217</v>
      </c>
      <c r="G27">
        <f t="shared" si="1"/>
        <v>30</v>
      </c>
      <c r="H27">
        <v>15</v>
      </c>
      <c r="I27">
        <v>15</v>
      </c>
      <c r="J27">
        <f t="shared" si="2"/>
        <v>272</v>
      </c>
      <c r="L27">
        <v>25</v>
      </c>
      <c r="M27">
        <v>217</v>
      </c>
      <c r="N27">
        <v>30</v>
      </c>
      <c r="P27">
        <v>25</v>
      </c>
      <c r="Q27">
        <v>30</v>
      </c>
      <c r="R27">
        <v>217</v>
      </c>
      <c r="S27">
        <f t="shared" si="3"/>
        <v>55</v>
      </c>
      <c r="AN27">
        <v>217</v>
      </c>
      <c r="AO27">
        <v>19</v>
      </c>
      <c r="AP27">
        <v>6</v>
      </c>
      <c r="AQ27">
        <v>15</v>
      </c>
      <c r="AR27">
        <v>15</v>
      </c>
      <c r="BS27">
        <v>19</v>
      </c>
      <c r="BT27">
        <v>6</v>
      </c>
      <c r="BU27">
        <v>217</v>
      </c>
      <c r="BV27">
        <v>15</v>
      </c>
      <c r="BW27">
        <v>15</v>
      </c>
      <c r="CA27">
        <v>272</v>
      </c>
      <c r="CB27">
        <v>25</v>
      </c>
      <c r="CC27">
        <v>217</v>
      </c>
      <c r="CD27">
        <v>30</v>
      </c>
      <c r="CE27" s="79">
        <f t="shared" si="4"/>
        <v>9.1911764705882359E-2</v>
      </c>
      <c r="CF27" s="79">
        <f t="shared" si="5"/>
        <v>0.79779411764705888</v>
      </c>
      <c r="CG27" s="79">
        <f t="shared" si="6"/>
        <v>0.11029411764705882</v>
      </c>
      <c r="CJ27" s="79">
        <v>9.1911764705882359E-2</v>
      </c>
      <c r="CK27" s="79">
        <v>0.11029411764705882</v>
      </c>
    </row>
    <row r="28" spans="1:93" x14ac:dyDescent="0.2">
      <c r="A28" t="s">
        <v>26</v>
      </c>
      <c r="B28" t="s">
        <v>463</v>
      </c>
      <c r="C28">
        <v>20</v>
      </c>
      <c r="D28">
        <v>20</v>
      </c>
      <c r="E28">
        <f t="shared" si="0"/>
        <v>40</v>
      </c>
      <c r="F28">
        <v>203</v>
      </c>
      <c r="G28">
        <f t="shared" si="1"/>
        <v>35</v>
      </c>
      <c r="H28">
        <v>23</v>
      </c>
      <c r="I28">
        <v>12</v>
      </c>
      <c r="J28">
        <f t="shared" si="2"/>
        <v>278</v>
      </c>
      <c r="L28">
        <v>40</v>
      </c>
      <c r="M28">
        <v>203</v>
      </c>
      <c r="N28">
        <v>35</v>
      </c>
      <c r="P28">
        <v>40</v>
      </c>
      <c r="Q28">
        <v>35</v>
      </c>
      <c r="R28">
        <v>203</v>
      </c>
      <c r="S28">
        <f t="shared" si="3"/>
        <v>75</v>
      </c>
      <c r="U28" t="s">
        <v>520</v>
      </c>
      <c r="V28" t="s">
        <v>472</v>
      </c>
      <c r="W28" t="s">
        <v>606</v>
      </c>
      <c r="AA28" t="s">
        <v>536</v>
      </c>
      <c r="AN28">
        <v>203</v>
      </c>
      <c r="AO28">
        <v>20</v>
      </c>
      <c r="AP28">
        <v>20</v>
      </c>
      <c r="AQ28">
        <v>23</v>
      </c>
      <c r="AR28">
        <v>12</v>
      </c>
      <c r="BS28">
        <v>20</v>
      </c>
      <c r="BT28">
        <v>20</v>
      </c>
      <c r="BU28">
        <v>203</v>
      </c>
      <c r="BV28">
        <v>23</v>
      </c>
      <c r="BW28">
        <v>12</v>
      </c>
      <c r="CA28">
        <v>278</v>
      </c>
      <c r="CB28">
        <v>40</v>
      </c>
      <c r="CC28">
        <v>203</v>
      </c>
      <c r="CD28">
        <v>35</v>
      </c>
      <c r="CE28" s="79">
        <f t="shared" si="4"/>
        <v>0.14388489208633093</v>
      </c>
      <c r="CF28" s="79">
        <f t="shared" si="5"/>
        <v>0.73021582733812951</v>
      </c>
      <c r="CG28" s="79">
        <f t="shared" si="6"/>
        <v>0.12589928057553956</v>
      </c>
      <c r="CJ28" s="79">
        <v>0.14388489208633093</v>
      </c>
      <c r="CK28" s="79">
        <v>0.12589928057553956</v>
      </c>
    </row>
    <row r="29" spans="1:93" x14ac:dyDescent="0.2">
      <c r="A29" t="s">
        <v>27</v>
      </c>
      <c r="B29" t="s">
        <v>463</v>
      </c>
      <c r="C29">
        <v>17</v>
      </c>
      <c r="D29">
        <v>15</v>
      </c>
      <c r="E29">
        <f t="shared" si="0"/>
        <v>32</v>
      </c>
      <c r="F29">
        <v>227</v>
      </c>
      <c r="G29">
        <f t="shared" si="1"/>
        <v>19</v>
      </c>
      <c r="H29">
        <v>12</v>
      </c>
      <c r="I29">
        <v>7</v>
      </c>
      <c r="J29">
        <f t="shared" si="2"/>
        <v>278</v>
      </c>
      <c r="L29">
        <v>32</v>
      </c>
      <c r="M29">
        <v>227</v>
      </c>
      <c r="N29">
        <v>19</v>
      </c>
      <c r="P29">
        <v>32</v>
      </c>
      <c r="Q29">
        <v>19</v>
      </c>
      <c r="R29">
        <v>227</v>
      </c>
      <c r="S29">
        <f t="shared" si="3"/>
        <v>51</v>
      </c>
      <c r="U29" t="s">
        <v>443</v>
      </c>
      <c r="V29" s="8">
        <f>AVERAGE(C2:C132)</f>
        <v>19.435114503816795</v>
      </c>
      <c r="W29" s="8">
        <f>STDEV(C1:C132)</f>
        <v>13.519273556178527</v>
      </c>
      <c r="AA29" t="s">
        <v>537</v>
      </c>
      <c r="AN29">
        <v>227</v>
      </c>
      <c r="AO29">
        <v>17</v>
      </c>
      <c r="AP29">
        <v>15</v>
      </c>
      <c r="AQ29">
        <v>12</v>
      </c>
      <c r="AR29">
        <v>7</v>
      </c>
      <c r="BS29">
        <v>17</v>
      </c>
      <c r="BT29">
        <v>15</v>
      </c>
      <c r="BU29">
        <v>227</v>
      </c>
      <c r="BV29">
        <v>12</v>
      </c>
      <c r="BW29">
        <v>7</v>
      </c>
      <c r="CA29">
        <v>278</v>
      </c>
      <c r="CB29">
        <v>32</v>
      </c>
      <c r="CC29">
        <v>227</v>
      </c>
      <c r="CD29">
        <v>19</v>
      </c>
      <c r="CE29" s="79">
        <f t="shared" si="4"/>
        <v>0.11510791366906475</v>
      </c>
      <c r="CF29" s="79">
        <f t="shared" si="5"/>
        <v>0.81654676258992809</v>
      </c>
      <c r="CG29" s="79">
        <f t="shared" si="6"/>
        <v>6.83453237410072E-2</v>
      </c>
      <c r="CJ29" s="79">
        <v>0.11510791366906475</v>
      </c>
      <c r="CK29" s="79">
        <v>6.83453237410072E-2</v>
      </c>
    </row>
    <row r="30" spans="1:93" ht="17" thickBot="1" x14ac:dyDescent="0.25">
      <c r="A30" t="s">
        <v>28</v>
      </c>
      <c r="B30" t="s">
        <v>463</v>
      </c>
      <c r="C30">
        <v>37</v>
      </c>
      <c r="D30">
        <v>15</v>
      </c>
      <c r="E30">
        <f t="shared" si="0"/>
        <v>52</v>
      </c>
      <c r="F30">
        <v>202</v>
      </c>
      <c r="G30">
        <f t="shared" si="1"/>
        <v>21</v>
      </c>
      <c r="H30">
        <v>15</v>
      </c>
      <c r="I30">
        <v>6</v>
      </c>
      <c r="J30">
        <f t="shared" si="2"/>
        <v>275</v>
      </c>
      <c r="L30">
        <v>52</v>
      </c>
      <c r="M30">
        <v>202</v>
      </c>
      <c r="N30">
        <v>21</v>
      </c>
      <c r="P30">
        <v>52</v>
      </c>
      <c r="Q30">
        <v>21</v>
      </c>
      <c r="R30">
        <v>202</v>
      </c>
      <c r="S30">
        <f t="shared" si="3"/>
        <v>73</v>
      </c>
      <c r="U30" t="s">
        <v>446</v>
      </c>
      <c r="V30" s="8">
        <f>AVERAGE(D2:D132)</f>
        <v>11.091603053435115</v>
      </c>
      <c r="W30" s="8">
        <f>STDEV(D2:D132)</f>
        <v>9.5992390577261499</v>
      </c>
      <c r="AA30" t="s">
        <v>545</v>
      </c>
      <c r="AN30">
        <v>202</v>
      </c>
      <c r="AO30">
        <v>37</v>
      </c>
      <c r="AP30">
        <v>15</v>
      </c>
      <c r="AQ30">
        <v>15</v>
      </c>
      <c r="AR30">
        <v>6</v>
      </c>
      <c r="BS30">
        <v>37</v>
      </c>
      <c r="BT30">
        <v>15</v>
      </c>
      <c r="BU30">
        <v>202</v>
      </c>
      <c r="BV30">
        <v>15</v>
      </c>
      <c r="BW30">
        <v>6</v>
      </c>
      <c r="CA30">
        <v>275</v>
      </c>
      <c r="CB30">
        <v>52</v>
      </c>
      <c r="CC30">
        <v>202</v>
      </c>
      <c r="CD30">
        <v>21</v>
      </c>
      <c r="CE30" s="79">
        <f t="shared" si="4"/>
        <v>0.18909090909090909</v>
      </c>
      <c r="CF30" s="79">
        <f t="shared" si="5"/>
        <v>0.7345454545454545</v>
      </c>
      <c r="CG30" s="79">
        <f t="shared" si="6"/>
        <v>7.636363636363637E-2</v>
      </c>
      <c r="CJ30" s="79">
        <v>0.18909090909090909</v>
      </c>
      <c r="CK30" s="79">
        <v>7.636363636363637E-2</v>
      </c>
    </row>
    <row r="31" spans="1:93" x14ac:dyDescent="0.2">
      <c r="A31" t="s">
        <v>29</v>
      </c>
      <c r="B31" t="s">
        <v>463</v>
      </c>
      <c r="C31">
        <v>25</v>
      </c>
      <c r="D31">
        <v>4</v>
      </c>
      <c r="E31">
        <f t="shared" si="0"/>
        <v>29</v>
      </c>
      <c r="F31">
        <v>193</v>
      </c>
      <c r="G31">
        <f t="shared" si="1"/>
        <v>52</v>
      </c>
      <c r="H31">
        <v>13</v>
      </c>
      <c r="I31">
        <v>39</v>
      </c>
      <c r="J31">
        <f t="shared" si="2"/>
        <v>274</v>
      </c>
      <c r="L31">
        <v>29</v>
      </c>
      <c r="M31">
        <v>193</v>
      </c>
      <c r="N31">
        <v>52</v>
      </c>
      <c r="P31">
        <v>29</v>
      </c>
      <c r="Q31">
        <v>52</v>
      </c>
      <c r="R31">
        <v>193</v>
      </c>
      <c r="S31">
        <f t="shared" si="3"/>
        <v>81</v>
      </c>
      <c r="U31" t="s">
        <v>522</v>
      </c>
      <c r="V31" s="8">
        <f>AVERAGE(F2:F132)</f>
        <v>210.92366412213741</v>
      </c>
      <c r="W31" s="8">
        <f>STDEV(F2:F132)</f>
        <v>25.141941152832143</v>
      </c>
      <c r="AA31" s="28"/>
      <c r="AB31" s="28" t="s">
        <v>517</v>
      </c>
      <c r="AC31" s="28" t="s">
        <v>518</v>
      </c>
      <c r="AN31">
        <v>193</v>
      </c>
      <c r="AO31">
        <v>25</v>
      </c>
      <c r="AP31">
        <v>4</v>
      </c>
      <c r="AQ31">
        <v>13</v>
      </c>
      <c r="AR31">
        <v>39</v>
      </c>
      <c r="BS31">
        <v>25</v>
      </c>
      <c r="BT31">
        <v>4</v>
      </c>
      <c r="BU31">
        <v>193</v>
      </c>
      <c r="BV31">
        <v>13</v>
      </c>
      <c r="BW31">
        <v>39</v>
      </c>
      <c r="CA31">
        <v>274</v>
      </c>
      <c r="CB31">
        <v>29</v>
      </c>
      <c r="CC31">
        <v>193</v>
      </c>
      <c r="CD31">
        <v>52</v>
      </c>
      <c r="CE31" s="79">
        <f t="shared" si="4"/>
        <v>0.10583941605839416</v>
      </c>
      <c r="CF31" s="79">
        <f t="shared" si="5"/>
        <v>0.70437956204379559</v>
      </c>
      <c r="CG31" s="79">
        <f t="shared" si="6"/>
        <v>0.18978102189781021</v>
      </c>
      <c r="CJ31" s="79">
        <v>0.10583941605839416</v>
      </c>
      <c r="CK31" s="79">
        <v>0.18978102189781021</v>
      </c>
    </row>
    <row r="32" spans="1:93" x14ac:dyDescent="0.2">
      <c r="A32" t="s">
        <v>30</v>
      </c>
      <c r="B32" t="s">
        <v>464</v>
      </c>
      <c r="C32">
        <v>21</v>
      </c>
      <c r="D32">
        <v>23</v>
      </c>
      <c r="E32">
        <f t="shared" si="0"/>
        <v>44</v>
      </c>
      <c r="F32">
        <v>200</v>
      </c>
      <c r="G32">
        <f t="shared" si="1"/>
        <v>32</v>
      </c>
      <c r="H32">
        <v>19</v>
      </c>
      <c r="I32">
        <v>13</v>
      </c>
      <c r="J32">
        <f t="shared" si="2"/>
        <v>276</v>
      </c>
      <c r="L32">
        <v>44</v>
      </c>
      <c r="M32">
        <v>200</v>
      </c>
      <c r="N32">
        <v>32</v>
      </c>
      <c r="P32">
        <v>44</v>
      </c>
      <c r="Q32">
        <v>32</v>
      </c>
      <c r="R32">
        <v>200</v>
      </c>
      <c r="S32">
        <f t="shared" si="3"/>
        <v>76</v>
      </c>
      <c r="U32" t="s">
        <v>689</v>
      </c>
      <c r="V32" s="8">
        <f>AVERAGE((H1:H132))</f>
        <v>18.274809160305342</v>
      </c>
      <c r="W32" s="8">
        <f>STDEV(H2:H132)</f>
        <v>9.0162702804980484</v>
      </c>
      <c r="AA32" t="s">
        <v>538</v>
      </c>
      <c r="AB32">
        <v>30.52671755725191</v>
      </c>
      <c r="AC32">
        <v>33.198473282442748</v>
      </c>
      <c r="AN32">
        <v>200</v>
      </c>
      <c r="AO32">
        <v>21</v>
      </c>
      <c r="AP32">
        <v>23</v>
      </c>
      <c r="AQ32">
        <v>19</v>
      </c>
      <c r="AR32">
        <v>13</v>
      </c>
      <c r="BS32">
        <v>21</v>
      </c>
      <c r="BT32">
        <v>23</v>
      </c>
      <c r="BU32">
        <v>200</v>
      </c>
      <c r="BV32">
        <v>19</v>
      </c>
      <c r="BW32">
        <v>13</v>
      </c>
      <c r="CA32">
        <v>276</v>
      </c>
      <c r="CB32">
        <v>44</v>
      </c>
      <c r="CC32">
        <v>200</v>
      </c>
      <c r="CD32">
        <v>32</v>
      </c>
      <c r="CE32" s="79">
        <f t="shared" si="4"/>
        <v>0.15942028985507245</v>
      </c>
      <c r="CF32" s="79">
        <f t="shared" si="5"/>
        <v>0.72463768115942029</v>
      </c>
      <c r="CG32" s="79">
        <f t="shared" si="6"/>
        <v>0.11594202898550725</v>
      </c>
      <c r="CJ32" s="79">
        <v>0.15942028985507245</v>
      </c>
      <c r="CK32" s="79">
        <v>0.11594202898550725</v>
      </c>
    </row>
    <row r="33" spans="1:89" x14ac:dyDescent="0.2">
      <c r="A33" t="s">
        <v>31</v>
      </c>
      <c r="B33" t="s">
        <v>464</v>
      </c>
      <c r="C33">
        <v>11</v>
      </c>
      <c r="D33">
        <v>6</v>
      </c>
      <c r="E33">
        <f t="shared" si="0"/>
        <v>17</v>
      </c>
      <c r="F33">
        <v>235</v>
      </c>
      <c r="G33">
        <f t="shared" si="1"/>
        <v>25</v>
      </c>
      <c r="H33">
        <v>13</v>
      </c>
      <c r="I33">
        <v>12</v>
      </c>
      <c r="J33">
        <f>SUM(E33:G33)</f>
        <v>277</v>
      </c>
      <c r="L33">
        <v>17</v>
      </c>
      <c r="M33">
        <v>235</v>
      </c>
      <c r="N33">
        <v>25</v>
      </c>
      <c r="P33">
        <v>17</v>
      </c>
      <c r="Q33">
        <v>25</v>
      </c>
      <c r="R33">
        <v>235</v>
      </c>
      <c r="S33">
        <f>SUM(L33+N33)</f>
        <v>42</v>
      </c>
      <c r="U33" t="s">
        <v>455</v>
      </c>
      <c r="V33" s="8">
        <f>AVERAGE(I2:I132)</f>
        <v>14.923664122137405</v>
      </c>
      <c r="W33" s="8">
        <f>STDEV(I2:I132)</f>
        <v>14.338017415040706</v>
      </c>
      <c r="AA33" t="s">
        <v>539</v>
      </c>
      <c r="AB33">
        <v>369.66658837345858</v>
      </c>
      <c r="AC33">
        <v>305.25261303581914</v>
      </c>
      <c r="AN33">
        <v>235</v>
      </c>
      <c r="AO33">
        <v>11</v>
      </c>
      <c r="AP33">
        <v>6</v>
      </c>
      <c r="AQ33">
        <v>13</v>
      </c>
      <c r="AR33">
        <v>12</v>
      </c>
      <c r="BS33">
        <v>11</v>
      </c>
      <c r="BT33">
        <v>6</v>
      </c>
      <c r="BU33">
        <v>235</v>
      </c>
      <c r="BV33">
        <v>13</v>
      </c>
      <c r="BW33">
        <v>12</v>
      </c>
      <c r="CA33">
        <v>277</v>
      </c>
      <c r="CB33">
        <v>17</v>
      </c>
      <c r="CC33">
        <v>235</v>
      </c>
      <c r="CD33">
        <v>25</v>
      </c>
      <c r="CE33" s="79">
        <f t="shared" si="4"/>
        <v>6.1371841155234655E-2</v>
      </c>
      <c r="CF33" s="79">
        <f t="shared" si="5"/>
        <v>0.84837545126353786</v>
      </c>
      <c r="CG33" s="79">
        <f t="shared" si="6"/>
        <v>9.0252707581227443E-2</v>
      </c>
      <c r="CJ33" s="79">
        <v>6.1371841155234655E-2</v>
      </c>
      <c r="CK33" s="79">
        <v>9.0252707581227443E-2</v>
      </c>
    </row>
    <row r="34" spans="1:89" x14ac:dyDescent="0.2">
      <c r="A34" t="s">
        <v>32</v>
      </c>
      <c r="B34" t="s">
        <v>464</v>
      </c>
      <c r="C34">
        <v>20</v>
      </c>
      <c r="D34">
        <v>5</v>
      </c>
      <c r="E34">
        <f t="shared" si="0"/>
        <v>25</v>
      </c>
      <c r="F34">
        <v>210</v>
      </c>
      <c r="G34">
        <f t="shared" si="1"/>
        <v>38</v>
      </c>
      <c r="H34">
        <v>19</v>
      </c>
      <c r="I34">
        <v>19</v>
      </c>
      <c r="J34">
        <f t="shared" si="2"/>
        <v>273</v>
      </c>
      <c r="L34">
        <v>25</v>
      </c>
      <c r="M34">
        <v>210</v>
      </c>
      <c r="N34">
        <v>38</v>
      </c>
      <c r="P34">
        <v>25</v>
      </c>
      <c r="Q34">
        <v>38</v>
      </c>
      <c r="R34">
        <v>210</v>
      </c>
      <c r="S34">
        <f t="shared" si="3"/>
        <v>63</v>
      </c>
      <c r="AA34" t="s">
        <v>540</v>
      </c>
      <c r="AB34">
        <v>131</v>
      </c>
      <c r="AC34">
        <v>131</v>
      </c>
      <c r="AN34">
        <v>210</v>
      </c>
      <c r="AO34">
        <v>20</v>
      </c>
      <c r="AP34">
        <v>5</v>
      </c>
      <c r="AQ34">
        <v>19</v>
      </c>
      <c r="AR34">
        <v>19</v>
      </c>
      <c r="BS34">
        <v>20</v>
      </c>
      <c r="BT34">
        <v>5</v>
      </c>
      <c r="BU34">
        <v>210</v>
      </c>
      <c r="BV34">
        <v>19</v>
      </c>
      <c r="BW34">
        <v>19</v>
      </c>
      <c r="CA34">
        <v>273</v>
      </c>
      <c r="CB34">
        <v>25</v>
      </c>
      <c r="CC34">
        <v>210</v>
      </c>
      <c r="CD34">
        <v>38</v>
      </c>
      <c r="CE34" s="79">
        <f t="shared" si="4"/>
        <v>9.1575091575091569E-2</v>
      </c>
      <c r="CF34" s="79">
        <f t="shared" si="5"/>
        <v>0.76923076923076927</v>
      </c>
      <c r="CG34" s="79">
        <f t="shared" si="6"/>
        <v>0.1391941391941392</v>
      </c>
      <c r="CJ34" s="79">
        <v>9.1575091575091569E-2</v>
      </c>
      <c r="CK34" s="79">
        <v>0.1391941391941392</v>
      </c>
    </row>
    <row r="35" spans="1:89" x14ac:dyDescent="0.2">
      <c r="A35" t="s">
        <v>33</v>
      </c>
      <c r="B35" t="s">
        <v>464</v>
      </c>
      <c r="C35">
        <v>19</v>
      </c>
      <c r="D35">
        <v>5</v>
      </c>
      <c r="E35">
        <f t="shared" si="0"/>
        <v>24</v>
      </c>
      <c r="F35">
        <v>202</v>
      </c>
      <c r="G35">
        <f t="shared" si="1"/>
        <v>50</v>
      </c>
      <c r="H35">
        <v>16</v>
      </c>
      <c r="I35">
        <v>34</v>
      </c>
      <c r="J35">
        <f t="shared" si="2"/>
        <v>276</v>
      </c>
      <c r="L35">
        <v>24</v>
      </c>
      <c r="M35">
        <v>202</v>
      </c>
      <c r="N35">
        <v>50</v>
      </c>
      <c r="P35">
        <v>24</v>
      </c>
      <c r="Q35">
        <v>50</v>
      </c>
      <c r="R35">
        <v>202</v>
      </c>
      <c r="S35">
        <f t="shared" si="3"/>
        <v>74</v>
      </c>
      <c r="AA35" t="s">
        <v>541</v>
      </c>
      <c r="AB35">
        <v>130</v>
      </c>
      <c r="AC35">
        <v>130</v>
      </c>
      <c r="AN35">
        <v>202</v>
      </c>
      <c r="AO35">
        <v>19</v>
      </c>
      <c r="AP35">
        <v>5</v>
      </c>
      <c r="AQ35">
        <v>16</v>
      </c>
      <c r="AR35">
        <v>34</v>
      </c>
      <c r="BS35">
        <v>19</v>
      </c>
      <c r="BT35">
        <v>5</v>
      </c>
      <c r="BU35">
        <v>202</v>
      </c>
      <c r="BV35">
        <v>16</v>
      </c>
      <c r="BW35">
        <v>34</v>
      </c>
      <c r="CA35">
        <v>276</v>
      </c>
      <c r="CB35">
        <v>24</v>
      </c>
      <c r="CC35">
        <v>202</v>
      </c>
      <c r="CD35">
        <v>50</v>
      </c>
      <c r="CE35" s="79">
        <f t="shared" si="4"/>
        <v>8.6956521739130432E-2</v>
      </c>
      <c r="CF35" s="79">
        <f t="shared" si="5"/>
        <v>0.73188405797101452</v>
      </c>
      <c r="CG35" s="79">
        <f t="shared" si="6"/>
        <v>0.18115942028985507</v>
      </c>
      <c r="CJ35" s="79">
        <v>8.6956521739130432E-2</v>
      </c>
      <c r="CK35" s="79">
        <v>0.18115942028985507</v>
      </c>
    </row>
    <row r="36" spans="1:89" x14ac:dyDescent="0.2">
      <c r="A36" t="s">
        <v>34</v>
      </c>
      <c r="B36" t="s">
        <v>464</v>
      </c>
      <c r="C36">
        <v>12</v>
      </c>
      <c r="D36">
        <v>4</v>
      </c>
      <c r="E36">
        <f t="shared" si="0"/>
        <v>16</v>
      </c>
      <c r="F36">
        <v>227</v>
      </c>
      <c r="G36">
        <f t="shared" si="1"/>
        <v>35</v>
      </c>
      <c r="H36">
        <v>22</v>
      </c>
      <c r="I36">
        <v>13</v>
      </c>
      <c r="J36">
        <f t="shared" si="2"/>
        <v>278</v>
      </c>
      <c r="L36">
        <v>16</v>
      </c>
      <c r="M36">
        <v>227</v>
      </c>
      <c r="N36">
        <v>35</v>
      </c>
      <c r="P36">
        <v>16</v>
      </c>
      <c r="Q36">
        <v>35</v>
      </c>
      <c r="R36">
        <v>227</v>
      </c>
      <c r="S36">
        <f t="shared" si="3"/>
        <v>51</v>
      </c>
      <c r="AA36" t="s">
        <v>542</v>
      </c>
      <c r="AB36">
        <v>1.2110185878411497</v>
      </c>
      <c r="AN36">
        <v>227</v>
      </c>
      <c r="AO36">
        <v>12</v>
      </c>
      <c r="AP36">
        <v>4</v>
      </c>
      <c r="AQ36">
        <v>22</v>
      </c>
      <c r="AR36">
        <v>13</v>
      </c>
      <c r="BS36">
        <v>12</v>
      </c>
      <c r="BT36">
        <v>4</v>
      </c>
      <c r="BU36">
        <v>227</v>
      </c>
      <c r="BV36">
        <v>22</v>
      </c>
      <c r="BW36">
        <v>13</v>
      </c>
      <c r="CA36">
        <v>278</v>
      </c>
      <c r="CB36">
        <v>16</v>
      </c>
      <c r="CC36">
        <v>227</v>
      </c>
      <c r="CD36">
        <v>35</v>
      </c>
      <c r="CE36" s="79">
        <f t="shared" si="4"/>
        <v>5.7553956834532377E-2</v>
      </c>
      <c r="CF36" s="79">
        <f t="shared" si="5"/>
        <v>0.81654676258992809</v>
      </c>
      <c r="CG36" s="79">
        <f t="shared" si="6"/>
        <v>0.12589928057553956</v>
      </c>
      <c r="CJ36" s="79">
        <v>5.7553956834532377E-2</v>
      </c>
      <c r="CK36" s="79">
        <v>0.12589928057553956</v>
      </c>
    </row>
    <row r="37" spans="1:89" x14ac:dyDescent="0.2">
      <c r="A37" t="s">
        <v>35</v>
      </c>
      <c r="B37" t="s">
        <v>464</v>
      </c>
      <c r="C37">
        <v>14</v>
      </c>
      <c r="D37">
        <v>3</v>
      </c>
      <c r="E37">
        <f t="shared" si="0"/>
        <v>17</v>
      </c>
      <c r="F37">
        <v>223</v>
      </c>
      <c r="G37">
        <f t="shared" si="1"/>
        <v>22</v>
      </c>
      <c r="H37">
        <v>9</v>
      </c>
      <c r="I37">
        <v>13</v>
      </c>
      <c r="J37">
        <f t="shared" si="2"/>
        <v>262</v>
      </c>
      <c r="L37">
        <v>17</v>
      </c>
      <c r="M37">
        <v>223</v>
      </c>
      <c r="N37">
        <v>22</v>
      </c>
      <c r="P37">
        <v>17</v>
      </c>
      <c r="Q37">
        <v>22</v>
      </c>
      <c r="R37">
        <v>223</v>
      </c>
      <c r="S37">
        <f t="shared" si="3"/>
        <v>39</v>
      </c>
      <c r="AA37" t="s">
        <v>543</v>
      </c>
      <c r="AB37">
        <v>0.13817075959725403</v>
      </c>
      <c r="AN37">
        <v>223</v>
      </c>
      <c r="AO37">
        <v>14</v>
      </c>
      <c r="AP37">
        <v>3</v>
      </c>
      <c r="AQ37">
        <v>9</v>
      </c>
      <c r="AR37">
        <v>13</v>
      </c>
      <c r="BS37">
        <v>14</v>
      </c>
      <c r="BT37">
        <v>3</v>
      </c>
      <c r="BU37">
        <v>223</v>
      </c>
      <c r="BV37">
        <v>9</v>
      </c>
      <c r="BW37">
        <v>13</v>
      </c>
      <c r="CA37">
        <v>262</v>
      </c>
      <c r="CB37">
        <v>17</v>
      </c>
      <c r="CC37">
        <v>223</v>
      </c>
      <c r="CD37">
        <v>22</v>
      </c>
      <c r="CE37" s="79">
        <f t="shared" si="4"/>
        <v>6.4885496183206104E-2</v>
      </c>
      <c r="CF37" s="79">
        <f t="shared" si="5"/>
        <v>0.85114503816793896</v>
      </c>
      <c r="CG37" s="79">
        <f t="shared" si="6"/>
        <v>8.3969465648854963E-2</v>
      </c>
      <c r="CJ37" s="79">
        <v>6.4885496183206104E-2</v>
      </c>
      <c r="CK37" s="79">
        <v>8.3969465648854963E-2</v>
      </c>
    </row>
    <row r="38" spans="1:89" ht="17" thickBot="1" x14ac:dyDescent="0.25">
      <c r="A38" t="s">
        <v>36</v>
      </c>
      <c r="B38" t="s">
        <v>465</v>
      </c>
      <c r="C38">
        <v>32</v>
      </c>
      <c r="D38">
        <v>5</v>
      </c>
      <c r="E38">
        <f t="shared" si="0"/>
        <v>37</v>
      </c>
      <c r="F38">
        <v>189</v>
      </c>
      <c r="G38">
        <f t="shared" si="1"/>
        <v>40</v>
      </c>
      <c r="H38">
        <v>14</v>
      </c>
      <c r="I38">
        <v>26</v>
      </c>
      <c r="J38">
        <f t="shared" si="2"/>
        <v>266</v>
      </c>
      <c r="L38">
        <v>37</v>
      </c>
      <c r="M38">
        <v>189</v>
      </c>
      <c r="N38">
        <v>40</v>
      </c>
      <c r="P38">
        <v>37</v>
      </c>
      <c r="Q38">
        <v>40</v>
      </c>
      <c r="R38">
        <v>189</v>
      </c>
      <c r="S38">
        <f t="shared" si="3"/>
        <v>77</v>
      </c>
      <c r="AA38" s="27" t="s">
        <v>544</v>
      </c>
      <c r="AB38" s="27">
        <v>1.3358721548860908</v>
      </c>
      <c r="AC38" s="27"/>
      <c r="AN38">
        <v>189</v>
      </c>
      <c r="AO38">
        <v>32</v>
      </c>
      <c r="AP38">
        <v>5</v>
      </c>
      <c r="AQ38">
        <v>14</v>
      </c>
      <c r="AR38">
        <v>26</v>
      </c>
      <c r="BS38">
        <v>32</v>
      </c>
      <c r="BT38">
        <v>5</v>
      </c>
      <c r="BU38">
        <v>189</v>
      </c>
      <c r="BV38">
        <v>14</v>
      </c>
      <c r="BW38">
        <v>26</v>
      </c>
      <c r="CA38">
        <v>266</v>
      </c>
      <c r="CB38">
        <v>37</v>
      </c>
      <c r="CC38">
        <v>189</v>
      </c>
      <c r="CD38">
        <v>40</v>
      </c>
      <c r="CE38" s="79">
        <f t="shared" si="4"/>
        <v>0.13909774436090225</v>
      </c>
      <c r="CF38" s="79">
        <f t="shared" si="5"/>
        <v>0.71052631578947367</v>
      </c>
      <c r="CG38" s="79">
        <f t="shared" si="6"/>
        <v>0.15037593984962405</v>
      </c>
      <c r="CJ38" s="79">
        <v>0.13909774436090225</v>
      </c>
      <c r="CK38" s="79">
        <v>0.15037593984962405</v>
      </c>
    </row>
    <row r="39" spans="1:89" x14ac:dyDescent="0.2">
      <c r="A39" t="s">
        <v>37</v>
      </c>
      <c r="B39" t="s">
        <v>465</v>
      </c>
      <c r="C39">
        <v>14</v>
      </c>
      <c r="D39">
        <v>4</v>
      </c>
      <c r="E39">
        <f t="shared" si="0"/>
        <v>18</v>
      </c>
      <c r="F39">
        <v>218</v>
      </c>
      <c r="G39">
        <f t="shared" si="1"/>
        <v>38</v>
      </c>
      <c r="H39">
        <v>10</v>
      </c>
      <c r="I39">
        <v>28</v>
      </c>
      <c r="J39">
        <f t="shared" si="2"/>
        <v>274</v>
      </c>
      <c r="L39">
        <v>18</v>
      </c>
      <c r="M39">
        <v>218</v>
      </c>
      <c r="N39">
        <v>38</v>
      </c>
      <c r="P39">
        <v>18</v>
      </c>
      <c r="Q39">
        <v>38</v>
      </c>
      <c r="R39">
        <v>218</v>
      </c>
      <c r="S39">
        <f t="shared" si="3"/>
        <v>56</v>
      </c>
      <c r="AN39">
        <v>218</v>
      </c>
      <c r="AO39">
        <v>14</v>
      </c>
      <c r="AP39">
        <v>4</v>
      </c>
      <c r="AQ39">
        <v>10</v>
      </c>
      <c r="AR39">
        <v>28</v>
      </c>
      <c r="BS39">
        <v>14</v>
      </c>
      <c r="BT39">
        <v>4</v>
      </c>
      <c r="BU39">
        <v>218</v>
      </c>
      <c r="BV39">
        <v>10</v>
      </c>
      <c r="BW39">
        <v>28</v>
      </c>
      <c r="CA39">
        <v>274</v>
      </c>
      <c r="CB39">
        <v>18</v>
      </c>
      <c r="CC39">
        <v>218</v>
      </c>
      <c r="CD39">
        <v>38</v>
      </c>
      <c r="CE39" s="79">
        <f t="shared" si="4"/>
        <v>6.569343065693431E-2</v>
      </c>
      <c r="CF39" s="79">
        <f t="shared" si="5"/>
        <v>0.79562043795620441</v>
      </c>
      <c r="CG39" s="79">
        <f t="shared" si="6"/>
        <v>0.13868613138686131</v>
      </c>
      <c r="CJ39" s="79">
        <v>6.569343065693431E-2</v>
      </c>
      <c r="CK39" s="79">
        <v>0.13868613138686131</v>
      </c>
    </row>
    <row r="40" spans="1:89" ht="17" thickBot="1" x14ac:dyDescent="0.25">
      <c r="A40" t="s">
        <v>38</v>
      </c>
      <c r="B40" t="s">
        <v>465</v>
      </c>
      <c r="C40">
        <v>9</v>
      </c>
      <c r="D40">
        <v>10</v>
      </c>
      <c r="E40">
        <f t="shared" si="0"/>
        <v>19</v>
      </c>
      <c r="F40">
        <v>213</v>
      </c>
      <c r="G40">
        <f t="shared" si="1"/>
        <v>46</v>
      </c>
      <c r="H40">
        <v>17</v>
      </c>
      <c r="I40">
        <v>29</v>
      </c>
      <c r="J40">
        <f t="shared" si="2"/>
        <v>278</v>
      </c>
      <c r="L40">
        <v>19</v>
      </c>
      <c r="M40">
        <v>213</v>
      </c>
      <c r="N40">
        <v>46</v>
      </c>
      <c r="P40">
        <v>19</v>
      </c>
      <c r="Q40">
        <v>46</v>
      </c>
      <c r="R40">
        <v>213</v>
      </c>
      <c r="S40">
        <f t="shared" si="3"/>
        <v>65</v>
      </c>
      <c r="AA40" t="s">
        <v>548</v>
      </c>
      <c r="AN40">
        <v>213</v>
      </c>
      <c r="AO40">
        <v>9</v>
      </c>
      <c r="AP40">
        <v>10</v>
      </c>
      <c r="AQ40">
        <v>17</v>
      </c>
      <c r="AR40">
        <v>29</v>
      </c>
      <c r="AT40" s="21" t="s">
        <v>560</v>
      </c>
      <c r="AU40" s="21"/>
      <c r="AV40" s="21"/>
      <c r="AW40" s="21"/>
      <c r="AX40" s="21"/>
      <c r="AY40" s="21"/>
      <c r="AZ40" s="21"/>
      <c r="BA40" s="21"/>
      <c r="BB40" s="21"/>
      <c r="BD40" s="21" t="s">
        <v>580</v>
      </c>
      <c r="BE40" s="21"/>
      <c r="BF40" s="21"/>
      <c r="BG40" s="21"/>
      <c r="BS40">
        <v>9</v>
      </c>
      <c r="BT40">
        <v>10</v>
      </c>
      <c r="BU40">
        <v>213</v>
      </c>
      <c r="BV40">
        <v>17</v>
      </c>
      <c r="BW40">
        <v>29</v>
      </c>
      <c r="CA40">
        <v>278</v>
      </c>
      <c r="CB40">
        <v>19</v>
      </c>
      <c r="CC40">
        <v>213</v>
      </c>
      <c r="CD40">
        <v>46</v>
      </c>
      <c r="CE40" s="79">
        <f t="shared" si="4"/>
        <v>6.83453237410072E-2</v>
      </c>
      <c r="CF40" s="79">
        <f t="shared" si="5"/>
        <v>0.76618705035971224</v>
      </c>
      <c r="CG40" s="79">
        <f t="shared" si="6"/>
        <v>0.16546762589928057</v>
      </c>
      <c r="CJ40" s="79">
        <v>6.83453237410072E-2</v>
      </c>
      <c r="CK40" s="79">
        <v>0.16546762589928057</v>
      </c>
    </row>
    <row r="41" spans="1:89" ht="17" thickTop="1" x14ac:dyDescent="0.2">
      <c r="A41" t="s">
        <v>39</v>
      </c>
      <c r="B41" t="s">
        <v>465</v>
      </c>
      <c r="C41">
        <v>29</v>
      </c>
      <c r="D41">
        <v>5</v>
      </c>
      <c r="E41">
        <f t="shared" si="0"/>
        <v>34</v>
      </c>
      <c r="F41">
        <v>189</v>
      </c>
      <c r="G41">
        <f t="shared" si="1"/>
        <v>52</v>
      </c>
      <c r="H41">
        <v>28</v>
      </c>
      <c r="I41">
        <v>24</v>
      </c>
      <c r="J41">
        <f t="shared" si="2"/>
        <v>275</v>
      </c>
      <c r="L41">
        <v>34</v>
      </c>
      <c r="M41">
        <v>189</v>
      </c>
      <c r="N41">
        <v>52</v>
      </c>
      <c r="P41">
        <v>34</v>
      </c>
      <c r="Q41">
        <v>52</v>
      </c>
      <c r="R41">
        <v>189</v>
      </c>
      <c r="S41">
        <f t="shared" si="3"/>
        <v>86</v>
      </c>
      <c r="AA41" t="s">
        <v>550</v>
      </c>
      <c r="AN41">
        <v>189</v>
      </c>
      <c r="AO41">
        <v>29</v>
      </c>
      <c r="AP41">
        <v>5</v>
      </c>
      <c r="AQ41">
        <v>28</v>
      </c>
      <c r="AR41">
        <v>24</v>
      </c>
      <c r="BD41" s="30" t="s">
        <v>581</v>
      </c>
      <c r="BE41" s="30" t="s">
        <v>582</v>
      </c>
      <c r="BF41" s="30" t="s">
        <v>583</v>
      </c>
      <c r="BG41" s="30" t="s">
        <v>584</v>
      </c>
      <c r="BS41">
        <v>29</v>
      </c>
      <c r="BT41">
        <v>5</v>
      </c>
      <c r="BU41">
        <v>189</v>
      </c>
      <c r="BV41">
        <v>28</v>
      </c>
      <c r="BW41">
        <v>24</v>
      </c>
      <c r="CA41">
        <v>275</v>
      </c>
      <c r="CB41">
        <v>34</v>
      </c>
      <c r="CC41">
        <v>189</v>
      </c>
      <c r="CD41">
        <v>52</v>
      </c>
      <c r="CE41" s="79">
        <f t="shared" si="4"/>
        <v>0.12363636363636364</v>
      </c>
      <c r="CF41" s="79">
        <f t="shared" si="5"/>
        <v>0.68727272727272726</v>
      </c>
      <c r="CG41" s="79">
        <f t="shared" si="6"/>
        <v>0.18909090909090909</v>
      </c>
      <c r="CJ41" s="79">
        <v>0.12363636363636364</v>
      </c>
      <c r="CK41" s="79">
        <v>0.18909090909090909</v>
      </c>
    </row>
    <row r="42" spans="1:89" ht="17" thickBot="1" x14ac:dyDescent="0.25">
      <c r="A42" t="s">
        <v>40</v>
      </c>
      <c r="B42" t="s">
        <v>465</v>
      </c>
      <c r="C42">
        <v>41</v>
      </c>
      <c r="D42">
        <v>13</v>
      </c>
      <c r="E42">
        <f t="shared" si="0"/>
        <v>54</v>
      </c>
      <c r="F42">
        <v>182</v>
      </c>
      <c r="G42">
        <f t="shared" si="1"/>
        <v>39</v>
      </c>
      <c r="H42">
        <v>17</v>
      </c>
      <c r="I42">
        <v>22</v>
      </c>
      <c r="J42">
        <f t="shared" si="2"/>
        <v>275</v>
      </c>
      <c r="L42">
        <v>54</v>
      </c>
      <c r="M42">
        <v>182</v>
      </c>
      <c r="N42">
        <v>39</v>
      </c>
      <c r="P42">
        <v>54</v>
      </c>
      <c r="Q42">
        <v>39</v>
      </c>
      <c r="R42">
        <v>182</v>
      </c>
      <c r="S42">
        <f t="shared" si="3"/>
        <v>93</v>
      </c>
      <c r="AN42">
        <v>182</v>
      </c>
      <c r="AO42">
        <v>41</v>
      </c>
      <c r="AP42">
        <v>13</v>
      </c>
      <c r="AQ42">
        <v>17</v>
      </c>
      <c r="AR42">
        <v>22</v>
      </c>
      <c r="AT42" t="s">
        <v>561</v>
      </c>
      <c r="AY42" t="s">
        <v>562</v>
      </c>
      <c r="AZ42">
        <v>0.05</v>
      </c>
      <c r="BD42" t="str">
        <f>AO1</f>
        <v>loss of both dubius alleles</v>
      </c>
      <c r="BE42">
        <f>AVERAGE(AO2:AO132)</f>
        <v>19.435114503816795</v>
      </c>
      <c r="BF42">
        <f>COUNT(AO2:AO132)</f>
        <v>131</v>
      </c>
      <c r="BG42">
        <f>_xlfn.STDEV.S(AO2:AO132)</f>
        <v>13.519273556178527</v>
      </c>
      <c r="BS42">
        <v>41</v>
      </c>
      <c r="BT42">
        <v>13</v>
      </c>
      <c r="BU42">
        <v>182</v>
      </c>
      <c r="BV42">
        <v>17</v>
      </c>
      <c r="BW42">
        <v>22</v>
      </c>
      <c r="CA42">
        <v>275</v>
      </c>
      <c r="CB42">
        <v>54</v>
      </c>
      <c r="CC42">
        <v>182</v>
      </c>
      <c r="CD42">
        <v>39</v>
      </c>
      <c r="CE42" s="79">
        <f t="shared" si="4"/>
        <v>0.19636363636363635</v>
      </c>
      <c r="CF42" s="79">
        <f t="shared" si="5"/>
        <v>0.66181818181818186</v>
      </c>
      <c r="CG42" s="79">
        <f t="shared" si="6"/>
        <v>0.14181818181818182</v>
      </c>
      <c r="CJ42" s="79">
        <v>0.19636363636363635</v>
      </c>
      <c r="CK42" s="79">
        <v>0.14181818181818182</v>
      </c>
    </row>
    <row r="43" spans="1:89" ht="17" thickTop="1" x14ac:dyDescent="0.2">
      <c r="A43" t="s">
        <v>41</v>
      </c>
      <c r="B43" t="s">
        <v>465</v>
      </c>
      <c r="C43">
        <v>10</v>
      </c>
      <c r="D43">
        <v>10</v>
      </c>
      <c r="E43">
        <f t="shared" si="0"/>
        <v>20</v>
      </c>
      <c r="F43">
        <v>216</v>
      </c>
      <c r="G43">
        <f t="shared" si="1"/>
        <v>40</v>
      </c>
      <c r="H43">
        <v>9</v>
      </c>
      <c r="I43">
        <v>31</v>
      </c>
      <c r="J43">
        <f t="shared" si="2"/>
        <v>276</v>
      </c>
      <c r="L43">
        <v>20</v>
      </c>
      <c r="M43">
        <v>216</v>
      </c>
      <c r="N43">
        <v>40</v>
      </c>
      <c r="P43">
        <v>20</v>
      </c>
      <c r="Q43">
        <v>40</v>
      </c>
      <c r="R43">
        <v>216</v>
      </c>
      <c r="S43">
        <f t="shared" si="3"/>
        <v>60</v>
      </c>
      <c r="AA43" s="28"/>
      <c r="AB43" s="28" t="s">
        <v>517</v>
      </c>
      <c r="AC43" s="28" t="s">
        <v>518</v>
      </c>
      <c r="AN43">
        <v>216</v>
      </c>
      <c r="AO43">
        <v>10</v>
      </c>
      <c r="AP43">
        <v>10</v>
      </c>
      <c r="AQ43">
        <v>9</v>
      </c>
      <c r="AR43">
        <v>31</v>
      </c>
      <c r="AT43" s="30" t="s">
        <v>563</v>
      </c>
      <c r="AU43" s="30" t="s">
        <v>564</v>
      </c>
      <c r="AV43" s="30" t="s">
        <v>565</v>
      </c>
      <c r="AW43" s="30" t="s">
        <v>538</v>
      </c>
      <c r="AX43" s="30" t="s">
        <v>539</v>
      </c>
      <c r="AY43" s="30" t="s">
        <v>566</v>
      </c>
      <c r="AZ43" s="30" t="s">
        <v>567</v>
      </c>
      <c r="BA43" s="30" t="s">
        <v>568</v>
      </c>
      <c r="BB43" s="30" t="s">
        <v>569</v>
      </c>
      <c r="BD43" t="str">
        <f>AP1</f>
        <v>loss of one dubius allele</v>
      </c>
      <c r="BE43">
        <f>AVERAGE(AP2:AP132)</f>
        <v>11.091603053435115</v>
      </c>
      <c r="BF43">
        <f>COUNT(AP2:AP132)</f>
        <v>131</v>
      </c>
      <c r="BG43">
        <f>_xlfn.STDEV.S(AP2:AP132)</f>
        <v>9.5992390577261499</v>
      </c>
      <c r="BS43">
        <v>10</v>
      </c>
      <c r="BT43">
        <v>10</v>
      </c>
      <c r="BU43">
        <v>216</v>
      </c>
      <c r="BV43">
        <v>9</v>
      </c>
      <c r="BW43">
        <v>31</v>
      </c>
      <c r="CA43">
        <v>276</v>
      </c>
      <c r="CB43">
        <v>20</v>
      </c>
      <c r="CC43">
        <v>216</v>
      </c>
      <c r="CD43">
        <v>40</v>
      </c>
      <c r="CE43" s="79">
        <f t="shared" si="4"/>
        <v>7.2463768115942032E-2</v>
      </c>
      <c r="CF43" s="79">
        <f t="shared" si="5"/>
        <v>0.78260869565217395</v>
      </c>
      <c r="CG43" s="79">
        <f t="shared" si="6"/>
        <v>0.14492753623188406</v>
      </c>
      <c r="CJ43" s="79">
        <v>7.2463768115942032E-2</v>
      </c>
      <c r="CK43" s="79">
        <v>0.14492753623188406</v>
      </c>
    </row>
    <row r="44" spans="1:89" x14ac:dyDescent="0.2">
      <c r="A44" t="s">
        <v>42</v>
      </c>
      <c r="B44" t="s">
        <v>466</v>
      </c>
      <c r="C44">
        <v>11</v>
      </c>
      <c r="D44">
        <v>5</v>
      </c>
      <c r="E44">
        <f t="shared" si="0"/>
        <v>16</v>
      </c>
      <c r="F44">
        <v>208</v>
      </c>
      <c r="G44">
        <f t="shared" si="1"/>
        <v>52</v>
      </c>
      <c r="H44">
        <v>15</v>
      </c>
      <c r="I44">
        <v>37</v>
      </c>
      <c r="J44">
        <f t="shared" si="2"/>
        <v>276</v>
      </c>
      <c r="L44">
        <v>16</v>
      </c>
      <c r="M44">
        <v>208</v>
      </c>
      <c r="N44">
        <v>52</v>
      </c>
      <c r="P44">
        <v>16</v>
      </c>
      <c r="Q44">
        <v>52</v>
      </c>
      <c r="R44">
        <v>208</v>
      </c>
      <c r="S44">
        <f t="shared" si="3"/>
        <v>68</v>
      </c>
      <c r="AA44" t="s">
        <v>538</v>
      </c>
      <c r="AB44">
        <v>30.52671755725191</v>
      </c>
      <c r="AC44">
        <v>33.198473282442748</v>
      </c>
      <c r="AN44">
        <v>208</v>
      </c>
      <c r="AO44">
        <v>11</v>
      </c>
      <c r="AP44">
        <v>5</v>
      </c>
      <c r="AQ44">
        <v>15</v>
      </c>
      <c r="AR44">
        <v>37</v>
      </c>
      <c r="AT44" t="str">
        <f>AO1</f>
        <v>loss of both dubius alleles</v>
      </c>
      <c r="AU44">
        <f>COUNT(AO2:AO132)</f>
        <v>131</v>
      </c>
      <c r="AV44">
        <f>SUM(AO2:AO132)</f>
        <v>2546</v>
      </c>
      <c r="AW44">
        <f>AVERAGE(AO2:AO132)</f>
        <v>19.435114503816795</v>
      </c>
      <c r="AX44">
        <f>_xlfn.VAR.S(AO2:AO132)</f>
        <v>182.77075748678803</v>
      </c>
      <c r="AY44">
        <f>DEVSQ(AO2:AO132)</f>
        <v>23760.198473282482</v>
      </c>
      <c r="AZ44">
        <f>SQRT(AW52/AU44)</f>
        <v>1.0354296423025153</v>
      </c>
      <c r="BA44">
        <f>AW44-AZ44*_xlfn.T.INV.2T(AZ42,AV52)</f>
        <v>17.400975177263266</v>
      </c>
      <c r="BB44">
        <f>AW44+AZ44*_xlfn.T.INV.2T(AZ42,AV52)</f>
        <v>21.469253830370324</v>
      </c>
      <c r="BD44" t="str">
        <f>AQ1</f>
        <v>loss of one pratensis allele</v>
      </c>
      <c r="BE44">
        <f>AVERAGE(AQ2:AQ132)</f>
        <v>18.274809160305342</v>
      </c>
      <c r="BF44">
        <f>COUNT(AQ2:AQ132)</f>
        <v>131</v>
      </c>
      <c r="BG44">
        <f>_xlfn.STDEV.S(AQ2:AQ132)</f>
        <v>9.0162702804980484</v>
      </c>
      <c r="BS44">
        <v>11</v>
      </c>
      <c r="BT44">
        <v>5</v>
      </c>
      <c r="BU44">
        <v>208</v>
      </c>
      <c r="BV44">
        <v>15</v>
      </c>
      <c r="BW44">
        <v>37</v>
      </c>
      <c r="CA44">
        <v>276</v>
      </c>
      <c r="CB44">
        <v>16</v>
      </c>
      <c r="CC44">
        <v>208</v>
      </c>
      <c r="CD44">
        <v>52</v>
      </c>
      <c r="CE44" s="79">
        <f t="shared" si="4"/>
        <v>5.7971014492753624E-2</v>
      </c>
      <c r="CF44" s="79">
        <f t="shared" si="5"/>
        <v>0.75362318840579712</v>
      </c>
      <c r="CG44" s="79">
        <f t="shared" si="6"/>
        <v>0.18840579710144928</v>
      </c>
      <c r="CJ44" s="79">
        <v>5.7971014492753624E-2</v>
      </c>
      <c r="CK44" s="79">
        <v>0.18840579710144928</v>
      </c>
    </row>
    <row r="45" spans="1:89" x14ac:dyDescent="0.2">
      <c r="A45" t="s">
        <v>43</v>
      </c>
      <c r="B45" t="s">
        <v>466</v>
      </c>
      <c r="C45">
        <v>11</v>
      </c>
      <c r="D45">
        <v>6</v>
      </c>
      <c r="E45">
        <f t="shared" si="0"/>
        <v>17</v>
      </c>
      <c r="F45">
        <v>222</v>
      </c>
      <c r="G45">
        <f t="shared" si="1"/>
        <v>36</v>
      </c>
      <c r="H45">
        <v>13</v>
      </c>
      <c r="I45">
        <v>23</v>
      </c>
      <c r="J45">
        <f t="shared" si="2"/>
        <v>275</v>
      </c>
      <c r="L45">
        <v>17</v>
      </c>
      <c r="M45">
        <v>222</v>
      </c>
      <c r="N45">
        <v>36</v>
      </c>
      <c r="P45">
        <v>17</v>
      </c>
      <c r="Q45">
        <v>36</v>
      </c>
      <c r="R45">
        <v>222</v>
      </c>
      <c r="S45">
        <f t="shared" si="3"/>
        <v>53</v>
      </c>
      <c r="AA45" t="s">
        <v>539</v>
      </c>
      <c r="AB45">
        <v>369.66658837345858</v>
      </c>
      <c r="AC45">
        <v>305.25261303581914</v>
      </c>
      <c r="AN45">
        <v>222</v>
      </c>
      <c r="AO45">
        <v>11</v>
      </c>
      <c r="AP45">
        <v>6</v>
      </c>
      <c r="AQ45">
        <v>13</v>
      </c>
      <c r="AR45">
        <v>23</v>
      </c>
      <c r="AT45" t="str">
        <f>AP1</f>
        <v>loss of one dubius allele</v>
      </c>
      <c r="AU45">
        <f>COUNT(AP2:AP132)</f>
        <v>131</v>
      </c>
      <c r="AV45">
        <f>SUM(AP2:AP132)</f>
        <v>1453</v>
      </c>
      <c r="AW45">
        <f>AVERAGE(AP2:AP132)</f>
        <v>11.091603053435115</v>
      </c>
      <c r="AX45">
        <f>_xlfn.VAR.S(AP2:AP132)</f>
        <v>92.145390487375224</v>
      </c>
      <c r="AY45">
        <f>DEVSQ(AP2:AP132)</f>
        <v>11978.900763358779</v>
      </c>
      <c r="AZ45">
        <f>SQRT(AW52/AU45)</f>
        <v>1.0354296423025153</v>
      </c>
      <c r="BA45">
        <f>AW45-AZ45*_xlfn.T.INV.2T(AZ42,AV52)</f>
        <v>9.0574637268815863</v>
      </c>
      <c r="BB45">
        <f>AW45+AZ45*_xlfn.T.INV.2T(AZ42,AV52)</f>
        <v>13.125742379988644</v>
      </c>
      <c r="BD45" t="str">
        <f>AR1</f>
        <v>loss of both pratensis alleles</v>
      </c>
      <c r="BE45">
        <f>AVERAGE(AR2:AR132)</f>
        <v>14.923664122137405</v>
      </c>
      <c r="BF45">
        <f>COUNT(AR2:AR132)</f>
        <v>131</v>
      </c>
      <c r="BG45">
        <f>_xlfn.STDEV.S(AR2:AR132)</f>
        <v>14.338017415040706</v>
      </c>
      <c r="BS45">
        <v>11</v>
      </c>
      <c r="BT45">
        <v>6</v>
      </c>
      <c r="BU45">
        <v>222</v>
      </c>
      <c r="BV45">
        <v>13</v>
      </c>
      <c r="BW45">
        <v>23</v>
      </c>
      <c r="CA45">
        <v>275</v>
      </c>
      <c r="CB45">
        <v>17</v>
      </c>
      <c r="CC45">
        <v>222</v>
      </c>
      <c r="CD45">
        <v>36</v>
      </c>
      <c r="CE45" s="79">
        <f t="shared" si="4"/>
        <v>6.1818181818181821E-2</v>
      </c>
      <c r="CF45" s="79">
        <f t="shared" si="5"/>
        <v>0.80727272727272725</v>
      </c>
      <c r="CG45" s="79">
        <f t="shared" si="6"/>
        <v>0.13090909090909092</v>
      </c>
      <c r="CJ45" s="79">
        <v>6.1818181818181821E-2</v>
      </c>
      <c r="CK45" s="79">
        <v>0.13090909090909092</v>
      </c>
    </row>
    <row r="46" spans="1:89" x14ac:dyDescent="0.2">
      <c r="A46" t="s">
        <v>44</v>
      </c>
      <c r="B46" t="s">
        <v>466</v>
      </c>
      <c r="C46">
        <v>8</v>
      </c>
      <c r="D46">
        <v>8</v>
      </c>
      <c r="E46">
        <f t="shared" si="0"/>
        <v>16</v>
      </c>
      <c r="F46">
        <v>213</v>
      </c>
      <c r="G46">
        <f t="shared" si="1"/>
        <v>42</v>
      </c>
      <c r="H46">
        <v>17</v>
      </c>
      <c r="I46">
        <v>25</v>
      </c>
      <c r="J46">
        <f t="shared" si="2"/>
        <v>271</v>
      </c>
      <c r="L46">
        <v>16</v>
      </c>
      <c r="M46">
        <v>213</v>
      </c>
      <c r="N46">
        <v>42</v>
      </c>
      <c r="P46">
        <v>16</v>
      </c>
      <c r="Q46">
        <v>42</v>
      </c>
      <c r="R46">
        <v>213</v>
      </c>
      <c r="S46">
        <f t="shared" si="3"/>
        <v>58</v>
      </c>
      <c r="AA46" t="s">
        <v>540</v>
      </c>
      <c r="AB46">
        <v>131</v>
      </c>
      <c r="AC46">
        <v>131</v>
      </c>
      <c r="AN46">
        <v>213</v>
      </c>
      <c r="AO46">
        <v>8</v>
      </c>
      <c r="AP46">
        <v>8</v>
      </c>
      <c r="AQ46">
        <v>17</v>
      </c>
      <c r="AR46">
        <v>25</v>
      </c>
      <c r="AT46" t="str">
        <f>AQ1</f>
        <v>loss of one pratensis allele</v>
      </c>
      <c r="AU46">
        <f>COUNT(AQ2:AQ132)</f>
        <v>131</v>
      </c>
      <c r="AV46">
        <f>SUM(AQ2:AQ132)</f>
        <v>2394</v>
      </c>
      <c r="AW46">
        <f>AVERAGE(AQ2:AQ132)</f>
        <v>18.274809160305342</v>
      </c>
      <c r="AX46">
        <f>_xlfn.VAR.S(AQ2:AQ132)</f>
        <v>81.293129770992365</v>
      </c>
      <c r="AY46">
        <f>DEVSQ(AQ2:AQ132)</f>
        <v>10568.106870229012</v>
      </c>
      <c r="AZ46">
        <f>SQRT(AW52/AU46)</f>
        <v>1.0354296423025153</v>
      </c>
      <c r="BA46">
        <f>AW46-AZ46*_xlfn.T.INV.2T(AZ42,AV52)</f>
        <v>16.240669833751813</v>
      </c>
      <c r="BB46">
        <f>AW46+AZ46*_xlfn.T.INV.2T(AZ42,AV52)</f>
        <v>20.308948486858871</v>
      </c>
      <c r="BD46" s="31"/>
      <c r="BE46" s="31"/>
      <c r="BF46" s="31"/>
      <c r="BG46" s="31"/>
      <c r="BS46">
        <v>8</v>
      </c>
      <c r="BT46">
        <v>8</v>
      </c>
      <c r="BU46">
        <v>213</v>
      </c>
      <c r="BV46">
        <v>17</v>
      </c>
      <c r="BW46">
        <v>25</v>
      </c>
      <c r="CA46">
        <v>271</v>
      </c>
      <c r="CB46">
        <v>16</v>
      </c>
      <c r="CC46">
        <v>213</v>
      </c>
      <c r="CD46">
        <v>42</v>
      </c>
      <c r="CE46" s="79">
        <f t="shared" si="4"/>
        <v>5.9040590405904057E-2</v>
      </c>
      <c r="CF46" s="79">
        <f t="shared" si="5"/>
        <v>0.7859778597785978</v>
      </c>
      <c r="CG46" s="79">
        <f t="shared" si="6"/>
        <v>0.15498154981549817</v>
      </c>
      <c r="CJ46" s="79">
        <v>5.9040590405904057E-2</v>
      </c>
      <c r="CK46" s="79">
        <v>0.15498154981549817</v>
      </c>
    </row>
    <row r="47" spans="1:89" ht="17" thickBot="1" x14ac:dyDescent="0.25">
      <c r="A47" t="s">
        <v>45</v>
      </c>
      <c r="B47" t="s">
        <v>466</v>
      </c>
      <c r="C47">
        <v>8</v>
      </c>
      <c r="D47">
        <v>20</v>
      </c>
      <c r="E47">
        <f t="shared" si="0"/>
        <v>28</v>
      </c>
      <c r="F47">
        <v>129</v>
      </c>
      <c r="G47">
        <f t="shared" si="1"/>
        <v>116</v>
      </c>
      <c r="H47">
        <v>18</v>
      </c>
      <c r="I47">
        <v>98</v>
      </c>
      <c r="J47">
        <f t="shared" si="2"/>
        <v>273</v>
      </c>
      <c r="L47">
        <v>28</v>
      </c>
      <c r="M47">
        <v>129</v>
      </c>
      <c r="N47">
        <v>116</v>
      </c>
      <c r="P47">
        <v>28</v>
      </c>
      <c r="Q47">
        <v>116</v>
      </c>
      <c r="R47">
        <v>129</v>
      </c>
      <c r="S47">
        <f t="shared" si="3"/>
        <v>144</v>
      </c>
      <c r="AA47" t="s">
        <v>551</v>
      </c>
      <c r="AB47">
        <v>337.45960070463889</v>
      </c>
      <c r="AN47">
        <v>129</v>
      </c>
      <c r="AO47">
        <v>8</v>
      </c>
      <c r="AP47">
        <v>20</v>
      </c>
      <c r="AQ47">
        <v>18</v>
      </c>
      <c r="AR47">
        <v>98</v>
      </c>
      <c r="AT47" t="str">
        <f>AR1</f>
        <v>loss of both pratensis alleles</v>
      </c>
      <c r="AU47">
        <f>COUNT(AR2:AR132)</f>
        <v>131</v>
      </c>
      <c r="AV47">
        <f>SUM(AR2:AR132)</f>
        <v>1955</v>
      </c>
      <c r="AW47">
        <f>AVERAGE(AR2:AR132)</f>
        <v>14.923664122137405</v>
      </c>
      <c r="AX47">
        <f>_xlfn.VAR.S(AR2:AR132)</f>
        <v>205.57874339401056</v>
      </c>
      <c r="AY47">
        <f>DEVSQ(AR2:AR132)</f>
        <v>26725.236641221389</v>
      </c>
      <c r="AZ47">
        <f>SQRT(AW52/AU47)</f>
        <v>1.0354296423025153</v>
      </c>
      <c r="BA47">
        <f>AW47-AZ47*_xlfn.T.INV.2T(AZ42,AV52)</f>
        <v>12.889524795583876</v>
      </c>
      <c r="BB47">
        <f>AW47+AZ47*_xlfn.T.INV.2T(AZ42,AV52)</f>
        <v>16.957803448690932</v>
      </c>
      <c r="BD47" s="21" t="s">
        <v>585</v>
      </c>
      <c r="BE47" s="21"/>
      <c r="BF47" s="21"/>
      <c r="BG47" s="21"/>
      <c r="BI47" s="33" t="s">
        <v>586</v>
      </c>
      <c r="BJ47">
        <v>0.05</v>
      </c>
      <c r="BS47">
        <v>8</v>
      </c>
      <c r="BT47">
        <v>20</v>
      </c>
      <c r="BU47">
        <v>129</v>
      </c>
      <c r="BV47">
        <v>18</v>
      </c>
      <c r="BW47">
        <v>98</v>
      </c>
      <c r="CA47">
        <v>273</v>
      </c>
      <c r="CB47">
        <v>28</v>
      </c>
      <c r="CC47">
        <v>129</v>
      </c>
      <c r="CD47">
        <v>116</v>
      </c>
      <c r="CE47" s="79">
        <f t="shared" si="4"/>
        <v>0.10256410256410256</v>
      </c>
      <c r="CF47" s="79">
        <f t="shared" si="5"/>
        <v>0.47252747252747251</v>
      </c>
      <c r="CG47" s="79">
        <f t="shared" si="6"/>
        <v>0.4249084249084249</v>
      </c>
      <c r="CJ47" s="79">
        <v>0.10256410256410256</v>
      </c>
      <c r="CK47" s="79">
        <v>0.4249084249084249</v>
      </c>
    </row>
    <row r="48" spans="1:89" ht="17" thickTop="1" x14ac:dyDescent="0.2">
      <c r="A48" t="s">
        <v>46</v>
      </c>
      <c r="B48" t="s">
        <v>466</v>
      </c>
      <c r="C48">
        <v>22</v>
      </c>
      <c r="D48">
        <v>6</v>
      </c>
      <c r="E48">
        <f t="shared" si="0"/>
        <v>28</v>
      </c>
      <c r="F48">
        <v>214</v>
      </c>
      <c r="G48">
        <f t="shared" si="1"/>
        <v>34</v>
      </c>
      <c r="H48">
        <v>12</v>
      </c>
      <c r="I48">
        <v>22</v>
      </c>
      <c r="J48">
        <f t="shared" si="2"/>
        <v>276</v>
      </c>
      <c r="L48">
        <v>28</v>
      </c>
      <c r="M48">
        <v>214</v>
      </c>
      <c r="N48">
        <v>34</v>
      </c>
      <c r="P48">
        <v>28</v>
      </c>
      <c r="Q48">
        <v>34</v>
      </c>
      <c r="R48">
        <v>214</v>
      </c>
      <c r="S48">
        <f t="shared" si="3"/>
        <v>62</v>
      </c>
      <c r="AA48" t="s">
        <v>552</v>
      </c>
      <c r="AB48">
        <v>0</v>
      </c>
      <c r="AN48">
        <v>214</v>
      </c>
      <c r="AO48">
        <v>22</v>
      </c>
      <c r="AP48">
        <v>6</v>
      </c>
      <c r="AQ48">
        <v>12</v>
      </c>
      <c r="AR48">
        <v>22</v>
      </c>
      <c r="AT48" s="31"/>
      <c r="AU48" s="31"/>
      <c r="AV48" s="31"/>
      <c r="AW48" s="31"/>
      <c r="AX48" s="31"/>
      <c r="AY48" s="31"/>
      <c r="AZ48" s="31"/>
      <c r="BA48" s="31"/>
      <c r="BB48" s="31"/>
      <c r="BD48" s="30" t="str">
        <f t="array" ref="BD48:BM54">[1]!REGWQ(AO1:AR132,TRUE,BJ47)</f>
        <v>group 1</v>
      </c>
      <c r="BE48" s="30" t="str">
        <v>group 2</v>
      </c>
      <c r="BF48" s="30" t="str">
        <v>index 1</v>
      </c>
      <c r="BG48" s="30" t="str">
        <v>index 2</v>
      </c>
      <c r="BH48" s="30" t="str">
        <v>mean</v>
      </c>
      <c r="BI48" s="30" t="str">
        <v>q-stat</v>
      </c>
      <c r="BJ48" s="30" t="str">
        <v>alpha</v>
      </c>
      <c r="BK48" s="30" t="str">
        <v>q-crit</v>
      </c>
      <c r="BL48" s="30" t="str">
        <v>p-value</v>
      </c>
      <c r="BM48" s="30" t="str">
        <v>sig</v>
      </c>
      <c r="BS48">
        <v>22</v>
      </c>
      <c r="BT48">
        <v>6</v>
      </c>
      <c r="BU48">
        <v>214</v>
      </c>
      <c r="BV48">
        <v>12</v>
      </c>
      <c r="BW48">
        <v>22</v>
      </c>
      <c r="CA48">
        <v>276</v>
      </c>
      <c r="CB48">
        <v>28</v>
      </c>
      <c r="CC48">
        <v>214</v>
      </c>
      <c r="CD48">
        <v>34</v>
      </c>
      <c r="CE48" s="79">
        <f t="shared" si="4"/>
        <v>0.10144927536231885</v>
      </c>
      <c r="CF48" s="79">
        <f t="shared" si="5"/>
        <v>0.77536231884057971</v>
      </c>
      <c r="CG48" s="79">
        <f t="shared" si="6"/>
        <v>0.12318840579710146</v>
      </c>
      <c r="CJ48" s="79">
        <v>0.10144927536231885</v>
      </c>
      <c r="CK48" s="79">
        <v>0.12318840579710146</v>
      </c>
    </row>
    <row r="49" spans="1:89" ht="17" thickBot="1" x14ac:dyDescent="0.25">
      <c r="A49" t="s">
        <v>47</v>
      </c>
      <c r="B49" t="s">
        <v>466</v>
      </c>
      <c r="C49">
        <v>18</v>
      </c>
      <c r="D49">
        <v>10</v>
      </c>
      <c r="E49">
        <f t="shared" si="0"/>
        <v>28</v>
      </c>
      <c r="F49">
        <v>221</v>
      </c>
      <c r="G49">
        <f t="shared" si="1"/>
        <v>27</v>
      </c>
      <c r="H49">
        <v>12</v>
      </c>
      <c r="I49">
        <v>15</v>
      </c>
      <c r="J49">
        <f t="shared" si="2"/>
        <v>276</v>
      </c>
      <c r="L49">
        <v>28</v>
      </c>
      <c r="M49">
        <v>221</v>
      </c>
      <c r="N49">
        <v>27</v>
      </c>
      <c r="P49">
        <v>28</v>
      </c>
      <c r="Q49">
        <v>27</v>
      </c>
      <c r="R49">
        <v>221</v>
      </c>
      <c r="S49">
        <f t="shared" si="3"/>
        <v>55</v>
      </c>
      <c r="AA49" t="s">
        <v>541</v>
      </c>
      <c r="AB49">
        <v>260</v>
      </c>
      <c r="AN49">
        <v>221</v>
      </c>
      <c r="AO49">
        <v>18</v>
      </c>
      <c r="AP49">
        <v>10</v>
      </c>
      <c r="AQ49">
        <v>12</v>
      </c>
      <c r="AR49">
        <v>15</v>
      </c>
      <c r="AT49" s="21" t="s">
        <v>570</v>
      </c>
      <c r="AU49" s="21"/>
      <c r="AV49" s="21"/>
      <c r="AW49" s="21"/>
      <c r="AX49" s="21"/>
      <c r="AY49" s="21"/>
      <c r="AZ49" s="21"/>
      <c r="BA49" s="21"/>
      <c r="BB49" s="21"/>
      <c r="BD49" t="str">
        <v>loss of both dubius alleles</v>
      </c>
      <c r="BE49" t="str">
        <v>loss of one pratensis allele</v>
      </c>
      <c r="BF49">
        <v>1</v>
      </c>
      <c r="BG49">
        <v>2</v>
      </c>
      <c r="BH49">
        <v>1.1603053435114532</v>
      </c>
      <c r="BI49">
        <v>1.1206027875841453</v>
      </c>
      <c r="BJ49">
        <v>2.5320565519103666E-2</v>
      </c>
      <c r="BK49">
        <v>3.162684150289325</v>
      </c>
      <c r="BL49">
        <v>0.42849708125865527</v>
      </c>
      <c r="BM49" s="33" t="str">
        <v>no</v>
      </c>
      <c r="BS49">
        <v>18</v>
      </c>
      <c r="BT49">
        <v>10</v>
      </c>
      <c r="BU49">
        <v>221</v>
      </c>
      <c r="BV49">
        <v>12</v>
      </c>
      <c r="BW49">
        <v>15</v>
      </c>
      <c r="CA49">
        <v>276</v>
      </c>
      <c r="CB49">
        <v>28</v>
      </c>
      <c r="CC49">
        <v>221</v>
      </c>
      <c r="CD49">
        <v>27</v>
      </c>
      <c r="CE49" s="79">
        <f t="shared" si="4"/>
        <v>0.10144927536231885</v>
      </c>
      <c r="CF49" s="79">
        <f t="shared" si="5"/>
        <v>0.80072463768115942</v>
      </c>
      <c r="CG49" s="79">
        <f t="shared" si="6"/>
        <v>9.7826086956521743E-2</v>
      </c>
      <c r="CJ49" s="79">
        <v>0.10144927536231885</v>
      </c>
      <c r="CK49" s="79">
        <v>9.7826086956521743E-2</v>
      </c>
    </row>
    <row r="50" spans="1:89" ht="17" thickTop="1" x14ac:dyDescent="0.2">
      <c r="A50" t="s">
        <v>48</v>
      </c>
      <c r="B50" t="s">
        <v>467</v>
      </c>
      <c r="C50">
        <v>26</v>
      </c>
      <c r="D50">
        <v>5</v>
      </c>
      <c r="E50">
        <f t="shared" si="0"/>
        <v>31</v>
      </c>
      <c r="F50">
        <v>192</v>
      </c>
      <c r="G50">
        <f t="shared" si="1"/>
        <v>51</v>
      </c>
      <c r="H50">
        <v>15</v>
      </c>
      <c r="I50">
        <v>36</v>
      </c>
      <c r="J50">
        <f t="shared" si="2"/>
        <v>274</v>
      </c>
      <c r="L50">
        <v>31</v>
      </c>
      <c r="M50">
        <v>192</v>
      </c>
      <c r="N50">
        <v>51</v>
      </c>
      <c r="P50">
        <v>31</v>
      </c>
      <c r="Q50">
        <v>51</v>
      </c>
      <c r="R50">
        <v>192</v>
      </c>
      <c r="S50">
        <f t="shared" si="3"/>
        <v>82</v>
      </c>
      <c r="AA50" t="s">
        <v>553</v>
      </c>
      <c r="AB50">
        <v>-1.1770814200947644</v>
      </c>
      <c r="AN50">
        <v>192</v>
      </c>
      <c r="AO50">
        <v>26</v>
      </c>
      <c r="AP50">
        <v>5</v>
      </c>
      <c r="AQ50">
        <v>15</v>
      </c>
      <c r="AR50">
        <v>36</v>
      </c>
      <c r="AT50" s="30" t="s">
        <v>571</v>
      </c>
      <c r="AU50" s="30" t="s">
        <v>566</v>
      </c>
      <c r="AV50" s="30" t="s">
        <v>541</v>
      </c>
      <c r="AW50" s="30" t="s">
        <v>572</v>
      </c>
      <c r="AX50" s="30" t="s">
        <v>542</v>
      </c>
      <c r="AY50" s="30" t="s">
        <v>573</v>
      </c>
      <c r="AZ50" s="30" t="s">
        <v>574</v>
      </c>
      <c r="BA50" s="30" t="s">
        <v>575</v>
      </c>
      <c r="BB50" s="30" t="s">
        <v>576</v>
      </c>
      <c r="BD50" t="str">
        <v>loss of both dubius alleles</v>
      </c>
      <c r="BE50" t="str">
        <v>loss of both pratensis alleles</v>
      </c>
      <c r="BF50">
        <v>1</v>
      </c>
      <c r="BG50">
        <v>3</v>
      </c>
      <c r="BH50">
        <v>4.5114503816793903</v>
      </c>
      <c r="BI50">
        <v>4.3570805754093973</v>
      </c>
      <c r="BJ50">
        <v>0.05</v>
      </c>
      <c r="BK50">
        <v>3.3140000000000001</v>
      </c>
      <c r="BL50" s="18">
        <v>6.1443378388589265E-3</v>
      </c>
      <c r="BM50" s="60" t="str">
        <v>yes</v>
      </c>
      <c r="BS50">
        <v>26</v>
      </c>
      <c r="BT50">
        <v>5</v>
      </c>
      <c r="BU50">
        <v>192</v>
      </c>
      <c r="BV50">
        <v>15</v>
      </c>
      <c r="BW50">
        <v>36</v>
      </c>
      <c r="CA50">
        <v>274</v>
      </c>
      <c r="CB50">
        <v>31</v>
      </c>
      <c r="CC50">
        <v>192</v>
      </c>
      <c r="CD50">
        <v>51</v>
      </c>
      <c r="CE50" s="79">
        <f t="shared" si="4"/>
        <v>0.11313868613138686</v>
      </c>
      <c r="CF50" s="79">
        <f t="shared" si="5"/>
        <v>0.7007299270072993</v>
      </c>
      <c r="CG50" s="79">
        <f t="shared" si="6"/>
        <v>0.18613138686131386</v>
      </c>
      <c r="CJ50" s="79">
        <v>0.11313868613138686</v>
      </c>
      <c r="CK50" s="79">
        <v>0.18613138686131386</v>
      </c>
    </row>
    <row r="51" spans="1:89" x14ac:dyDescent="0.2">
      <c r="A51" t="s">
        <v>49</v>
      </c>
      <c r="B51" t="s">
        <v>467</v>
      </c>
      <c r="C51">
        <v>82</v>
      </c>
      <c r="D51">
        <v>16</v>
      </c>
      <c r="E51">
        <f t="shared" si="0"/>
        <v>98</v>
      </c>
      <c r="F51">
        <v>142</v>
      </c>
      <c r="G51">
        <f t="shared" si="1"/>
        <v>38</v>
      </c>
      <c r="H51">
        <v>12</v>
      </c>
      <c r="I51">
        <v>26</v>
      </c>
      <c r="J51">
        <f t="shared" si="2"/>
        <v>278</v>
      </c>
      <c r="L51">
        <v>98</v>
      </c>
      <c r="M51">
        <v>142</v>
      </c>
      <c r="N51">
        <v>38</v>
      </c>
      <c r="P51">
        <v>98</v>
      </c>
      <c r="Q51">
        <v>38</v>
      </c>
      <c r="R51">
        <v>142</v>
      </c>
      <c r="S51">
        <f t="shared" si="3"/>
        <v>136</v>
      </c>
      <c r="AA51" s="1" t="s">
        <v>554</v>
      </c>
      <c r="AB51" s="1">
        <v>0.12011971928308934</v>
      </c>
      <c r="AN51">
        <v>142</v>
      </c>
      <c r="AO51">
        <v>82</v>
      </c>
      <c r="AP51">
        <v>16</v>
      </c>
      <c r="AQ51">
        <v>12</v>
      </c>
      <c r="AR51">
        <v>26</v>
      </c>
      <c r="AT51" t="s">
        <v>577</v>
      </c>
      <c r="AU51">
        <f>AU53-AU52</f>
        <v>5529.0839694656461</v>
      </c>
      <c r="AV51">
        <f>COUNTA(AT44:AT47)-1</f>
        <v>3</v>
      </c>
      <c r="AW51">
        <f>AU51/AV51</f>
        <v>1843.0279898218821</v>
      </c>
      <c r="AX51">
        <f>AW51/AW52</f>
        <v>13.122586601862238</v>
      </c>
      <c r="AY51" s="18">
        <f>_xlfn.F.DIST.RT(AX51,AV51,AV52)</f>
        <v>2.8472577281282946E-8</v>
      </c>
      <c r="AZ51">
        <f>AU51/AU53</f>
        <v>7.037902902961253E-2</v>
      </c>
      <c r="BA51">
        <f>SQRT(DEVSQ(AW44:AW47)/(AW52*AV51))</f>
        <v>0.31650026351980926</v>
      </c>
      <c r="BB51">
        <f>(AU53-AV53*AW52)/(AU53+AW52)</f>
        <v>6.4899807615991567E-2</v>
      </c>
      <c r="BD51" t="str">
        <v>loss of both dubius alleles</v>
      </c>
      <c r="BE51" t="str">
        <v>loss of one dubius allele</v>
      </c>
      <c r="BF51">
        <v>1</v>
      </c>
      <c r="BG51">
        <v>4</v>
      </c>
      <c r="BH51">
        <v>8.3435114503816799</v>
      </c>
      <c r="BI51">
        <v>8.0580187291412368</v>
      </c>
      <c r="BJ51">
        <v>0.05</v>
      </c>
      <c r="BK51">
        <v>3.633</v>
      </c>
      <c r="BL51" s="18">
        <v>1.2172398711207677E-7</v>
      </c>
      <c r="BM51" s="60" t="str">
        <v>yes</v>
      </c>
      <c r="BS51">
        <v>82</v>
      </c>
      <c r="BT51">
        <v>16</v>
      </c>
      <c r="BU51">
        <v>142</v>
      </c>
      <c r="BV51">
        <v>12</v>
      </c>
      <c r="BW51">
        <v>26</v>
      </c>
      <c r="CA51">
        <v>278</v>
      </c>
      <c r="CB51">
        <v>98</v>
      </c>
      <c r="CC51">
        <v>142</v>
      </c>
      <c r="CD51">
        <v>38</v>
      </c>
      <c r="CE51" s="79">
        <f t="shared" si="4"/>
        <v>0.35251798561151076</v>
      </c>
      <c r="CF51" s="79">
        <f t="shared" si="5"/>
        <v>0.51079136690647486</v>
      </c>
      <c r="CG51" s="79">
        <f t="shared" si="6"/>
        <v>0.1366906474820144</v>
      </c>
      <c r="CJ51" s="79">
        <v>0.35251798561151076</v>
      </c>
      <c r="CK51" s="79">
        <v>0.1366906474820144</v>
      </c>
    </row>
    <row r="52" spans="1:89" x14ac:dyDescent="0.2">
      <c r="A52" t="s">
        <v>50</v>
      </c>
      <c r="B52" t="s">
        <v>467</v>
      </c>
      <c r="C52">
        <v>70</v>
      </c>
      <c r="D52">
        <v>36</v>
      </c>
      <c r="E52">
        <f t="shared" si="0"/>
        <v>106</v>
      </c>
      <c r="F52">
        <v>139</v>
      </c>
      <c r="G52">
        <f t="shared" si="1"/>
        <v>35</v>
      </c>
      <c r="H52">
        <v>11</v>
      </c>
      <c r="I52">
        <v>24</v>
      </c>
      <c r="J52">
        <f t="shared" si="2"/>
        <v>280</v>
      </c>
      <c r="L52">
        <v>106</v>
      </c>
      <c r="M52">
        <v>139</v>
      </c>
      <c r="N52">
        <v>35</v>
      </c>
      <c r="P52">
        <v>106</v>
      </c>
      <c r="Q52">
        <v>35</v>
      </c>
      <c r="R52">
        <v>139</v>
      </c>
      <c r="S52">
        <f t="shared" si="3"/>
        <v>141</v>
      </c>
      <c r="AA52" t="s">
        <v>555</v>
      </c>
      <c r="AB52">
        <v>1.6507353424626587</v>
      </c>
      <c r="AN52">
        <v>139</v>
      </c>
      <c r="AO52">
        <v>70</v>
      </c>
      <c r="AP52">
        <v>36</v>
      </c>
      <c r="AQ52">
        <v>11</v>
      </c>
      <c r="AR52">
        <v>24</v>
      </c>
      <c r="AT52" t="s">
        <v>578</v>
      </c>
      <c r="AU52">
        <f>SUM(AY44:AY47)</f>
        <v>73032.442748091664</v>
      </c>
      <c r="AV52">
        <f>AV53-AV51</f>
        <v>520</v>
      </c>
      <c r="AW52">
        <f>AU52/AV52</f>
        <v>140.44700528479166</v>
      </c>
      <c r="BD52" t="str">
        <v>loss of one pratensis allele</v>
      </c>
      <c r="BE52" t="str">
        <v>loss of both pratensis alleles</v>
      </c>
      <c r="BF52">
        <v>2</v>
      </c>
      <c r="BG52">
        <v>3</v>
      </c>
      <c r="BH52">
        <v>3.3511450381679371</v>
      </c>
      <c r="BI52">
        <v>3.2364777878252524</v>
      </c>
      <c r="BJ52">
        <v>2.5320565519103666E-2</v>
      </c>
      <c r="BK52">
        <v>3.162684150289325</v>
      </c>
      <c r="BL52" s="18">
        <v>2.2506596381540733E-2</v>
      </c>
      <c r="BM52" s="60" t="str">
        <v>yes</v>
      </c>
      <c r="BS52">
        <v>70</v>
      </c>
      <c r="BT52">
        <v>36</v>
      </c>
      <c r="BU52">
        <v>139</v>
      </c>
      <c r="BV52">
        <v>11</v>
      </c>
      <c r="BW52">
        <v>24</v>
      </c>
      <c r="CA52">
        <v>280</v>
      </c>
      <c r="CB52">
        <v>106</v>
      </c>
      <c r="CC52">
        <v>139</v>
      </c>
      <c r="CD52">
        <v>35</v>
      </c>
      <c r="CE52" s="79">
        <f t="shared" si="4"/>
        <v>0.37857142857142856</v>
      </c>
      <c r="CF52" s="79">
        <f t="shared" si="5"/>
        <v>0.49642857142857144</v>
      </c>
      <c r="CG52" s="79">
        <f t="shared" si="6"/>
        <v>0.125</v>
      </c>
      <c r="CJ52" s="79">
        <v>0.37857142857142856</v>
      </c>
      <c r="CK52" s="79">
        <v>0.125</v>
      </c>
    </row>
    <row r="53" spans="1:89" x14ac:dyDescent="0.2">
      <c r="A53" t="s">
        <v>51</v>
      </c>
      <c r="B53" t="s">
        <v>467</v>
      </c>
      <c r="C53">
        <v>19</v>
      </c>
      <c r="D53">
        <v>7</v>
      </c>
      <c r="E53">
        <f t="shared" si="0"/>
        <v>26</v>
      </c>
      <c r="F53">
        <v>212</v>
      </c>
      <c r="G53">
        <f t="shared" si="1"/>
        <v>34</v>
      </c>
      <c r="H53">
        <v>10</v>
      </c>
      <c r="I53">
        <v>24</v>
      </c>
      <c r="J53">
        <f t="shared" si="2"/>
        <v>272</v>
      </c>
      <c r="L53">
        <v>26</v>
      </c>
      <c r="M53">
        <v>212</v>
      </c>
      <c r="N53">
        <v>34</v>
      </c>
      <c r="P53">
        <v>26</v>
      </c>
      <c r="Q53">
        <v>34</v>
      </c>
      <c r="R53">
        <v>212</v>
      </c>
      <c r="S53">
        <f t="shared" si="3"/>
        <v>60</v>
      </c>
      <c r="AA53" s="1" t="s">
        <v>556</v>
      </c>
      <c r="AB53" s="1">
        <v>0.24023943856617869</v>
      </c>
      <c r="AN53">
        <v>212</v>
      </c>
      <c r="AO53">
        <v>19</v>
      </c>
      <c r="AP53">
        <v>7</v>
      </c>
      <c r="AQ53">
        <v>10</v>
      </c>
      <c r="AR53">
        <v>24</v>
      </c>
      <c r="AT53" s="32" t="s">
        <v>579</v>
      </c>
      <c r="AU53" s="32">
        <f>DEVSQ(AO2:AR132)</f>
        <v>78561.52671755731</v>
      </c>
      <c r="AV53" s="32">
        <f>COUNT(AO2:AR132)-1</f>
        <v>523</v>
      </c>
      <c r="AW53" s="32">
        <f>AU53/AV53</f>
        <v>150.21324420183043</v>
      </c>
      <c r="AX53" s="32"/>
      <c r="AY53" s="32"/>
      <c r="AZ53" s="32"/>
      <c r="BA53" s="32"/>
      <c r="BB53" s="32"/>
      <c r="BD53" t="str">
        <v>loss of one pratensis allele</v>
      </c>
      <c r="BE53" t="str">
        <v>loss of one dubius allele</v>
      </c>
      <c r="BF53">
        <v>2</v>
      </c>
      <c r="BG53">
        <v>4</v>
      </c>
      <c r="BH53">
        <v>7.1832061068702266</v>
      </c>
      <c r="BI53">
        <v>6.9374159415570915</v>
      </c>
      <c r="BJ53">
        <v>0.05</v>
      </c>
      <c r="BK53">
        <v>3.3140000000000001</v>
      </c>
      <c r="BL53" s="18">
        <v>3.7289384652305912E-6</v>
      </c>
      <c r="BM53" s="60" t="str">
        <v>yes</v>
      </c>
      <c r="BS53">
        <v>19</v>
      </c>
      <c r="BT53">
        <v>7</v>
      </c>
      <c r="BU53">
        <v>212</v>
      </c>
      <c r="BV53">
        <v>10</v>
      </c>
      <c r="BW53">
        <v>24</v>
      </c>
      <c r="CA53">
        <v>272</v>
      </c>
      <c r="CB53">
        <v>26</v>
      </c>
      <c r="CC53">
        <v>212</v>
      </c>
      <c r="CD53">
        <v>34</v>
      </c>
      <c r="CE53" s="79">
        <f t="shared" si="4"/>
        <v>9.5588235294117641E-2</v>
      </c>
      <c r="CF53" s="79">
        <f t="shared" si="5"/>
        <v>0.77941176470588236</v>
      </c>
      <c r="CG53" s="79">
        <f t="shared" si="6"/>
        <v>0.125</v>
      </c>
      <c r="CJ53" s="79">
        <v>9.5588235294117641E-2</v>
      </c>
      <c r="CK53" s="79">
        <v>0.125</v>
      </c>
    </row>
    <row r="54" spans="1:89" ht="17" thickBot="1" x14ac:dyDescent="0.25">
      <c r="A54" t="s">
        <v>52</v>
      </c>
      <c r="B54" t="s">
        <v>467</v>
      </c>
      <c r="C54">
        <v>25</v>
      </c>
      <c r="D54">
        <v>10</v>
      </c>
      <c r="E54">
        <f t="shared" si="0"/>
        <v>35</v>
      </c>
      <c r="F54">
        <v>189</v>
      </c>
      <c r="G54">
        <f t="shared" si="1"/>
        <v>50</v>
      </c>
      <c r="H54">
        <v>13</v>
      </c>
      <c r="I54">
        <v>37</v>
      </c>
      <c r="J54">
        <f t="shared" si="2"/>
        <v>274</v>
      </c>
      <c r="L54">
        <v>35</v>
      </c>
      <c r="M54">
        <v>189</v>
      </c>
      <c r="N54">
        <v>50</v>
      </c>
      <c r="P54">
        <v>35</v>
      </c>
      <c r="Q54">
        <v>50</v>
      </c>
      <c r="R54">
        <v>189</v>
      </c>
      <c r="S54">
        <f t="shared" si="3"/>
        <v>85</v>
      </c>
      <c r="AA54" s="27" t="s">
        <v>557</v>
      </c>
      <c r="AB54" s="27">
        <v>1.9691300033601793</v>
      </c>
      <c r="AC54" s="27"/>
      <c r="AN54">
        <v>189</v>
      </c>
      <c r="AO54">
        <v>25</v>
      </c>
      <c r="AP54">
        <v>10</v>
      </c>
      <c r="AQ54">
        <v>13</v>
      </c>
      <c r="AR54">
        <v>37</v>
      </c>
      <c r="BD54" s="32" t="str">
        <v>loss of both pratensis alleles</v>
      </c>
      <c r="BE54" s="32" t="str">
        <v>loss of one dubius allele</v>
      </c>
      <c r="BF54" s="32">
        <v>3</v>
      </c>
      <c r="BG54" s="32">
        <v>4</v>
      </c>
      <c r="BH54" s="32">
        <v>3.8320610687022896</v>
      </c>
      <c r="BI54" s="32">
        <v>3.7009381537318391</v>
      </c>
      <c r="BJ54" s="32">
        <v>2.5320565519103666E-2</v>
      </c>
      <c r="BK54" s="32">
        <v>3.162684150289325</v>
      </c>
      <c r="BL54" s="61">
        <v>9.1299195611982409E-3</v>
      </c>
      <c r="BM54" s="62" t="str">
        <v>yes</v>
      </c>
      <c r="BS54">
        <v>25</v>
      </c>
      <c r="BT54">
        <v>10</v>
      </c>
      <c r="BU54">
        <v>189</v>
      </c>
      <c r="BV54">
        <v>13</v>
      </c>
      <c r="BW54">
        <v>37</v>
      </c>
      <c r="CA54">
        <v>274</v>
      </c>
      <c r="CB54">
        <v>35</v>
      </c>
      <c r="CC54">
        <v>189</v>
      </c>
      <c r="CD54">
        <v>50</v>
      </c>
      <c r="CE54" s="79">
        <f t="shared" si="4"/>
        <v>0.12773722627737227</v>
      </c>
      <c r="CF54" s="79">
        <f t="shared" si="5"/>
        <v>0.68978102189781021</v>
      </c>
      <c r="CG54" s="79">
        <f t="shared" si="6"/>
        <v>0.18248175182481752</v>
      </c>
      <c r="CJ54" s="79">
        <v>0.12773722627737227</v>
      </c>
      <c r="CK54" s="79">
        <v>0.18248175182481752</v>
      </c>
    </row>
    <row r="55" spans="1:89" x14ac:dyDescent="0.2">
      <c r="A55" t="s">
        <v>53</v>
      </c>
      <c r="B55" t="s">
        <v>467</v>
      </c>
      <c r="C55">
        <v>39</v>
      </c>
      <c r="D55">
        <v>50</v>
      </c>
      <c r="E55">
        <f t="shared" si="0"/>
        <v>89</v>
      </c>
      <c r="F55">
        <v>153</v>
      </c>
      <c r="G55">
        <f t="shared" si="1"/>
        <v>30</v>
      </c>
      <c r="H55">
        <v>13</v>
      </c>
      <c r="I55">
        <v>17</v>
      </c>
      <c r="J55">
        <f t="shared" si="2"/>
        <v>272</v>
      </c>
      <c r="L55">
        <v>89</v>
      </c>
      <c r="M55">
        <v>153</v>
      </c>
      <c r="N55">
        <v>30</v>
      </c>
      <c r="P55">
        <v>89</v>
      </c>
      <c r="Q55">
        <v>30</v>
      </c>
      <c r="R55">
        <v>153</v>
      </c>
      <c r="S55">
        <f t="shared" si="3"/>
        <v>119</v>
      </c>
      <c r="AN55">
        <v>153</v>
      </c>
      <c r="AO55">
        <v>39</v>
      </c>
      <c r="AP55">
        <v>50</v>
      </c>
      <c r="AQ55">
        <v>13</v>
      </c>
      <c r="AR55">
        <v>17</v>
      </c>
      <c r="BS55">
        <v>39</v>
      </c>
      <c r="BT55">
        <v>50</v>
      </c>
      <c r="BU55">
        <v>153</v>
      </c>
      <c r="BV55">
        <v>13</v>
      </c>
      <c r="BW55">
        <v>17</v>
      </c>
      <c r="CA55">
        <v>272</v>
      </c>
      <c r="CB55">
        <v>89</v>
      </c>
      <c r="CC55">
        <v>153</v>
      </c>
      <c r="CD55">
        <v>30</v>
      </c>
      <c r="CE55" s="79">
        <f t="shared" si="4"/>
        <v>0.32720588235294118</v>
      </c>
      <c r="CF55" s="79">
        <f t="shared" si="5"/>
        <v>0.5625</v>
      </c>
      <c r="CG55" s="79">
        <f t="shared" si="6"/>
        <v>0.11029411764705882</v>
      </c>
      <c r="CJ55" s="79">
        <v>0.32720588235294118</v>
      </c>
      <c r="CK55" s="79">
        <v>0.11029411764705882</v>
      </c>
    </row>
    <row r="56" spans="1:89" x14ac:dyDescent="0.2">
      <c r="A56" t="s">
        <v>54</v>
      </c>
      <c r="B56" t="s">
        <v>468</v>
      </c>
      <c r="C56">
        <v>7</v>
      </c>
      <c r="D56">
        <v>8</v>
      </c>
      <c r="E56">
        <f t="shared" si="0"/>
        <v>15</v>
      </c>
      <c r="F56">
        <v>131</v>
      </c>
      <c r="G56">
        <f t="shared" si="1"/>
        <v>125</v>
      </c>
      <c r="H56">
        <v>18</v>
      </c>
      <c r="I56">
        <v>107</v>
      </c>
      <c r="J56">
        <f t="shared" si="2"/>
        <v>271</v>
      </c>
      <c r="L56">
        <v>15</v>
      </c>
      <c r="M56">
        <v>131</v>
      </c>
      <c r="N56">
        <v>125</v>
      </c>
      <c r="P56">
        <v>15</v>
      </c>
      <c r="Q56">
        <v>125</v>
      </c>
      <c r="R56">
        <v>131</v>
      </c>
      <c r="S56">
        <f t="shared" si="3"/>
        <v>140</v>
      </c>
      <c r="AN56">
        <v>131</v>
      </c>
      <c r="AO56">
        <v>7</v>
      </c>
      <c r="AP56">
        <v>8</v>
      </c>
      <c r="AQ56">
        <v>18</v>
      </c>
      <c r="AR56">
        <v>107</v>
      </c>
      <c r="BS56">
        <v>7</v>
      </c>
      <c r="BT56">
        <v>8</v>
      </c>
      <c r="BU56">
        <v>131</v>
      </c>
      <c r="BV56">
        <v>18</v>
      </c>
      <c r="BW56">
        <v>107</v>
      </c>
      <c r="CA56">
        <v>271</v>
      </c>
      <c r="CB56">
        <v>15</v>
      </c>
      <c r="CC56">
        <v>131</v>
      </c>
      <c r="CD56">
        <v>125</v>
      </c>
      <c r="CE56" s="79">
        <f t="shared" si="4"/>
        <v>5.5350553505535055E-2</v>
      </c>
      <c r="CF56" s="79">
        <f t="shared" si="5"/>
        <v>0.48339483394833949</v>
      </c>
      <c r="CG56" s="79">
        <f t="shared" si="6"/>
        <v>0.46125461254612549</v>
      </c>
      <c r="CJ56" s="79">
        <v>5.5350553505535055E-2</v>
      </c>
      <c r="CK56" s="79">
        <v>0.46125461254612549</v>
      </c>
    </row>
    <row r="57" spans="1:89" x14ac:dyDescent="0.2">
      <c r="A57" t="s">
        <v>55</v>
      </c>
      <c r="B57" t="s">
        <v>468</v>
      </c>
      <c r="C57">
        <v>13</v>
      </c>
      <c r="D57">
        <v>4</v>
      </c>
      <c r="E57">
        <f t="shared" si="0"/>
        <v>17</v>
      </c>
      <c r="F57">
        <v>235</v>
      </c>
      <c r="G57">
        <f t="shared" si="1"/>
        <v>20</v>
      </c>
      <c r="H57">
        <v>12</v>
      </c>
      <c r="I57">
        <v>8</v>
      </c>
      <c r="J57">
        <f t="shared" si="2"/>
        <v>272</v>
      </c>
      <c r="L57">
        <v>17</v>
      </c>
      <c r="M57">
        <v>235</v>
      </c>
      <c r="N57">
        <v>20</v>
      </c>
      <c r="P57">
        <v>17</v>
      </c>
      <c r="Q57">
        <v>20</v>
      </c>
      <c r="R57">
        <v>235</v>
      </c>
      <c r="S57">
        <f t="shared" si="3"/>
        <v>37</v>
      </c>
      <c r="AA57" s="21" t="s">
        <v>558</v>
      </c>
      <c r="AB57" s="21"/>
      <c r="AC57" s="21"/>
      <c r="AN57">
        <v>235</v>
      </c>
      <c r="AO57">
        <v>13</v>
      </c>
      <c r="AP57">
        <v>4</v>
      </c>
      <c r="AQ57">
        <v>12</v>
      </c>
      <c r="AR57">
        <v>8</v>
      </c>
      <c r="BS57">
        <v>13</v>
      </c>
      <c r="BT57">
        <v>4</v>
      </c>
      <c r="BU57">
        <v>235</v>
      </c>
      <c r="BV57">
        <v>12</v>
      </c>
      <c r="BW57">
        <v>8</v>
      </c>
      <c r="CA57">
        <v>272</v>
      </c>
      <c r="CB57">
        <v>17</v>
      </c>
      <c r="CC57">
        <v>235</v>
      </c>
      <c r="CD57">
        <v>20</v>
      </c>
      <c r="CE57" s="79">
        <f t="shared" si="4"/>
        <v>6.25E-2</v>
      </c>
      <c r="CF57" s="79">
        <f t="shared" si="5"/>
        <v>0.86397058823529416</v>
      </c>
      <c r="CG57" s="79">
        <f t="shared" si="6"/>
        <v>7.3529411764705885E-2</v>
      </c>
      <c r="CJ57" s="79">
        <v>6.25E-2</v>
      </c>
      <c r="CK57" s="79">
        <v>7.3529411764705885E-2</v>
      </c>
    </row>
    <row r="58" spans="1:89" ht="17" thickBot="1" x14ac:dyDescent="0.25">
      <c r="A58" t="s">
        <v>56</v>
      </c>
      <c r="B58" t="s">
        <v>468</v>
      </c>
      <c r="C58">
        <v>12</v>
      </c>
      <c r="D58">
        <v>4</v>
      </c>
      <c r="E58">
        <f t="shared" si="0"/>
        <v>16</v>
      </c>
      <c r="F58">
        <v>241</v>
      </c>
      <c r="G58">
        <f t="shared" si="1"/>
        <v>19</v>
      </c>
      <c r="H58">
        <v>11</v>
      </c>
      <c r="I58">
        <v>8</v>
      </c>
      <c r="J58">
        <f t="shared" si="2"/>
        <v>276</v>
      </c>
      <c r="L58">
        <v>16</v>
      </c>
      <c r="M58">
        <v>241</v>
      </c>
      <c r="N58">
        <v>19</v>
      </c>
      <c r="P58">
        <v>16</v>
      </c>
      <c r="Q58">
        <v>19</v>
      </c>
      <c r="R58">
        <v>241</v>
      </c>
      <c r="S58">
        <f t="shared" si="3"/>
        <v>35</v>
      </c>
      <c r="AN58">
        <v>241</v>
      </c>
      <c r="AO58">
        <v>12</v>
      </c>
      <c r="AP58">
        <v>4</v>
      </c>
      <c r="AQ58">
        <v>11</v>
      </c>
      <c r="AR58">
        <v>8</v>
      </c>
      <c r="BS58">
        <v>12</v>
      </c>
      <c r="BT58">
        <v>4</v>
      </c>
      <c r="BU58">
        <v>241</v>
      </c>
      <c r="BV58">
        <v>11</v>
      </c>
      <c r="BW58">
        <v>8</v>
      </c>
      <c r="CA58">
        <v>276</v>
      </c>
      <c r="CB58">
        <v>16</v>
      </c>
      <c r="CC58">
        <v>241</v>
      </c>
      <c r="CD58">
        <v>19</v>
      </c>
      <c r="CE58" s="79">
        <f t="shared" si="4"/>
        <v>5.7971014492753624E-2</v>
      </c>
      <c r="CF58" s="79">
        <f t="shared" si="5"/>
        <v>0.87318840579710144</v>
      </c>
      <c r="CG58" s="79">
        <f t="shared" si="6"/>
        <v>6.8840579710144928E-2</v>
      </c>
      <c r="CJ58" s="79">
        <v>5.7971014492753624E-2</v>
      </c>
      <c r="CK58" s="79">
        <v>6.8840579710144928E-2</v>
      </c>
    </row>
    <row r="59" spans="1:89" ht="119" x14ac:dyDescent="0.2">
      <c r="A59" t="s">
        <v>57</v>
      </c>
      <c r="B59" t="s">
        <v>468</v>
      </c>
      <c r="C59">
        <v>13</v>
      </c>
      <c r="D59">
        <v>10</v>
      </c>
      <c r="E59">
        <f t="shared" si="0"/>
        <v>23</v>
      </c>
      <c r="F59">
        <v>206</v>
      </c>
      <c r="G59">
        <f t="shared" si="1"/>
        <v>43</v>
      </c>
      <c r="H59">
        <v>31</v>
      </c>
      <c r="I59">
        <v>12</v>
      </c>
      <c r="J59">
        <f t="shared" si="2"/>
        <v>272</v>
      </c>
      <c r="L59">
        <v>23</v>
      </c>
      <c r="M59">
        <v>206</v>
      </c>
      <c r="N59">
        <v>43</v>
      </c>
      <c r="P59">
        <v>23</v>
      </c>
      <c r="Q59">
        <v>43</v>
      </c>
      <c r="R59">
        <v>206</v>
      </c>
      <c r="S59">
        <f t="shared" si="3"/>
        <v>66</v>
      </c>
      <c r="AA59" s="29"/>
      <c r="AB59" s="29" t="s">
        <v>617</v>
      </c>
      <c r="AC59" s="29" t="s">
        <v>619</v>
      </c>
      <c r="AN59">
        <v>206</v>
      </c>
      <c r="AO59">
        <v>13</v>
      </c>
      <c r="AP59">
        <v>10</v>
      </c>
      <c r="AQ59">
        <v>31</v>
      </c>
      <c r="AR59">
        <v>12</v>
      </c>
      <c r="BS59">
        <v>13</v>
      </c>
      <c r="BT59">
        <v>10</v>
      </c>
      <c r="BU59">
        <v>206</v>
      </c>
      <c r="BV59">
        <v>31</v>
      </c>
      <c r="BW59">
        <v>12</v>
      </c>
      <c r="CA59">
        <v>272</v>
      </c>
      <c r="CB59">
        <v>23</v>
      </c>
      <c r="CC59">
        <v>206</v>
      </c>
      <c r="CD59">
        <v>43</v>
      </c>
      <c r="CE59" s="79">
        <f t="shared" si="4"/>
        <v>8.455882352941177E-2</v>
      </c>
      <c r="CF59" s="79">
        <f t="shared" si="5"/>
        <v>0.75735294117647056</v>
      </c>
      <c r="CG59" s="79">
        <f t="shared" si="6"/>
        <v>0.15808823529411764</v>
      </c>
      <c r="CJ59" s="79">
        <v>8.455882352941177E-2</v>
      </c>
      <c r="CK59" s="79">
        <v>0.15808823529411764</v>
      </c>
    </row>
    <row r="60" spans="1:89" x14ac:dyDescent="0.2">
      <c r="A60" t="s">
        <v>58</v>
      </c>
      <c r="B60" t="s">
        <v>468</v>
      </c>
      <c r="C60">
        <v>14</v>
      </c>
      <c r="D60">
        <v>4</v>
      </c>
      <c r="E60">
        <f t="shared" si="0"/>
        <v>18</v>
      </c>
      <c r="F60">
        <v>205</v>
      </c>
      <c r="G60">
        <f t="shared" si="1"/>
        <v>53</v>
      </c>
      <c r="H60">
        <v>44</v>
      </c>
      <c r="I60">
        <v>9</v>
      </c>
      <c r="J60">
        <f t="shared" si="2"/>
        <v>276</v>
      </c>
      <c r="L60">
        <v>18</v>
      </c>
      <c r="M60">
        <v>205</v>
      </c>
      <c r="N60">
        <v>53</v>
      </c>
      <c r="P60">
        <v>18</v>
      </c>
      <c r="Q60">
        <v>53</v>
      </c>
      <c r="R60">
        <v>205</v>
      </c>
      <c r="S60">
        <f t="shared" si="3"/>
        <v>71</v>
      </c>
      <c r="AA60" t="s">
        <v>538</v>
      </c>
      <c r="AB60">
        <v>30.52671755725191</v>
      </c>
      <c r="AC60">
        <v>33.198473282442748</v>
      </c>
      <c r="AN60">
        <v>205</v>
      </c>
      <c r="AO60">
        <v>14</v>
      </c>
      <c r="AP60">
        <v>4</v>
      </c>
      <c r="AQ60">
        <v>44</v>
      </c>
      <c r="AR60">
        <v>9</v>
      </c>
      <c r="BS60">
        <v>14</v>
      </c>
      <c r="BT60">
        <v>4</v>
      </c>
      <c r="BU60">
        <v>205</v>
      </c>
      <c r="BV60">
        <v>44</v>
      </c>
      <c r="BW60">
        <v>9</v>
      </c>
      <c r="CA60">
        <v>276</v>
      </c>
      <c r="CB60">
        <v>18</v>
      </c>
      <c r="CC60">
        <v>205</v>
      </c>
      <c r="CD60">
        <v>53</v>
      </c>
      <c r="CE60" s="79">
        <f t="shared" si="4"/>
        <v>6.5217391304347824E-2</v>
      </c>
      <c r="CF60" s="79">
        <f t="shared" si="5"/>
        <v>0.74275362318840576</v>
      </c>
      <c r="CG60" s="79">
        <f t="shared" si="6"/>
        <v>0.19202898550724637</v>
      </c>
      <c r="CJ60" s="79">
        <v>6.5217391304347824E-2</v>
      </c>
      <c r="CK60" s="79">
        <v>0.19202898550724637</v>
      </c>
    </row>
    <row r="61" spans="1:89" x14ac:dyDescent="0.2">
      <c r="A61" t="s">
        <v>59</v>
      </c>
      <c r="B61" t="s">
        <v>468</v>
      </c>
      <c r="C61">
        <v>13</v>
      </c>
      <c r="D61">
        <v>5</v>
      </c>
      <c r="E61">
        <f t="shared" si="0"/>
        <v>18</v>
      </c>
      <c r="F61">
        <v>234</v>
      </c>
      <c r="G61">
        <f t="shared" si="1"/>
        <v>24</v>
      </c>
      <c r="H61">
        <v>14</v>
      </c>
      <c r="I61">
        <v>10</v>
      </c>
      <c r="J61">
        <f t="shared" si="2"/>
        <v>276</v>
      </c>
      <c r="L61">
        <v>18</v>
      </c>
      <c r="M61">
        <v>234</v>
      </c>
      <c r="N61">
        <v>24</v>
      </c>
      <c r="P61">
        <v>18</v>
      </c>
      <c r="Q61">
        <v>24</v>
      </c>
      <c r="R61">
        <v>234</v>
      </c>
      <c r="S61">
        <f t="shared" si="3"/>
        <v>42</v>
      </c>
      <c r="AA61" t="s">
        <v>539</v>
      </c>
      <c r="AB61">
        <v>369.66658837345858</v>
      </c>
      <c r="AC61">
        <v>305.25261303581914</v>
      </c>
      <c r="AN61">
        <v>234</v>
      </c>
      <c r="AO61">
        <v>13</v>
      </c>
      <c r="AP61">
        <v>5</v>
      </c>
      <c r="AQ61">
        <v>14</v>
      </c>
      <c r="AR61">
        <v>10</v>
      </c>
      <c r="BS61">
        <v>13</v>
      </c>
      <c r="BT61">
        <v>5</v>
      </c>
      <c r="BU61">
        <v>234</v>
      </c>
      <c r="BV61">
        <v>14</v>
      </c>
      <c r="BW61">
        <v>10</v>
      </c>
      <c r="CA61">
        <v>276</v>
      </c>
      <c r="CB61">
        <v>18</v>
      </c>
      <c r="CC61">
        <v>234</v>
      </c>
      <c r="CD61">
        <v>24</v>
      </c>
      <c r="CE61" s="79">
        <f t="shared" si="4"/>
        <v>6.5217391304347824E-2</v>
      </c>
      <c r="CF61" s="79">
        <f t="shared" si="5"/>
        <v>0.84782608695652173</v>
      </c>
      <c r="CG61" s="79">
        <f t="shared" si="6"/>
        <v>8.6956521739130432E-2</v>
      </c>
      <c r="CJ61" s="79">
        <v>6.5217391304347824E-2</v>
      </c>
      <c r="CK61" s="79">
        <v>8.6956521739130432E-2</v>
      </c>
    </row>
    <row r="62" spans="1:89" x14ac:dyDescent="0.2">
      <c r="A62" t="s">
        <v>60</v>
      </c>
      <c r="B62" t="s">
        <v>468</v>
      </c>
      <c r="C62">
        <v>13</v>
      </c>
      <c r="D62">
        <v>6</v>
      </c>
      <c r="E62">
        <f t="shared" si="0"/>
        <v>19</v>
      </c>
      <c r="F62">
        <v>233</v>
      </c>
      <c r="G62">
        <f t="shared" si="1"/>
        <v>23</v>
      </c>
      <c r="H62">
        <v>12</v>
      </c>
      <c r="I62">
        <v>11</v>
      </c>
      <c r="J62">
        <f t="shared" si="2"/>
        <v>275</v>
      </c>
      <c r="L62">
        <v>19</v>
      </c>
      <c r="M62">
        <v>233</v>
      </c>
      <c r="N62">
        <v>23</v>
      </c>
      <c r="P62">
        <v>19</v>
      </c>
      <c r="Q62">
        <v>23</v>
      </c>
      <c r="R62">
        <v>233</v>
      </c>
      <c r="S62">
        <f t="shared" si="3"/>
        <v>42</v>
      </c>
      <c r="AA62" t="s">
        <v>540</v>
      </c>
      <c r="AB62">
        <v>131</v>
      </c>
      <c r="AC62">
        <v>131</v>
      </c>
      <c r="AN62">
        <v>233</v>
      </c>
      <c r="AO62">
        <v>13</v>
      </c>
      <c r="AP62">
        <v>6</v>
      </c>
      <c r="AQ62">
        <v>12</v>
      </c>
      <c r="AR62">
        <v>11</v>
      </c>
      <c r="BS62">
        <v>13</v>
      </c>
      <c r="BT62">
        <v>6</v>
      </c>
      <c r="BU62">
        <v>233</v>
      </c>
      <c r="BV62">
        <v>12</v>
      </c>
      <c r="BW62">
        <v>11</v>
      </c>
      <c r="CA62">
        <v>275</v>
      </c>
      <c r="CB62">
        <v>19</v>
      </c>
      <c r="CC62">
        <v>233</v>
      </c>
      <c r="CD62">
        <v>23</v>
      </c>
      <c r="CE62" s="79">
        <f t="shared" si="4"/>
        <v>6.9090909090909092E-2</v>
      </c>
      <c r="CF62" s="79">
        <f t="shared" si="5"/>
        <v>0.84727272727272729</v>
      </c>
      <c r="CG62" s="79">
        <f t="shared" si="6"/>
        <v>8.3636363636363634E-2</v>
      </c>
      <c r="CJ62" s="79">
        <v>6.9090909090909092E-2</v>
      </c>
      <c r="CK62" s="79">
        <v>8.3636363636363634E-2</v>
      </c>
    </row>
    <row r="63" spans="1:89" x14ac:dyDescent="0.2">
      <c r="A63" t="s">
        <v>61</v>
      </c>
      <c r="B63" t="s">
        <v>469</v>
      </c>
      <c r="C63">
        <v>13</v>
      </c>
      <c r="D63">
        <v>6</v>
      </c>
      <c r="E63">
        <f t="shared" si="0"/>
        <v>19</v>
      </c>
      <c r="F63">
        <v>236</v>
      </c>
      <c r="G63">
        <f t="shared" si="1"/>
        <v>21</v>
      </c>
      <c r="H63">
        <v>14</v>
      </c>
      <c r="I63">
        <v>7</v>
      </c>
      <c r="J63">
        <f t="shared" si="2"/>
        <v>276</v>
      </c>
      <c r="L63">
        <v>19</v>
      </c>
      <c r="M63">
        <v>236</v>
      </c>
      <c r="N63">
        <v>21</v>
      </c>
      <c r="P63">
        <v>19</v>
      </c>
      <c r="Q63">
        <v>21</v>
      </c>
      <c r="R63">
        <v>236</v>
      </c>
      <c r="S63">
        <f t="shared" si="3"/>
        <v>40</v>
      </c>
      <c r="AA63" t="s">
        <v>559</v>
      </c>
      <c r="AB63">
        <v>-8.1697643665614092E-2</v>
      </c>
      <c r="AN63">
        <v>236</v>
      </c>
      <c r="AO63">
        <v>13</v>
      </c>
      <c r="AP63">
        <v>6</v>
      </c>
      <c r="AQ63">
        <v>14</v>
      </c>
      <c r="AR63">
        <v>7</v>
      </c>
      <c r="BS63">
        <v>13</v>
      </c>
      <c r="BT63">
        <v>6</v>
      </c>
      <c r="BU63">
        <v>236</v>
      </c>
      <c r="BV63">
        <v>14</v>
      </c>
      <c r="BW63">
        <v>7</v>
      </c>
      <c r="CA63">
        <v>276</v>
      </c>
      <c r="CB63">
        <v>19</v>
      </c>
      <c r="CC63">
        <v>236</v>
      </c>
      <c r="CD63">
        <v>21</v>
      </c>
      <c r="CE63" s="79">
        <f t="shared" si="4"/>
        <v>6.8840579710144928E-2</v>
      </c>
      <c r="CF63" s="79">
        <f t="shared" si="5"/>
        <v>0.85507246376811596</v>
      </c>
      <c r="CG63" s="79">
        <f t="shared" si="6"/>
        <v>7.6086956521739135E-2</v>
      </c>
      <c r="CJ63" s="79">
        <v>6.8840579710144928E-2</v>
      </c>
      <c r="CK63" s="79">
        <v>7.6086956521739135E-2</v>
      </c>
    </row>
    <row r="64" spans="1:89" x14ac:dyDescent="0.2">
      <c r="A64" t="s">
        <v>62</v>
      </c>
      <c r="B64" t="s">
        <v>469</v>
      </c>
      <c r="C64">
        <v>15</v>
      </c>
      <c r="D64">
        <v>4</v>
      </c>
      <c r="E64">
        <f t="shared" si="0"/>
        <v>19</v>
      </c>
      <c r="F64">
        <v>240</v>
      </c>
      <c r="G64">
        <f t="shared" si="1"/>
        <v>19</v>
      </c>
      <c r="H64">
        <v>13</v>
      </c>
      <c r="I64">
        <v>6</v>
      </c>
      <c r="J64">
        <f t="shared" si="2"/>
        <v>278</v>
      </c>
      <c r="L64">
        <v>19</v>
      </c>
      <c r="M64">
        <v>240</v>
      </c>
      <c r="N64">
        <v>19</v>
      </c>
      <c r="P64">
        <v>19</v>
      </c>
      <c r="Q64">
        <v>19</v>
      </c>
      <c r="R64">
        <v>240</v>
      </c>
      <c r="S64">
        <f t="shared" si="3"/>
        <v>38</v>
      </c>
      <c r="AA64" t="s">
        <v>552</v>
      </c>
      <c r="AB64">
        <v>1</v>
      </c>
      <c r="AN64">
        <v>240</v>
      </c>
      <c r="AO64">
        <v>15</v>
      </c>
      <c r="AP64">
        <v>4</v>
      </c>
      <c r="AQ64">
        <v>13</v>
      </c>
      <c r="AR64">
        <v>6</v>
      </c>
      <c r="BS64">
        <v>15</v>
      </c>
      <c r="BT64">
        <v>4</v>
      </c>
      <c r="BU64">
        <v>240</v>
      </c>
      <c r="BV64">
        <v>13</v>
      </c>
      <c r="BW64">
        <v>6</v>
      </c>
      <c r="CA64">
        <v>278</v>
      </c>
      <c r="CB64">
        <v>19</v>
      </c>
      <c r="CC64">
        <v>240</v>
      </c>
      <c r="CD64">
        <v>19</v>
      </c>
      <c r="CE64" s="79">
        <f t="shared" si="4"/>
        <v>6.83453237410072E-2</v>
      </c>
      <c r="CF64" s="79">
        <f t="shared" si="5"/>
        <v>0.86330935251798557</v>
      </c>
      <c r="CG64" s="79">
        <f t="shared" si="6"/>
        <v>6.83453237410072E-2</v>
      </c>
      <c r="CJ64" s="79">
        <v>6.83453237410072E-2</v>
      </c>
      <c r="CK64" s="79">
        <v>6.83453237410072E-2</v>
      </c>
    </row>
    <row r="65" spans="1:89" x14ac:dyDescent="0.2">
      <c r="A65" t="s">
        <v>63</v>
      </c>
      <c r="B65" t="s">
        <v>469</v>
      </c>
      <c r="C65">
        <v>14</v>
      </c>
      <c r="D65">
        <v>14</v>
      </c>
      <c r="E65">
        <f t="shared" si="0"/>
        <v>28</v>
      </c>
      <c r="F65">
        <v>229</v>
      </c>
      <c r="G65">
        <f t="shared" si="1"/>
        <v>15</v>
      </c>
      <c r="H65">
        <v>10</v>
      </c>
      <c r="I65">
        <v>5</v>
      </c>
      <c r="J65">
        <f t="shared" si="2"/>
        <v>272</v>
      </c>
      <c r="L65">
        <v>28</v>
      </c>
      <c r="M65">
        <v>229</v>
      </c>
      <c r="N65">
        <v>15</v>
      </c>
      <c r="P65">
        <v>28</v>
      </c>
      <c r="Q65">
        <v>15</v>
      </c>
      <c r="R65">
        <v>229</v>
      </c>
      <c r="S65">
        <f t="shared" si="3"/>
        <v>43</v>
      </c>
      <c r="AA65" t="s">
        <v>541</v>
      </c>
      <c r="AB65">
        <v>130</v>
      </c>
      <c r="AN65">
        <v>229</v>
      </c>
      <c r="AO65">
        <v>14</v>
      </c>
      <c r="AP65">
        <v>14</v>
      </c>
      <c r="AQ65">
        <v>10</v>
      </c>
      <c r="AR65">
        <v>5</v>
      </c>
      <c r="BS65">
        <v>14</v>
      </c>
      <c r="BT65">
        <v>14</v>
      </c>
      <c r="BU65">
        <v>229</v>
      </c>
      <c r="BV65">
        <v>10</v>
      </c>
      <c r="BW65">
        <v>5</v>
      </c>
      <c r="CA65">
        <v>272</v>
      </c>
      <c r="CB65">
        <v>28</v>
      </c>
      <c r="CC65">
        <v>229</v>
      </c>
      <c r="CD65">
        <v>15</v>
      </c>
      <c r="CE65" s="79">
        <f t="shared" si="4"/>
        <v>0.10294117647058823</v>
      </c>
      <c r="CF65" s="79">
        <f t="shared" si="5"/>
        <v>0.84191176470588236</v>
      </c>
      <c r="CG65" s="79">
        <f t="shared" si="6"/>
        <v>5.514705882352941E-2</v>
      </c>
      <c r="CJ65" s="79">
        <v>0.10294117647058823</v>
      </c>
      <c r="CK65" s="79">
        <v>5.514705882352941E-2</v>
      </c>
    </row>
    <row r="66" spans="1:89" x14ac:dyDescent="0.2">
      <c r="A66" t="s">
        <v>64</v>
      </c>
      <c r="B66" t="s">
        <v>469</v>
      </c>
      <c r="C66">
        <v>13</v>
      </c>
      <c r="D66">
        <v>9</v>
      </c>
      <c r="E66">
        <f t="shared" si="0"/>
        <v>22</v>
      </c>
      <c r="F66">
        <v>190</v>
      </c>
      <c r="G66">
        <f t="shared" si="1"/>
        <v>63</v>
      </c>
      <c r="H66">
        <v>45</v>
      </c>
      <c r="I66">
        <v>18</v>
      </c>
      <c r="J66">
        <f t="shared" si="2"/>
        <v>275</v>
      </c>
      <c r="L66">
        <v>22</v>
      </c>
      <c r="M66">
        <v>190</v>
      </c>
      <c r="N66">
        <v>63</v>
      </c>
      <c r="P66">
        <v>22</v>
      </c>
      <c r="Q66">
        <v>63</v>
      </c>
      <c r="R66">
        <v>190</v>
      </c>
      <c r="S66">
        <f t="shared" si="3"/>
        <v>85</v>
      </c>
      <c r="AA66" t="s">
        <v>553</v>
      </c>
      <c r="AB66">
        <v>-1.5556270000533063</v>
      </c>
      <c r="AN66">
        <v>190</v>
      </c>
      <c r="AO66">
        <v>13</v>
      </c>
      <c r="AP66">
        <v>9</v>
      </c>
      <c r="AQ66">
        <v>45</v>
      </c>
      <c r="AR66">
        <v>18</v>
      </c>
      <c r="BS66">
        <v>13</v>
      </c>
      <c r="BT66">
        <v>9</v>
      </c>
      <c r="BU66">
        <v>190</v>
      </c>
      <c r="BV66">
        <v>45</v>
      </c>
      <c r="BW66">
        <v>18</v>
      </c>
      <c r="CA66">
        <v>275</v>
      </c>
      <c r="CB66">
        <v>22</v>
      </c>
      <c r="CC66">
        <v>190</v>
      </c>
      <c r="CD66">
        <v>63</v>
      </c>
      <c r="CE66" s="79">
        <f t="shared" si="4"/>
        <v>0.08</v>
      </c>
      <c r="CF66" s="79">
        <f t="shared" si="5"/>
        <v>0.69090909090909092</v>
      </c>
      <c r="CG66" s="79">
        <f t="shared" si="6"/>
        <v>0.2290909090909091</v>
      </c>
      <c r="CJ66" s="79">
        <v>0.08</v>
      </c>
      <c r="CK66" s="79">
        <v>0.2290909090909091</v>
      </c>
    </row>
    <row r="67" spans="1:89" x14ac:dyDescent="0.2">
      <c r="A67" t="s">
        <v>65</v>
      </c>
      <c r="B67" t="s">
        <v>469</v>
      </c>
      <c r="C67">
        <v>14</v>
      </c>
      <c r="D67">
        <v>3</v>
      </c>
      <c r="E67">
        <f t="shared" ref="E67:E130" si="7">SUM(C67,D67)</f>
        <v>17</v>
      </c>
      <c r="F67">
        <v>237</v>
      </c>
      <c r="G67">
        <f t="shared" ref="G67:G130" si="8">SUM(H67,I67)</f>
        <v>18</v>
      </c>
      <c r="H67">
        <v>12</v>
      </c>
      <c r="I67">
        <v>6</v>
      </c>
      <c r="J67">
        <f t="shared" ref="J67:J130" si="9">SUM(E67:G67)</f>
        <v>272</v>
      </c>
      <c r="L67">
        <v>17</v>
      </c>
      <c r="M67">
        <v>237</v>
      </c>
      <c r="N67">
        <v>18</v>
      </c>
      <c r="P67">
        <v>17</v>
      </c>
      <c r="Q67">
        <v>18</v>
      </c>
      <c r="R67">
        <v>237</v>
      </c>
      <c r="S67">
        <f t="shared" ref="S67:S130" si="10">SUM(L67+N67)</f>
        <v>35</v>
      </c>
      <c r="AA67" t="s">
        <v>554</v>
      </c>
      <c r="AB67">
        <v>6.1113990736659581E-2</v>
      </c>
      <c r="AN67">
        <v>237</v>
      </c>
      <c r="AO67">
        <v>14</v>
      </c>
      <c r="AP67">
        <v>3</v>
      </c>
      <c r="AQ67">
        <v>12</v>
      </c>
      <c r="AR67">
        <v>6</v>
      </c>
      <c r="BS67">
        <v>14</v>
      </c>
      <c r="BT67">
        <v>3</v>
      </c>
      <c r="BU67">
        <v>237</v>
      </c>
      <c r="BV67">
        <v>12</v>
      </c>
      <c r="BW67">
        <v>6</v>
      </c>
      <c r="CA67">
        <v>272</v>
      </c>
      <c r="CB67">
        <v>17</v>
      </c>
      <c r="CC67">
        <v>237</v>
      </c>
      <c r="CD67">
        <v>18</v>
      </c>
      <c r="CE67" s="79">
        <f t="shared" ref="CE67:CE130" si="11">CB67/CA67</f>
        <v>6.25E-2</v>
      </c>
      <c r="CF67" s="79">
        <f t="shared" ref="CF67:CF130" si="12">CC67/CA67</f>
        <v>0.87132352941176472</v>
      </c>
      <c r="CG67" s="79">
        <f t="shared" ref="CG67:CG130" si="13">CD67/CA67</f>
        <v>6.6176470588235295E-2</v>
      </c>
      <c r="CJ67" s="79">
        <v>6.25E-2</v>
      </c>
      <c r="CK67" s="79">
        <v>6.6176470588235295E-2</v>
      </c>
    </row>
    <row r="68" spans="1:89" x14ac:dyDescent="0.2">
      <c r="A68" t="s">
        <v>66</v>
      </c>
      <c r="B68" t="s">
        <v>469</v>
      </c>
      <c r="C68">
        <v>13</v>
      </c>
      <c r="D68">
        <v>5</v>
      </c>
      <c r="E68">
        <f t="shared" si="7"/>
        <v>18</v>
      </c>
      <c r="F68">
        <v>236</v>
      </c>
      <c r="G68">
        <f t="shared" si="8"/>
        <v>22</v>
      </c>
      <c r="H68">
        <v>14</v>
      </c>
      <c r="I68">
        <v>8</v>
      </c>
      <c r="J68">
        <f t="shared" si="9"/>
        <v>276</v>
      </c>
      <c r="L68">
        <v>18</v>
      </c>
      <c r="M68">
        <v>236</v>
      </c>
      <c r="N68">
        <v>22</v>
      </c>
      <c r="P68">
        <v>18</v>
      </c>
      <c r="Q68">
        <v>22</v>
      </c>
      <c r="R68">
        <v>236</v>
      </c>
      <c r="S68">
        <f t="shared" si="10"/>
        <v>40</v>
      </c>
      <c r="AA68" t="s">
        <v>555</v>
      </c>
      <c r="AB68">
        <v>1.6566594127194858</v>
      </c>
      <c r="AN68">
        <v>236</v>
      </c>
      <c r="AO68">
        <v>13</v>
      </c>
      <c r="AP68">
        <v>5</v>
      </c>
      <c r="AQ68">
        <v>14</v>
      </c>
      <c r="AR68">
        <v>8</v>
      </c>
      <c r="BS68">
        <v>13</v>
      </c>
      <c r="BT68">
        <v>5</v>
      </c>
      <c r="BU68">
        <v>236</v>
      </c>
      <c r="BV68">
        <v>14</v>
      </c>
      <c r="BW68">
        <v>8</v>
      </c>
      <c r="CA68">
        <v>276</v>
      </c>
      <c r="CB68">
        <v>18</v>
      </c>
      <c r="CC68">
        <v>236</v>
      </c>
      <c r="CD68">
        <v>22</v>
      </c>
      <c r="CE68" s="79">
        <f t="shared" si="11"/>
        <v>6.5217391304347824E-2</v>
      </c>
      <c r="CF68" s="79">
        <f t="shared" si="12"/>
        <v>0.85507246376811596</v>
      </c>
      <c r="CG68" s="79">
        <f t="shared" si="13"/>
        <v>7.9710144927536225E-2</v>
      </c>
      <c r="CJ68" s="79">
        <v>6.5217391304347824E-2</v>
      </c>
      <c r="CK68" s="79">
        <v>7.9710144927536225E-2</v>
      </c>
    </row>
    <row r="69" spans="1:89" x14ac:dyDescent="0.2">
      <c r="A69" t="s">
        <v>67</v>
      </c>
      <c r="B69" t="s">
        <v>469</v>
      </c>
      <c r="C69">
        <v>13</v>
      </c>
      <c r="D69">
        <v>9</v>
      </c>
      <c r="E69">
        <f t="shared" si="7"/>
        <v>22</v>
      </c>
      <c r="F69">
        <v>235</v>
      </c>
      <c r="G69">
        <f t="shared" si="8"/>
        <v>19</v>
      </c>
      <c r="H69">
        <v>12</v>
      </c>
      <c r="I69">
        <v>7</v>
      </c>
      <c r="J69">
        <f t="shared" si="9"/>
        <v>276</v>
      </c>
      <c r="L69">
        <v>22</v>
      </c>
      <c r="M69">
        <v>235</v>
      </c>
      <c r="N69">
        <v>19</v>
      </c>
      <c r="P69">
        <v>22</v>
      </c>
      <c r="Q69">
        <v>19</v>
      </c>
      <c r="R69">
        <v>235</v>
      </c>
      <c r="S69">
        <f t="shared" si="10"/>
        <v>41</v>
      </c>
      <c r="AA69" s="18" t="s">
        <v>556</v>
      </c>
      <c r="AB69" s="18">
        <v>0.12222798147331916</v>
      </c>
      <c r="AN69">
        <v>235</v>
      </c>
      <c r="AO69">
        <v>13</v>
      </c>
      <c r="AP69">
        <v>9</v>
      </c>
      <c r="AQ69">
        <v>12</v>
      </c>
      <c r="AR69">
        <v>7</v>
      </c>
      <c r="BS69">
        <v>13</v>
      </c>
      <c r="BT69">
        <v>9</v>
      </c>
      <c r="BU69">
        <v>235</v>
      </c>
      <c r="BV69">
        <v>12</v>
      </c>
      <c r="BW69">
        <v>7</v>
      </c>
      <c r="CA69">
        <v>276</v>
      </c>
      <c r="CB69">
        <v>22</v>
      </c>
      <c r="CC69">
        <v>235</v>
      </c>
      <c r="CD69">
        <v>19</v>
      </c>
      <c r="CE69" s="79">
        <f t="shared" si="11"/>
        <v>7.9710144927536225E-2</v>
      </c>
      <c r="CF69" s="79">
        <f t="shared" si="12"/>
        <v>0.85144927536231885</v>
      </c>
      <c r="CG69" s="79">
        <f t="shared" si="13"/>
        <v>6.8840579710144928E-2</v>
      </c>
      <c r="CJ69" s="79">
        <v>7.9710144927536225E-2</v>
      </c>
      <c r="CK69" s="79">
        <v>6.8840579710144928E-2</v>
      </c>
    </row>
    <row r="70" spans="1:89" ht="17" thickBot="1" x14ac:dyDescent="0.25">
      <c r="A70" t="s">
        <v>68</v>
      </c>
      <c r="B70" t="s">
        <v>469</v>
      </c>
      <c r="C70">
        <v>13</v>
      </c>
      <c r="D70">
        <v>5</v>
      </c>
      <c r="E70">
        <f t="shared" si="7"/>
        <v>18</v>
      </c>
      <c r="F70">
        <v>234</v>
      </c>
      <c r="G70">
        <f t="shared" si="8"/>
        <v>24</v>
      </c>
      <c r="H70">
        <v>17</v>
      </c>
      <c r="I70">
        <v>7</v>
      </c>
      <c r="J70">
        <f t="shared" si="9"/>
        <v>276</v>
      </c>
      <c r="L70">
        <v>18</v>
      </c>
      <c r="M70">
        <v>234</v>
      </c>
      <c r="N70">
        <v>24</v>
      </c>
      <c r="P70">
        <v>18</v>
      </c>
      <c r="Q70">
        <v>24</v>
      </c>
      <c r="R70">
        <v>234</v>
      </c>
      <c r="S70">
        <f t="shared" si="10"/>
        <v>42</v>
      </c>
      <c r="AA70" s="27" t="s">
        <v>557</v>
      </c>
      <c r="AB70" s="27">
        <v>1.9783804054470222</v>
      </c>
      <c r="AC70" s="27"/>
      <c r="AN70">
        <v>234</v>
      </c>
      <c r="AO70">
        <v>13</v>
      </c>
      <c r="AP70">
        <v>5</v>
      </c>
      <c r="AQ70">
        <v>17</v>
      </c>
      <c r="AR70">
        <v>7</v>
      </c>
      <c r="BS70">
        <v>13</v>
      </c>
      <c r="BT70">
        <v>5</v>
      </c>
      <c r="BU70">
        <v>234</v>
      </c>
      <c r="BV70">
        <v>17</v>
      </c>
      <c r="BW70">
        <v>7</v>
      </c>
      <c r="CA70">
        <v>276</v>
      </c>
      <c r="CB70">
        <v>18</v>
      </c>
      <c r="CC70">
        <v>234</v>
      </c>
      <c r="CD70">
        <v>24</v>
      </c>
      <c r="CE70" s="79">
        <f t="shared" si="11"/>
        <v>6.5217391304347824E-2</v>
      </c>
      <c r="CF70" s="79">
        <f t="shared" si="12"/>
        <v>0.84782608695652173</v>
      </c>
      <c r="CG70" s="79">
        <f t="shared" si="13"/>
        <v>8.6956521739130432E-2</v>
      </c>
      <c r="CJ70" s="79">
        <v>6.5217391304347824E-2</v>
      </c>
      <c r="CK70" s="79">
        <v>8.6956521739130432E-2</v>
      </c>
    </row>
    <row r="71" spans="1:89" x14ac:dyDescent="0.2">
      <c r="A71" t="s">
        <v>69</v>
      </c>
      <c r="B71" t="s">
        <v>469</v>
      </c>
      <c r="C71">
        <v>22</v>
      </c>
      <c r="D71">
        <v>40</v>
      </c>
      <c r="E71">
        <f t="shared" si="7"/>
        <v>62</v>
      </c>
      <c r="F71">
        <v>195</v>
      </c>
      <c r="G71">
        <f t="shared" si="8"/>
        <v>16</v>
      </c>
      <c r="H71">
        <v>11</v>
      </c>
      <c r="I71">
        <v>5</v>
      </c>
      <c r="J71">
        <f t="shared" si="9"/>
        <v>273</v>
      </c>
      <c r="L71">
        <v>62</v>
      </c>
      <c r="M71">
        <v>195</v>
      </c>
      <c r="N71">
        <v>16</v>
      </c>
      <c r="P71">
        <v>62</v>
      </c>
      <c r="Q71">
        <v>16</v>
      </c>
      <c r="R71">
        <v>195</v>
      </c>
      <c r="S71">
        <f t="shared" si="10"/>
        <v>78</v>
      </c>
      <c r="AN71">
        <v>195</v>
      </c>
      <c r="AO71">
        <v>22</v>
      </c>
      <c r="AP71">
        <v>40</v>
      </c>
      <c r="AQ71">
        <v>11</v>
      </c>
      <c r="AR71">
        <v>5</v>
      </c>
      <c r="BS71">
        <v>22</v>
      </c>
      <c r="BT71">
        <v>40</v>
      </c>
      <c r="BU71">
        <v>195</v>
      </c>
      <c r="BV71">
        <v>11</v>
      </c>
      <c r="BW71">
        <v>5</v>
      </c>
      <c r="CA71">
        <v>273</v>
      </c>
      <c r="CB71">
        <v>62</v>
      </c>
      <c r="CC71">
        <v>195</v>
      </c>
      <c r="CD71">
        <v>16</v>
      </c>
      <c r="CE71" s="79">
        <f t="shared" si="11"/>
        <v>0.2271062271062271</v>
      </c>
      <c r="CF71" s="79">
        <f t="shared" si="12"/>
        <v>0.7142857142857143</v>
      </c>
      <c r="CG71" s="79">
        <f t="shared" si="13"/>
        <v>5.8608058608058608E-2</v>
      </c>
      <c r="CJ71" s="79">
        <v>0.2271062271062271</v>
      </c>
      <c r="CK71" s="79">
        <v>5.8608058608058608E-2</v>
      </c>
    </row>
    <row r="72" spans="1:89" x14ac:dyDescent="0.2">
      <c r="A72" t="s">
        <v>70</v>
      </c>
      <c r="B72" t="s">
        <v>469</v>
      </c>
      <c r="C72">
        <v>12</v>
      </c>
      <c r="D72">
        <v>6</v>
      </c>
      <c r="E72">
        <f t="shared" si="7"/>
        <v>18</v>
      </c>
      <c r="F72">
        <v>238</v>
      </c>
      <c r="G72">
        <f t="shared" si="8"/>
        <v>19</v>
      </c>
      <c r="H72">
        <v>13</v>
      </c>
      <c r="I72">
        <v>6</v>
      </c>
      <c r="J72">
        <f t="shared" si="9"/>
        <v>275</v>
      </c>
      <c r="L72">
        <v>18</v>
      </c>
      <c r="M72">
        <v>238</v>
      </c>
      <c r="N72">
        <v>19</v>
      </c>
      <c r="P72">
        <v>18</v>
      </c>
      <c r="Q72">
        <v>19</v>
      </c>
      <c r="R72">
        <v>238</v>
      </c>
      <c r="S72">
        <f t="shared" si="10"/>
        <v>37</v>
      </c>
      <c r="AN72">
        <v>238</v>
      </c>
      <c r="AO72">
        <v>12</v>
      </c>
      <c r="AP72">
        <v>6</v>
      </c>
      <c r="AQ72">
        <v>13</v>
      </c>
      <c r="AR72">
        <v>6</v>
      </c>
      <c r="BS72">
        <v>12</v>
      </c>
      <c r="BT72">
        <v>6</v>
      </c>
      <c r="BU72">
        <v>238</v>
      </c>
      <c r="BV72">
        <v>13</v>
      </c>
      <c r="BW72">
        <v>6</v>
      </c>
      <c r="CA72">
        <v>275</v>
      </c>
      <c r="CB72">
        <v>18</v>
      </c>
      <c r="CC72">
        <v>238</v>
      </c>
      <c r="CD72">
        <v>19</v>
      </c>
      <c r="CE72" s="79">
        <f t="shared" si="11"/>
        <v>6.545454545454546E-2</v>
      </c>
      <c r="CF72" s="79">
        <f t="shared" si="12"/>
        <v>0.86545454545454548</v>
      </c>
      <c r="CG72" s="79">
        <f t="shared" si="13"/>
        <v>6.9090909090909092E-2</v>
      </c>
      <c r="CJ72" s="79">
        <v>6.545454545454546E-2</v>
      </c>
      <c r="CK72" s="79">
        <v>6.9090909090909092E-2</v>
      </c>
    </row>
    <row r="73" spans="1:89" x14ac:dyDescent="0.2">
      <c r="A73" t="s">
        <v>71</v>
      </c>
      <c r="B73" t="s">
        <v>469</v>
      </c>
      <c r="C73">
        <v>14</v>
      </c>
      <c r="D73">
        <v>5</v>
      </c>
      <c r="E73">
        <f t="shared" si="7"/>
        <v>19</v>
      </c>
      <c r="F73">
        <v>225</v>
      </c>
      <c r="G73">
        <f t="shared" si="8"/>
        <v>32</v>
      </c>
      <c r="H73">
        <v>22</v>
      </c>
      <c r="I73">
        <v>10</v>
      </c>
      <c r="J73">
        <f t="shared" si="9"/>
        <v>276</v>
      </c>
      <c r="L73">
        <v>19</v>
      </c>
      <c r="M73">
        <v>225</v>
      </c>
      <c r="N73">
        <v>32</v>
      </c>
      <c r="P73">
        <v>19</v>
      </c>
      <c r="Q73">
        <v>32</v>
      </c>
      <c r="R73">
        <v>225</v>
      </c>
      <c r="S73">
        <f t="shared" si="10"/>
        <v>51</v>
      </c>
      <c r="AN73">
        <v>225</v>
      </c>
      <c r="AO73">
        <v>14</v>
      </c>
      <c r="AP73">
        <v>5</v>
      </c>
      <c r="AQ73">
        <v>22</v>
      </c>
      <c r="AR73">
        <v>10</v>
      </c>
      <c r="BS73">
        <v>14</v>
      </c>
      <c r="BT73">
        <v>5</v>
      </c>
      <c r="BU73">
        <v>225</v>
      </c>
      <c r="BV73">
        <v>22</v>
      </c>
      <c r="BW73">
        <v>10</v>
      </c>
      <c r="CA73">
        <v>276</v>
      </c>
      <c r="CB73">
        <v>19</v>
      </c>
      <c r="CC73">
        <v>225</v>
      </c>
      <c r="CD73">
        <v>32</v>
      </c>
      <c r="CE73" s="79">
        <f t="shared" si="11"/>
        <v>6.8840579710144928E-2</v>
      </c>
      <c r="CF73" s="79">
        <f t="shared" si="12"/>
        <v>0.81521739130434778</v>
      </c>
      <c r="CG73" s="79">
        <f t="shared" si="13"/>
        <v>0.11594202898550725</v>
      </c>
      <c r="CJ73" s="79">
        <v>6.8840579710144928E-2</v>
      </c>
      <c r="CK73" s="79">
        <v>0.11594202898550725</v>
      </c>
    </row>
    <row r="74" spans="1:89" x14ac:dyDescent="0.2">
      <c r="A74" t="s">
        <v>72</v>
      </c>
      <c r="B74" t="s">
        <v>469</v>
      </c>
      <c r="C74">
        <v>14</v>
      </c>
      <c r="D74">
        <v>3</v>
      </c>
      <c r="E74">
        <f t="shared" si="7"/>
        <v>17</v>
      </c>
      <c r="F74">
        <v>236</v>
      </c>
      <c r="G74">
        <f t="shared" si="8"/>
        <v>22</v>
      </c>
      <c r="H74">
        <v>16</v>
      </c>
      <c r="I74">
        <v>6</v>
      </c>
      <c r="J74">
        <f t="shared" si="9"/>
        <v>275</v>
      </c>
      <c r="L74">
        <v>17</v>
      </c>
      <c r="M74">
        <v>236</v>
      </c>
      <c r="N74">
        <v>22</v>
      </c>
      <c r="P74">
        <v>17</v>
      </c>
      <c r="Q74">
        <v>22</v>
      </c>
      <c r="R74">
        <v>236</v>
      </c>
      <c r="S74">
        <f t="shared" si="10"/>
        <v>39</v>
      </c>
      <c r="AN74">
        <v>236</v>
      </c>
      <c r="AO74">
        <v>14</v>
      </c>
      <c r="AP74">
        <v>3</v>
      </c>
      <c r="AQ74">
        <v>16</v>
      </c>
      <c r="AR74">
        <v>6</v>
      </c>
      <c r="BS74">
        <v>14</v>
      </c>
      <c r="BT74">
        <v>3</v>
      </c>
      <c r="BU74">
        <v>236</v>
      </c>
      <c r="BV74">
        <v>16</v>
      </c>
      <c r="BW74">
        <v>6</v>
      </c>
      <c r="CA74">
        <v>275</v>
      </c>
      <c r="CB74">
        <v>17</v>
      </c>
      <c r="CC74">
        <v>236</v>
      </c>
      <c r="CD74">
        <v>22</v>
      </c>
      <c r="CE74" s="79">
        <f t="shared" si="11"/>
        <v>6.1818181818181821E-2</v>
      </c>
      <c r="CF74" s="79">
        <f t="shared" si="12"/>
        <v>0.85818181818181816</v>
      </c>
      <c r="CG74" s="79">
        <f t="shared" si="13"/>
        <v>0.08</v>
      </c>
      <c r="CJ74" s="79">
        <v>6.1818181818181821E-2</v>
      </c>
      <c r="CK74" s="79">
        <v>0.08</v>
      </c>
    </row>
    <row r="75" spans="1:89" x14ac:dyDescent="0.2">
      <c r="A75" t="s">
        <v>73</v>
      </c>
      <c r="B75" t="s">
        <v>469</v>
      </c>
      <c r="C75">
        <v>13</v>
      </c>
      <c r="D75">
        <v>7</v>
      </c>
      <c r="E75">
        <f t="shared" si="7"/>
        <v>20</v>
      </c>
      <c r="F75">
        <v>229</v>
      </c>
      <c r="G75">
        <f t="shared" si="8"/>
        <v>26</v>
      </c>
      <c r="H75">
        <v>15</v>
      </c>
      <c r="I75">
        <v>11</v>
      </c>
      <c r="J75">
        <f t="shared" si="9"/>
        <v>275</v>
      </c>
      <c r="L75">
        <v>20</v>
      </c>
      <c r="M75">
        <v>229</v>
      </c>
      <c r="N75">
        <v>26</v>
      </c>
      <c r="P75">
        <v>20</v>
      </c>
      <c r="Q75">
        <v>26</v>
      </c>
      <c r="R75">
        <v>229</v>
      </c>
      <c r="S75">
        <f t="shared" si="10"/>
        <v>46</v>
      </c>
      <c r="AN75">
        <v>229</v>
      </c>
      <c r="AO75">
        <v>13</v>
      </c>
      <c r="AP75">
        <v>7</v>
      </c>
      <c r="AQ75">
        <v>15</v>
      </c>
      <c r="AR75">
        <v>11</v>
      </c>
      <c r="BS75">
        <v>13</v>
      </c>
      <c r="BT75">
        <v>7</v>
      </c>
      <c r="BU75">
        <v>229</v>
      </c>
      <c r="BV75">
        <v>15</v>
      </c>
      <c r="BW75">
        <v>11</v>
      </c>
      <c r="CA75">
        <v>275</v>
      </c>
      <c r="CB75">
        <v>20</v>
      </c>
      <c r="CC75">
        <v>229</v>
      </c>
      <c r="CD75">
        <v>26</v>
      </c>
      <c r="CE75" s="79">
        <f t="shared" si="11"/>
        <v>7.2727272727272724E-2</v>
      </c>
      <c r="CF75" s="79">
        <f t="shared" si="12"/>
        <v>0.83272727272727276</v>
      </c>
      <c r="CG75" s="79">
        <f t="shared" si="13"/>
        <v>9.4545454545454544E-2</v>
      </c>
      <c r="CJ75" s="79">
        <v>7.2727272727272724E-2</v>
      </c>
      <c r="CK75" s="79">
        <v>9.4545454545454544E-2</v>
      </c>
    </row>
    <row r="76" spans="1:89" x14ac:dyDescent="0.2">
      <c r="A76" t="s">
        <v>74</v>
      </c>
      <c r="B76" t="s">
        <v>469</v>
      </c>
      <c r="C76">
        <v>13</v>
      </c>
      <c r="D76">
        <v>4</v>
      </c>
      <c r="E76">
        <f t="shared" si="7"/>
        <v>17</v>
      </c>
      <c r="F76">
        <v>240</v>
      </c>
      <c r="G76">
        <f t="shared" si="8"/>
        <v>22</v>
      </c>
      <c r="H76">
        <v>13</v>
      </c>
      <c r="I76">
        <v>9</v>
      </c>
      <c r="J76">
        <f t="shared" si="9"/>
        <v>279</v>
      </c>
      <c r="L76">
        <v>17</v>
      </c>
      <c r="M76">
        <v>240</v>
      </c>
      <c r="N76">
        <v>22</v>
      </c>
      <c r="P76">
        <v>17</v>
      </c>
      <c r="Q76">
        <v>22</v>
      </c>
      <c r="R76">
        <v>240</v>
      </c>
      <c r="S76">
        <f t="shared" si="10"/>
        <v>39</v>
      </c>
      <c r="AN76">
        <v>240</v>
      </c>
      <c r="AO76">
        <v>13</v>
      </c>
      <c r="AP76">
        <v>4</v>
      </c>
      <c r="AQ76">
        <v>13</v>
      </c>
      <c r="AR76">
        <v>9</v>
      </c>
      <c r="BS76">
        <v>13</v>
      </c>
      <c r="BT76">
        <v>4</v>
      </c>
      <c r="BU76">
        <v>240</v>
      </c>
      <c r="BV76">
        <v>13</v>
      </c>
      <c r="BW76">
        <v>9</v>
      </c>
      <c r="CA76">
        <v>279</v>
      </c>
      <c r="CB76">
        <v>17</v>
      </c>
      <c r="CC76">
        <v>240</v>
      </c>
      <c r="CD76">
        <v>22</v>
      </c>
      <c r="CE76" s="79">
        <f t="shared" si="11"/>
        <v>6.093189964157706E-2</v>
      </c>
      <c r="CF76" s="79">
        <f t="shared" si="12"/>
        <v>0.86021505376344087</v>
      </c>
      <c r="CG76" s="79">
        <f t="shared" si="13"/>
        <v>7.8853046594982074E-2</v>
      </c>
      <c r="CJ76" s="79">
        <v>6.093189964157706E-2</v>
      </c>
      <c r="CK76" s="79">
        <v>7.8853046594982074E-2</v>
      </c>
    </row>
    <row r="77" spans="1:89" x14ac:dyDescent="0.2">
      <c r="A77" t="s">
        <v>75</v>
      </c>
      <c r="B77" t="s">
        <v>469</v>
      </c>
      <c r="C77">
        <v>14</v>
      </c>
      <c r="D77">
        <v>4</v>
      </c>
      <c r="E77">
        <f t="shared" si="7"/>
        <v>18</v>
      </c>
      <c r="F77">
        <v>241</v>
      </c>
      <c r="G77">
        <f t="shared" si="8"/>
        <v>21</v>
      </c>
      <c r="H77">
        <v>13</v>
      </c>
      <c r="I77">
        <v>8</v>
      </c>
      <c r="J77">
        <f t="shared" si="9"/>
        <v>280</v>
      </c>
      <c r="L77">
        <v>18</v>
      </c>
      <c r="M77">
        <v>241</v>
      </c>
      <c r="N77">
        <v>21</v>
      </c>
      <c r="P77">
        <v>18</v>
      </c>
      <c r="Q77">
        <v>21</v>
      </c>
      <c r="R77">
        <v>241</v>
      </c>
      <c r="S77">
        <f t="shared" si="10"/>
        <v>39</v>
      </c>
      <c r="AN77">
        <v>241</v>
      </c>
      <c r="AO77">
        <v>14</v>
      </c>
      <c r="AP77">
        <v>4</v>
      </c>
      <c r="AQ77">
        <v>13</v>
      </c>
      <c r="AR77">
        <v>8</v>
      </c>
      <c r="BS77">
        <v>14</v>
      </c>
      <c r="BT77">
        <v>4</v>
      </c>
      <c r="BU77">
        <v>241</v>
      </c>
      <c r="BV77">
        <v>13</v>
      </c>
      <c r="BW77">
        <v>8</v>
      </c>
      <c r="CA77">
        <v>280</v>
      </c>
      <c r="CB77">
        <v>18</v>
      </c>
      <c r="CC77">
        <v>241</v>
      </c>
      <c r="CD77">
        <v>21</v>
      </c>
      <c r="CE77" s="79">
        <f t="shared" si="11"/>
        <v>6.4285714285714279E-2</v>
      </c>
      <c r="CF77" s="79">
        <f t="shared" si="12"/>
        <v>0.86071428571428577</v>
      </c>
      <c r="CG77" s="79">
        <f t="shared" si="13"/>
        <v>7.4999999999999997E-2</v>
      </c>
      <c r="CJ77" s="79">
        <v>6.4285714285714279E-2</v>
      </c>
      <c r="CK77" s="79">
        <v>7.4999999999999997E-2</v>
      </c>
    </row>
    <row r="78" spans="1:89" x14ac:dyDescent="0.2">
      <c r="A78" t="s">
        <v>76</v>
      </c>
      <c r="B78" t="s">
        <v>469</v>
      </c>
      <c r="C78">
        <v>14</v>
      </c>
      <c r="D78">
        <v>11</v>
      </c>
      <c r="E78">
        <f t="shared" si="7"/>
        <v>25</v>
      </c>
      <c r="F78">
        <v>228</v>
      </c>
      <c r="G78">
        <f t="shared" si="8"/>
        <v>22</v>
      </c>
      <c r="H78">
        <v>13</v>
      </c>
      <c r="I78">
        <v>9</v>
      </c>
      <c r="J78">
        <f t="shared" si="9"/>
        <v>275</v>
      </c>
      <c r="L78">
        <v>25</v>
      </c>
      <c r="M78">
        <v>228</v>
      </c>
      <c r="N78">
        <v>22</v>
      </c>
      <c r="P78">
        <v>25</v>
      </c>
      <c r="Q78">
        <v>22</v>
      </c>
      <c r="R78">
        <v>228</v>
      </c>
      <c r="S78">
        <f t="shared" si="10"/>
        <v>47</v>
      </c>
      <c r="AN78">
        <v>228</v>
      </c>
      <c r="AO78">
        <v>14</v>
      </c>
      <c r="AP78">
        <v>11</v>
      </c>
      <c r="AQ78">
        <v>13</v>
      </c>
      <c r="AR78">
        <v>9</v>
      </c>
      <c r="BS78">
        <v>14</v>
      </c>
      <c r="BT78">
        <v>11</v>
      </c>
      <c r="BU78">
        <v>228</v>
      </c>
      <c r="BV78">
        <v>13</v>
      </c>
      <c r="BW78">
        <v>9</v>
      </c>
      <c r="CA78">
        <v>275</v>
      </c>
      <c r="CB78">
        <v>25</v>
      </c>
      <c r="CC78">
        <v>228</v>
      </c>
      <c r="CD78">
        <v>22</v>
      </c>
      <c r="CE78" s="79">
        <f t="shared" si="11"/>
        <v>9.0909090909090912E-2</v>
      </c>
      <c r="CF78" s="79">
        <f t="shared" si="12"/>
        <v>0.8290909090909091</v>
      </c>
      <c r="CG78" s="79">
        <f t="shared" si="13"/>
        <v>0.08</v>
      </c>
      <c r="CJ78" s="79">
        <v>9.0909090909090912E-2</v>
      </c>
      <c r="CK78" s="79">
        <v>0.08</v>
      </c>
    </row>
    <row r="79" spans="1:89" x14ac:dyDescent="0.2">
      <c r="A79" t="s">
        <v>77</v>
      </c>
      <c r="B79" t="s">
        <v>469</v>
      </c>
      <c r="C79">
        <v>13</v>
      </c>
      <c r="D79">
        <v>20</v>
      </c>
      <c r="E79">
        <f t="shared" si="7"/>
        <v>33</v>
      </c>
      <c r="F79">
        <v>217</v>
      </c>
      <c r="G79">
        <f t="shared" si="8"/>
        <v>25</v>
      </c>
      <c r="H79">
        <v>18</v>
      </c>
      <c r="I79">
        <v>7</v>
      </c>
      <c r="J79">
        <f t="shared" si="9"/>
        <v>275</v>
      </c>
      <c r="L79">
        <v>33</v>
      </c>
      <c r="M79">
        <v>217</v>
      </c>
      <c r="N79">
        <v>25</v>
      </c>
      <c r="P79">
        <v>33</v>
      </c>
      <c r="Q79">
        <v>25</v>
      </c>
      <c r="R79">
        <v>217</v>
      </c>
      <c r="S79">
        <f t="shared" si="10"/>
        <v>58</v>
      </c>
      <c r="AN79">
        <v>217</v>
      </c>
      <c r="AO79">
        <v>13</v>
      </c>
      <c r="AP79">
        <v>20</v>
      </c>
      <c r="AQ79">
        <v>18</v>
      </c>
      <c r="AR79">
        <v>7</v>
      </c>
      <c r="BS79">
        <v>13</v>
      </c>
      <c r="BT79">
        <v>20</v>
      </c>
      <c r="BU79">
        <v>217</v>
      </c>
      <c r="BV79">
        <v>18</v>
      </c>
      <c r="BW79">
        <v>7</v>
      </c>
      <c r="CA79">
        <v>275</v>
      </c>
      <c r="CB79">
        <v>33</v>
      </c>
      <c r="CC79">
        <v>217</v>
      </c>
      <c r="CD79">
        <v>25</v>
      </c>
      <c r="CE79" s="79">
        <f t="shared" si="11"/>
        <v>0.12</v>
      </c>
      <c r="CF79" s="79">
        <f t="shared" si="12"/>
        <v>0.78909090909090907</v>
      </c>
      <c r="CG79" s="79">
        <f t="shared" si="13"/>
        <v>9.0909090909090912E-2</v>
      </c>
      <c r="CJ79" s="79">
        <v>0.12</v>
      </c>
      <c r="CK79" s="79">
        <v>9.0909090909090912E-2</v>
      </c>
    </row>
    <row r="80" spans="1:89" x14ac:dyDescent="0.2">
      <c r="A80" t="s">
        <v>78</v>
      </c>
      <c r="B80" t="s">
        <v>469</v>
      </c>
      <c r="C80">
        <v>12</v>
      </c>
      <c r="D80">
        <v>20</v>
      </c>
      <c r="E80">
        <f t="shared" si="7"/>
        <v>32</v>
      </c>
      <c r="F80">
        <v>221</v>
      </c>
      <c r="G80">
        <f t="shared" si="8"/>
        <v>20</v>
      </c>
      <c r="H80">
        <v>14</v>
      </c>
      <c r="I80">
        <v>6</v>
      </c>
      <c r="J80">
        <f t="shared" si="9"/>
        <v>273</v>
      </c>
      <c r="L80">
        <v>32</v>
      </c>
      <c r="M80">
        <v>221</v>
      </c>
      <c r="N80">
        <v>20</v>
      </c>
      <c r="P80">
        <v>32</v>
      </c>
      <c r="Q80">
        <v>20</v>
      </c>
      <c r="R80">
        <v>221</v>
      </c>
      <c r="S80">
        <f t="shared" si="10"/>
        <v>52</v>
      </c>
      <c r="AN80">
        <v>221</v>
      </c>
      <c r="AO80">
        <v>12</v>
      </c>
      <c r="AP80">
        <v>20</v>
      </c>
      <c r="AQ80">
        <v>14</v>
      </c>
      <c r="AR80">
        <v>6</v>
      </c>
      <c r="BS80">
        <v>12</v>
      </c>
      <c r="BT80">
        <v>20</v>
      </c>
      <c r="BU80">
        <v>221</v>
      </c>
      <c r="BV80">
        <v>14</v>
      </c>
      <c r="BW80">
        <v>6</v>
      </c>
      <c r="CA80">
        <v>273</v>
      </c>
      <c r="CB80">
        <v>32</v>
      </c>
      <c r="CC80">
        <v>221</v>
      </c>
      <c r="CD80">
        <v>20</v>
      </c>
      <c r="CE80" s="79">
        <f t="shared" si="11"/>
        <v>0.11721611721611722</v>
      </c>
      <c r="CF80" s="79">
        <f t="shared" si="12"/>
        <v>0.80952380952380953</v>
      </c>
      <c r="CG80" s="79">
        <f t="shared" si="13"/>
        <v>7.3260073260073263E-2</v>
      </c>
      <c r="CJ80" s="79">
        <v>0.11721611721611722</v>
      </c>
      <c r="CK80" s="79">
        <v>7.3260073260073263E-2</v>
      </c>
    </row>
    <row r="81" spans="1:89" x14ac:dyDescent="0.2">
      <c r="A81" t="s">
        <v>79</v>
      </c>
      <c r="B81" t="s">
        <v>469</v>
      </c>
      <c r="C81">
        <v>13</v>
      </c>
      <c r="D81">
        <v>4</v>
      </c>
      <c r="E81">
        <f t="shared" si="7"/>
        <v>17</v>
      </c>
      <c r="F81">
        <v>201</v>
      </c>
      <c r="G81">
        <f t="shared" si="8"/>
        <v>50</v>
      </c>
      <c r="H81">
        <v>42</v>
      </c>
      <c r="I81">
        <v>8</v>
      </c>
      <c r="J81">
        <f t="shared" si="9"/>
        <v>268</v>
      </c>
      <c r="L81">
        <v>17</v>
      </c>
      <c r="M81">
        <v>201</v>
      </c>
      <c r="N81">
        <v>50</v>
      </c>
      <c r="P81">
        <v>17</v>
      </c>
      <c r="Q81">
        <v>50</v>
      </c>
      <c r="R81">
        <v>201</v>
      </c>
      <c r="S81">
        <f t="shared" si="10"/>
        <v>67</v>
      </c>
      <c r="AN81">
        <v>201</v>
      </c>
      <c r="AO81">
        <v>13</v>
      </c>
      <c r="AP81">
        <v>4</v>
      </c>
      <c r="AQ81">
        <v>42</v>
      </c>
      <c r="AR81">
        <v>8</v>
      </c>
      <c r="BS81">
        <v>13</v>
      </c>
      <c r="BT81">
        <v>4</v>
      </c>
      <c r="BU81">
        <v>201</v>
      </c>
      <c r="BV81">
        <v>42</v>
      </c>
      <c r="BW81">
        <v>8</v>
      </c>
      <c r="CA81">
        <v>268</v>
      </c>
      <c r="CB81">
        <v>17</v>
      </c>
      <c r="CC81">
        <v>201</v>
      </c>
      <c r="CD81">
        <v>50</v>
      </c>
      <c r="CE81" s="79">
        <f t="shared" si="11"/>
        <v>6.3432835820895525E-2</v>
      </c>
      <c r="CF81" s="79">
        <f t="shared" si="12"/>
        <v>0.75</v>
      </c>
      <c r="CG81" s="79">
        <f t="shared" si="13"/>
        <v>0.18656716417910449</v>
      </c>
      <c r="CJ81" s="79">
        <v>6.3432835820895525E-2</v>
      </c>
      <c r="CK81" s="79">
        <v>0.18656716417910449</v>
      </c>
    </row>
    <row r="82" spans="1:89" x14ac:dyDescent="0.2">
      <c r="A82" t="s">
        <v>80</v>
      </c>
      <c r="B82" t="s">
        <v>469</v>
      </c>
      <c r="C82">
        <v>13</v>
      </c>
      <c r="D82">
        <v>3</v>
      </c>
      <c r="E82">
        <f t="shared" si="7"/>
        <v>16</v>
      </c>
      <c r="F82">
        <v>214</v>
      </c>
      <c r="G82">
        <f t="shared" si="8"/>
        <v>42</v>
      </c>
      <c r="H82">
        <v>34</v>
      </c>
      <c r="I82">
        <v>8</v>
      </c>
      <c r="J82">
        <f t="shared" si="9"/>
        <v>272</v>
      </c>
      <c r="L82">
        <v>16</v>
      </c>
      <c r="M82">
        <v>214</v>
      </c>
      <c r="N82">
        <v>42</v>
      </c>
      <c r="P82">
        <v>16</v>
      </c>
      <c r="Q82">
        <v>42</v>
      </c>
      <c r="R82">
        <v>214</v>
      </c>
      <c r="S82">
        <f t="shared" si="10"/>
        <v>58</v>
      </c>
      <c r="AN82">
        <v>214</v>
      </c>
      <c r="AO82">
        <v>13</v>
      </c>
      <c r="AP82">
        <v>3</v>
      </c>
      <c r="AQ82">
        <v>34</v>
      </c>
      <c r="AR82">
        <v>8</v>
      </c>
      <c r="BS82">
        <v>13</v>
      </c>
      <c r="BT82">
        <v>3</v>
      </c>
      <c r="BU82">
        <v>214</v>
      </c>
      <c r="BV82">
        <v>34</v>
      </c>
      <c r="BW82">
        <v>8</v>
      </c>
      <c r="CA82">
        <v>272</v>
      </c>
      <c r="CB82">
        <v>16</v>
      </c>
      <c r="CC82">
        <v>214</v>
      </c>
      <c r="CD82">
        <v>42</v>
      </c>
      <c r="CE82" s="79">
        <f t="shared" si="11"/>
        <v>5.8823529411764705E-2</v>
      </c>
      <c r="CF82" s="79">
        <f t="shared" si="12"/>
        <v>0.78676470588235292</v>
      </c>
      <c r="CG82" s="79">
        <f t="shared" si="13"/>
        <v>0.15441176470588236</v>
      </c>
      <c r="CJ82" s="79">
        <v>5.8823529411764705E-2</v>
      </c>
      <c r="CK82" s="79">
        <v>0.15441176470588236</v>
      </c>
    </row>
    <row r="83" spans="1:89" x14ac:dyDescent="0.2">
      <c r="A83" t="s">
        <v>81</v>
      </c>
      <c r="B83" t="s">
        <v>469</v>
      </c>
      <c r="C83">
        <v>17</v>
      </c>
      <c r="D83">
        <v>21</v>
      </c>
      <c r="E83">
        <f t="shared" si="7"/>
        <v>38</v>
      </c>
      <c r="F83">
        <v>218</v>
      </c>
      <c r="G83">
        <f t="shared" si="8"/>
        <v>19</v>
      </c>
      <c r="H83">
        <v>10</v>
      </c>
      <c r="I83">
        <v>9</v>
      </c>
      <c r="J83">
        <f t="shared" si="9"/>
        <v>275</v>
      </c>
      <c r="L83">
        <v>38</v>
      </c>
      <c r="M83">
        <v>218</v>
      </c>
      <c r="N83">
        <v>19</v>
      </c>
      <c r="P83">
        <v>38</v>
      </c>
      <c r="Q83">
        <v>19</v>
      </c>
      <c r="R83">
        <v>218</v>
      </c>
      <c r="S83">
        <f t="shared" si="10"/>
        <v>57</v>
      </c>
      <c r="AN83">
        <v>218</v>
      </c>
      <c r="AO83">
        <v>17</v>
      </c>
      <c r="AP83">
        <v>21</v>
      </c>
      <c r="AQ83">
        <v>10</v>
      </c>
      <c r="AR83">
        <v>9</v>
      </c>
      <c r="BS83">
        <v>17</v>
      </c>
      <c r="BT83">
        <v>21</v>
      </c>
      <c r="BU83">
        <v>218</v>
      </c>
      <c r="BV83">
        <v>10</v>
      </c>
      <c r="BW83">
        <v>9</v>
      </c>
      <c r="CA83">
        <v>275</v>
      </c>
      <c r="CB83">
        <v>38</v>
      </c>
      <c r="CC83">
        <v>218</v>
      </c>
      <c r="CD83">
        <v>19</v>
      </c>
      <c r="CE83" s="79">
        <f t="shared" si="11"/>
        <v>0.13818181818181818</v>
      </c>
      <c r="CF83" s="79">
        <f t="shared" si="12"/>
        <v>0.79272727272727272</v>
      </c>
      <c r="CG83" s="79">
        <f t="shared" si="13"/>
        <v>6.9090909090909092E-2</v>
      </c>
      <c r="CJ83" s="79">
        <v>0.13818181818181818</v>
      </c>
      <c r="CK83" s="79">
        <v>6.9090909090909092E-2</v>
      </c>
    </row>
    <row r="84" spans="1:89" x14ac:dyDescent="0.2">
      <c r="A84" t="s">
        <v>82</v>
      </c>
      <c r="B84" t="s">
        <v>469</v>
      </c>
      <c r="C84">
        <v>12</v>
      </c>
      <c r="D84">
        <v>21</v>
      </c>
      <c r="E84">
        <f t="shared" si="7"/>
        <v>33</v>
      </c>
      <c r="F84">
        <v>222</v>
      </c>
      <c r="G84">
        <f t="shared" si="8"/>
        <v>24</v>
      </c>
      <c r="H84">
        <v>11</v>
      </c>
      <c r="I84">
        <v>13</v>
      </c>
      <c r="J84">
        <f t="shared" si="9"/>
        <v>279</v>
      </c>
      <c r="L84">
        <v>33</v>
      </c>
      <c r="M84">
        <v>222</v>
      </c>
      <c r="N84">
        <v>24</v>
      </c>
      <c r="P84">
        <v>33</v>
      </c>
      <c r="Q84">
        <v>24</v>
      </c>
      <c r="R84">
        <v>222</v>
      </c>
      <c r="S84">
        <f t="shared" si="10"/>
        <v>57</v>
      </c>
      <c r="AN84">
        <v>222</v>
      </c>
      <c r="AO84">
        <v>12</v>
      </c>
      <c r="AP84">
        <v>21</v>
      </c>
      <c r="AQ84">
        <v>11</v>
      </c>
      <c r="AR84">
        <v>13</v>
      </c>
      <c r="BS84">
        <v>12</v>
      </c>
      <c r="BT84">
        <v>21</v>
      </c>
      <c r="BU84">
        <v>222</v>
      </c>
      <c r="BV84">
        <v>11</v>
      </c>
      <c r="BW84">
        <v>13</v>
      </c>
      <c r="CA84">
        <v>279</v>
      </c>
      <c r="CB84">
        <v>33</v>
      </c>
      <c r="CC84">
        <v>222</v>
      </c>
      <c r="CD84">
        <v>24</v>
      </c>
      <c r="CE84" s="79">
        <f t="shared" si="11"/>
        <v>0.11827956989247312</v>
      </c>
      <c r="CF84" s="79">
        <f t="shared" si="12"/>
        <v>0.79569892473118276</v>
      </c>
      <c r="CG84" s="79">
        <f t="shared" si="13"/>
        <v>8.6021505376344093E-2</v>
      </c>
      <c r="CJ84" s="79">
        <v>0.11827956989247312</v>
      </c>
      <c r="CK84" s="79">
        <v>8.6021505376344093E-2</v>
      </c>
    </row>
    <row r="85" spans="1:89" x14ac:dyDescent="0.2">
      <c r="A85" t="s">
        <v>83</v>
      </c>
      <c r="B85" t="s">
        <v>469</v>
      </c>
      <c r="C85">
        <v>15</v>
      </c>
      <c r="D85">
        <v>11</v>
      </c>
      <c r="E85">
        <f t="shared" si="7"/>
        <v>26</v>
      </c>
      <c r="F85">
        <v>233</v>
      </c>
      <c r="G85">
        <f t="shared" si="8"/>
        <v>22</v>
      </c>
      <c r="H85">
        <v>13</v>
      </c>
      <c r="I85">
        <v>9</v>
      </c>
      <c r="J85">
        <f t="shared" si="9"/>
        <v>281</v>
      </c>
      <c r="L85">
        <v>26</v>
      </c>
      <c r="M85">
        <v>233</v>
      </c>
      <c r="N85">
        <v>22</v>
      </c>
      <c r="P85">
        <v>26</v>
      </c>
      <c r="Q85">
        <v>22</v>
      </c>
      <c r="R85">
        <v>233</v>
      </c>
      <c r="S85">
        <f t="shared" si="10"/>
        <v>48</v>
      </c>
      <c r="AN85">
        <v>233</v>
      </c>
      <c r="AO85">
        <v>15</v>
      </c>
      <c r="AP85">
        <v>11</v>
      </c>
      <c r="AQ85">
        <v>13</v>
      </c>
      <c r="AR85">
        <v>9</v>
      </c>
      <c r="BS85">
        <v>15</v>
      </c>
      <c r="BT85">
        <v>11</v>
      </c>
      <c r="BU85">
        <v>233</v>
      </c>
      <c r="BV85">
        <v>13</v>
      </c>
      <c r="BW85">
        <v>9</v>
      </c>
      <c r="CA85">
        <v>281</v>
      </c>
      <c r="CB85">
        <v>26</v>
      </c>
      <c r="CC85">
        <v>233</v>
      </c>
      <c r="CD85">
        <v>22</v>
      </c>
      <c r="CE85" s="79">
        <f t="shared" si="11"/>
        <v>9.2526690391459068E-2</v>
      </c>
      <c r="CF85" s="79">
        <f t="shared" si="12"/>
        <v>0.8291814946619217</v>
      </c>
      <c r="CG85" s="79">
        <f t="shared" si="13"/>
        <v>7.8291814946619215E-2</v>
      </c>
      <c r="CJ85" s="79">
        <v>9.2526690391459068E-2</v>
      </c>
      <c r="CK85" s="79">
        <v>7.8291814946619215E-2</v>
      </c>
    </row>
    <row r="86" spans="1:89" x14ac:dyDescent="0.2">
      <c r="A86" t="s">
        <v>84</v>
      </c>
      <c r="B86" t="s">
        <v>469</v>
      </c>
      <c r="C86">
        <v>14</v>
      </c>
      <c r="D86">
        <v>4</v>
      </c>
      <c r="E86">
        <f t="shared" si="7"/>
        <v>18</v>
      </c>
      <c r="F86">
        <v>238</v>
      </c>
      <c r="G86">
        <f t="shared" si="8"/>
        <v>19</v>
      </c>
      <c r="H86">
        <v>12</v>
      </c>
      <c r="I86">
        <v>7</v>
      </c>
      <c r="J86">
        <f t="shared" si="9"/>
        <v>275</v>
      </c>
      <c r="L86">
        <v>18</v>
      </c>
      <c r="M86">
        <v>238</v>
      </c>
      <c r="N86">
        <v>19</v>
      </c>
      <c r="P86">
        <v>18</v>
      </c>
      <c r="Q86">
        <v>19</v>
      </c>
      <c r="R86">
        <v>238</v>
      </c>
      <c r="S86">
        <f t="shared" si="10"/>
        <v>37</v>
      </c>
      <c r="AN86">
        <v>238</v>
      </c>
      <c r="AO86">
        <v>14</v>
      </c>
      <c r="AP86">
        <v>4</v>
      </c>
      <c r="AQ86">
        <v>12</v>
      </c>
      <c r="AR86">
        <v>7</v>
      </c>
      <c r="BS86">
        <v>14</v>
      </c>
      <c r="BT86">
        <v>4</v>
      </c>
      <c r="BU86">
        <v>238</v>
      </c>
      <c r="BV86">
        <v>12</v>
      </c>
      <c r="BW86">
        <v>7</v>
      </c>
      <c r="CA86">
        <v>275</v>
      </c>
      <c r="CB86">
        <v>18</v>
      </c>
      <c r="CC86">
        <v>238</v>
      </c>
      <c r="CD86">
        <v>19</v>
      </c>
      <c r="CE86" s="79">
        <f t="shared" si="11"/>
        <v>6.545454545454546E-2</v>
      </c>
      <c r="CF86" s="79">
        <f t="shared" si="12"/>
        <v>0.86545454545454548</v>
      </c>
      <c r="CG86" s="79">
        <f t="shared" si="13"/>
        <v>6.9090909090909092E-2</v>
      </c>
      <c r="CJ86" s="79">
        <v>6.545454545454546E-2</v>
      </c>
      <c r="CK86" s="79">
        <v>6.9090909090909092E-2</v>
      </c>
    </row>
    <row r="87" spans="1:89" x14ac:dyDescent="0.2">
      <c r="A87" t="s">
        <v>85</v>
      </c>
      <c r="B87" t="s">
        <v>469</v>
      </c>
      <c r="C87">
        <v>13</v>
      </c>
      <c r="D87">
        <v>4</v>
      </c>
      <c r="E87">
        <f t="shared" si="7"/>
        <v>17</v>
      </c>
      <c r="F87">
        <v>238</v>
      </c>
      <c r="G87">
        <f t="shared" si="8"/>
        <v>21</v>
      </c>
      <c r="H87">
        <v>14</v>
      </c>
      <c r="I87">
        <v>7</v>
      </c>
      <c r="J87">
        <f t="shared" si="9"/>
        <v>276</v>
      </c>
      <c r="L87">
        <v>17</v>
      </c>
      <c r="M87">
        <v>238</v>
      </c>
      <c r="N87">
        <v>21</v>
      </c>
      <c r="P87">
        <v>17</v>
      </c>
      <c r="Q87">
        <v>21</v>
      </c>
      <c r="R87">
        <v>238</v>
      </c>
      <c r="S87">
        <f t="shared" si="10"/>
        <v>38</v>
      </c>
      <c r="AN87">
        <v>238</v>
      </c>
      <c r="AO87">
        <v>13</v>
      </c>
      <c r="AP87">
        <v>4</v>
      </c>
      <c r="AQ87">
        <v>14</v>
      </c>
      <c r="AR87">
        <v>7</v>
      </c>
      <c r="BS87">
        <v>13</v>
      </c>
      <c r="BT87">
        <v>4</v>
      </c>
      <c r="BU87">
        <v>238</v>
      </c>
      <c r="BV87">
        <v>14</v>
      </c>
      <c r="BW87">
        <v>7</v>
      </c>
      <c r="CA87">
        <v>276</v>
      </c>
      <c r="CB87">
        <v>17</v>
      </c>
      <c r="CC87">
        <v>238</v>
      </c>
      <c r="CD87">
        <v>21</v>
      </c>
      <c r="CE87" s="79">
        <f t="shared" si="11"/>
        <v>6.1594202898550728E-2</v>
      </c>
      <c r="CF87" s="79">
        <f t="shared" si="12"/>
        <v>0.8623188405797102</v>
      </c>
      <c r="CG87" s="79">
        <f t="shared" si="13"/>
        <v>7.6086956521739135E-2</v>
      </c>
      <c r="CJ87" s="79">
        <v>6.1594202898550728E-2</v>
      </c>
      <c r="CK87" s="79">
        <v>7.6086956521739135E-2</v>
      </c>
    </row>
    <row r="88" spans="1:89" x14ac:dyDescent="0.2">
      <c r="A88" t="s">
        <v>86</v>
      </c>
      <c r="B88" t="s">
        <v>469</v>
      </c>
      <c r="C88">
        <v>14</v>
      </c>
      <c r="D88">
        <v>31</v>
      </c>
      <c r="E88">
        <f t="shared" si="7"/>
        <v>45</v>
      </c>
      <c r="F88">
        <v>199</v>
      </c>
      <c r="G88">
        <f t="shared" si="8"/>
        <v>17</v>
      </c>
      <c r="H88">
        <v>10</v>
      </c>
      <c r="I88">
        <v>7</v>
      </c>
      <c r="J88">
        <f t="shared" si="9"/>
        <v>261</v>
      </c>
      <c r="L88">
        <v>45</v>
      </c>
      <c r="M88">
        <v>199</v>
      </c>
      <c r="N88">
        <v>17</v>
      </c>
      <c r="P88">
        <v>45</v>
      </c>
      <c r="Q88">
        <v>17</v>
      </c>
      <c r="R88">
        <v>199</v>
      </c>
      <c r="S88">
        <f t="shared" si="10"/>
        <v>62</v>
      </c>
      <c r="AN88">
        <v>199</v>
      </c>
      <c r="AO88">
        <v>14</v>
      </c>
      <c r="AP88">
        <v>31</v>
      </c>
      <c r="AQ88">
        <v>10</v>
      </c>
      <c r="AR88">
        <v>7</v>
      </c>
      <c r="BS88">
        <v>14</v>
      </c>
      <c r="BT88">
        <v>31</v>
      </c>
      <c r="BU88">
        <v>199</v>
      </c>
      <c r="BV88">
        <v>10</v>
      </c>
      <c r="BW88">
        <v>7</v>
      </c>
      <c r="CA88">
        <v>261</v>
      </c>
      <c r="CB88">
        <v>45</v>
      </c>
      <c r="CC88">
        <v>199</v>
      </c>
      <c r="CD88">
        <v>17</v>
      </c>
      <c r="CE88" s="79">
        <f t="shared" si="11"/>
        <v>0.17241379310344829</v>
      </c>
      <c r="CF88" s="79">
        <f t="shared" si="12"/>
        <v>0.76245210727969348</v>
      </c>
      <c r="CG88" s="79">
        <f t="shared" si="13"/>
        <v>6.5134099616858232E-2</v>
      </c>
      <c r="CJ88" s="79">
        <v>0.17241379310344829</v>
      </c>
      <c r="CK88" s="79">
        <v>6.5134099616858232E-2</v>
      </c>
    </row>
    <row r="89" spans="1:89" x14ac:dyDescent="0.2">
      <c r="A89" t="s">
        <v>87</v>
      </c>
      <c r="B89" t="s">
        <v>469</v>
      </c>
      <c r="C89">
        <v>13</v>
      </c>
      <c r="D89">
        <v>9</v>
      </c>
      <c r="E89">
        <f t="shared" si="7"/>
        <v>22</v>
      </c>
      <c r="F89">
        <v>229</v>
      </c>
      <c r="G89">
        <f t="shared" si="8"/>
        <v>26</v>
      </c>
      <c r="H89">
        <v>18</v>
      </c>
      <c r="I89">
        <v>8</v>
      </c>
      <c r="J89">
        <f t="shared" si="9"/>
        <v>277</v>
      </c>
      <c r="L89">
        <v>22</v>
      </c>
      <c r="M89">
        <v>229</v>
      </c>
      <c r="N89">
        <v>26</v>
      </c>
      <c r="P89">
        <v>22</v>
      </c>
      <c r="Q89">
        <v>26</v>
      </c>
      <c r="R89">
        <v>229</v>
      </c>
      <c r="S89">
        <f t="shared" si="10"/>
        <v>48</v>
      </c>
      <c r="AN89">
        <v>229</v>
      </c>
      <c r="AO89">
        <v>13</v>
      </c>
      <c r="AP89">
        <v>9</v>
      </c>
      <c r="AQ89">
        <v>18</v>
      </c>
      <c r="AR89">
        <v>8</v>
      </c>
      <c r="BS89">
        <v>13</v>
      </c>
      <c r="BT89">
        <v>9</v>
      </c>
      <c r="BU89">
        <v>229</v>
      </c>
      <c r="BV89">
        <v>18</v>
      </c>
      <c r="BW89">
        <v>8</v>
      </c>
      <c r="CA89">
        <v>277</v>
      </c>
      <c r="CB89">
        <v>22</v>
      </c>
      <c r="CC89">
        <v>229</v>
      </c>
      <c r="CD89">
        <v>26</v>
      </c>
      <c r="CE89" s="79">
        <f t="shared" si="11"/>
        <v>7.9422382671480149E-2</v>
      </c>
      <c r="CF89" s="79">
        <f t="shared" si="12"/>
        <v>0.8267148014440433</v>
      </c>
      <c r="CG89" s="79">
        <f t="shared" si="13"/>
        <v>9.3862815884476536E-2</v>
      </c>
      <c r="CJ89" s="79">
        <v>7.9422382671480149E-2</v>
      </c>
      <c r="CK89" s="79">
        <v>9.3862815884476536E-2</v>
      </c>
    </row>
    <row r="90" spans="1:89" x14ac:dyDescent="0.2">
      <c r="A90" t="s">
        <v>88</v>
      </c>
      <c r="B90" t="s">
        <v>469</v>
      </c>
      <c r="C90">
        <v>16</v>
      </c>
      <c r="D90">
        <v>29</v>
      </c>
      <c r="E90">
        <f t="shared" si="7"/>
        <v>45</v>
      </c>
      <c r="F90">
        <v>203</v>
      </c>
      <c r="G90">
        <f t="shared" si="8"/>
        <v>28</v>
      </c>
      <c r="H90">
        <v>18</v>
      </c>
      <c r="I90">
        <v>10</v>
      </c>
      <c r="J90">
        <f t="shared" si="9"/>
        <v>276</v>
      </c>
      <c r="L90">
        <v>45</v>
      </c>
      <c r="M90">
        <v>203</v>
      </c>
      <c r="N90">
        <v>28</v>
      </c>
      <c r="P90">
        <v>45</v>
      </c>
      <c r="Q90">
        <v>28</v>
      </c>
      <c r="R90">
        <v>203</v>
      </c>
      <c r="S90">
        <f t="shared" si="10"/>
        <v>73</v>
      </c>
      <c r="AN90">
        <v>203</v>
      </c>
      <c r="AO90">
        <v>16</v>
      </c>
      <c r="AP90">
        <v>29</v>
      </c>
      <c r="AQ90">
        <v>18</v>
      </c>
      <c r="AR90">
        <v>10</v>
      </c>
      <c r="BS90">
        <v>16</v>
      </c>
      <c r="BT90">
        <v>29</v>
      </c>
      <c r="BU90">
        <v>203</v>
      </c>
      <c r="BV90">
        <v>18</v>
      </c>
      <c r="BW90">
        <v>10</v>
      </c>
      <c r="CA90">
        <v>276</v>
      </c>
      <c r="CB90">
        <v>45</v>
      </c>
      <c r="CC90">
        <v>203</v>
      </c>
      <c r="CD90">
        <v>28</v>
      </c>
      <c r="CE90" s="79">
        <f t="shared" si="11"/>
        <v>0.16304347826086957</v>
      </c>
      <c r="CF90" s="79">
        <f t="shared" si="12"/>
        <v>0.73550724637681164</v>
      </c>
      <c r="CG90" s="79">
        <f t="shared" si="13"/>
        <v>0.10144927536231885</v>
      </c>
      <c r="CJ90" s="79">
        <v>0.16304347826086957</v>
      </c>
      <c r="CK90" s="79">
        <v>0.10144927536231885</v>
      </c>
    </row>
    <row r="91" spans="1:89" x14ac:dyDescent="0.2">
      <c r="A91" t="s">
        <v>89</v>
      </c>
      <c r="B91" t="s">
        <v>469</v>
      </c>
      <c r="C91">
        <v>15</v>
      </c>
      <c r="D91">
        <v>16</v>
      </c>
      <c r="E91">
        <f t="shared" si="7"/>
        <v>31</v>
      </c>
      <c r="F91">
        <v>216</v>
      </c>
      <c r="G91">
        <f t="shared" si="8"/>
        <v>18</v>
      </c>
      <c r="H91">
        <v>11</v>
      </c>
      <c r="I91">
        <v>7</v>
      </c>
      <c r="J91">
        <f t="shared" si="9"/>
        <v>265</v>
      </c>
      <c r="L91">
        <v>31</v>
      </c>
      <c r="M91">
        <v>216</v>
      </c>
      <c r="N91">
        <v>18</v>
      </c>
      <c r="P91">
        <v>31</v>
      </c>
      <c r="Q91">
        <v>18</v>
      </c>
      <c r="R91">
        <v>216</v>
      </c>
      <c r="S91">
        <f t="shared" si="10"/>
        <v>49</v>
      </c>
      <c r="AN91">
        <v>216</v>
      </c>
      <c r="AO91">
        <v>15</v>
      </c>
      <c r="AP91">
        <v>16</v>
      </c>
      <c r="AQ91">
        <v>11</v>
      </c>
      <c r="AR91">
        <v>7</v>
      </c>
      <c r="BS91">
        <v>15</v>
      </c>
      <c r="BT91">
        <v>16</v>
      </c>
      <c r="BU91">
        <v>216</v>
      </c>
      <c r="BV91">
        <v>11</v>
      </c>
      <c r="BW91">
        <v>7</v>
      </c>
      <c r="CA91">
        <v>265</v>
      </c>
      <c r="CB91">
        <v>31</v>
      </c>
      <c r="CC91">
        <v>216</v>
      </c>
      <c r="CD91">
        <v>18</v>
      </c>
      <c r="CE91" s="79">
        <f t="shared" si="11"/>
        <v>0.1169811320754717</v>
      </c>
      <c r="CF91" s="79">
        <f t="shared" si="12"/>
        <v>0.81509433962264155</v>
      </c>
      <c r="CG91" s="79">
        <f t="shared" si="13"/>
        <v>6.7924528301886791E-2</v>
      </c>
      <c r="CJ91" s="79">
        <v>0.1169811320754717</v>
      </c>
      <c r="CK91" s="79">
        <v>6.7924528301886791E-2</v>
      </c>
    </row>
    <row r="92" spans="1:89" x14ac:dyDescent="0.2">
      <c r="A92" t="s">
        <v>90</v>
      </c>
      <c r="B92" t="s">
        <v>469</v>
      </c>
      <c r="C92">
        <v>14</v>
      </c>
      <c r="D92">
        <v>7</v>
      </c>
      <c r="E92">
        <f t="shared" si="7"/>
        <v>21</v>
      </c>
      <c r="F92">
        <v>233</v>
      </c>
      <c r="G92">
        <f t="shared" si="8"/>
        <v>25</v>
      </c>
      <c r="H92">
        <v>17</v>
      </c>
      <c r="I92">
        <v>8</v>
      </c>
      <c r="J92">
        <f t="shared" si="9"/>
        <v>279</v>
      </c>
      <c r="L92">
        <v>21</v>
      </c>
      <c r="M92">
        <v>233</v>
      </c>
      <c r="N92">
        <v>25</v>
      </c>
      <c r="P92">
        <v>21</v>
      </c>
      <c r="Q92">
        <v>25</v>
      </c>
      <c r="R92">
        <v>233</v>
      </c>
      <c r="S92">
        <f t="shared" si="10"/>
        <v>46</v>
      </c>
      <c r="AN92">
        <v>233</v>
      </c>
      <c r="AO92">
        <v>14</v>
      </c>
      <c r="AP92">
        <v>7</v>
      </c>
      <c r="AQ92">
        <v>17</v>
      </c>
      <c r="AR92">
        <v>8</v>
      </c>
      <c r="BS92">
        <v>14</v>
      </c>
      <c r="BT92">
        <v>7</v>
      </c>
      <c r="BU92">
        <v>233</v>
      </c>
      <c r="BV92">
        <v>17</v>
      </c>
      <c r="BW92">
        <v>8</v>
      </c>
      <c r="CA92">
        <v>279</v>
      </c>
      <c r="CB92">
        <v>21</v>
      </c>
      <c r="CC92">
        <v>233</v>
      </c>
      <c r="CD92">
        <v>25</v>
      </c>
      <c r="CE92" s="79">
        <f t="shared" si="11"/>
        <v>7.5268817204301078E-2</v>
      </c>
      <c r="CF92" s="79">
        <f t="shared" si="12"/>
        <v>0.83512544802867383</v>
      </c>
      <c r="CG92" s="79">
        <f t="shared" si="13"/>
        <v>8.9605734767025089E-2</v>
      </c>
      <c r="CJ92" s="79">
        <v>7.5268817204301078E-2</v>
      </c>
      <c r="CK92" s="79">
        <v>8.9605734767025089E-2</v>
      </c>
    </row>
    <row r="93" spans="1:89" x14ac:dyDescent="0.2">
      <c r="A93" t="s">
        <v>91</v>
      </c>
      <c r="B93" t="s">
        <v>469</v>
      </c>
      <c r="C93">
        <v>14</v>
      </c>
      <c r="D93">
        <v>8</v>
      </c>
      <c r="E93">
        <f t="shared" si="7"/>
        <v>22</v>
      </c>
      <c r="F93">
        <v>227</v>
      </c>
      <c r="G93">
        <f t="shared" si="8"/>
        <v>23</v>
      </c>
      <c r="H93">
        <v>15</v>
      </c>
      <c r="I93">
        <v>8</v>
      </c>
      <c r="J93">
        <f t="shared" si="9"/>
        <v>272</v>
      </c>
      <c r="L93">
        <v>22</v>
      </c>
      <c r="M93">
        <v>227</v>
      </c>
      <c r="N93">
        <v>23</v>
      </c>
      <c r="P93">
        <v>22</v>
      </c>
      <c r="Q93">
        <v>23</v>
      </c>
      <c r="R93">
        <v>227</v>
      </c>
      <c r="S93">
        <f t="shared" si="10"/>
        <v>45</v>
      </c>
      <c r="AN93">
        <v>227</v>
      </c>
      <c r="AO93">
        <v>14</v>
      </c>
      <c r="AP93">
        <v>8</v>
      </c>
      <c r="AQ93">
        <v>15</v>
      </c>
      <c r="AR93">
        <v>8</v>
      </c>
      <c r="BS93">
        <v>14</v>
      </c>
      <c r="BT93">
        <v>8</v>
      </c>
      <c r="BU93">
        <v>227</v>
      </c>
      <c r="BV93">
        <v>15</v>
      </c>
      <c r="BW93">
        <v>8</v>
      </c>
      <c r="CA93">
        <v>272</v>
      </c>
      <c r="CB93">
        <v>22</v>
      </c>
      <c r="CC93">
        <v>227</v>
      </c>
      <c r="CD93">
        <v>23</v>
      </c>
      <c r="CE93" s="79">
        <f t="shared" si="11"/>
        <v>8.0882352941176475E-2</v>
      </c>
      <c r="CF93" s="79">
        <f t="shared" si="12"/>
        <v>0.8345588235294118</v>
      </c>
      <c r="CG93" s="79">
        <f t="shared" si="13"/>
        <v>8.455882352941177E-2</v>
      </c>
      <c r="CJ93" s="79">
        <v>8.0882352941176475E-2</v>
      </c>
      <c r="CK93" s="79">
        <v>8.455882352941177E-2</v>
      </c>
    </row>
    <row r="94" spans="1:89" x14ac:dyDescent="0.2">
      <c r="A94" t="s">
        <v>92</v>
      </c>
      <c r="B94" t="s">
        <v>469</v>
      </c>
      <c r="C94">
        <v>13</v>
      </c>
      <c r="D94">
        <v>4</v>
      </c>
      <c r="E94">
        <f t="shared" si="7"/>
        <v>17</v>
      </c>
      <c r="F94">
        <v>234</v>
      </c>
      <c r="G94">
        <f t="shared" si="8"/>
        <v>22</v>
      </c>
      <c r="H94">
        <v>13</v>
      </c>
      <c r="I94">
        <v>9</v>
      </c>
      <c r="J94">
        <f t="shared" si="9"/>
        <v>273</v>
      </c>
      <c r="L94">
        <v>17</v>
      </c>
      <c r="M94">
        <v>234</v>
      </c>
      <c r="N94">
        <v>22</v>
      </c>
      <c r="P94">
        <v>17</v>
      </c>
      <c r="Q94">
        <v>22</v>
      </c>
      <c r="R94">
        <v>234</v>
      </c>
      <c r="S94">
        <f t="shared" si="10"/>
        <v>39</v>
      </c>
      <c r="AN94">
        <v>234</v>
      </c>
      <c r="AO94">
        <v>13</v>
      </c>
      <c r="AP94">
        <v>4</v>
      </c>
      <c r="AQ94">
        <v>13</v>
      </c>
      <c r="AR94">
        <v>9</v>
      </c>
      <c r="BS94">
        <v>13</v>
      </c>
      <c r="BT94">
        <v>4</v>
      </c>
      <c r="BU94">
        <v>234</v>
      </c>
      <c r="BV94">
        <v>13</v>
      </c>
      <c r="BW94">
        <v>9</v>
      </c>
      <c r="CA94">
        <v>273</v>
      </c>
      <c r="CB94">
        <v>17</v>
      </c>
      <c r="CC94">
        <v>234</v>
      </c>
      <c r="CD94">
        <v>22</v>
      </c>
      <c r="CE94" s="79">
        <f t="shared" si="11"/>
        <v>6.2271062271062272E-2</v>
      </c>
      <c r="CF94" s="79">
        <f t="shared" si="12"/>
        <v>0.8571428571428571</v>
      </c>
      <c r="CG94" s="79">
        <f t="shared" si="13"/>
        <v>8.0586080586080591E-2</v>
      </c>
      <c r="CJ94" s="79">
        <v>6.2271062271062272E-2</v>
      </c>
      <c r="CK94" s="79">
        <v>8.0586080586080591E-2</v>
      </c>
    </row>
    <row r="95" spans="1:89" x14ac:dyDescent="0.2">
      <c r="A95" t="s">
        <v>93</v>
      </c>
      <c r="B95" t="s">
        <v>469</v>
      </c>
      <c r="C95">
        <v>13</v>
      </c>
      <c r="D95">
        <v>4</v>
      </c>
      <c r="E95">
        <f t="shared" si="7"/>
        <v>17</v>
      </c>
      <c r="F95">
        <v>220</v>
      </c>
      <c r="G95">
        <f t="shared" si="8"/>
        <v>29</v>
      </c>
      <c r="H95">
        <v>20</v>
      </c>
      <c r="I95">
        <v>9</v>
      </c>
      <c r="J95">
        <f t="shared" si="9"/>
        <v>266</v>
      </c>
      <c r="L95">
        <v>17</v>
      </c>
      <c r="M95">
        <v>220</v>
      </c>
      <c r="N95">
        <v>29</v>
      </c>
      <c r="P95">
        <v>17</v>
      </c>
      <c r="Q95">
        <v>29</v>
      </c>
      <c r="R95">
        <v>220</v>
      </c>
      <c r="S95">
        <f t="shared" si="10"/>
        <v>46</v>
      </c>
      <c r="AN95">
        <v>220</v>
      </c>
      <c r="AO95">
        <v>13</v>
      </c>
      <c r="AP95">
        <v>4</v>
      </c>
      <c r="AQ95">
        <v>20</v>
      </c>
      <c r="AR95">
        <v>9</v>
      </c>
      <c r="BS95">
        <v>13</v>
      </c>
      <c r="BT95">
        <v>4</v>
      </c>
      <c r="BU95">
        <v>220</v>
      </c>
      <c r="BV95">
        <v>20</v>
      </c>
      <c r="BW95">
        <v>9</v>
      </c>
      <c r="CA95">
        <v>266</v>
      </c>
      <c r="CB95">
        <v>17</v>
      </c>
      <c r="CC95">
        <v>220</v>
      </c>
      <c r="CD95">
        <v>29</v>
      </c>
      <c r="CE95" s="79">
        <f t="shared" si="11"/>
        <v>6.3909774436090222E-2</v>
      </c>
      <c r="CF95" s="79">
        <f t="shared" si="12"/>
        <v>0.82706766917293228</v>
      </c>
      <c r="CG95" s="79">
        <f t="shared" si="13"/>
        <v>0.10902255639097744</v>
      </c>
      <c r="CJ95" s="79">
        <v>6.3909774436090222E-2</v>
      </c>
      <c r="CK95" s="79">
        <v>0.10902255639097744</v>
      </c>
    </row>
    <row r="96" spans="1:89" x14ac:dyDescent="0.2">
      <c r="A96" t="s">
        <v>94</v>
      </c>
      <c r="B96" t="s">
        <v>469</v>
      </c>
      <c r="C96">
        <v>15</v>
      </c>
      <c r="D96">
        <v>5</v>
      </c>
      <c r="E96">
        <f t="shared" si="7"/>
        <v>20</v>
      </c>
      <c r="F96">
        <v>239</v>
      </c>
      <c r="G96">
        <f t="shared" si="8"/>
        <v>22</v>
      </c>
      <c r="H96">
        <v>13</v>
      </c>
      <c r="I96">
        <v>9</v>
      </c>
      <c r="J96">
        <f t="shared" si="9"/>
        <v>281</v>
      </c>
      <c r="L96">
        <v>20</v>
      </c>
      <c r="M96">
        <v>239</v>
      </c>
      <c r="N96">
        <v>22</v>
      </c>
      <c r="P96">
        <v>20</v>
      </c>
      <c r="Q96">
        <v>22</v>
      </c>
      <c r="R96">
        <v>239</v>
      </c>
      <c r="S96">
        <f t="shared" si="10"/>
        <v>42</v>
      </c>
      <c r="AN96">
        <v>239</v>
      </c>
      <c r="AO96">
        <v>15</v>
      </c>
      <c r="AP96">
        <v>5</v>
      </c>
      <c r="AQ96">
        <v>13</v>
      </c>
      <c r="AR96">
        <v>9</v>
      </c>
      <c r="BS96">
        <v>15</v>
      </c>
      <c r="BT96">
        <v>5</v>
      </c>
      <c r="BU96">
        <v>239</v>
      </c>
      <c r="BV96">
        <v>13</v>
      </c>
      <c r="BW96">
        <v>9</v>
      </c>
      <c r="CA96">
        <v>281</v>
      </c>
      <c r="CB96">
        <v>20</v>
      </c>
      <c r="CC96">
        <v>239</v>
      </c>
      <c r="CD96">
        <v>22</v>
      </c>
      <c r="CE96" s="79">
        <f t="shared" si="11"/>
        <v>7.1174377224199295E-2</v>
      </c>
      <c r="CF96" s="79">
        <f t="shared" si="12"/>
        <v>0.85053380782918153</v>
      </c>
      <c r="CG96" s="79">
        <f t="shared" si="13"/>
        <v>7.8291814946619215E-2</v>
      </c>
      <c r="CJ96" s="79">
        <v>7.1174377224199295E-2</v>
      </c>
      <c r="CK96" s="79">
        <v>7.8291814946619215E-2</v>
      </c>
    </row>
    <row r="97" spans="1:89" x14ac:dyDescent="0.2">
      <c r="A97" t="s">
        <v>95</v>
      </c>
      <c r="B97" t="s">
        <v>470</v>
      </c>
      <c r="C97">
        <v>14</v>
      </c>
      <c r="D97">
        <v>4</v>
      </c>
      <c r="E97">
        <f t="shared" si="7"/>
        <v>18</v>
      </c>
      <c r="F97">
        <v>238</v>
      </c>
      <c r="G97">
        <f t="shared" si="8"/>
        <v>21</v>
      </c>
      <c r="H97">
        <v>15</v>
      </c>
      <c r="I97">
        <v>6</v>
      </c>
      <c r="J97">
        <f t="shared" si="9"/>
        <v>277</v>
      </c>
      <c r="L97">
        <v>18</v>
      </c>
      <c r="M97">
        <v>238</v>
      </c>
      <c r="N97">
        <v>21</v>
      </c>
      <c r="P97">
        <v>18</v>
      </c>
      <c r="Q97">
        <v>21</v>
      </c>
      <c r="R97">
        <v>238</v>
      </c>
      <c r="S97">
        <f t="shared" si="10"/>
        <v>39</v>
      </c>
      <c r="AN97">
        <v>238</v>
      </c>
      <c r="AO97">
        <v>14</v>
      </c>
      <c r="AP97">
        <v>4</v>
      </c>
      <c r="AQ97">
        <v>15</v>
      </c>
      <c r="AR97">
        <v>6</v>
      </c>
      <c r="BS97">
        <v>14</v>
      </c>
      <c r="BT97">
        <v>4</v>
      </c>
      <c r="BU97">
        <v>238</v>
      </c>
      <c r="BV97">
        <v>15</v>
      </c>
      <c r="BW97">
        <v>6</v>
      </c>
      <c r="CA97">
        <v>277</v>
      </c>
      <c r="CB97">
        <v>18</v>
      </c>
      <c r="CC97">
        <v>238</v>
      </c>
      <c r="CD97">
        <v>21</v>
      </c>
      <c r="CE97" s="79">
        <f t="shared" si="11"/>
        <v>6.4981949458483748E-2</v>
      </c>
      <c r="CF97" s="79">
        <f t="shared" si="12"/>
        <v>0.8592057761732852</v>
      </c>
      <c r="CG97" s="79">
        <f t="shared" si="13"/>
        <v>7.5812274368231042E-2</v>
      </c>
      <c r="CJ97" s="79">
        <v>6.4981949458483748E-2</v>
      </c>
      <c r="CK97" s="79">
        <v>7.5812274368231042E-2</v>
      </c>
    </row>
    <row r="98" spans="1:89" x14ac:dyDescent="0.2">
      <c r="A98" t="s">
        <v>96</v>
      </c>
      <c r="B98" t="s">
        <v>470</v>
      </c>
      <c r="C98">
        <v>14</v>
      </c>
      <c r="D98">
        <v>16</v>
      </c>
      <c r="E98">
        <f t="shared" si="7"/>
        <v>30</v>
      </c>
      <c r="F98">
        <v>224</v>
      </c>
      <c r="G98">
        <f t="shared" si="8"/>
        <v>24</v>
      </c>
      <c r="H98">
        <v>17</v>
      </c>
      <c r="I98">
        <v>7</v>
      </c>
      <c r="J98">
        <f t="shared" si="9"/>
        <v>278</v>
      </c>
      <c r="L98">
        <v>30</v>
      </c>
      <c r="M98">
        <v>224</v>
      </c>
      <c r="N98">
        <v>24</v>
      </c>
      <c r="P98">
        <v>30</v>
      </c>
      <c r="Q98">
        <v>24</v>
      </c>
      <c r="R98">
        <v>224</v>
      </c>
      <c r="S98">
        <f t="shared" si="10"/>
        <v>54</v>
      </c>
      <c r="AN98">
        <v>224</v>
      </c>
      <c r="AO98">
        <v>14</v>
      </c>
      <c r="AP98">
        <v>16</v>
      </c>
      <c r="AQ98">
        <v>17</v>
      </c>
      <c r="AR98">
        <v>7</v>
      </c>
      <c r="BS98">
        <v>14</v>
      </c>
      <c r="BT98">
        <v>16</v>
      </c>
      <c r="BU98">
        <v>224</v>
      </c>
      <c r="BV98">
        <v>17</v>
      </c>
      <c r="BW98">
        <v>7</v>
      </c>
      <c r="CA98">
        <v>278</v>
      </c>
      <c r="CB98">
        <v>30</v>
      </c>
      <c r="CC98">
        <v>224</v>
      </c>
      <c r="CD98">
        <v>24</v>
      </c>
      <c r="CE98" s="79">
        <f t="shared" si="11"/>
        <v>0.1079136690647482</v>
      </c>
      <c r="CF98" s="79">
        <f t="shared" si="12"/>
        <v>0.80575539568345322</v>
      </c>
      <c r="CG98" s="79">
        <f t="shared" si="13"/>
        <v>8.6330935251798566E-2</v>
      </c>
      <c r="CJ98" s="79">
        <v>0.1079136690647482</v>
      </c>
      <c r="CK98" s="79">
        <v>8.6330935251798566E-2</v>
      </c>
    </row>
    <row r="99" spans="1:89" x14ac:dyDescent="0.2">
      <c r="A99" t="s">
        <v>97</v>
      </c>
      <c r="B99" t="s">
        <v>470</v>
      </c>
      <c r="C99">
        <v>15</v>
      </c>
      <c r="D99">
        <v>21</v>
      </c>
      <c r="E99">
        <f t="shared" si="7"/>
        <v>36</v>
      </c>
      <c r="F99">
        <v>209</v>
      </c>
      <c r="G99">
        <f t="shared" si="8"/>
        <v>29</v>
      </c>
      <c r="H99">
        <v>19</v>
      </c>
      <c r="I99">
        <v>10</v>
      </c>
      <c r="J99">
        <f t="shared" si="9"/>
        <v>274</v>
      </c>
      <c r="L99">
        <v>36</v>
      </c>
      <c r="M99">
        <v>209</v>
      </c>
      <c r="N99">
        <v>29</v>
      </c>
      <c r="P99">
        <v>36</v>
      </c>
      <c r="Q99">
        <v>29</v>
      </c>
      <c r="R99">
        <v>209</v>
      </c>
      <c r="S99">
        <f t="shared" si="10"/>
        <v>65</v>
      </c>
      <c r="AN99">
        <v>209</v>
      </c>
      <c r="AO99">
        <v>15</v>
      </c>
      <c r="AP99">
        <v>21</v>
      </c>
      <c r="AQ99">
        <v>19</v>
      </c>
      <c r="AR99">
        <v>10</v>
      </c>
      <c r="BS99">
        <v>15</v>
      </c>
      <c r="BT99">
        <v>21</v>
      </c>
      <c r="BU99">
        <v>209</v>
      </c>
      <c r="BV99">
        <v>19</v>
      </c>
      <c r="BW99">
        <v>10</v>
      </c>
      <c r="CA99">
        <v>274</v>
      </c>
      <c r="CB99">
        <v>36</v>
      </c>
      <c r="CC99">
        <v>209</v>
      </c>
      <c r="CD99">
        <v>29</v>
      </c>
      <c r="CE99" s="79">
        <f t="shared" si="11"/>
        <v>0.13138686131386862</v>
      </c>
      <c r="CF99" s="79">
        <f t="shared" si="12"/>
        <v>0.76277372262773724</v>
      </c>
      <c r="CG99" s="79">
        <f t="shared" si="13"/>
        <v>0.10583941605839416</v>
      </c>
      <c r="CJ99" s="79">
        <v>0.13138686131386862</v>
      </c>
      <c r="CK99" s="79">
        <v>0.10583941605839416</v>
      </c>
    </row>
    <row r="100" spans="1:89" x14ac:dyDescent="0.2">
      <c r="A100" t="s">
        <v>98</v>
      </c>
      <c r="B100" t="s">
        <v>470</v>
      </c>
      <c r="C100">
        <v>13</v>
      </c>
      <c r="D100">
        <v>15</v>
      </c>
      <c r="E100">
        <f t="shared" si="7"/>
        <v>28</v>
      </c>
      <c r="F100">
        <v>220</v>
      </c>
      <c r="G100">
        <f t="shared" si="8"/>
        <v>28</v>
      </c>
      <c r="H100">
        <v>20</v>
      </c>
      <c r="I100">
        <v>8</v>
      </c>
      <c r="J100">
        <f t="shared" si="9"/>
        <v>276</v>
      </c>
      <c r="L100">
        <v>28</v>
      </c>
      <c r="M100">
        <v>220</v>
      </c>
      <c r="N100">
        <v>28</v>
      </c>
      <c r="P100">
        <v>28</v>
      </c>
      <c r="Q100">
        <v>28</v>
      </c>
      <c r="R100">
        <v>220</v>
      </c>
      <c r="S100">
        <f t="shared" si="10"/>
        <v>56</v>
      </c>
      <c r="AN100">
        <v>220</v>
      </c>
      <c r="AO100">
        <v>13</v>
      </c>
      <c r="AP100">
        <v>15</v>
      </c>
      <c r="AQ100">
        <v>20</v>
      </c>
      <c r="AR100">
        <v>8</v>
      </c>
      <c r="BS100">
        <v>13</v>
      </c>
      <c r="BT100">
        <v>15</v>
      </c>
      <c r="BU100">
        <v>220</v>
      </c>
      <c r="BV100">
        <v>20</v>
      </c>
      <c r="BW100">
        <v>8</v>
      </c>
      <c r="CA100">
        <v>276</v>
      </c>
      <c r="CB100">
        <v>28</v>
      </c>
      <c r="CC100">
        <v>220</v>
      </c>
      <c r="CD100">
        <v>28</v>
      </c>
      <c r="CE100" s="79">
        <f t="shared" si="11"/>
        <v>0.10144927536231885</v>
      </c>
      <c r="CF100" s="79">
        <f t="shared" si="12"/>
        <v>0.79710144927536231</v>
      </c>
      <c r="CG100" s="79">
        <f t="shared" si="13"/>
        <v>0.10144927536231885</v>
      </c>
      <c r="CJ100" s="79">
        <v>0.10144927536231885</v>
      </c>
      <c r="CK100" s="79">
        <v>0.10144927536231885</v>
      </c>
    </row>
    <row r="101" spans="1:89" x14ac:dyDescent="0.2">
      <c r="A101" t="s">
        <v>99</v>
      </c>
      <c r="B101" t="s">
        <v>470</v>
      </c>
      <c r="C101">
        <v>13</v>
      </c>
      <c r="D101">
        <v>3</v>
      </c>
      <c r="E101">
        <f t="shared" si="7"/>
        <v>16</v>
      </c>
      <c r="F101">
        <v>230</v>
      </c>
      <c r="G101">
        <f t="shared" si="8"/>
        <v>32</v>
      </c>
      <c r="H101">
        <v>25</v>
      </c>
      <c r="I101">
        <v>7</v>
      </c>
      <c r="J101">
        <f t="shared" si="9"/>
        <v>278</v>
      </c>
      <c r="L101">
        <v>16</v>
      </c>
      <c r="M101">
        <v>230</v>
      </c>
      <c r="N101">
        <v>32</v>
      </c>
      <c r="P101">
        <v>16</v>
      </c>
      <c r="Q101">
        <v>32</v>
      </c>
      <c r="R101">
        <v>230</v>
      </c>
      <c r="S101">
        <f t="shared" si="10"/>
        <v>48</v>
      </c>
      <c r="AN101">
        <v>230</v>
      </c>
      <c r="AO101">
        <v>13</v>
      </c>
      <c r="AP101">
        <v>3</v>
      </c>
      <c r="AQ101">
        <v>25</v>
      </c>
      <c r="AR101">
        <v>7</v>
      </c>
      <c r="BS101">
        <v>13</v>
      </c>
      <c r="BT101">
        <v>3</v>
      </c>
      <c r="BU101">
        <v>230</v>
      </c>
      <c r="BV101">
        <v>25</v>
      </c>
      <c r="BW101">
        <v>7</v>
      </c>
      <c r="CA101">
        <v>278</v>
      </c>
      <c r="CB101">
        <v>16</v>
      </c>
      <c r="CC101">
        <v>230</v>
      </c>
      <c r="CD101">
        <v>32</v>
      </c>
      <c r="CE101" s="79">
        <f t="shared" si="11"/>
        <v>5.7553956834532377E-2</v>
      </c>
      <c r="CF101" s="79">
        <f t="shared" si="12"/>
        <v>0.82733812949640284</v>
      </c>
      <c r="CG101" s="79">
        <f t="shared" si="13"/>
        <v>0.11510791366906475</v>
      </c>
      <c r="CJ101" s="79">
        <v>5.7553956834532377E-2</v>
      </c>
      <c r="CK101" s="79">
        <v>0.11510791366906475</v>
      </c>
    </row>
    <row r="102" spans="1:89" x14ac:dyDescent="0.2">
      <c r="A102" t="s">
        <v>100</v>
      </c>
      <c r="B102" t="s">
        <v>470</v>
      </c>
      <c r="C102">
        <v>16</v>
      </c>
      <c r="D102">
        <v>37</v>
      </c>
      <c r="E102">
        <f t="shared" si="7"/>
        <v>53</v>
      </c>
      <c r="F102">
        <v>190</v>
      </c>
      <c r="G102">
        <f t="shared" si="8"/>
        <v>33</v>
      </c>
      <c r="H102">
        <v>15</v>
      </c>
      <c r="I102">
        <v>18</v>
      </c>
      <c r="J102">
        <f t="shared" si="9"/>
        <v>276</v>
      </c>
      <c r="L102">
        <v>53</v>
      </c>
      <c r="M102">
        <v>190</v>
      </c>
      <c r="N102">
        <v>33</v>
      </c>
      <c r="P102">
        <v>53</v>
      </c>
      <c r="Q102">
        <v>33</v>
      </c>
      <c r="R102">
        <v>190</v>
      </c>
      <c r="S102">
        <f t="shared" si="10"/>
        <v>86</v>
      </c>
      <c r="AN102">
        <v>190</v>
      </c>
      <c r="AO102">
        <v>16</v>
      </c>
      <c r="AP102">
        <v>37</v>
      </c>
      <c r="AQ102">
        <v>15</v>
      </c>
      <c r="AR102">
        <v>18</v>
      </c>
      <c r="BS102">
        <v>16</v>
      </c>
      <c r="BT102">
        <v>37</v>
      </c>
      <c r="BU102">
        <v>190</v>
      </c>
      <c r="BV102">
        <v>15</v>
      </c>
      <c r="BW102">
        <v>18</v>
      </c>
      <c r="CA102">
        <v>276</v>
      </c>
      <c r="CB102">
        <v>53</v>
      </c>
      <c r="CC102">
        <v>190</v>
      </c>
      <c r="CD102">
        <v>33</v>
      </c>
      <c r="CE102" s="79">
        <f t="shared" si="11"/>
        <v>0.19202898550724637</v>
      </c>
      <c r="CF102" s="79">
        <f t="shared" si="12"/>
        <v>0.68840579710144922</v>
      </c>
      <c r="CG102" s="79">
        <f t="shared" si="13"/>
        <v>0.11956521739130435</v>
      </c>
      <c r="CJ102" s="79">
        <v>0.19202898550724637</v>
      </c>
      <c r="CK102" s="79">
        <v>0.11956521739130435</v>
      </c>
    </row>
    <row r="103" spans="1:89" x14ac:dyDescent="0.2">
      <c r="A103" t="s">
        <v>101</v>
      </c>
      <c r="B103" t="s">
        <v>470</v>
      </c>
      <c r="C103">
        <v>19</v>
      </c>
      <c r="D103">
        <v>6</v>
      </c>
      <c r="E103">
        <f t="shared" si="7"/>
        <v>25</v>
      </c>
      <c r="F103">
        <v>229</v>
      </c>
      <c r="G103">
        <f t="shared" si="8"/>
        <v>20</v>
      </c>
      <c r="H103">
        <v>13</v>
      </c>
      <c r="I103">
        <v>7</v>
      </c>
      <c r="J103">
        <f t="shared" si="9"/>
        <v>274</v>
      </c>
      <c r="L103">
        <v>25</v>
      </c>
      <c r="M103">
        <v>229</v>
      </c>
      <c r="N103">
        <v>20</v>
      </c>
      <c r="P103">
        <v>25</v>
      </c>
      <c r="Q103">
        <v>20</v>
      </c>
      <c r="R103">
        <v>229</v>
      </c>
      <c r="S103">
        <f t="shared" si="10"/>
        <v>45</v>
      </c>
      <c r="AN103">
        <v>229</v>
      </c>
      <c r="AO103">
        <v>19</v>
      </c>
      <c r="AP103">
        <v>6</v>
      </c>
      <c r="AQ103">
        <v>13</v>
      </c>
      <c r="AR103">
        <v>7</v>
      </c>
      <c r="BS103">
        <v>19</v>
      </c>
      <c r="BT103">
        <v>6</v>
      </c>
      <c r="BU103">
        <v>229</v>
      </c>
      <c r="BV103">
        <v>13</v>
      </c>
      <c r="BW103">
        <v>7</v>
      </c>
      <c r="CA103">
        <v>274</v>
      </c>
      <c r="CB103">
        <v>25</v>
      </c>
      <c r="CC103">
        <v>229</v>
      </c>
      <c r="CD103">
        <v>20</v>
      </c>
      <c r="CE103" s="79">
        <f t="shared" si="11"/>
        <v>9.1240875912408759E-2</v>
      </c>
      <c r="CF103" s="79">
        <f t="shared" si="12"/>
        <v>0.83576642335766427</v>
      </c>
      <c r="CG103" s="79">
        <f t="shared" si="13"/>
        <v>7.2992700729927001E-2</v>
      </c>
      <c r="CJ103" s="79">
        <v>9.1240875912408759E-2</v>
      </c>
      <c r="CK103" s="79">
        <v>7.2992700729927001E-2</v>
      </c>
    </row>
    <row r="104" spans="1:89" x14ac:dyDescent="0.2">
      <c r="A104" t="s">
        <v>102</v>
      </c>
      <c r="B104" t="s">
        <v>470</v>
      </c>
      <c r="C104">
        <v>14</v>
      </c>
      <c r="D104">
        <v>9</v>
      </c>
      <c r="E104">
        <f t="shared" si="7"/>
        <v>23</v>
      </c>
      <c r="F104">
        <v>200</v>
      </c>
      <c r="G104">
        <f t="shared" si="8"/>
        <v>52</v>
      </c>
      <c r="H104">
        <v>41</v>
      </c>
      <c r="I104">
        <v>11</v>
      </c>
      <c r="J104">
        <f t="shared" si="9"/>
        <v>275</v>
      </c>
      <c r="L104">
        <v>23</v>
      </c>
      <c r="M104">
        <v>200</v>
      </c>
      <c r="N104">
        <v>52</v>
      </c>
      <c r="P104">
        <v>23</v>
      </c>
      <c r="Q104">
        <v>52</v>
      </c>
      <c r="R104">
        <v>200</v>
      </c>
      <c r="S104">
        <f t="shared" si="10"/>
        <v>75</v>
      </c>
      <c r="AN104">
        <v>200</v>
      </c>
      <c r="AO104">
        <v>14</v>
      </c>
      <c r="AP104">
        <v>9</v>
      </c>
      <c r="AQ104">
        <v>41</v>
      </c>
      <c r="AR104">
        <v>11</v>
      </c>
      <c r="BS104">
        <v>14</v>
      </c>
      <c r="BT104">
        <v>9</v>
      </c>
      <c r="BU104">
        <v>200</v>
      </c>
      <c r="BV104">
        <v>41</v>
      </c>
      <c r="BW104">
        <v>11</v>
      </c>
      <c r="CA104">
        <v>275</v>
      </c>
      <c r="CB104">
        <v>23</v>
      </c>
      <c r="CC104">
        <v>200</v>
      </c>
      <c r="CD104">
        <v>52</v>
      </c>
      <c r="CE104" s="79">
        <f t="shared" si="11"/>
        <v>8.3636363636363634E-2</v>
      </c>
      <c r="CF104" s="79">
        <f t="shared" si="12"/>
        <v>0.72727272727272729</v>
      </c>
      <c r="CG104" s="79">
        <f t="shared" si="13"/>
        <v>0.18909090909090909</v>
      </c>
      <c r="CJ104" s="79">
        <v>8.3636363636363634E-2</v>
      </c>
      <c r="CK104" s="79">
        <v>0.18909090909090909</v>
      </c>
    </row>
    <row r="105" spans="1:89" x14ac:dyDescent="0.2">
      <c r="A105" t="s">
        <v>103</v>
      </c>
      <c r="B105" t="s">
        <v>470</v>
      </c>
      <c r="C105">
        <v>13</v>
      </c>
      <c r="D105">
        <v>10</v>
      </c>
      <c r="E105">
        <f t="shared" si="7"/>
        <v>23</v>
      </c>
      <c r="F105">
        <v>215</v>
      </c>
      <c r="G105">
        <f t="shared" si="8"/>
        <v>37</v>
      </c>
      <c r="H105">
        <v>28</v>
      </c>
      <c r="I105">
        <v>9</v>
      </c>
      <c r="J105">
        <f t="shared" si="9"/>
        <v>275</v>
      </c>
      <c r="L105">
        <v>23</v>
      </c>
      <c r="M105">
        <v>215</v>
      </c>
      <c r="N105">
        <v>37</v>
      </c>
      <c r="P105">
        <v>23</v>
      </c>
      <c r="Q105">
        <v>37</v>
      </c>
      <c r="R105">
        <v>215</v>
      </c>
      <c r="S105">
        <f t="shared" si="10"/>
        <v>60</v>
      </c>
      <c r="AN105">
        <v>215</v>
      </c>
      <c r="AO105">
        <v>13</v>
      </c>
      <c r="AP105">
        <v>10</v>
      </c>
      <c r="AQ105">
        <v>28</v>
      </c>
      <c r="AR105">
        <v>9</v>
      </c>
      <c r="BS105">
        <v>13</v>
      </c>
      <c r="BT105">
        <v>10</v>
      </c>
      <c r="BU105">
        <v>215</v>
      </c>
      <c r="BV105">
        <v>28</v>
      </c>
      <c r="BW105">
        <v>9</v>
      </c>
      <c r="CA105">
        <v>275</v>
      </c>
      <c r="CB105">
        <v>23</v>
      </c>
      <c r="CC105">
        <v>215</v>
      </c>
      <c r="CD105">
        <v>37</v>
      </c>
      <c r="CE105" s="79">
        <f t="shared" si="11"/>
        <v>8.3636363636363634E-2</v>
      </c>
      <c r="CF105" s="79">
        <f t="shared" si="12"/>
        <v>0.78181818181818186</v>
      </c>
      <c r="CG105" s="79">
        <f t="shared" si="13"/>
        <v>0.13454545454545455</v>
      </c>
      <c r="CJ105" s="79">
        <v>8.3636363636363634E-2</v>
      </c>
      <c r="CK105" s="79">
        <v>0.13454545454545455</v>
      </c>
    </row>
    <row r="106" spans="1:89" x14ac:dyDescent="0.2">
      <c r="A106" t="s">
        <v>104</v>
      </c>
      <c r="B106" t="s">
        <v>470</v>
      </c>
      <c r="C106">
        <v>26</v>
      </c>
      <c r="D106">
        <v>14</v>
      </c>
      <c r="E106">
        <f t="shared" si="7"/>
        <v>40</v>
      </c>
      <c r="F106">
        <v>219</v>
      </c>
      <c r="G106">
        <f t="shared" si="8"/>
        <v>17</v>
      </c>
      <c r="H106">
        <v>11</v>
      </c>
      <c r="I106">
        <v>6</v>
      </c>
      <c r="J106">
        <f t="shared" si="9"/>
        <v>276</v>
      </c>
      <c r="L106">
        <v>40</v>
      </c>
      <c r="M106">
        <v>219</v>
      </c>
      <c r="N106">
        <v>17</v>
      </c>
      <c r="P106">
        <v>40</v>
      </c>
      <c r="Q106">
        <v>17</v>
      </c>
      <c r="R106">
        <v>219</v>
      </c>
      <c r="S106">
        <f t="shared" si="10"/>
        <v>57</v>
      </c>
      <c r="AN106">
        <v>219</v>
      </c>
      <c r="AO106">
        <v>26</v>
      </c>
      <c r="AP106">
        <v>14</v>
      </c>
      <c r="AQ106">
        <v>11</v>
      </c>
      <c r="AR106">
        <v>6</v>
      </c>
      <c r="BS106">
        <v>26</v>
      </c>
      <c r="BT106">
        <v>14</v>
      </c>
      <c r="BU106">
        <v>219</v>
      </c>
      <c r="BV106">
        <v>11</v>
      </c>
      <c r="BW106">
        <v>6</v>
      </c>
      <c r="CA106">
        <v>276</v>
      </c>
      <c r="CB106">
        <v>40</v>
      </c>
      <c r="CC106">
        <v>219</v>
      </c>
      <c r="CD106">
        <v>17</v>
      </c>
      <c r="CE106" s="79">
        <f t="shared" si="11"/>
        <v>0.14492753623188406</v>
      </c>
      <c r="CF106" s="79">
        <f t="shared" si="12"/>
        <v>0.79347826086956519</v>
      </c>
      <c r="CG106" s="79">
        <f t="shared" si="13"/>
        <v>6.1594202898550728E-2</v>
      </c>
      <c r="CJ106" s="79">
        <v>0.14492753623188406</v>
      </c>
      <c r="CK106" s="79">
        <v>6.1594202898550728E-2</v>
      </c>
    </row>
    <row r="107" spans="1:89" x14ac:dyDescent="0.2">
      <c r="A107" t="s">
        <v>105</v>
      </c>
      <c r="B107" t="s">
        <v>470</v>
      </c>
      <c r="C107">
        <v>13</v>
      </c>
      <c r="D107">
        <v>25</v>
      </c>
      <c r="E107">
        <f t="shared" si="7"/>
        <v>38</v>
      </c>
      <c r="F107">
        <v>215</v>
      </c>
      <c r="G107">
        <f t="shared" si="8"/>
        <v>22</v>
      </c>
      <c r="H107">
        <v>13</v>
      </c>
      <c r="I107">
        <v>9</v>
      </c>
      <c r="J107">
        <f t="shared" si="9"/>
        <v>275</v>
      </c>
      <c r="L107">
        <v>38</v>
      </c>
      <c r="M107">
        <v>215</v>
      </c>
      <c r="N107">
        <v>22</v>
      </c>
      <c r="P107">
        <v>38</v>
      </c>
      <c r="Q107">
        <v>22</v>
      </c>
      <c r="R107">
        <v>215</v>
      </c>
      <c r="S107">
        <f t="shared" si="10"/>
        <v>60</v>
      </c>
      <c r="AN107">
        <v>215</v>
      </c>
      <c r="AO107">
        <v>13</v>
      </c>
      <c r="AP107">
        <v>25</v>
      </c>
      <c r="AQ107">
        <v>13</v>
      </c>
      <c r="AR107">
        <v>9</v>
      </c>
      <c r="BS107">
        <v>13</v>
      </c>
      <c r="BT107">
        <v>25</v>
      </c>
      <c r="BU107">
        <v>215</v>
      </c>
      <c r="BV107">
        <v>13</v>
      </c>
      <c r="BW107">
        <v>9</v>
      </c>
      <c r="CA107">
        <v>275</v>
      </c>
      <c r="CB107">
        <v>38</v>
      </c>
      <c r="CC107">
        <v>215</v>
      </c>
      <c r="CD107">
        <v>22</v>
      </c>
      <c r="CE107" s="79">
        <f t="shared" si="11"/>
        <v>0.13818181818181818</v>
      </c>
      <c r="CF107" s="79">
        <f t="shared" si="12"/>
        <v>0.78181818181818186</v>
      </c>
      <c r="CG107" s="79">
        <f t="shared" si="13"/>
        <v>0.08</v>
      </c>
      <c r="CJ107" s="79">
        <v>0.13818181818181818</v>
      </c>
      <c r="CK107" s="79">
        <v>0.08</v>
      </c>
    </row>
    <row r="108" spans="1:89" x14ac:dyDescent="0.2">
      <c r="A108" t="s">
        <v>106</v>
      </c>
      <c r="B108" t="s">
        <v>470</v>
      </c>
      <c r="C108">
        <v>24</v>
      </c>
      <c r="D108">
        <v>26</v>
      </c>
      <c r="E108">
        <f t="shared" si="7"/>
        <v>50</v>
      </c>
      <c r="F108">
        <v>200</v>
      </c>
      <c r="G108">
        <f t="shared" si="8"/>
        <v>27</v>
      </c>
      <c r="H108">
        <v>19</v>
      </c>
      <c r="I108">
        <v>8</v>
      </c>
      <c r="J108">
        <f t="shared" si="9"/>
        <v>277</v>
      </c>
      <c r="L108">
        <v>50</v>
      </c>
      <c r="M108">
        <v>200</v>
      </c>
      <c r="N108">
        <v>27</v>
      </c>
      <c r="P108">
        <v>50</v>
      </c>
      <c r="Q108">
        <v>27</v>
      </c>
      <c r="R108">
        <v>200</v>
      </c>
      <c r="S108">
        <f t="shared" si="10"/>
        <v>77</v>
      </c>
      <c r="AN108">
        <v>200</v>
      </c>
      <c r="AO108">
        <v>24</v>
      </c>
      <c r="AP108">
        <v>26</v>
      </c>
      <c r="AQ108">
        <v>19</v>
      </c>
      <c r="AR108">
        <v>8</v>
      </c>
      <c r="BS108">
        <v>24</v>
      </c>
      <c r="BT108">
        <v>26</v>
      </c>
      <c r="BU108">
        <v>200</v>
      </c>
      <c r="BV108">
        <v>19</v>
      </c>
      <c r="BW108">
        <v>8</v>
      </c>
      <c r="CA108">
        <v>277</v>
      </c>
      <c r="CB108">
        <v>50</v>
      </c>
      <c r="CC108">
        <v>200</v>
      </c>
      <c r="CD108">
        <v>27</v>
      </c>
      <c r="CE108" s="79">
        <f t="shared" si="11"/>
        <v>0.18050541516245489</v>
      </c>
      <c r="CF108" s="79">
        <f t="shared" si="12"/>
        <v>0.72202166064981954</v>
      </c>
      <c r="CG108" s="79">
        <f t="shared" si="13"/>
        <v>9.7472924187725629E-2</v>
      </c>
      <c r="CJ108" s="79">
        <v>0.18050541516245489</v>
      </c>
      <c r="CK108" s="79">
        <v>9.7472924187725629E-2</v>
      </c>
    </row>
    <row r="109" spans="1:89" x14ac:dyDescent="0.2">
      <c r="A109" t="s">
        <v>107</v>
      </c>
      <c r="B109" t="s">
        <v>470</v>
      </c>
      <c r="C109">
        <v>13</v>
      </c>
      <c r="D109">
        <v>4</v>
      </c>
      <c r="E109">
        <f t="shared" si="7"/>
        <v>17</v>
      </c>
      <c r="F109">
        <v>234</v>
      </c>
      <c r="G109">
        <f t="shared" si="8"/>
        <v>25</v>
      </c>
      <c r="H109">
        <v>18</v>
      </c>
      <c r="I109">
        <v>7</v>
      </c>
      <c r="J109">
        <f t="shared" si="9"/>
        <v>276</v>
      </c>
      <c r="L109">
        <v>17</v>
      </c>
      <c r="M109">
        <v>234</v>
      </c>
      <c r="N109">
        <v>25</v>
      </c>
      <c r="P109">
        <v>17</v>
      </c>
      <c r="Q109">
        <v>25</v>
      </c>
      <c r="R109">
        <v>234</v>
      </c>
      <c r="S109">
        <f t="shared" si="10"/>
        <v>42</v>
      </c>
      <c r="AN109">
        <v>234</v>
      </c>
      <c r="AO109">
        <v>13</v>
      </c>
      <c r="AP109">
        <v>4</v>
      </c>
      <c r="AQ109">
        <v>18</v>
      </c>
      <c r="AR109">
        <v>7</v>
      </c>
      <c r="BS109">
        <v>13</v>
      </c>
      <c r="BT109">
        <v>4</v>
      </c>
      <c r="BU109">
        <v>234</v>
      </c>
      <c r="BV109">
        <v>18</v>
      </c>
      <c r="BW109">
        <v>7</v>
      </c>
      <c r="CA109">
        <v>276</v>
      </c>
      <c r="CB109">
        <v>17</v>
      </c>
      <c r="CC109">
        <v>234</v>
      </c>
      <c r="CD109">
        <v>25</v>
      </c>
      <c r="CE109" s="79">
        <f t="shared" si="11"/>
        <v>6.1594202898550728E-2</v>
      </c>
      <c r="CF109" s="79">
        <f t="shared" si="12"/>
        <v>0.84782608695652173</v>
      </c>
      <c r="CG109" s="79">
        <f t="shared" si="13"/>
        <v>9.0579710144927536E-2</v>
      </c>
      <c r="CJ109" s="79">
        <v>6.1594202898550728E-2</v>
      </c>
      <c r="CK109" s="79">
        <v>9.0579710144927536E-2</v>
      </c>
    </row>
    <row r="110" spans="1:89" x14ac:dyDescent="0.2">
      <c r="A110" t="s">
        <v>108</v>
      </c>
      <c r="B110" t="s">
        <v>470</v>
      </c>
      <c r="C110">
        <v>14</v>
      </c>
      <c r="D110">
        <v>7</v>
      </c>
      <c r="E110">
        <f t="shared" si="7"/>
        <v>21</v>
      </c>
      <c r="F110">
        <v>227</v>
      </c>
      <c r="G110">
        <f t="shared" si="8"/>
        <v>28</v>
      </c>
      <c r="H110">
        <v>22</v>
      </c>
      <c r="I110">
        <v>6</v>
      </c>
      <c r="J110">
        <f t="shared" si="9"/>
        <v>276</v>
      </c>
      <c r="L110">
        <v>21</v>
      </c>
      <c r="M110">
        <v>227</v>
      </c>
      <c r="N110">
        <v>28</v>
      </c>
      <c r="P110">
        <v>21</v>
      </c>
      <c r="Q110">
        <v>28</v>
      </c>
      <c r="R110">
        <v>227</v>
      </c>
      <c r="S110">
        <f t="shared" si="10"/>
        <v>49</v>
      </c>
      <c r="AN110">
        <v>227</v>
      </c>
      <c r="AO110">
        <v>14</v>
      </c>
      <c r="AP110">
        <v>7</v>
      </c>
      <c r="AQ110">
        <v>22</v>
      </c>
      <c r="AR110">
        <v>6</v>
      </c>
      <c r="BS110">
        <v>14</v>
      </c>
      <c r="BT110">
        <v>7</v>
      </c>
      <c r="BU110">
        <v>227</v>
      </c>
      <c r="BV110">
        <v>22</v>
      </c>
      <c r="BW110">
        <v>6</v>
      </c>
      <c r="CA110">
        <v>276</v>
      </c>
      <c r="CB110">
        <v>21</v>
      </c>
      <c r="CC110">
        <v>227</v>
      </c>
      <c r="CD110">
        <v>28</v>
      </c>
      <c r="CE110" s="79">
        <f t="shared" si="11"/>
        <v>7.6086956521739135E-2</v>
      </c>
      <c r="CF110" s="79">
        <f t="shared" si="12"/>
        <v>0.82246376811594202</v>
      </c>
      <c r="CG110" s="79">
        <f t="shared" si="13"/>
        <v>0.10144927536231885</v>
      </c>
      <c r="CJ110" s="79">
        <v>7.6086956521739135E-2</v>
      </c>
      <c r="CK110" s="79">
        <v>0.10144927536231885</v>
      </c>
    </row>
    <row r="111" spans="1:89" x14ac:dyDescent="0.2">
      <c r="A111" t="s">
        <v>109</v>
      </c>
      <c r="B111" t="s">
        <v>470</v>
      </c>
      <c r="C111">
        <v>13</v>
      </c>
      <c r="D111">
        <v>5</v>
      </c>
      <c r="E111">
        <f t="shared" si="7"/>
        <v>18</v>
      </c>
      <c r="F111">
        <v>229</v>
      </c>
      <c r="G111">
        <f t="shared" si="8"/>
        <v>25</v>
      </c>
      <c r="H111">
        <v>19</v>
      </c>
      <c r="I111">
        <v>6</v>
      </c>
      <c r="J111">
        <f t="shared" si="9"/>
        <v>272</v>
      </c>
      <c r="L111">
        <v>18</v>
      </c>
      <c r="M111">
        <v>229</v>
      </c>
      <c r="N111">
        <v>25</v>
      </c>
      <c r="P111">
        <v>18</v>
      </c>
      <c r="Q111">
        <v>25</v>
      </c>
      <c r="R111">
        <v>229</v>
      </c>
      <c r="S111">
        <f t="shared" si="10"/>
        <v>43</v>
      </c>
      <c r="AN111">
        <v>229</v>
      </c>
      <c r="AO111">
        <v>13</v>
      </c>
      <c r="AP111">
        <v>5</v>
      </c>
      <c r="AQ111">
        <v>19</v>
      </c>
      <c r="AR111">
        <v>6</v>
      </c>
      <c r="BS111">
        <v>13</v>
      </c>
      <c r="BT111">
        <v>5</v>
      </c>
      <c r="BU111">
        <v>229</v>
      </c>
      <c r="BV111">
        <v>19</v>
      </c>
      <c r="BW111">
        <v>6</v>
      </c>
      <c r="CA111">
        <v>272</v>
      </c>
      <c r="CB111">
        <v>18</v>
      </c>
      <c r="CC111">
        <v>229</v>
      </c>
      <c r="CD111">
        <v>25</v>
      </c>
      <c r="CE111" s="79">
        <f t="shared" si="11"/>
        <v>6.6176470588235295E-2</v>
      </c>
      <c r="CF111" s="79">
        <f t="shared" si="12"/>
        <v>0.84191176470588236</v>
      </c>
      <c r="CG111" s="79">
        <f t="shared" si="13"/>
        <v>9.1911764705882359E-2</v>
      </c>
      <c r="CJ111" s="79">
        <v>6.6176470588235295E-2</v>
      </c>
      <c r="CK111" s="79">
        <v>9.1911764705882359E-2</v>
      </c>
    </row>
    <row r="112" spans="1:89" x14ac:dyDescent="0.2">
      <c r="A112" t="s">
        <v>110</v>
      </c>
      <c r="B112" t="s">
        <v>470</v>
      </c>
      <c r="C112">
        <v>13</v>
      </c>
      <c r="D112">
        <v>4</v>
      </c>
      <c r="E112">
        <f t="shared" si="7"/>
        <v>17</v>
      </c>
      <c r="F112">
        <v>213</v>
      </c>
      <c r="G112">
        <f t="shared" si="8"/>
        <v>32</v>
      </c>
      <c r="H112">
        <v>21</v>
      </c>
      <c r="I112">
        <v>11</v>
      </c>
      <c r="J112">
        <f t="shared" si="9"/>
        <v>262</v>
      </c>
      <c r="L112">
        <v>17</v>
      </c>
      <c r="M112">
        <v>213</v>
      </c>
      <c r="N112">
        <v>32</v>
      </c>
      <c r="P112">
        <v>17</v>
      </c>
      <c r="Q112">
        <v>32</v>
      </c>
      <c r="R112">
        <v>213</v>
      </c>
      <c r="S112">
        <f t="shared" si="10"/>
        <v>49</v>
      </c>
      <c r="AN112">
        <v>213</v>
      </c>
      <c r="AO112">
        <v>13</v>
      </c>
      <c r="AP112">
        <v>4</v>
      </c>
      <c r="AQ112">
        <v>21</v>
      </c>
      <c r="AR112">
        <v>11</v>
      </c>
      <c r="BS112">
        <v>13</v>
      </c>
      <c r="BT112">
        <v>4</v>
      </c>
      <c r="BU112">
        <v>213</v>
      </c>
      <c r="BV112">
        <v>21</v>
      </c>
      <c r="BW112">
        <v>11</v>
      </c>
      <c r="CA112">
        <v>262</v>
      </c>
      <c r="CB112">
        <v>17</v>
      </c>
      <c r="CC112">
        <v>213</v>
      </c>
      <c r="CD112">
        <v>32</v>
      </c>
      <c r="CE112" s="79">
        <f t="shared" si="11"/>
        <v>6.4885496183206104E-2</v>
      </c>
      <c r="CF112" s="79">
        <f t="shared" si="12"/>
        <v>0.81297709923664119</v>
      </c>
      <c r="CG112" s="79">
        <f t="shared" si="13"/>
        <v>0.12213740458015267</v>
      </c>
      <c r="CJ112" s="79">
        <v>6.4885496183206104E-2</v>
      </c>
      <c r="CK112" s="79">
        <v>0.12213740458015267</v>
      </c>
    </row>
    <row r="113" spans="1:89" x14ac:dyDescent="0.2">
      <c r="A113" t="s">
        <v>111</v>
      </c>
      <c r="B113" t="s">
        <v>470</v>
      </c>
      <c r="C113">
        <v>13</v>
      </c>
      <c r="D113">
        <v>4</v>
      </c>
      <c r="E113">
        <f t="shared" si="7"/>
        <v>17</v>
      </c>
      <c r="F113">
        <v>236</v>
      </c>
      <c r="G113">
        <f t="shared" si="8"/>
        <v>20</v>
      </c>
      <c r="H113">
        <v>14</v>
      </c>
      <c r="I113">
        <v>6</v>
      </c>
      <c r="J113">
        <f t="shared" si="9"/>
        <v>273</v>
      </c>
      <c r="L113">
        <v>17</v>
      </c>
      <c r="M113">
        <v>236</v>
      </c>
      <c r="N113">
        <v>20</v>
      </c>
      <c r="P113">
        <v>17</v>
      </c>
      <c r="Q113">
        <v>20</v>
      </c>
      <c r="R113">
        <v>236</v>
      </c>
      <c r="S113">
        <f t="shared" si="10"/>
        <v>37</v>
      </c>
      <c r="AN113">
        <v>236</v>
      </c>
      <c r="AO113">
        <v>13</v>
      </c>
      <c r="AP113">
        <v>4</v>
      </c>
      <c r="AQ113">
        <v>14</v>
      </c>
      <c r="AR113">
        <v>6</v>
      </c>
      <c r="BS113">
        <v>13</v>
      </c>
      <c r="BT113">
        <v>4</v>
      </c>
      <c r="BU113">
        <v>236</v>
      </c>
      <c r="BV113">
        <v>14</v>
      </c>
      <c r="BW113">
        <v>6</v>
      </c>
      <c r="CA113">
        <v>273</v>
      </c>
      <c r="CB113">
        <v>17</v>
      </c>
      <c r="CC113">
        <v>236</v>
      </c>
      <c r="CD113">
        <v>20</v>
      </c>
      <c r="CE113" s="79">
        <f t="shared" si="11"/>
        <v>6.2271062271062272E-2</v>
      </c>
      <c r="CF113" s="79">
        <f t="shared" si="12"/>
        <v>0.86446886446886451</v>
      </c>
      <c r="CG113" s="79">
        <f t="shared" si="13"/>
        <v>7.3260073260073263E-2</v>
      </c>
      <c r="CJ113" s="79">
        <v>6.2271062271062272E-2</v>
      </c>
      <c r="CK113" s="79">
        <v>7.3260073260073263E-2</v>
      </c>
    </row>
    <row r="114" spans="1:89" x14ac:dyDescent="0.2">
      <c r="A114" t="s">
        <v>112</v>
      </c>
      <c r="B114" t="s">
        <v>470</v>
      </c>
      <c r="C114">
        <v>14</v>
      </c>
      <c r="D114">
        <v>4</v>
      </c>
      <c r="E114">
        <f t="shared" si="7"/>
        <v>18</v>
      </c>
      <c r="F114">
        <v>241</v>
      </c>
      <c r="G114">
        <f t="shared" si="8"/>
        <v>19</v>
      </c>
      <c r="H114">
        <v>13</v>
      </c>
      <c r="I114">
        <v>6</v>
      </c>
      <c r="J114">
        <f t="shared" si="9"/>
        <v>278</v>
      </c>
      <c r="L114">
        <v>18</v>
      </c>
      <c r="M114">
        <v>241</v>
      </c>
      <c r="N114">
        <v>19</v>
      </c>
      <c r="P114">
        <v>18</v>
      </c>
      <c r="Q114">
        <v>19</v>
      </c>
      <c r="R114">
        <v>241</v>
      </c>
      <c r="S114">
        <f t="shared" si="10"/>
        <v>37</v>
      </c>
      <c r="AN114">
        <v>241</v>
      </c>
      <c r="AO114">
        <v>14</v>
      </c>
      <c r="AP114">
        <v>4</v>
      </c>
      <c r="AQ114">
        <v>13</v>
      </c>
      <c r="AR114">
        <v>6</v>
      </c>
      <c r="BS114">
        <v>14</v>
      </c>
      <c r="BT114">
        <v>4</v>
      </c>
      <c r="BU114">
        <v>241</v>
      </c>
      <c r="BV114">
        <v>13</v>
      </c>
      <c r="BW114">
        <v>6</v>
      </c>
      <c r="CA114">
        <v>278</v>
      </c>
      <c r="CB114">
        <v>18</v>
      </c>
      <c r="CC114">
        <v>241</v>
      </c>
      <c r="CD114">
        <v>19</v>
      </c>
      <c r="CE114" s="79">
        <f t="shared" si="11"/>
        <v>6.4748201438848921E-2</v>
      </c>
      <c r="CF114" s="79">
        <f t="shared" si="12"/>
        <v>0.86690647482014394</v>
      </c>
      <c r="CG114" s="79">
        <f t="shared" si="13"/>
        <v>6.83453237410072E-2</v>
      </c>
      <c r="CJ114" s="79">
        <v>6.4748201438848921E-2</v>
      </c>
      <c r="CK114" s="79">
        <v>6.83453237410072E-2</v>
      </c>
    </row>
    <row r="115" spans="1:89" x14ac:dyDescent="0.2">
      <c r="A115" t="s">
        <v>113</v>
      </c>
      <c r="B115" t="s">
        <v>470</v>
      </c>
      <c r="C115">
        <v>13</v>
      </c>
      <c r="D115">
        <v>4</v>
      </c>
      <c r="E115">
        <f t="shared" si="7"/>
        <v>17</v>
      </c>
      <c r="F115">
        <v>236</v>
      </c>
      <c r="G115">
        <f t="shared" si="8"/>
        <v>22</v>
      </c>
      <c r="H115">
        <v>16</v>
      </c>
      <c r="I115">
        <v>6</v>
      </c>
      <c r="J115">
        <f t="shared" si="9"/>
        <v>275</v>
      </c>
      <c r="L115">
        <v>17</v>
      </c>
      <c r="M115">
        <v>236</v>
      </c>
      <c r="N115">
        <v>22</v>
      </c>
      <c r="P115">
        <v>17</v>
      </c>
      <c r="Q115">
        <v>22</v>
      </c>
      <c r="R115">
        <v>236</v>
      </c>
      <c r="S115">
        <f t="shared" si="10"/>
        <v>39</v>
      </c>
      <c r="AN115">
        <v>236</v>
      </c>
      <c r="AO115">
        <v>13</v>
      </c>
      <c r="AP115">
        <v>4</v>
      </c>
      <c r="AQ115">
        <v>16</v>
      </c>
      <c r="AR115">
        <v>6</v>
      </c>
      <c r="BS115">
        <v>13</v>
      </c>
      <c r="BT115">
        <v>4</v>
      </c>
      <c r="BU115">
        <v>236</v>
      </c>
      <c r="BV115">
        <v>16</v>
      </c>
      <c r="BW115">
        <v>6</v>
      </c>
      <c r="CA115">
        <v>275</v>
      </c>
      <c r="CB115">
        <v>17</v>
      </c>
      <c r="CC115">
        <v>236</v>
      </c>
      <c r="CD115">
        <v>22</v>
      </c>
      <c r="CE115" s="79">
        <f t="shared" si="11"/>
        <v>6.1818181818181821E-2</v>
      </c>
      <c r="CF115" s="79">
        <f t="shared" si="12"/>
        <v>0.85818181818181816</v>
      </c>
      <c r="CG115" s="79">
        <f t="shared" si="13"/>
        <v>0.08</v>
      </c>
      <c r="CJ115" s="79">
        <v>6.1818181818181821E-2</v>
      </c>
      <c r="CK115" s="79">
        <v>0.08</v>
      </c>
    </row>
    <row r="116" spans="1:89" x14ac:dyDescent="0.2">
      <c r="A116" t="s">
        <v>114</v>
      </c>
      <c r="B116" t="s">
        <v>470</v>
      </c>
      <c r="C116">
        <v>13</v>
      </c>
      <c r="D116">
        <v>4</v>
      </c>
      <c r="E116">
        <f t="shared" si="7"/>
        <v>17</v>
      </c>
      <c r="F116">
        <v>238</v>
      </c>
      <c r="G116">
        <f t="shared" si="8"/>
        <v>22</v>
      </c>
      <c r="H116">
        <v>13</v>
      </c>
      <c r="I116">
        <v>9</v>
      </c>
      <c r="J116">
        <f t="shared" si="9"/>
        <v>277</v>
      </c>
      <c r="L116">
        <v>17</v>
      </c>
      <c r="M116">
        <v>238</v>
      </c>
      <c r="N116">
        <v>22</v>
      </c>
      <c r="P116">
        <v>17</v>
      </c>
      <c r="Q116">
        <v>22</v>
      </c>
      <c r="R116">
        <v>238</v>
      </c>
      <c r="S116">
        <f t="shared" si="10"/>
        <v>39</v>
      </c>
      <c r="AN116">
        <v>238</v>
      </c>
      <c r="AO116">
        <v>13</v>
      </c>
      <c r="AP116">
        <v>4</v>
      </c>
      <c r="AQ116">
        <v>13</v>
      </c>
      <c r="AR116">
        <v>9</v>
      </c>
      <c r="BS116">
        <v>13</v>
      </c>
      <c r="BT116">
        <v>4</v>
      </c>
      <c r="BU116">
        <v>238</v>
      </c>
      <c r="BV116">
        <v>13</v>
      </c>
      <c r="BW116">
        <v>9</v>
      </c>
      <c r="CA116">
        <v>277</v>
      </c>
      <c r="CB116">
        <v>17</v>
      </c>
      <c r="CC116">
        <v>238</v>
      </c>
      <c r="CD116">
        <v>22</v>
      </c>
      <c r="CE116" s="79">
        <f t="shared" si="11"/>
        <v>6.1371841155234655E-2</v>
      </c>
      <c r="CF116" s="79">
        <f t="shared" si="12"/>
        <v>0.8592057761732852</v>
      </c>
      <c r="CG116" s="79">
        <f t="shared" si="13"/>
        <v>7.9422382671480149E-2</v>
      </c>
      <c r="CJ116" s="79">
        <v>6.1371841155234655E-2</v>
      </c>
      <c r="CK116" s="79">
        <v>7.9422382671480149E-2</v>
      </c>
    </row>
    <row r="117" spans="1:89" x14ac:dyDescent="0.2">
      <c r="A117" t="s">
        <v>115</v>
      </c>
      <c r="B117" t="s">
        <v>470</v>
      </c>
      <c r="C117">
        <v>15</v>
      </c>
      <c r="D117">
        <v>8</v>
      </c>
      <c r="E117">
        <f t="shared" si="7"/>
        <v>23</v>
      </c>
      <c r="F117">
        <v>201</v>
      </c>
      <c r="G117">
        <f t="shared" si="8"/>
        <v>48</v>
      </c>
      <c r="H117">
        <v>39</v>
      </c>
      <c r="I117">
        <v>9</v>
      </c>
      <c r="J117">
        <f t="shared" si="9"/>
        <v>272</v>
      </c>
      <c r="L117">
        <v>23</v>
      </c>
      <c r="M117">
        <v>201</v>
      </c>
      <c r="N117">
        <v>48</v>
      </c>
      <c r="P117">
        <v>23</v>
      </c>
      <c r="Q117">
        <v>48</v>
      </c>
      <c r="R117">
        <v>201</v>
      </c>
      <c r="S117">
        <f t="shared" si="10"/>
        <v>71</v>
      </c>
      <c r="AN117">
        <v>201</v>
      </c>
      <c r="AO117">
        <v>15</v>
      </c>
      <c r="AP117">
        <v>8</v>
      </c>
      <c r="AQ117">
        <v>39</v>
      </c>
      <c r="AR117">
        <v>9</v>
      </c>
      <c r="BS117">
        <v>15</v>
      </c>
      <c r="BT117">
        <v>8</v>
      </c>
      <c r="BU117">
        <v>201</v>
      </c>
      <c r="BV117">
        <v>39</v>
      </c>
      <c r="BW117">
        <v>9</v>
      </c>
      <c r="CA117">
        <v>272</v>
      </c>
      <c r="CB117">
        <v>23</v>
      </c>
      <c r="CC117">
        <v>201</v>
      </c>
      <c r="CD117">
        <v>48</v>
      </c>
      <c r="CE117" s="79">
        <f t="shared" si="11"/>
        <v>8.455882352941177E-2</v>
      </c>
      <c r="CF117" s="79">
        <f t="shared" si="12"/>
        <v>0.73897058823529416</v>
      </c>
      <c r="CG117" s="79">
        <f t="shared" si="13"/>
        <v>0.17647058823529413</v>
      </c>
      <c r="CJ117" s="79">
        <v>8.455882352941177E-2</v>
      </c>
      <c r="CK117" s="79">
        <v>0.17647058823529413</v>
      </c>
    </row>
    <row r="118" spans="1:89" x14ac:dyDescent="0.2">
      <c r="A118" t="s">
        <v>116</v>
      </c>
      <c r="B118" t="s">
        <v>470</v>
      </c>
      <c r="C118">
        <v>13</v>
      </c>
      <c r="D118">
        <v>5</v>
      </c>
      <c r="E118">
        <f t="shared" si="7"/>
        <v>18</v>
      </c>
      <c r="F118">
        <v>211</v>
      </c>
      <c r="G118">
        <f t="shared" si="8"/>
        <v>47</v>
      </c>
      <c r="H118">
        <v>39</v>
      </c>
      <c r="I118">
        <v>8</v>
      </c>
      <c r="J118">
        <f t="shared" si="9"/>
        <v>276</v>
      </c>
      <c r="L118">
        <v>18</v>
      </c>
      <c r="M118">
        <v>211</v>
      </c>
      <c r="N118">
        <v>47</v>
      </c>
      <c r="P118">
        <v>18</v>
      </c>
      <c r="Q118">
        <v>47</v>
      </c>
      <c r="R118">
        <v>211</v>
      </c>
      <c r="S118">
        <f t="shared" si="10"/>
        <v>65</v>
      </c>
      <c r="AN118">
        <v>211</v>
      </c>
      <c r="AO118">
        <v>13</v>
      </c>
      <c r="AP118">
        <v>5</v>
      </c>
      <c r="AQ118">
        <v>39</v>
      </c>
      <c r="AR118">
        <v>8</v>
      </c>
      <c r="BS118">
        <v>13</v>
      </c>
      <c r="BT118">
        <v>5</v>
      </c>
      <c r="BU118">
        <v>211</v>
      </c>
      <c r="BV118">
        <v>39</v>
      </c>
      <c r="BW118">
        <v>8</v>
      </c>
      <c r="CA118">
        <v>276</v>
      </c>
      <c r="CB118">
        <v>18</v>
      </c>
      <c r="CC118">
        <v>211</v>
      </c>
      <c r="CD118">
        <v>47</v>
      </c>
      <c r="CE118" s="79">
        <f t="shared" si="11"/>
        <v>6.5217391304347824E-2</v>
      </c>
      <c r="CF118" s="79">
        <f t="shared" si="12"/>
        <v>0.76449275362318836</v>
      </c>
      <c r="CG118" s="79">
        <f t="shared" si="13"/>
        <v>0.17028985507246377</v>
      </c>
      <c r="CJ118" s="79">
        <v>6.5217391304347824E-2</v>
      </c>
      <c r="CK118" s="79">
        <v>0.17028985507246377</v>
      </c>
    </row>
    <row r="119" spans="1:89" x14ac:dyDescent="0.2">
      <c r="A119" t="s">
        <v>117</v>
      </c>
      <c r="B119" t="s">
        <v>470</v>
      </c>
      <c r="C119">
        <v>14</v>
      </c>
      <c r="D119">
        <v>5</v>
      </c>
      <c r="E119">
        <f t="shared" si="7"/>
        <v>19</v>
      </c>
      <c r="F119">
        <v>237</v>
      </c>
      <c r="G119">
        <f t="shared" si="8"/>
        <v>22</v>
      </c>
      <c r="H119">
        <v>16</v>
      </c>
      <c r="I119">
        <v>6</v>
      </c>
      <c r="J119">
        <f t="shared" si="9"/>
        <v>278</v>
      </c>
      <c r="L119">
        <v>19</v>
      </c>
      <c r="M119">
        <v>237</v>
      </c>
      <c r="N119">
        <v>22</v>
      </c>
      <c r="P119">
        <v>19</v>
      </c>
      <c r="Q119">
        <v>22</v>
      </c>
      <c r="R119">
        <v>237</v>
      </c>
      <c r="S119">
        <f t="shared" si="10"/>
        <v>41</v>
      </c>
      <c r="AN119">
        <v>237</v>
      </c>
      <c r="AO119">
        <v>14</v>
      </c>
      <c r="AP119">
        <v>5</v>
      </c>
      <c r="AQ119">
        <v>16</v>
      </c>
      <c r="AR119">
        <v>6</v>
      </c>
      <c r="BS119">
        <v>14</v>
      </c>
      <c r="BT119">
        <v>5</v>
      </c>
      <c r="BU119">
        <v>237</v>
      </c>
      <c r="BV119">
        <v>16</v>
      </c>
      <c r="BW119">
        <v>6</v>
      </c>
      <c r="CA119">
        <v>278</v>
      </c>
      <c r="CB119">
        <v>19</v>
      </c>
      <c r="CC119">
        <v>237</v>
      </c>
      <c r="CD119">
        <v>22</v>
      </c>
      <c r="CE119" s="79">
        <f t="shared" si="11"/>
        <v>6.83453237410072E-2</v>
      </c>
      <c r="CF119" s="79">
        <f t="shared" si="12"/>
        <v>0.85251798561151082</v>
      </c>
      <c r="CG119" s="79">
        <f t="shared" si="13"/>
        <v>7.9136690647482008E-2</v>
      </c>
      <c r="CJ119" s="79">
        <v>6.83453237410072E-2</v>
      </c>
      <c r="CK119" s="79">
        <v>7.9136690647482008E-2</v>
      </c>
    </row>
    <row r="120" spans="1:89" x14ac:dyDescent="0.2">
      <c r="A120" t="s">
        <v>118</v>
      </c>
      <c r="B120" t="s">
        <v>470</v>
      </c>
      <c r="C120">
        <v>15</v>
      </c>
      <c r="D120">
        <v>4</v>
      </c>
      <c r="E120">
        <f t="shared" si="7"/>
        <v>19</v>
      </c>
      <c r="F120">
        <v>232</v>
      </c>
      <c r="G120">
        <f t="shared" si="8"/>
        <v>23</v>
      </c>
      <c r="H120">
        <v>16</v>
      </c>
      <c r="I120">
        <v>7</v>
      </c>
      <c r="J120">
        <f t="shared" si="9"/>
        <v>274</v>
      </c>
      <c r="L120">
        <v>19</v>
      </c>
      <c r="M120">
        <v>232</v>
      </c>
      <c r="N120">
        <v>23</v>
      </c>
      <c r="P120">
        <v>19</v>
      </c>
      <c r="Q120">
        <v>23</v>
      </c>
      <c r="R120">
        <v>232</v>
      </c>
      <c r="S120">
        <f t="shared" si="10"/>
        <v>42</v>
      </c>
      <c r="AN120">
        <v>232</v>
      </c>
      <c r="AO120">
        <v>15</v>
      </c>
      <c r="AP120">
        <v>4</v>
      </c>
      <c r="AQ120">
        <v>16</v>
      </c>
      <c r="AR120">
        <v>7</v>
      </c>
      <c r="BS120">
        <v>15</v>
      </c>
      <c r="BT120">
        <v>4</v>
      </c>
      <c r="BU120">
        <v>232</v>
      </c>
      <c r="BV120">
        <v>16</v>
      </c>
      <c r="BW120">
        <v>7</v>
      </c>
      <c r="CA120">
        <v>274</v>
      </c>
      <c r="CB120">
        <v>19</v>
      </c>
      <c r="CC120">
        <v>232</v>
      </c>
      <c r="CD120">
        <v>23</v>
      </c>
      <c r="CE120" s="79">
        <f t="shared" si="11"/>
        <v>6.9343065693430656E-2</v>
      </c>
      <c r="CF120" s="79">
        <f t="shared" si="12"/>
        <v>0.84671532846715325</v>
      </c>
      <c r="CG120" s="79">
        <f t="shared" si="13"/>
        <v>8.3941605839416053E-2</v>
      </c>
      <c r="CJ120" s="79">
        <v>6.9343065693430656E-2</v>
      </c>
      <c r="CK120" s="79">
        <v>8.3941605839416053E-2</v>
      </c>
    </row>
    <row r="121" spans="1:89" x14ac:dyDescent="0.2">
      <c r="A121" t="s">
        <v>119</v>
      </c>
      <c r="B121" t="s">
        <v>470</v>
      </c>
      <c r="C121">
        <v>14</v>
      </c>
      <c r="D121">
        <v>18</v>
      </c>
      <c r="E121">
        <f t="shared" si="7"/>
        <v>32</v>
      </c>
      <c r="F121">
        <v>182</v>
      </c>
      <c r="G121">
        <f t="shared" si="8"/>
        <v>61</v>
      </c>
      <c r="H121">
        <v>46</v>
      </c>
      <c r="I121">
        <v>15</v>
      </c>
      <c r="J121">
        <f t="shared" si="9"/>
        <v>275</v>
      </c>
      <c r="L121">
        <v>32</v>
      </c>
      <c r="M121">
        <v>182</v>
      </c>
      <c r="N121">
        <v>61</v>
      </c>
      <c r="P121">
        <v>32</v>
      </c>
      <c r="Q121">
        <v>61</v>
      </c>
      <c r="R121">
        <v>182</v>
      </c>
      <c r="S121">
        <f t="shared" si="10"/>
        <v>93</v>
      </c>
      <c r="AN121">
        <v>182</v>
      </c>
      <c r="AO121">
        <v>14</v>
      </c>
      <c r="AP121">
        <v>18</v>
      </c>
      <c r="AQ121">
        <v>46</v>
      </c>
      <c r="AR121">
        <v>15</v>
      </c>
      <c r="BS121">
        <v>14</v>
      </c>
      <c r="BT121">
        <v>18</v>
      </c>
      <c r="BU121">
        <v>182</v>
      </c>
      <c r="BV121">
        <v>46</v>
      </c>
      <c r="BW121">
        <v>15</v>
      </c>
      <c r="CA121">
        <v>275</v>
      </c>
      <c r="CB121">
        <v>32</v>
      </c>
      <c r="CC121">
        <v>182</v>
      </c>
      <c r="CD121">
        <v>61</v>
      </c>
      <c r="CE121" s="79">
        <f t="shared" si="11"/>
        <v>0.11636363636363636</v>
      </c>
      <c r="CF121" s="79">
        <f t="shared" si="12"/>
        <v>0.66181818181818186</v>
      </c>
      <c r="CG121" s="79">
        <f t="shared" si="13"/>
        <v>0.22181818181818183</v>
      </c>
      <c r="CJ121" s="79">
        <v>0.11636363636363636</v>
      </c>
      <c r="CK121" s="79">
        <v>0.22181818181818183</v>
      </c>
    </row>
    <row r="122" spans="1:89" x14ac:dyDescent="0.2">
      <c r="A122" t="s">
        <v>120</v>
      </c>
      <c r="B122" t="s">
        <v>470</v>
      </c>
      <c r="C122">
        <v>15</v>
      </c>
      <c r="D122">
        <v>14</v>
      </c>
      <c r="E122">
        <f t="shared" si="7"/>
        <v>29</v>
      </c>
      <c r="F122">
        <v>185</v>
      </c>
      <c r="G122">
        <f t="shared" si="8"/>
        <v>65</v>
      </c>
      <c r="H122">
        <v>42</v>
      </c>
      <c r="I122">
        <v>23</v>
      </c>
      <c r="J122">
        <f t="shared" si="9"/>
        <v>279</v>
      </c>
      <c r="L122">
        <v>29</v>
      </c>
      <c r="M122">
        <v>185</v>
      </c>
      <c r="N122">
        <v>65</v>
      </c>
      <c r="P122">
        <v>29</v>
      </c>
      <c r="Q122">
        <v>65</v>
      </c>
      <c r="R122">
        <v>185</v>
      </c>
      <c r="S122">
        <f t="shared" si="10"/>
        <v>94</v>
      </c>
      <c r="AN122">
        <v>185</v>
      </c>
      <c r="AO122">
        <v>15</v>
      </c>
      <c r="AP122">
        <v>14</v>
      </c>
      <c r="AQ122">
        <v>42</v>
      </c>
      <c r="AR122">
        <v>23</v>
      </c>
      <c r="BS122">
        <v>15</v>
      </c>
      <c r="BT122">
        <v>14</v>
      </c>
      <c r="BU122">
        <v>185</v>
      </c>
      <c r="BV122">
        <v>42</v>
      </c>
      <c r="BW122">
        <v>23</v>
      </c>
      <c r="CA122">
        <v>279</v>
      </c>
      <c r="CB122">
        <v>29</v>
      </c>
      <c r="CC122">
        <v>185</v>
      </c>
      <c r="CD122">
        <v>65</v>
      </c>
      <c r="CE122" s="79">
        <f t="shared" si="11"/>
        <v>0.1039426523297491</v>
      </c>
      <c r="CF122" s="79">
        <f t="shared" si="12"/>
        <v>0.6630824372759857</v>
      </c>
      <c r="CG122" s="79">
        <f t="shared" si="13"/>
        <v>0.23297491039426524</v>
      </c>
      <c r="CJ122" s="79">
        <v>0.1039426523297491</v>
      </c>
      <c r="CK122" s="79">
        <v>0.23297491039426524</v>
      </c>
    </row>
    <row r="123" spans="1:89" x14ac:dyDescent="0.2">
      <c r="A123" t="s">
        <v>121</v>
      </c>
      <c r="B123" t="s">
        <v>470</v>
      </c>
      <c r="C123">
        <v>24</v>
      </c>
      <c r="D123">
        <v>4</v>
      </c>
      <c r="E123">
        <f t="shared" si="7"/>
        <v>28</v>
      </c>
      <c r="F123">
        <v>231</v>
      </c>
      <c r="G123">
        <f t="shared" si="8"/>
        <v>18</v>
      </c>
      <c r="H123">
        <v>11</v>
      </c>
      <c r="I123">
        <v>7</v>
      </c>
      <c r="J123">
        <f t="shared" si="9"/>
        <v>277</v>
      </c>
      <c r="L123">
        <v>28</v>
      </c>
      <c r="M123">
        <v>231</v>
      </c>
      <c r="N123">
        <v>18</v>
      </c>
      <c r="P123">
        <v>28</v>
      </c>
      <c r="Q123">
        <v>18</v>
      </c>
      <c r="R123">
        <v>231</v>
      </c>
      <c r="S123">
        <f t="shared" si="10"/>
        <v>46</v>
      </c>
      <c r="AN123">
        <v>231</v>
      </c>
      <c r="AO123">
        <v>24</v>
      </c>
      <c r="AP123">
        <v>4</v>
      </c>
      <c r="AQ123">
        <v>11</v>
      </c>
      <c r="AR123">
        <v>7</v>
      </c>
      <c r="BS123">
        <v>24</v>
      </c>
      <c r="BT123">
        <v>4</v>
      </c>
      <c r="BU123">
        <v>231</v>
      </c>
      <c r="BV123">
        <v>11</v>
      </c>
      <c r="BW123">
        <v>7</v>
      </c>
      <c r="CA123">
        <v>277</v>
      </c>
      <c r="CB123">
        <v>28</v>
      </c>
      <c r="CC123">
        <v>231</v>
      </c>
      <c r="CD123">
        <v>18</v>
      </c>
      <c r="CE123" s="79">
        <f t="shared" si="11"/>
        <v>0.10108303249097472</v>
      </c>
      <c r="CF123" s="79">
        <f t="shared" si="12"/>
        <v>0.83393501805054149</v>
      </c>
      <c r="CG123" s="79">
        <f t="shared" si="13"/>
        <v>6.4981949458483748E-2</v>
      </c>
      <c r="CJ123" s="79">
        <v>0.10108303249097472</v>
      </c>
      <c r="CK123" s="79">
        <v>6.4981949458483748E-2</v>
      </c>
    </row>
    <row r="124" spans="1:89" x14ac:dyDescent="0.2">
      <c r="A124" t="s">
        <v>122</v>
      </c>
      <c r="B124" t="s">
        <v>470</v>
      </c>
      <c r="C124">
        <v>14</v>
      </c>
      <c r="D124">
        <v>9</v>
      </c>
      <c r="E124">
        <f t="shared" si="7"/>
        <v>23</v>
      </c>
      <c r="F124">
        <v>212</v>
      </c>
      <c r="G124">
        <f t="shared" si="8"/>
        <v>40</v>
      </c>
      <c r="H124">
        <v>29</v>
      </c>
      <c r="I124">
        <v>11</v>
      </c>
      <c r="J124">
        <f t="shared" si="9"/>
        <v>275</v>
      </c>
      <c r="L124">
        <v>23</v>
      </c>
      <c r="M124">
        <v>212</v>
      </c>
      <c r="N124">
        <v>40</v>
      </c>
      <c r="P124">
        <v>23</v>
      </c>
      <c r="Q124">
        <v>40</v>
      </c>
      <c r="R124">
        <v>212</v>
      </c>
      <c r="S124">
        <f t="shared" si="10"/>
        <v>63</v>
      </c>
      <c r="AN124">
        <v>212</v>
      </c>
      <c r="AO124">
        <v>14</v>
      </c>
      <c r="AP124">
        <v>9</v>
      </c>
      <c r="AQ124">
        <v>29</v>
      </c>
      <c r="AR124">
        <v>11</v>
      </c>
      <c r="BS124">
        <v>14</v>
      </c>
      <c r="BT124">
        <v>9</v>
      </c>
      <c r="BU124">
        <v>212</v>
      </c>
      <c r="BV124">
        <v>29</v>
      </c>
      <c r="BW124">
        <v>11</v>
      </c>
      <c r="CA124">
        <v>275</v>
      </c>
      <c r="CB124">
        <v>23</v>
      </c>
      <c r="CC124">
        <v>212</v>
      </c>
      <c r="CD124">
        <v>40</v>
      </c>
      <c r="CE124" s="79">
        <f t="shared" si="11"/>
        <v>8.3636363636363634E-2</v>
      </c>
      <c r="CF124" s="79">
        <f t="shared" si="12"/>
        <v>0.77090909090909088</v>
      </c>
      <c r="CG124" s="79">
        <f t="shared" si="13"/>
        <v>0.14545454545454545</v>
      </c>
      <c r="CJ124" s="79">
        <v>8.3636363636363634E-2</v>
      </c>
      <c r="CK124" s="79">
        <v>0.14545454545454545</v>
      </c>
    </row>
    <row r="125" spans="1:89" x14ac:dyDescent="0.2">
      <c r="A125" t="s">
        <v>123</v>
      </c>
      <c r="B125" t="s">
        <v>470</v>
      </c>
      <c r="C125">
        <v>22</v>
      </c>
      <c r="D125">
        <v>6</v>
      </c>
      <c r="E125">
        <f t="shared" si="7"/>
        <v>28</v>
      </c>
      <c r="F125">
        <v>200</v>
      </c>
      <c r="G125">
        <f t="shared" si="8"/>
        <v>45</v>
      </c>
      <c r="H125">
        <v>32</v>
      </c>
      <c r="I125">
        <v>13</v>
      </c>
      <c r="J125">
        <f t="shared" si="9"/>
        <v>273</v>
      </c>
      <c r="L125">
        <v>28</v>
      </c>
      <c r="M125">
        <v>200</v>
      </c>
      <c r="N125">
        <v>45</v>
      </c>
      <c r="P125">
        <v>28</v>
      </c>
      <c r="Q125">
        <v>45</v>
      </c>
      <c r="R125">
        <v>200</v>
      </c>
      <c r="S125">
        <f t="shared" si="10"/>
        <v>73</v>
      </c>
      <c r="AN125">
        <v>200</v>
      </c>
      <c r="AO125">
        <v>22</v>
      </c>
      <c r="AP125">
        <v>6</v>
      </c>
      <c r="AQ125">
        <v>32</v>
      </c>
      <c r="AR125">
        <v>13</v>
      </c>
      <c r="BS125">
        <v>22</v>
      </c>
      <c r="BT125">
        <v>6</v>
      </c>
      <c r="BU125">
        <v>200</v>
      </c>
      <c r="BV125">
        <v>32</v>
      </c>
      <c r="BW125">
        <v>13</v>
      </c>
      <c r="CA125">
        <v>273</v>
      </c>
      <c r="CB125">
        <v>28</v>
      </c>
      <c r="CC125">
        <v>200</v>
      </c>
      <c r="CD125">
        <v>45</v>
      </c>
      <c r="CE125" s="79">
        <f t="shared" si="11"/>
        <v>0.10256410256410256</v>
      </c>
      <c r="CF125" s="79">
        <f t="shared" si="12"/>
        <v>0.73260073260073255</v>
      </c>
      <c r="CG125" s="79">
        <f t="shared" si="13"/>
        <v>0.16483516483516483</v>
      </c>
      <c r="CJ125" s="79">
        <v>0.10256410256410256</v>
      </c>
      <c r="CK125" s="79">
        <v>0.16483516483516483</v>
      </c>
    </row>
    <row r="126" spans="1:89" x14ac:dyDescent="0.2">
      <c r="A126" t="s">
        <v>124</v>
      </c>
      <c r="B126" t="s">
        <v>470</v>
      </c>
      <c r="C126">
        <v>14</v>
      </c>
      <c r="D126">
        <v>4</v>
      </c>
      <c r="E126">
        <f t="shared" si="7"/>
        <v>18</v>
      </c>
      <c r="F126">
        <v>205</v>
      </c>
      <c r="G126">
        <f t="shared" si="8"/>
        <v>47</v>
      </c>
      <c r="H126">
        <v>31</v>
      </c>
      <c r="I126">
        <v>16</v>
      </c>
      <c r="J126">
        <f t="shared" si="9"/>
        <v>270</v>
      </c>
      <c r="L126">
        <v>18</v>
      </c>
      <c r="M126">
        <v>205</v>
      </c>
      <c r="N126">
        <v>47</v>
      </c>
      <c r="P126">
        <v>18</v>
      </c>
      <c r="Q126">
        <v>47</v>
      </c>
      <c r="R126">
        <v>205</v>
      </c>
      <c r="S126">
        <f t="shared" si="10"/>
        <v>65</v>
      </c>
      <c r="AN126">
        <v>205</v>
      </c>
      <c r="AO126">
        <v>14</v>
      </c>
      <c r="AP126">
        <v>4</v>
      </c>
      <c r="AQ126">
        <v>31</v>
      </c>
      <c r="AR126">
        <v>16</v>
      </c>
      <c r="BS126">
        <v>14</v>
      </c>
      <c r="BT126">
        <v>4</v>
      </c>
      <c r="BU126">
        <v>205</v>
      </c>
      <c r="BV126">
        <v>31</v>
      </c>
      <c r="BW126">
        <v>16</v>
      </c>
      <c r="CA126">
        <v>270</v>
      </c>
      <c r="CB126">
        <v>18</v>
      </c>
      <c r="CC126">
        <v>205</v>
      </c>
      <c r="CD126">
        <v>47</v>
      </c>
      <c r="CE126" s="79">
        <f t="shared" si="11"/>
        <v>6.6666666666666666E-2</v>
      </c>
      <c r="CF126" s="79">
        <f t="shared" si="12"/>
        <v>0.7592592592592593</v>
      </c>
      <c r="CG126" s="79">
        <f t="shared" si="13"/>
        <v>0.17407407407407408</v>
      </c>
      <c r="CJ126" s="79">
        <v>6.6666666666666666E-2</v>
      </c>
      <c r="CK126" s="79">
        <v>0.17407407407407408</v>
      </c>
    </row>
    <row r="127" spans="1:89" x14ac:dyDescent="0.2">
      <c r="A127" t="s">
        <v>125</v>
      </c>
      <c r="B127" t="s">
        <v>470</v>
      </c>
      <c r="C127">
        <v>14</v>
      </c>
      <c r="D127">
        <v>46</v>
      </c>
      <c r="E127">
        <f t="shared" si="7"/>
        <v>60</v>
      </c>
      <c r="F127">
        <v>200</v>
      </c>
      <c r="G127">
        <f t="shared" si="8"/>
        <v>16</v>
      </c>
      <c r="H127">
        <v>9</v>
      </c>
      <c r="I127">
        <v>7</v>
      </c>
      <c r="J127">
        <f t="shared" si="9"/>
        <v>276</v>
      </c>
      <c r="L127">
        <v>60</v>
      </c>
      <c r="M127">
        <v>200</v>
      </c>
      <c r="N127">
        <v>16</v>
      </c>
      <c r="P127">
        <v>60</v>
      </c>
      <c r="Q127">
        <v>16</v>
      </c>
      <c r="R127">
        <v>200</v>
      </c>
      <c r="S127">
        <f t="shared" si="10"/>
        <v>76</v>
      </c>
      <c r="AN127">
        <v>200</v>
      </c>
      <c r="AO127">
        <v>14</v>
      </c>
      <c r="AP127">
        <v>46</v>
      </c>
      <c r="AQ127">
        <v>9</v>
      </c>
      <c r="AR127">
        <v>7</v>
      </c>
      <c r="BS127">
        <v>14</v>
      </c>
      <c r="BT127">
        <v>46</v>
      </c>
      <c r="BU127">
        <v>200</v>
      </c>
      <c r="BV127">
        <v>9</v>
      </c>
      <c r="BW127">
        <v>7</v>
      </c>
      <c r="CA127">
        <v>276</v>
      </c>
      <c r="CB127">
        <v>60</v>
      </c>
      <c r="CC127">
        <v>200</v>
      </c>
      <c r="CD127">
        <v>16</v>
      </c>
      <c r="CE127" s="79">
        <f t="shared" si="11"/>
        <v>0.21739130434782608</v>
      </c>
      <c r="CF127" s="79">
        <f t="shared" si="12"/>
        <v>0.72463768115942029</v>
      </c>
      <c r="CG127" s="79">
        <f t="shared" si="13"/>
        <v>5.7971014492753624E-2</v>
      </c>
      <c r="CJ127" s="79">
        <v>0.21739130434782608</v>
      </c>
      <c r="CK127" s="79">
        <v>5.7971014492753624E-2</v>
      </c>
    </row>
    <row r="128" spans="1:89" x14ac:dyDescent="0.2">
      <c r="A128" t="s">
        <v>126</v>
      </c>
      <c r="B128" t="s">
        <v>470</v>
      </c>
      <c r="C128">
        <v>13</v>
      </c>
      <c r="D128">
        <v>5</v>
      </c>
      <c r="E128">
        <f t="shared" si="7"/>
        <v>18</v>
      </c>
      <c r="F128">
        <v>236</v>
      </c>
      <c r="G128">
        <f t="shared" si="8"/>
        <v>25</v>
      </c>
      <c r="H128">
        <v>17</v>
      </c>
      <c r="I128">
        <v>8</v>
      </c>
      <c r="J128">
        <f t="shared" si="9"/>
        <v>279</v>
      </c>
      <c r="L128">
        <v>18</v>
      </c>
      <c r="M128">
        <v>236</v>
      </c>
      <c r="N128">
        <v>25</v>
      </c>
      <c r="P128">
        <v>18</v>
      </c>
      <c r="Q128">
        <v>25</v>
      </c>
      <c r="R128">
        <v>236</v>
      </c>
      <c r="S128">
        <f t="shared" si="10"/>
        <v>43</v>
      </c>
      <c r="AN128">
        <v>236</v>
      </c>
      <c r="AO128">
        <v>13</v>
      </c>
      <c r="AP128">
        <v>5</v>
      </c>
      <c r="AQ128">
        <v>17</v>
      </c>
      <c r="AR128">
        <v>8</v>
      </c>
      <c r="BS128">
        <v>13</v>
      </c>
      <c r="BT128">
        <v>5</v>
      </c>
      <c r="BU128">
        <v>236</v>
      </c>
      <c r="BV128">
        <v>17</v>
      </c>
      <c r="BW128">
        <v>8</v>
      </c>
      <c r="CA128">
        <v>279</v>
      </c>
      <c r="CB128">
        <v>18</v>
      </c>
      <c r="CC128">
        <v>236</v>
      </c>
      <c r="CD128">
        <v>25</v>
      </c>
      <c r="CE128" s="79">
        <f t="shared" si="11"/>
        <v>6.4516129032258063E-2</v>
      </c>
      <c r="CF128" s="79">
        <f t="shared" si="12"/>
        <v>0.84587813620071683</v>
      </c>
      <c r="CG128" s="79">
        <f t="shared" si="13"/>
        <v>8.9605734767025089E-2</v>
      </c>
      <c r="CJ128" s="79">
        <v>6.4516129032258063E-2</v>
      </c>
      <c r="CK128" s="79">
        <v>8.9605734767025089E-2</v>
      </c>
    </row>
    <row r="129" spans="1:89" x14ac:dyDescent="0.2">
      <c r="A129" t="s">
        <v>127</v>
      </c>
      <c r="B129" t="s">
        <v>470</v>
      </c>
      <c r="C129">
        <v>12</v>
      </c>
      <c r="D129">
        <v>5</v>
      </c>
      <c r="E129">
        <f t="shared" si="7"/>
        <v>17</v>
      </c>
      <c r="F129">
        <v>214</v>
      </c>
      <c r="G129">
        <f t="shared" si="8"/>
        <v>45</v>
      </c>
      <c r="H129">
        <v>34</v>
      </c>
      <c r="I129">
        <v>11</v>
      </c>
      <c r="J129">
        <f t="shared" si="9"/>
        <v>276</v>
      </c>
      <c r="L129">
        <v>17</v>
      </c>
      <c r="M129">
        <v>214</v>
      </c>
      <c r="N129">
        <v>45</v>
      </c>
      <c r="P129">
        <v>17</v>
      </c>
      <c r="Q129">
        <v>45</v>
      </c>
      <c r="R129">
        <v>214</v>
      </c>
      <c r="S129">
        <f t="shared" si="10"/>
        <v>62</v>
      </c>
      <c r="AN129">
        <v>214</v>
      </c>
      <c r="AO129">
        <v>12</v>
      </c>
      <c r="AP129">
        <v>5</v>
      </c>
      <c r="AQ129">
        <v>34</v>
      </c>
      <c r="AR129">
        <v>11</v>
      </c>
      <c r="BS129">
        <v>12</v>
      </c>
      <c r="BT129">
        <v>5</v>
      </c>
      <c r="BU129">
        <v>214</v>
      </c>
      <c r="BV129">
        <v>34</v>
      </c>
      <c r="BW129">
        <v>11</v>
      </c>
      <c r="CA129">
        <v>276</v>
      </c>
      <c r="CB129">
        <v>17</v>
      </c>
      <c r="CC129">
        <v>214</v>
      </c>
      <c r="CD129">
        <v>45</v>
      </c>
      <c r="CE129" s="79">
        <f t="shared" si="11"/>
        <v>6.1594202898550728E-2</v>
      </c>
      <c r="CF129" s="79">
        <f t="shared" si="12"/>
        <v>0.77536231884057971</v>
      </c>
      <c r="CG129" s="79">
        <f t="shared" si="13"/>
        <v>0.16304347826086957</v>
      </c>
      <c r="CJ129" s="79">
        <v>6.1594202898550728E-2</v>
      </c>
      <c r="CK129" s="79">
        <v>0.16304347826086957</v>
      </c>
    </row>
    <row r="130" spans="1:89" x14ac:dyDescent="0.2">
      <c r="A130" t="s">
        <v>128</v>
      </c>
      <c r="B130" t="s">
        <v>470</v>
      </c>
      <c r="C130">
        <v>20</v>
      </c>
      <c r="D130">
        <v>18</v>
      </c>
      <c r="E130">
        <f t="shared" si="7"/>
        <v>38</v>
      </c>
      <c r="F130">
        <v>219</v>
      </c>
      <c r="G130">
        <f t="shared" si="8"/>
        <v>18</v>
      </c>
      <c r="H130">
        <v>11</v>
      </c>
      <c r="I130">
        <v>7</v>
      </c>
      <c r="J130">
        <f t="shared" si="9"/>
        <v>275</v>
      </c>
      <c r="L130">
        <v>38</v>
      </c>
      <c r="M130">
        <v>219</v>
      </c>
      <c r="N130">
        <v>18</v>
      </c>
      <c r="P130">
        <v>38</v>
      </c>
      <c r="Q130">
        <v>18</v>
      </c>
      <c r="R130">
        <v>219</v>
      </c>
      <c r="S130">
        <f t="shared" si="10"/>
        <v>56</v>
      </c>
      <c r="AN130">
        <v>219</v>
      </c>
      <c r="AO130">
        <v>20</v>
      </c>
      <c r="AP130">
        <v>18</v>
      </c>
      <c r="AQ130">
        <v>11</v>
      </c>
      <c r="AR130">
        <v>7</v>
      </c>
      <c r="BS130">
        <v>20</v>
      </c>
      <c r="BT130">
        <v>18</v>
      </c>
      <c r="BU130">
        <v>219</v>
      </c>
      <c r="BV130">
        <v>11</v>
      </c>
      <c r="BW130">
        <v>7</v>
      </c>
      <c r="CA130">
        <v>275</v>
      </c>
      <c r="CB130">
        <v>38</v>
      </c>
      <c r="CC130">
        <v>219</v>
      </c>
      <c r="CD130">
        <v>18</v>
      </c>
      <c r="CE130" s="79">
        <f t="shared" si="11"/>
        <v>0.13818181818181818</v>
      </c>
      <c r="CF130" s="79">
        <f t="shared" si="12"/>
        <v>0.79636363636363638</v>
      </c>
      <c r="CG130" s="79">
        <f t="shared" si="13"/>
        <v>6.545454545454546E-2</v>
      </c>
      <c r="CJ130" s="79">
        <v>0.13818181818181818</v>
      </c>
      <c r="CK130" s="79">
        <v>6.545454545454546E-2</v>
      </c>
    </row>
    <row r="131" spans="1:89" x14ac:dyDescent="0.2">
      <c r="A131" t="s">
        <v>129</v>
      </c>
      <c r="B131" t="s">
        <v>470</v>
      </c>
      <c r="C131">
        <v>13</v>
      </c>
      <c r="D131">
        <v>14</v>
      </c>
      <c r="E131">
        <f>SUM(C131,D131)</f>
        <v>27</v>
      </c>
      <c r="F131">
        <v>228</v>
      </c>
      <c r="G131">
        <f>SUM(H131,I131)</f>
        <v>19</v>
      </c>
      <c r="H131">
        <v>12</v>
      </c>
      <c r="I131">
        <v>7</v>
      </c>
      <c r="J131">
        <f t="shared" ref="J131:J132" si="14">SUM(E131:G131)</f>
        <v>274</v>
      </c>
      <c r="L131">
        <v>27</v>
      </c>
      <c r="M131">
        <v>228</v>
      </c>
      <c r="N131">
        <v>19</v>
      </c>
      <c r="P131">
        <v>27</v>
      </c>
      <c r="Q131">
        <v>19</v>
      </c>
      <c r="R131">
        <v>228</v>
      </c>
      <c r="S131">
        <f t="shared" ref="S131:S132" si="15">SUM(L131+N131)</f>
        <v>46</v>
      </c>
      <c r="AN131">
        <v>228</v>
      </c>
      <c r="AO131">
        <v>13</v>
      </c>
      <c r="AP131">
        <v>14</v>
      </c>
      <c r="AQ131">
        <v>12</v>
      </c>
      <c r="AR131">
        <v>7</v>
      </c>
      <c r="BS131">
        <v>13</v>
      </c>
      <c r="BT131">
        <v>14</v>
      </c>
      <c r="BU131">
        <v>228</v>
      </c>
      <c r="BV131">
        <v>12</v>
      </c>
      <c r="BW131">
        <v>7</v>
      </c>
      <c r="CA131">
        <v>274</v>
      </c>
      <c r="CB131">
        <v>27</v>
      </c>
      <c r="CC131">
        <v>228</v>
      </c>
      <c r="CD131">
        <v>19</v>
      </c>
      <c r="CE131" s="79">
        <f t="shared" ref="CE131:CE132" si="16">CB131/CA131</f>
        <v>9.8540145985401464E-2</v>
      </c>
      <c r="CF131" s="79">
        <f t="shared" ref="CF131:CF132" si="17">CC131/CA131</f>
        <v>0.83211678832116787</v>
      </c>
      <c r="CG131" s="79">
        <f t="shared" ref="CG131:CG132" si="18">CD131/CA131</f>
        <v>6.9343065693430656E-2</v>
      </c>
      <c r="CJ131" s="79">
        <v>9.8540145985401464E-2</v>
      </c>
      <c r="CK131" s="79">
        <v>6.9343065693430656E-2</v>
      </c>
    </row>
    <row r="132" spans="1:89" x14ac:dyDescent="0.2">
      <c r="A132" t="s">
        <v>130</v>
      </c>
      <c r="B132" t="s">
        <v>470</v>
      </c>
      <c r="C132">
        <v>15</v>
      </c>
      <c r="D132">
        <v>7</v>
      </c>
      <c r="E132">
        <f>SUM(C132,D132)</f>
        <v>22</v>
      </c>
      <c r="F132">
        <v>232</v>
      </c>
      <c r="G132">
        <f>SUM(H132,I132)</f>
        <v>21</v>
      </c>
      <c r="H132">
        <v>11</v>
      </c>
      <c r="I132">
        <v>10</v>
      </c>
      <c r="J132">
        <f t="shared" si="14"/>
        <v>275</v>
      </c>
      <c r="L132">
        <v>22</v>
      </c>
      <c r="M132">
        <v>232</v>
      </c>
      <c r="N132">
        <v>21</v>
      </c>
      <c r="P132">
        <v>22</v>
      </c>
      <c r="Q132">
        <v>21</v>
      </c>
      <c r="R132">
        <v>232</v>
      </c>
      <c r="S132">
        <f t="shared" si="15"/>
        <v>43</v>
      </c>
      <c r="AN132">
        <v>232</v>
      </c>
      <c r="AO132">
        <v>15</v>
      </c>
      <c r="AP132">
        <v>7</v>
      </c>
      <c r="AQ132">
        <v>11</v>
      </c>
      <c r="AR132">
        <v>10</v>
      </c>
      <c r="BS132">
        <v>15</v>
      </c>
      <c r="BT132">
        <v>7</v>
      </c>
      <c r="BU132">
        <v>232</v>
      </c>
      <c r="BV132">
        <v>11</v>
      </c>
      <c r="BW132">
        <v>10</v>
      </c>
      <c r="CA132">
        <v>275</v>
      </c>
      <c r="CB132">
        <v>22</v>
      </c>
      <c r="CC132">
        <v>232</v>
      </c>
      <c r="CD132">
        <v>21</v>
      </c>
      <c r="CE132" s="79">
        <f t="shared" si="16"/>
        <v>0.08</v>
      </c>
      <c r="CF132" s="79">
        <f t="shared" si="17"/>
        <v>0.84363636363636363</v>
      </c>
      <c r="CG132" s="79">
        <f t="shared" si="18"/>
        <v>7.636363636363637E-2</v>
      </c>
      <c r="CJ132" s="79">
        <v>0.08</v>
      </c>
      <c r="CK132" s="79">
        <v>7.636363636363637E-2</v>
      </c>
    </row>
  </sheetData>
  <mergeCells count="1">
    <mergeCell ref="BZ1:BZ10"/>
  </mergeCells>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27F6C-69B1-B24F-91F3-BB2BBCA9ABDC}">
  <dimension ref="A1:BM55"/>
  <sheetViews>
    <sheetView zoomScale="78" zoomScaleNormal="78" workbookViewId="0">
      <selection activeCell="L1" sqref="L1:M55"/>
    </sheetView>
  </sheetViews>
  <sheetFormatPr baseColWidth="10" defaultRowHeight="16" x14ac:dyDescent="0.2"/>
  <cols>
    <col min="11" max="11" width="10.83203125" style="21"/>
    <col min="18" max="18" width="20" customWidth="1"/>
    <col min="28" max="28" width="10.83203125" style="59"/>
    <col min="45" max="45" width="28" customWidth="1"/>
    <col min="46" max="46" width="30.6640625" customWidth="1"/>
    <col min="55" max="55" width="10.83203125" style="21"/>
  </cols>
  <sheetData>
    <row r="1" spans="1:65" ht="68" x14ac:dyDescent="0.2">
      <c r="A1" s="7" t="s">
        <v>516</v>
      </c>
      <c r="B1" s="7" t="s">
        <v>471</v>
      </c>
      <c r="C1" s="7" t="s">
        <v>443</v>
      </c>
      <c r="D1" s="7" t="s">
        <v>446</v>
      </c>
      <c r="E1" s="7" t="s">
        <v>517</v>
      </c>
      <c r="F1" s="7" t="s">
        <v>449</v>
      </c>
      <c r="G1" s="7" t="s">
        <v>518</v>
      </c>
      <c r="H1" s="7" t="s">
        <v>452</v>
      </c>
      <c r="I1" s="7" t="s">
        <v>455</v>
      </c>
      <c r="J1" s="7" t="s">
        <v>700</v>
      </c>
      <c r="L1" s="7" t="s">
        <v>517</v>
      </c>
      <c r="M1" s="7" t="s">
        <v>518</v>
      </c>
      <c r="N1" t="s">
        <v>449</v>
      </c>
      <c r="O1" s="7" t="s">
        <v>519</v>
      </c>
      <c r="AC1" s="7" t="s">
        <v>443</v>
      </c>
      <c r="AD1" s="7" t="s">
        <v>446</v>
      </c>
      <c r="AE1" s="7" t="s">
        <v>452</v>
      </c>
      <c r="AF1" s="7" t="s">
        <v>455</v>
      </c>
      <c r="BC1" s="91" t="s">
        <v>706</v>
      </c>
      <c r="BD1" t="s">
        <v>700</v>
      </c>
      <c r="BE1" t="s">
        <v>449</v>
      </c>
      <c r="BF1" t="s">
        <v>517</v>
      </c>
      <c r="BG1" t="s">
        <v>518</v>
      </c>
      <c r="BH1" s="7" t="s">
        <v>707</v>
      </c>
      <c r="BI1" s="7" t="s">
        <v>708</v>
      </c>
    </row>
    <row r="2" spans="1:65" x14ac:dyDescent="0.2">
      <c r="A2" t="s">
        <v>0</v>
      </c>
      <c r="B2" t="s">
        <v>458</v>
      </c>
      <c r="C2">
        <v>15</v>
      </c>
      <c r="D2">
        <v>3</v>
      </c>
      <c r="E2">
        <f>SUM(C2,D2)</f>
        <v>18</v>
      </c>
      <c r="F2">
        <v>228</v>
      </c>
      <c r="G2">
        <f>SUM(H2,I2)</f>
        <v>33</v>
      </c>
      <c r="H2">
        <v>10</v>
      </c>
      <c r="I2">
        <v>23</v>
      </c>
      <c r="J2">
        <f>SUM(E2:G2)</f>
        <v>279</v>
      </c>
      <c r="L2">
        <v>18</v>
      </c>
      <c r="M2">
        <v>33</v>
      </c>
      <c r="N2">
        <v>228</v>
      </c>
      <c r="O2">
        <f>SUM(L2:M2)</f>
        <v>51</v>
      </c>
      <c r="R2" s="26" t="s">
        <v>525</v>
      </c>
      <c r="AC2">
        <v>15</v>
      </c>
      <c r="AD2">
        <v>3</v>
      </c>
      <c r="AE2">
        <v>10</v>
      </c>
      <c r="AF2">
        <v>23</v>
      </c>
      <c r="AI2" s="26" t="s">
        <v>525</v>
      </c>
      <c r="BC2" s="91"/>
      <c r="BD2">
        <v>279</v>
      </c>
      <c r="BE2">
        <v>228</v>
      </c>
      <c r="BF2">
        <v>18</v>
      </c>
      <c r="BG2">
        <v>33</v>
      </c>
      <c r="BH2" s="79">
        <f>BF2/BD2</f>
        <v>6.4516129032258063E-2</v>
      </c>
      <c r="BI2" s="79">
        <f>BG2/BD2</f>
        <v>0.11827956989247312</v>
      </c>
      <c r="BK2" s="21" t="s">
        <v>558</v>
      </c>
      <c r="BL2" s="21"/>
      <c r="BM2" s="21"/>
    </row>
    <row r="3" spans="1:65" ht="17" thickBot="1" x14ac:dyDescent="0.25">
      <c r="A3" t="s">
        <v>1</v>
      </c>
      <c r="B3" t="s">
        <v>458</v>
      </c>
      <c r="C3">
        <v>13</v>
      </c>
      <c r="D3">
        <v>10</v>
      </c>
      <c r="E3">
        <f t="shared" ref="E3:E55" si="0">SUM(C3,D3)</f>
        <v>23</v>
      </c>
      <c r="F3">
        <v>194</v>
      </c>
      <c r="G3">
        <f t="shared" ref="G3:G55" si="1">SUM(H3,I3)</f>
        <v>53</v>
      </c>
      <c r="H3">
        <v>28</v>
      </c>
      <c r="I3">
        <v>25</v>
      </c>
      <c r="J3">
        <f t="shared" ref="J3:J55" si="2">SUM(E3:G3)</f>
        <v>270</v>
      </c>
      <c r="L3">
        <v>23</v>
      </c>
      <c r="M3">
        <v>53</v>
      </c>
      <c r="N3">
        <v>194</v>
      </c>
      <c r="O3">
        <f t="shared" ref="O3:O55" si="3">SUM(L3:M3)</f>
        <v>76</v>
      </c>
      <c r="R3" t="s">
        <v>624</v>
      </c>
      <c r="AC3">
        <v>13</v>
      </c>
      <c r="AD3">
        <v>10</v>
      </c>
      <c r="AE3">
        <v>28</v>
      </c>
      <c r="AF3">
        <v>25</v>
      </c>
      <c r="AI3" t="s">
        <v>630</v>
      </c>
      <c r="BC3" s="91"/>
      <c r="BD3">
        <v>270</v>
      </c>
      <c r="BE3">
        <v>194</v>
      </c>
      <c r="BF3">
        <v>23</v>
      </c>
      <c r="BG3">
        <v>53</v>
      </c>
      <c r="BH3" s="79">
        <f t="shared" ref="BH3:BH55" si="4">BF3/BD3</f>
        <v>8.5185185185185183E-2</v>
      </c>
      <c r="BI3" s="79">
        <f t="shared" ref="BI3:BI55" si="5">BG3/BD3</f>
        <v>0.1962962962962963</v>
      </c>
    </row>
    <row r="4" spans="1:65" x14ac:dyDescent="0.2">
      <c r="A4" t="s">
        <v>2</v>
      </c>
      <c r="B4" t="s">
        <v>458</v>
      </c>
      <c r="C4">
        <v>21</v>
      </c>
      <c r="D4">
        <v>17</v>
      </c>
      <c r="E4">
        <f t="shared" si="0"/>
        <v>38</v>
      </c>
      <c r="F4">
        <v>160</v>
      </c>
      <c r="G4">
        <f t="shared" si="1"/>
        <v>76</v>
      </c>
      <c r="H4">
        <v>34</v>
      </c>
      <c r="I4">
        <v>42</v>
      </c>
      <c r="J4">
        <f t="shared" si="2"/>
        <v>274</v>
      </c>
      <c r="L4">
        <v>38</v>
      </c>
      <c r="M4">
        <v>76</v>
      </c>
      <c r="N4">
        <v>160</v>
      </c>
      <c r="O4">
        <f t="shared" si="3"/>
        <v>114</v>
      </c>
      <c r="R4" t="s">
        <v>609</v>
      </c>
      <c r="AC4">
        <v>21</v>
      </c>
      <c r="AD4">
        <v>17</v>
      </c>
      <c r="AE4">
        <v>34</v>
      </c>
      <c r="AF4">
        <v>42</v>
      </c>
      <c r="AI4" t="s">
        <v>609</v>
      </c>
      <c r="BC4" s="91"/>
      <c r="BD4">
        <v>274</v>
      </c>
      <c r="BE4">
        <v>160</v>
      </c>
      <c r="BF4">
        <v>38</v>
      </c>
      <c r="BG4">
        <v>76</v>
      </c>
      <c r="BH4" s="79">
        <f t="shared" si="4"/>
        <v>0.13868613138686131</v>
      </c>
      <c r="BI4" s="79">
        <f t="shared" si="5"/>
        <v>0.27737226277372262</v>
      </c>
      <c r="BK4" s="28"/>
      <c r="BL4" s="28" t="s">
        <v>707</v>
      </c>
      <c r="BM4" s="28" t="s">
        <v>708</v>
      </c>
    </row>
    <row r="5" spans="1:65" x14ac:dyDescent="0.2">
      <c r="A5" t="s">
        <v>3</v>
      </c>
      <c r="B5" t="s">
        <v>458</v>
      </c>
      <c r="C5">
        <v>15</v>
      </c>
      <c r="D5">
        <v>4</v>
      </c>
      <c r="E5">
        <f t="shared" si="0"/>
        <v>19</v>
      </c>
      <c r="F5">
        <v>224</v>
      </c>
      <c r="G5">
        <f t="shared" si="1"/>
        <v>33</v>
      </c>
      <c r="H5">
        <v>10</v>
      </c>
      <c r="I5">
        <v>23</v>
      </c>
      <c r="J5">
        <f t="shared" si="2"/>
        <v>276</v>
      </c>
      <c r="L5">
        <v>19</v>
      </c>
      <c r="M5">
        <v>33</v>
      </c>
      <c r="N5">
        <v>224</v>
      </c>
      <c r="O5">
        <f t="shared" si="3"/>
        <v>52</v>
      </c>
      <c r="AC5">
        <v>15</v>
      </c>
      <c r="AD5">
        <v>4</v>
      </c>
      <c r="AE5">
        <v>10</v>
      </c>
      <c r="AF5">
        <v>23</v>
      </c>
      <c r="BC5" s="91"/>
      <c r="BD5">
        <v>276</v>
      </c>
      <c r="BE5">
        <v>224</v>
      </c>
      <c r="BF5">
        <v>19</v>
      </c>
      <c r="BG5">
        <v>33</v>
      </c>
      <c r="BH5" s="79">
        <f t="shared" si="4"/>
        <v>6.8840579710144928E-2</v>
      </c>
      <c r="BI5" s="79">
        <f t="shared" si="5"/>
        <v>0.11956521739130435</v>
      </c>
      <c r="BK5" t="s">
        <v>538</v>
      </c>
      <c r="BL5">
        <v>0.14163773988748518</v>
      </c>
      <c r="BM5">
        <v>0.14264493240305695</v>
      </c>
    </row>
    <row r="6" spans="1:65" x14ac:dyDescent="0.2">
      <c r="A6" t="s">
        <v>4</v>
      </c>
      <c r="B6" t="s">
        <v>458</v>
      </c>
      <c r="C6">
        <v>12</v>
      </c>
      <c r="D6">
        <v>4</v>
      </c>
      <c r="E6">
        <f t="shared" si="0"/>
        <v>16</v>
      </c>
      <c r="F6">
        <v>196</v>
      </c>
      <c r="G6">
        <f t="shared" si="1"/>
        <v>64</v>
      </c>
      <c r="H6">
        <v>33</v>
      </c>
      <c r="I6">
        <v>31</v>
      </c>
      <c r="J6">
        <f t="shared" si="2"/>
        <v>276</v>
      </c>
      <c r="L6">
        <v>16</v>
      </c>
      <c r="M6">
        <v>64</v>
      </c>
      <c r="N6">
        <v>196</v>
      </c>
      <c r="O6">
        <f t="shared" si="3"/>
        <v>80</v>
      </c>
      <c r="R6" s="26" t="s">
        <v>529</v>
      </c>
      <c r="AC6">
        <v>12</v>
      </c>
      <c r="AD6">
        <v>4</v>
      </c>
      <c r="AE6">
        <v>33</v>
      </c>
      <c r="AF6">
        <v>31</v>
      </c>
      <c r="AI6" s="26" t="s">
        <v>529</v>
      </c>
      <c r="BC6" s="91"/>
      <c r="BD6">
        <v>276</v>
      </c>
      <c r="BE6">
        <v>196</v>
      </c>
      <c r="BF6">
        <v>16</v>
      </c>
      <c r="BG6">
        <v>64</v>
      </c>
      <c r="BH6" s="79">
        <f t="shared" si="4"/>
        <v>5.7971014492753624E-2</v>
      </c>
      <c r="BI6" s="79">
        <f t="shared" si="5"/>
        <v>0.2318840579710145</v>
      </c>
      <c r="BK6" t="s">
        <v>539</v>
      </c>
      <c r="BL6">
        <v>8.1687906541098015E-3</v>
      </c>
      <c r="BM6">
        <v>4.1400798250807794E-3</v>
      </c>
    </row>
    <row r="7" spans="1:65" x14ac:dyDescent="0.2">
      <c r="A7" t="s">
        <v>5</v>
      </c>
      <c r="B7" t="s">
        <v>458</v>
      </c>
      <c r="C7">
        <v>21</v>
      </c>
      <c r="D7">
        <v>6</v>
      </c>
      <c r="E7">
        <f t="shared" si="0"/>
        <v>27</v>
      </c>
      <c r="F7">
        <v>187</v>
      </c>
      <c r="G7">
        <f t="shared" si="1"/>
        <v>62</v>
      </c>
      <c r="H7">
        <v>28</v>
      </c>
      <c r="I7">
        <v>34</v>
      </c>
      <c r="J7">
        <f t="shared" si="2"/>
        <v>276</v>
      </c>
      <c r="L7">
        <v>27</v>
      </c>
      <c r="M7">
        <v>62</v>
      </c>
      <c r="N7">
        <v>187</v>
      </c>
      <c r="O7">
        <f t="shared" si="3"/>
        <v>89</v>
      </c>
      <c r="R7" t="s">
        <v>530</v>
      </c>
      <c r="AC7">
        <v>21</v>
      </c>
      <c r="AD7">
        <v>6</v>
      </c>
      <c r="AE7">
        <v>28</v>
      </c>
      <c r="AF7">
        <v>34</v>
      </c>
      <c r="AI7" t="s">
        <v>631</v>
      </c>
      <c r="BC7" s="91"/>
      <c r="BD7">
        <v>276</v>
      </c>
      <c r="BE7">
        <v>187</v>
      </c>
      <c r="BF7">
        <v>27</v>
      </c>
      <c r="BG7">
        <v>62</v>
      </c>
      <c r="BH7" s="79">
        <f t="shared" si="4"/>
        <v>9.7826086956521743E-2</v>
      </c>
      <c r="BI7" s="79">
        <f t="shared" si="5"/>
        <v>0.22463768115942029</v>
      </c>
      <c r="BK7" t="s">
        <v>540</v>
      </c>
      <c r="BL7">
        <v>54</v>
      </c>
      <c r="BM7">
        <v>54</v>
      </c>
    </row>
    <row r="8" spans="1:65" x14ac:dyDescent="0.2">
      <c r="A8" t="s">
        <v>6</v>
      </c>
      <c r="B8" t="s">
        <v>459</v>
      </c>
      <c r="C8">
        <v>33</v>
      </c>
      <c r="D8">
        <v>24</v>
      </c>
      <c r="E8">
        <f t="shared" si="0"/>
        <v>57</v>
      </c>
      <c r="F8">
        <v>173</v>
      </c>
      <c r="G8">
        <f t="shared" si="1"/>
        <v>46</v>
      </c>
      <c r="H8">
        <v>35</v>
      </c>
      <c r="I8">
        <v>11</v>
      </c>
      <c r="J8">
        <f t="shared" si="2"/>
        <v>276</v>
      </c>
      <c r="L8">
        <v>57</v>
      </c>
      <c r="M8">
        <v>46</v>
      </c>
      <c r="N8">
        <v>173</v>
      </c>
      <c r="O8">
        <f t="shared" si="3"/>
        <v>103</v>
      </c>
      <c r="R8" t="s">
        <v>532</v>
      </c>
      <c r="AC8">
        <v>33</v>
      </c>
      <c r="AD8">
        <v>24</v>
      </c>
      <c r="AE8">
        <v>35</v>
      </c>
      <c r="AF8">
        <v>11</v>
      </c>
      <c r="AI8" t="s">
        <v>632</v>
      </c>
      <c r="BD8">
        <v>276</v>
      </c>
      <c r="BE8">
        <v>173</v>
      </c>
      <c r="BF8">
        <v>57</v>
      </c>
      <c r="BG8">
        <v>46</v>
      </c>
      <c r="BH8" s="79">
        <f t="shared" si="4"/>
        <v>0.20652173913043478</v>
      </c>
      <c r="BI8" s="79">
        <f t="shared" si="5"/>
        <v>0.16666666666666666</v>
      </c>
      <c r="BK8" t="s">
        <v>559</v>
      </c>
      <c r="BL8">
        <v>-0.26332066331975146</v>
      </c>
    </row>
    <row r="9" spans="1:65" x14ac:dyDescent="0.2">
      <c r="A9" t="s">
        <v>7</v>
      </c>
      <c r="B9" t="s">
        <v>459</v>
      </c>
      <c r="C9">
        <v>33</v>
      </c>
      <c r="D9">
        <v>8</v>
      </c>
      <c r="E9">
        <f t="shared" si="0"/>
        <v>41</v>
      </c>
      <c r="F9">
        <v>216</v>
      </c>
      <c r="G9">
        <f t="shared" si="1"/>
        <v>21</v>
      </c>
      <c r="H9">
        <v>10</v>
      </c>
      <c r="I9">
        <v>11</v>
      </c>
      <c r="J9">
        <f t="shared" si="2"/>
        <v>278</v>
      </c>
      <c r="L9">
        <v>41</v>
      </c>
      <c r="M9">
        <v>21</v>
      </c>
      <c r="N9">
        <v>216</v>
      </c>
      <c r="O9">
        <f t="shared" si="3"/>
        <v>62</v>
      </c>
      <c r="R9" t="s">
        <v>533</v>
      </c>
      <c r="AC9">
        <v>33</v>
      </c>
      <c r="AD9">
        <v>8</v>
      </c>
      <c r="AE9">
        <v>10</v>
      </c>
      <c r="AF9">
        <v>11</v>
      </c>
      <c r="AI9" t="s">
        <v>633</v>
      </c>
      <c r="BD9">
        <v>278</v>
      </c>
      <c r="BE9">
        <v>216</v>
      </c>
      <c r="BF9">
        <v>41</v>
      </c>
      <c r="BG9">
        <v>21</v>
      </c>
      <c r="BH9" s="79">
        <f t="shared" si="4"/>
        <v>0.14748201438848921</v>
      </c>
      <c r="BI9" s="79">
        <f t="shared" si="5"/>
        <v>7.5539568345323743E-2</v>
      </c>
      <c r="BK9" t="s">
        <v>552</v>
      </c>
      <c r="BL9">
        <v>0</v>
      </c>
    </row>
    <row r="10" spans="1:65" x14ac:dyDescent="0.2">
      <c r="A10" t="s">
        <v>8</v>
      </c>
      <c r="B10" t="s">
        <v>459</v>
      </c>
      <c r="C10">
        <v>16</v>
      </c>
      <c r="D10">
        <v>10</v>
      </c>
      <c r="E10">
        <f t="shared" si="0"/>
        <v>26</v>
      </c>
      <c r="F10">
        <v>228</v>
      </c>
      <c r="G10">
        <f t="shared" si="1"/>
        <v>25</v>
      </c>
      <c r="H10">
        <v>16</v>
      </c>
      <c r="I10">
        <v>9</v>
      </c>
      <c r="J10">
        <f t="shared" si="2"/>
        <v>279</v>
      </c>
      <c r="L10">
        <v>26</v>
      </c>
      <c r="M10">
        <v>25</v>
      </c>
      <c r="N10">
        <v>228</v>
      </c>
      <c r="O10">
        <f t="shared" si="3"/>
        <v>51</v>
      </c>
      <c r="R10" t="s">
        <v>625</v>
      </c>
      <c r="AC10">
        <v>16</v>
      </c>
      <c r="AD10">
        <v>10</v>
      </c>
      <c r="AE10">
        <v>16</v>
      </c>
      <c r="AF10">
        <v>9</v>
      </c>
      <c r="BD10">
        <v>279</v>
      </c>
      <c r="BE10">
        <v>228</v>
      </c>
      <c r="BF10">
        <v>26</v>
      </c>
      <c r="BG10">
        <v>25</v>
      </c>
      <c r="BH10" s="79">
        <f t="shared" si="4"/>
        <v>9.3189964157706098E-2</v>
      </c>
      <c r="BI10" s="79">
        <f t="shared" si="5"/>
        <v>8.9605734767025089E-2</v>
      </c>
      <c r="BK10" t="s">
        <v>541</v>
      </c>
      <c r="BL10">
        <v>53</v>
      </c>
    </row>
    <row r="11" spans="1:65" x14ac:dyDescent="0.2">
      <c r="A11" t="s">
        <v>9</v>
      </c>
      <c r="B11" t="s">
        <v>459</v>
      </c>
      <c r="C11">
        <v>27</v>
      </c>
      <c r="D11">
        <v>3</v>
      </c>
      <c r="E11">
        <f t="shared" si="0"/>
        <v>30</v>
      </c>
      <c r="F11">
        <v>227</v>
      </c>
      <c r="G11">
        <f t="shared" si="1"/>
        <v>21</v>
      </c>
      <c r="H11">
        <v>12</v>
      </c>
      <c r="I11">
        <v>9</v>
      </c>
      <c r="J11">
        <f t="shared" si="2"/>
        <v>278</v>
      </c>
      <c r="L11">
        <v>30</v>
      </c>
      <c r="M11">
        <v>21</v>
      </c>
      <c r="N11">
        <v>227</v>
      </c>
      <c r="O11">
        <f t="shared" si="3"/>
        <v>51</v>
      </c>
      <c r="AC11">
        <v>27</v>
      </c>
      <c r="AD11">
        <v>3</v>
      </c>
      <c r="AE11">
        <v>12</v>
      </c>
      <c r="AF11">
        <v>9</v>
      </c>
      <c r="AI11" s="26" t="s">
        <v>534</v>
      </c>
      <c r="BD11">
        <v>278</v>
      </c>
      <c r="BE11">
        <v>227</v>
      </c>
      <c r="BF11">
        <v>30</v>
      </c>
      <c r="BG11">
        <v>21</v>
      </c>
      <c r="BH11" s="79">
        <f t="shared" si="4"/>
        <v>0.1079136690647482</v>
      </c>
      <c r="BI11" s="79">
        <f t="shared" si="5"/>
        <v>7.5539568345323743E-2</v>
      </c>
      <c r="BK11" t="s">
        <v>553</v>
      </c>
      <c r="BL11">
        <v>-5.9696775742225504E-2</v>
      </c>
    </row>
    <row r="12" spans="1:65" x14ac:dyDescent="0.2">
      <c r="A12" t="s">
        <v>10</v>
      </c>
      <c r="B12" t="s">
        <v>459</v>
      </c>
      <c r="C12">
        <v>29</v>
      </c>
      <c r="D12">
        <v>5</v>
      </c>
      <c r="E12">
        <f t="shared" si="0"/>
        <v>34</v>
      </c>
      <c r="F12">
        <v>210</v>
      </c>
      <c r="G12">
        <f t="shared" si="1"/>
        <v>29</v>
      </c>
      <c r="H12">
        <v>20</v>
      </c>
      <c r="I12">
        <v>9</v>
      </c>
      <c r="J12">
        <f t="shared" si="2"/>
        <v>273</v>
      </c>
      <c r="L12">
        <v>34</v>
      </c>
      <c r="M12">
        <v>29</v>
      </c>
      <c r="N12">
        <v>210</v>
      </c>
      <c r="O12">
        <f t="shared" si="3"/>
        <v>63</v>
      </c>
      <c r="AC12">
        <v>29</v>
      </c>
      <c r="AD12">
        <v>5</v>
      </c>
      <c r="AE12">
        <v>20</v>
      </c>
      <c r="AF12">
        <v>9</v>
      </c>
      <c r="AI12" t="s">
        <v>634</v>
      </c>
      <c r="BD12">
        <v>273</v>
      </c>
      <c r="BE12">
        <v>210</v>
      </c>
      <c r="BF12">
        <v>34</v>
      </c>
      <c r="BG12">
        <v>29</v>
      </c>
      <c r="BH12" s="79">
        <f t="shared" si="4"/>
        <v>0.12454212454212454</v>
      </c>
      <c r="BI12" s="79">
        <f t="shared" si="5"/>
        <v>0.10622710622710622</v>
      </c>
      <c r="BK12" t="s">
        <v>554</v>
      </c>
      <c r="BL12">
        <v>0.47631083482734626</v>
      </c>
    </row>
    <row r="13" spans="1:65" x14ac:dyDescent="0.2">
      <c r="A13" t="s">
        <v>11</v>
      </c>
      <c r="B13" t="s">
        <v>459</v>
      </c>
      <c r="C13">
        <v>27</v>
      </c>
      <c r="D13">
        <v>14</v>
      </c>
      <c r="E13">
        <f t="shared" si="0"/>
        <v>41</v>
      </c>
      <c r="F13">
        <v>206</v>
      </c>
      <c r="G13">
        <f t="shared" si="1"/>
        <v>24</v>
      </c>
      <c r="H13">
        <v>16</v>
      </c>
      <c r="I13">
        <v>8</v>
      </c>
      <c r="J13">
        <f t="shared" si="2"/>
        <v>271</v>
      </c>
      <c r="L13">
        <v>41</v>
      </c>
      <c r="M13">
        <v>24</v>
      </c>
      <c r="N13">
        <v>206</v>
      </c>
      <c r="O13">
        <f t="shared" si="3"/>
        <v>65</v>
      </c>
      <c r="R13" s="26" t="s">
        <v>534</v>
      </c>
      <c r="AC13">
        <v>27</v>
      </c>
      <c r="AD13">
        <v>14</v>
      </c>
      <c r="AE13">
        <v>16</v>
      </c>
      <c r="AF13">
        <v>8</v>
      </c>
      <c r="AI13" t="s">
        <v>635</v>
      </c>
      <c r="BD13">
        <v>271</v>
      </c>
      <c r="BE13">
        <v>206</v>
      </c>
      <c r="BF13">
        <v>41</v>
      </c>
      <c r="BG13">
        <v>24</v>
      </c>
      <c r="BH13" s="79">
        <f t="shared" si="4"/>
        <v>0.15129151291512916</v>
      </c>
      <c r="BI13" s="79">
        <f t="shared" si="5"/>
        <v>8.8560885608856083E-2</v>
      </c>
      <c r="BK13" t="s">
        <v>555</v>
      </c>
      <c r="BL13">
        <v>1.6741162367030993</v>
      </c>
    </row>
    <row r="14" spans="1:65" x14ac:dyDescent="0.2">
      <c r="A14" t="s">
        <v>12</v>
      </c>
      <c r="B14" t="s">
        <v>460</v>
      </c>
      <c r="C14">
        <v>36</v>
      </c>
      <c r="D14">
        <v>6</v>
      </c>
      <c r="E14">
        <f t="shared" si="0"/>
        <v>42</v>
      </c>
      <c r="F14">
        <v>174</v>
      </c>
      <c r="G14">
        <f t="shared" si="1"/>
        <v>60</v>
      </c>
      <c r="H14">
        <v>31</v>
      </c>
      <c r="I14">
        <v>29</v>
      </c>
      <c r="J14">
        <f t="shared" si="2"/>
        <v>276</v>
      </c>
      <c r="L14">
        <v>42</v>
      </c>
      <c r="M14">
        <v>60</v>
      </c>
      <c r="N14">
        <v>174</v>
      </c>
      <c r="O14">
        <f t="shared" si="3"/>
        <v>102</v>
      </c>
      <c r="R14" t="s">
        <v>622</v>
      </c>
      <c r="AC14">
        <v>36</v>
      </c>
      <c r="AD14">
        <v>6</v>
      </c>
      <c r="AE14">
        <v>31</v>
      </c>
      <c r="AF14">
        <v>29</v>
      </c>
      <c r="AI14" t="s">
        <v>636</v>
      </c>
      <c r="BD14">
        <v>276</v>
      </c>
      <c r="BE14">
        <v>174</v>
      </c>
      <c r="BF14">
        <v>42</v>
      </c>
      <c r="BG14">
        <v>60</v>
      </c>
      <c r="BH14" s="79">
        <f t="shared" si="4"/>
        <v>0.15217391304347827</v>
      </c>
      <c r="BI14" s="79">
        <f t="shared" si="5"/>
        <v>0.21739130434782608</v>
      </c>
      <c r="BK14" t="s">
        <v>556</v>
      </c>
      <c r="BL14" s="1">
        <v>0.95262166965469253</v>
      </c>
    </row>
    <row r="15" spans="1:65" ht="17" thickBot="1" x14ac:dyDescent="0.25">
      <c r="A15" t="s">
        <v>13</v>
      </c>
      <c r="B15" t="s">
        <v>460</v>
      </c>
      <c r="C15">
        <v>16</v>
      </c>
      <c r="D15">
        <v>28</v>
      </c>
      <c r="E15">
        <f t="shared" si="0"/>
        <v>44</v>
      </c>
      <c r="F15">
        <v>188</v>
      </c>
      <c r="G15">
        <f t="shared" si="1"/>
        <v>26</v>
      </c>
      <c r="H15">
        <v>14</v>
      </c>
      <c r="I15">
        <v>12</v>
      </c>
      <c r="J15">
        <f t="shared" si="2"/>
        <v>258</v>
      </c>
      <c r="L15">
        <v>44</v>
      </c>
      <c r="M15">
        <v>26</v>
      </c>
      <c r="N15">
        <v>188</v>
      </c>
      <c r="O15">
        <f t="shared" si="3"/>
        <v>70</v>
      </c>
      <c r="R15" t="s">
        <v>626</v>
      </c>
      <c r="AC15">
        <v>16</v>
      </c>
      <c r="AD15">
        <v>28</v>
      </c>
      <c r="AE15">
        <v>14</v>
      </c>
      <c r="AF15">
        <v>12</v>
      </c>
      <c r="AI15" t="s">
        <v>637</v>
      </c>
      <c r="BD15">
        <v>258</v>
      </c>
      <c r="BE15">
        <v>188</v>
      </c>
      <c r="BF15">
        <v>44</v>
      </c>
      <c r="BG15">
        <v>26</v>
      </c>
      <c r="BH15" s="79">
        <f t="shared" si="4"/>
        <v>0.17054263565891473</v>
      </c>
      <c r="BI15" s="79">
        <f t="shared" si="5"/>
        <v>0.10077519379844961</v>
      </c>
      <c r="BK15" s="27" t="s">
        <v>557</v>
      </c>
      <c r="BL15" s="27">
        <v>2.0057459953178696</v>
      </c>
      <c r="BM15" s="27"/>
    </row>
    <row r="16" spans="1:65" x14ac:dyDescent="0.2">
      <c r="A16" t="s">
        <v>14</v>
      </c>
      <c r="B16" t="s">
        <v>460</v>
      </c>
      <c r="C16">
        <v>18</v>
      </c>
      <c r="D16">
        <v>6</v>
      </c>
      <c r="E16">
        <f t="shared" si="0"/>
        <v>24</v>
      </c>
      <c r="F16">
        <v>206</v>
      </c>
      <c r="G16">
        <f t="shared" si="1"/>
        <v>41</v>
      </c>
      <c r="H16">
        <v>21</v>
      </c>
      <c r="I16">
        <v>20</v>
      </c>
      <c r="J16">
        <f t="shared" si="2"/>
        <v>271</v>
      </c>
      <c r="L16">
        <v>24</v>
      </c>
      <c r="M16">
        <v>41</v>
      </c>
      <c r="N16">
        <v>206</v>
      </c>
      <c r="O16">
        <f t="shared" si="3"/>
        <v>65</v>
      </c>
      <c r="R16" t="s">
        <v>623</v>
      </c>
      <c r="AC16">
        <v>18</v>
      </c>
      <c r="AD16">
        <v>6</v>
      </c>
      <c r="AE16">
        <v>21</v>
      </c>
      <c r="AF16">
        <v>20</v>
      </c>
      <c r="BD16">
        <v>271</v>
      </c>
      <c r="BE16">
        <v>206</v>
      </c>
      <c r="BF16">
        <v>24</v>
      </c>
      <c r="BG16">
        <v>41</v>
      </c>
      <c r="BH16" s="79">
        <f t="shared" si="4"/>
        <v>8.8560885608856083E-2</v>
      </c>
      <c r="BI16" s="79">
        <f t="shared" si="5"/>
        <v>0.15129151291512916</v>
      </c>
    </row>
    <row r="17" spans="1:61" x14ac:dyDescent="0.2">
      <c r="A17" t="s">
        <v>15</v>
      </c>
      <c r="B17" t="s">
        <v>460</v>
      </c>
      <c r="C17">
        <v>18</v>
      </c>
      <c r="D17">
        <v>10</v>
      </c>
      <c r="E17">
        <f t="shared" si="0"/>
        <v>28</v>
      </c>
      <c r="F17">
        <v>192</v>
      </c>
      <c r="G17">
        <f t="shared" si="1"/>
        <v>47</v>
      </c>
      <c r="H17">
        <v>17</v>
      </c>
      <c r="I17">
        <v>30</v>
      </c>
      <c r="J17">
        <f t="shared" si="2"/>
        <v>267</v>
      </c>
      <c r="L17">
        <v>28</v>
      </c>
      <c r="M17">
        <v>47</v>
      </c>
      <c r="N17">
        <v>192</v>
      </c>
      <c r="O17">
        <f t="shared" si="3"/>
        <v>75</v>
      </c>
      <c r="AC17">
        <v>18</v>
      </c>
      <c r="AD17">
        <v>10</v>
      </c>
      <c r="AE17">
        <v>17</v>
      </c>
      <c r="AF17">
        <v>30</v>
      </c>
      <c r="AI17" s="26" t="s">
        <v>638</v>
      </c>
      <c r="BD17">
        <v>267</v>
      </c>
      <c r="BE17">
        <v>192</v>
      </c>
      <c r="BF17">
        <v>28</v>
      </c>
      <c r="BG17">
        <v>47</v>
      </c>
      <c r="BH17" s="79">
        <f t="shared" si="4"/>
        <v>0.10486891385767791</v>
      </c>
      <c r="BI17" s="79">
        <f t="shared" si="5"/>
        <v>0.17602996254681649</v>
      </c>
    </row>
    <row r="18" spans="1:61" x14ac:dyDescent="0.2">
      <c r="A18" t="s">
        <v>16</v>
      </c>
      <c r="B18" t="s">
        <v>460</v>
      </c>
      <c r="C18">
        <v>19</v>
      </c>
      <c r="D18">
        <v>23</v>
      </c>
      <c r="E18">
        <f t="shared" si="0"/>
        <v>42</v>
      </c>
      <c r="F18">
        <v>186</v>
      </c>
      <c r="G18">
        <f t="shared" si="1"/>
        <v>49</v>
      </c>
      <c r="H18">
        <v>35</v>
      </c>
      <c r="I18">
        <v>14</v>
      </c>
      <c r="J18">
        <f t="shared" si="2"/>
        <v>277</v>
      </c>
      <c r="L18">
        <v>42</v>
      </c>
      <c r="M18">
        <v>49</v>
      </c>
      <c r="N18">
        <v>186</v>
      </c>
      <c r="O18">
        <f t="shared" si="3"/>
        <v>91</v>
      </c>
      <c r="R18" s="26" t="s">
        <v>535</v>
      </c>
      <c r="AC18">
        <v>19</v>
      </c>
      <c r="AD18">
        <v>23</v>
      </c>
      <c r="AE18">
        <v>35</v>
      </c>
      <c r="AF18">
        <v>14</v>
      </c>
      <c r="AI18" t="s">
        <v>639</v>
      </c>
      <c r="BD18">
        <v>277</v>
      </c>
      <c r="BE18">
        <v>186</v>
      </c>
      <c r="BF18">
        <v>42</v>
      </c>
      <c r="BG18">
        <v>49</v>
      </c>
      <c r="BH18" s="79">
        <f t="shared" si="4"/>
        <v>0.15162454873646208</v>
      </c>
      <c r="BI18" s="79">
        <f t="shared" si="5"/>
        <v>0.17689530685920576</v>
      </c>
    </row>
    <row r="19" spans="1:61" x14ac:dyDescent="0.2">
      <c r="A19" t="s">
        <v>17</v>
      </c>
      <c r="B19" t="s">
        <v>460</v>
      </c>
      <c r="C19">
        <v>21</v>
      </c>
      <c r="D19">
        <v>9</v>
      </c>
      <c r="E19">
        <f t="shared" si="0"/>
        <v>30</v>
      </c>
      <c r="F19">
        <v>183</v>
      </c>
      <c r="G19">
        <f t="shared" si="1"/>
        <v>61</v>
      </c>
      <c r="H19">
        <v>13</v>
      </c>
      <c r="I19">
        <v>48</v>
      </c>
      <c r="J19">
        <f t="shared" si="2"/>
        <v>274</v>
      </c>
      <c r="L19">
        <v>30</v>
      </c>
      <c r="M19">
        <v>61</v>
      </c>
      <c r="N19">
        <v>183</v>
      </c>
      <c r="O19">
        <f t="shared" si="3"/>
        <v>91</v>
      </c>
      <c r="R19" t="s">
        <v>628</v>
      </c>
      <c r="AC19">
        <v>21</v>
      </c>
      <c r="AD19">
        <v>9</v>
      </c>
      <c r="AE19">
        <v>13</v>
      </c>
      <c r="AF19">
        <v>48</v>
      </c>
      <c r="AI19" t="s">
        <v>640</v>
      </c>
      <c r="BD19">
        <v>274</v>
      </c>
      <c r="BE19">
        <v>183</v>
      </c>
      <c r="BF19">
        <v>30</v>
      </c>
      <c r="BG19">
        <v>61</v>
      </c>
      <c r="BH19" s="79">
        <f t="shared" si="4"/>
        <v>0.10948905109489052</v>
      </c>
      <c r="BI19" s="79">
        <f t="shared" si="5"/>
        <v>0.22262773722627738</v>
      </c>
    </row>
    <row r="20" spans="1:61" x14ac:dyDescent="0.2">
      <c r="A20" t="s">
        <v>18</v>
      </c>
      <c r="B20" t="s">
        <v>462</v>
      </c>
      <c r="C20">
        <v>35</v>
      </c>
      <c r="D20">
        <v>9</v>
      </c>
      <c r="E20">
        <f t="shared" si="0"/>
        <v>44</v>
      </c>
      <c r="F20">
        <v>202</v>
      </c>
      <c r="G20">
        <f t="shared" si="1"/>
        <v>30</v>
      </c>
      <c r="H20">
        <v>20</v>
      </c>
      <c r="I20">
        <v>10</v>
      </c>
      <c r="J20">
        <f t="shared" si="2"/>
        <v>276</v>
      </c>
      <c r="L20">
        <v>44</v>
      </c>
      <c r="M20">
        <v>30</v>
      </c>
      <c r="N20">
        <v>202</v>
      </c>
      <c r="O20">
        <f t="shared" si="3"/>
        <v>74</v>
      </c>
      <c r="R20" t="s">
        <v>629</v>
      </c>
      <c r="AC20">
        <v>35</v>
      </c>
      <c r="AD20">
        <v>9</v>
      </c>
      <c r="AE20">
        <v>20</v>
      </c>
      <c r="AF20">
        <v>10</v>
      </c>
      <c r="BD20">
        <v>276</v>
      </c>
      <c r="BE20">
        <v>202</v>
      </c>
      <c r="BF20">
        <v>44</v>
      </c>
      <c r="BG20">
        <v>30</v>
      </c>
      <c r="BH20" s="79">
        <f t="shared" si="4"/>
        <v>0.15942028985507245</v>
      </c>
      <c r="BI20" s="79">
        <f t="shared" si="5"/>
        <v>0.10869565217391304</v>
      </c>
    </row>
    <row r="21" spans="1:61" x14ac:dyDescent="0.2">
      <c r="A21" t="s">
        <v>19</v>
      </c>
      <c r="B21" t="s">
        <v>462</v>
      </c>
      <c r="C21">
        <v>62</v>
      </c>
      <c r="D21">
        <v>22</v>
      </c>
      <c r="E21">
        <f t="shared" si="0"/>
        <v>84</v>
      </c>
      <c r="F21">
        <v>177</v>
      </c>
      <c r="G21">
        <f t="shared" si="1"/>
        <v>19</v>
      </c>
      <c r="H21">
        <v>9</v>
      </c>
      <c r="I21">
        <v>10</v>
      </c>
      <c r="J21">
        <f t="shared" si="2"/>
        <v>280</v>
      </c>
      <c r="L21">
        <v>84</v>
      </c>
      <c r="M21">
        <v>19</v>
      </c>
      <c r="N21">
        <v>177</v>
      </c>
      <c r="O21">
        <f t="shared" si="3"/>
        <v>103</v>
      </c>
      <c r="AC21">
        <v>62</v>
      </c>
      <c r="AD21">
        <v>22</v>
      </c>
      <c r="AE21">
        <v>9</v>
      </c>
      <c r="AF21">
        <v>10</v>
      </c>
      <c r="BD21">
        <v>280</v>
      </c>
      <c r="BE21">
        <v>177</v>
      </c>
      <c r="BF21">
        <v>84</v>
      </c>
      <c r="BG21">
        <v>19</v>
      </c>
      <c r="BH21" s="79">
        <f t="shared" si="4"/>
        <v>0.3</v>
      </c>
      <c r="BI21" s="79">
        <f t="shared" si="5"/>
        <v>6.7857142857142852E-2</v>
      </c>
    </row>
    <row r="22" spans="1:61" ht="17" thickBot="1" x14ac:dyDescent="0.25">
      <c r="A22" t="s">
        <v>20</v>
      </c>
      <c r="B22" t="s">
        <v>462</v>
      </c>
      <c r="C22">
        <v>103</v>
      </c>
      <c r="D22">
        <v>37</v>
      </c>
      <c r="E22">
        <f t="shared" si="0"/>
        <v>140</v>
      </c>
      <c r="F22">
        <v>119</v>
      </c>
      <c r="G22">
        <f t="shared" si="1"/>
        <v>17</v>
      </c>
      <c r="H22">
        <v>12</v>
      </c>
      <c r="I22">
        <v>5</v>
      </c>
      <c r="J22">
        <f t="shared" si="2"/>
        <v>276</v>
      </c>
      <c r="L22">
        <v>140</v>
      </c>
      <c r="M22">
        <v>17</v>
      </c>
      <c r="N22">
        <v>119</v>
      </c>
      <c r="O22">
        <f t="shared" si="3"/>
        <v>157</v>
      </c>
      <c r="R22" s="59" t="s">
        <v>537</v>
      </c>
      <c r="S22" s="59"/>
      <c r="T22" s="59"/>
      <c r="AC22">
        <v>103</v>
      </c>
      <c r="AD22">
        <v>37</v>
      </c>
      <c r="AE22">
        <v>12</v>
      </c>
      <c r="AF22">
        <v>5</v>
      </c>
      <c r="AI22" s="59" t="s">
        <v>560</v>
      </c>
      <c r="AJ22" s="59"/>
      <c r="AS22" t="s">
        <v>580</v>
      </c>
      <c r="BD22">
        <v>276</v>
      </c>
      <c r="BE22">
        <v>119</v>
      </c>
      <c r="BF22">
        <v>140</v>
      </c>
      <c r="BG22">
        <v>17</v>
      </c>
      <c r="BH22" s="79">
        <f t="shared" si="4"/>
        <v>0.50724637681159424</v>
      </c>
      <c r="BI22" s="79">
        <f t="shared" si="5"/>
        <v>6.1594202898550728E-2</v>
      </c>
    </row>
    <row r="23" spans="1:61" ht="18" thickTop="1" thickBot="1" x14ac:dyDescent="0.25">
      <c r="A23" t="s">
        <v>21</v>
      </c>
      <c r="B23" t="s">
        <v>462</v>
      </c>
      <c r="C23">
        <v>37</v>
      </c>
      <c r="D23">
        <v>24</v>
      </c>
      <c r="E23">
        <f t="shared" si="0"/>
        <v>61</v>
      </c>
      <c r="F23">
        <v>157</v>
      </c>
      <c r="G23">
        <f t="shared" si="1"/>
        <v>61</v>
      </c>
      <c r="H23">
        <v>37</v>
      </c>
      <c r="I23">
        <v>24</v>
      </c>
      <c r="J23">
        <f t="shared" si="2"/>
        <v>279</v>
      </c>
      <c r="L23">
        <v>61</v>
      </c>
      <c r="M23">
        <v>61</v>
      </c>
      <c r="N23">
        <v>157</v>
      </c>
      <c r="O23">
        <f t="shared" si="3"/>
        <v>122</v>
      </c>
      <c r="AC23">
        <v>37</v>
      </c>
      <c r="AD23">
        <v>24</v>
      </c>
      <c r="AE23">
        <v>37</v>
      </c>
      <c r="AF23">
        <v>24</v>
      </c>
      <c r="AS23" s="30" t="s">
        <v>581</v>
      </c>
      <c r="AT23" s="30" t="s">
        <v>582</v>
      </c>
      <c r="AU23" s="30" t="s">
        <v>583</v>
      </c>
      <c r="AV23" s="30" t="s">
        <v>584</v>
      </c>
      <c r="BD23">
        <v>279</v>
      </c>
      <c r="BE23">
        <v>157</v>
      </c>
      <c r="BF23">
        <v>61</v>
      </c>
      <c r="BG23">
        <v>61</v>
      </c>
      <c r="BH23" s="79">
        <f t="shared" si="4"/>
        <v>0.21863799283154123</v>
      </c>
      <c r="BI23" s="79">
        <f t="shared" si="5"/>
        <v>0.21863799283154123</v>
      </c>
    </row>
    <row r="24" spans="1:61" ht="52" thickBot="1" x14ac:dyDescent="0.25">
      <c r="A24" t="s">
        <v>22</v>
      </c>
      <c r="B24" t="s">
        <v>462</v>
      </c>
      <c r="C24">
        <v>40</v>
      </c>
      <c r="D24">
        <v>8</v>
      </c>
      <c r="E24">
        <f t="shared" si="0"/>
        <v>48</v>
      </c>
      <c r="F24">
        <v>206</v>
      </c>
      <c r="G24">
        <f t="shared" si="1"/>
        <v>19</v>
      </c>
      <c r="H24">
        <v>11</v>
      </c>
      <c r="I24">
        <v>8</v>
      </c>
      <c r="J24">
        <f t="shared" si="2"/>
        <v>273</v>
      </c>
      <c r="L24">
        <v>48</v>
      </c>
      <c r="M24">
        <v>19</v>
      </c>
      <c r="N24">
        <v>206</v>
      </c>
      <c r="O24">
        <f t="shared" si="3"/>
        <v>67</v>
      </c>
      <c r="R24" s="28"/>
      <c r="S24" s="29" t="s">
        <v>517</v>
      </c>
      <c r="T24" s="29" t="s">
        <v>518</v>
      </c>
      <c r="AC24">
        <v>40</v>
      </c>
      <c r="AD24">
        <v>8</v>
      </c>
      <c r="AE24">
        <v>11</v>
      </c>
      <c r="AF24">
        <v>8</v>
      </c>
      <c r="AI24" t="s">
        <v>561</v>
      </c>
      <c r="AN24" t="s">
        <v>562</v>
      </c>
      <c r="AO24">
        <v>0.05</v>
      </c>
      <c r="AS24" t="str">
        <f>AC1</f>
        <v>loss of both dubius alleles</v>
      </c>
      <c r="AT24">
        <f>AVERAGE(AC2:AC55)</f>
        <v>26.685185185185187</v>
      </c>
      <c r="AU24">
        <f>COUNT(AC2:AC55)</f>
        <v>54</v>
      </c>
      <c r="AV24">
        <f>_xlfn.STDEV.S(AC2:AC55)</f>
        <v>18.572473112437912</v>
      </c>
      <c r="BD24">
        <v>273</v>
      </c>
      <c r="BE24">
        <v>206</v>
      </c>
      <c r="BF24">
        <v>48</v>
      </c>
      <c r="BG24">
        <v>19</v>
      </c>
      <c r="BH24" s="79">
        <f t="shared" si="4"/>
        <v>0.17582417582417584</v>
      </c>
      <c r="BI24" s="79">
        <f t="shared" si="5"/>
        <v>6.95970695970696E-2</v>
      </c>
    </row>
    <row r="25" spans="1:61" ht="17" thickTop="1" x14ac:dyDescent="0.2">
      <c r="A25" t="s">
        <v>23</v>
      </c>
      <c r="B25" t="s">
        <v>462</v>
      </c>
      <c r="C25">
        <v>58</v>
      </c>
      <c r="D25">
        <v>7</v>
      </c>
      <c r="E25">
        <f t="shared" si="0"/>
        <v>65</v>
      </c>
      <c r="F25">
        <v>189</v>
      </c>
      <c r="G25">
        <f t="shared" si="1"/>
        <v>20</v>
      </c>
      <c r="H25">
        <v>14</v>
      </c>
      <c r="I25">
        <v>6</v>
      </c>
      <c r="J25">
        <f t="shared" si="2"/>
        <v>274</v>
      </c>
      <c r="L25">
        <v>65</v>
      </c>
      <c r="M25">
        <v>20</v>
      </c>
      <c r="N25">
        <v>189</v>
      </c>
      <c r="O25">
        <f t="shared" si="3"/>
        <v>85</v>
      </c>
      <c r="R25" t="s">
        <v>538</v>
      </c>
      <c r="S25">
        <v>38.944444444444443</v>
      </c>
      <c r="T25">
        <v>39.320754716981135</v>
      </c>
      <c r="AC25">
        <v>58</v>
      </c>
      <c r="AD25">
        <v>7</v>
      </c>
      <c r="AE25">
        <v>14</v>
      </c>
      <c r="AF25">
        <v>6</v>
      </c>
      <c r="AI25" s="30" t="s">
        <v>563</v>
      </c>
      <c r="AJ25" s="30" t="s">
        <v>564</v>
      </c>
      <c r="AK25" s="30" t="s">
        <v>565</v>
      </c>
      <c r="AL25" s="30" t="s">
        <v>538</v>
      </c>
      <c r="AM25" s="30" t="s">
        <v>539</v>
      </c>
      <c r="AN25" s="30" t="s">
        <v>566</v>
      </c>
      <c r="AO25" s="30" t="s">
        <v>567</v>
      </c>
      <c r="AP25" s="30" t="s">
        <v>568</v>
      </c>
      <c r="AQ25" s="30" t="s">
        <v>569</v>
      </c>
      <c r="AS25" t="str">
        <f>AD1</f>
        <v>loss of one dubius allele</v>
      </c>
      <c r="AT25">
        <f>AVERAGE(AD2:AD55)</f>
        <v>12.25925925925926</v>
      </c>
      <c r="AU25">
        <f>COUNT(AD2:AD55)</f>
        <v>54</v>
      </c>
      <c r="AV25">
        <f>_xlfn.STDEV.S(AD2:AD55)</f>
        <v>10.152024029413079</v>
      </c>
      <c r="BD25">
        <v>274</v>
      </c>
      <c r="BE25">
        <v>189</v>
      </c>
      <c r="BF25">
        <v>65</v>
      </c>
      <c r="BG25">
        <v>20</v>
      </c>
      <c r="BH25" s="79">
        <f t="shared" si="4"/>
        <v>0.23722627737226276</v>
      </c>
      <c r="BI25" s="79">
        <f t="shared" si="5"/>
        <v>7.2992700729927001E-2</v>
      </c>
    </row>
    <row r="26" spans="1:61" x14ac:dyDescent="0.2">
      <c r="A26" t="s">
        <v>24</v>
      </c>
      <c r="B26" t="s">
        <v>463</v>
      </c>
      <c r="C26">
        <v>27</v>
      </c>
      <c r="D26">
        <v>33</v>
      </c>
      <c r="E26">
        <f t="shared" si="0"/>
        <v>60</v>
      </c>
      <c r="F26">
        <v>199</v>
      </c>
      <c r="G26">
        <f t="shared" si="1"/>
        <v>18</v>
      </c>
      <c r="H26">
        <v>11</v>
      </c>
      <c r="I26">
        <v>7</v>
      </c>
      <c r="J26">
        <f t="shared" si="2"/>
        <v>277</v>
      </c>
      <c r="L26">
        <v>60</v>
      </c>
      <c r="M26">
        <v>18</v>
      </c>
      <c r="N26">
        <v>199</v>
      </c>
      <c r="O26">
        <f t="shared" si="3"/>
        <v>78</v>
      </c>
      <c r="R26" t="s">
        <v>539</v>
      </c>
      <c r="S26">
        <v>628.65723270440242</v>
      </c>
      <c r="T26">
        <v>315.22206095791012</v>
      </c>
      <c r="AC26">
        <v>27</v>
      </c>
      <c r="AD26">
        <v>33</v>
      </c>
      <c r="AE26">
        <v>11</v>
      </c>
      <c r="AF26">
        <v>7</v>
      </c>
      <c r="AI26" t="str">
        <f>AC1</f>
        <v>loss of both dubius alleles</v>
      </c>
      <c r="AJ26">
        <f>COUNT(AC2:AC55)</f>
        <v>54</v>
      </c>
      <c r="AK26">
        <f>SUM(AC2:AC55)</f>
        <v>1441</v>
      </c>
      <c r="AL26">
        <f>AVERAGE(AC2:AC55)</f>
        <v>26.685185185185187</v>
      </c>
      <c r="AM26">
        <f>_xlfn.VAR.S(AC2:AC55)</f>
        <v>344.93675751222918</v>
      </c>
      <c r="AN26">
        <f>DEVSQ(AC2:AC55)</f>
        <v>18281.648148148146</v>
      </c>
      <c r="AO26">
        <f>SQRT(AL34/AJ26)</f>
        <v>1.8400774352665168</v>
      </c>
      <c r="AP26">
        <f>AL26-AO26*_xlfn.T.INV.2T(AO24,AK34)</f>
        <v>23.057993240382586</v>
      </c>
      <c r="AQ26">
        <f>AL26+AO26*_xlfn.T.INV.2T(AO24,AK34)</f>
        <v>30.312377129987787</v>
      </c>
      <c r="AS26" t="str">
        <f>AE1</f>
        <v>loss of one pratensis allele</v>
      </c>
      <c r="AT26">
        <f>AVERAGE(AE2:AE55)</f>
        <v>17.203703703703702</v>
      </c>
      <c r="AU26">
        <f>COUNT(AE2:AE55)</f>
        <v>54</v>
      </c>
      <c r="AV26">
        <f>_xlfn.STDEV.S(AE2:AE55)</f>
        <v>7.6365052503651132</v>
      </c>
      <c r="BD26">
        <v>277</v>
      </c>
      <c r="BE26">
        <v>199</v>
      </c>
      <c r="BF26">
        <v>60</v>
      </c>
      <c r="BG26">
        <v>18</v>
      </c>
      <c r="BH26" s="79">
        <f t="shared" si="4"/>
        <v>0.21660649819494585</v>
      </c>
      <c r="BI26" s="79">
        <f t="shared" si="5"/>
        <v>6.4981949458483748E-2</v>
      </c>
    </row>
    <row r="27" spans="1:61" x14ac:dyDescent="0.2">
      <c r="A27" t="s">
        <v>25</v>
      </c>
      <c r="B27" t="s">
        <v>463</v>
      </c>
      <c r="C27">
        <v>19</v>
      </c>
      <c r="D27">
        <v>6</v>
      </c>
      <c r="E27">
        <f t="shared" si="0"/>
        <v>25</v>
      </c>
      <c r="F27">
        <v>217</v>
      </c>
      <c r="G27">
        <f t="shared" si="1"/>
        <v>30</v>
      </c>
      <c r="H27">
        <v>15</v>
      </c>
      <c r="I27">
        <v>15</v>
      </c>
      <c r="J27">
        <f t="shared" si="2"/>
        <v>272</v>
      </c>
      <c r="L27">
        <v>25</v>
      </c>
      <c r="M27">
        <v>30</v>
      </c>
      <c r="N27">
        <v>217</v>
      </c>
      <c r="O27">
        <f t="shared" si="3"/>
        <v>55</v>
      </c>
      <c r="R27" t="s">
        <v>540</v>
      </c>
      <c r="S27">
        <v>54</v>
      </c>
      <c r="T27">
        <v>53</v>
      </c>
      <c r="AC27">
        <v>19</v>
      </c>
      <c r="AD27">
        <v>6</v>
      </c>
      <c r="AE27">
        <v>15</v>
      </c>
      <c r="AF27">
        <v>15</v>
      </c>
      <c r="AI27" t="str">
        <f>AD1</f>
        <v>loss of one dubius allele</v>
      </c>
      <c r="AJ27">
        <f>COUNT(AD2:AD55)</f>
        <v>54</v>
      </c>
      <c r="AK27">
        <f>SUM(AD2:AD55)</f>
        <v>662</v>
      </c>
      <c r="AL27">
        <f>AVERAGE(AD2:AD55)</f>
        <v>12.25925925925926</v>
      </c>
      <c r="AM27">
        <f>_xlfn.VAR.S(AD2:AD55)</f>
        <v>103.06359189378057</v>
      </c>
      <c r="AN27">
        <f>DEVSQ(AD2:AD55)</f>
        <v>5462.3703703703723</v>
      </c>
      <c r="AO27">
        <f>SQRT(AL34/AJ27)</f>
        <v>1.8400774352665168</v>
      </c>
      <c r="AP27">
        <f>AL27-AO27*_xlfn.T.INV.2T(AO24,AK34)</f>
        <v>8.6320673144566609</v>
      </c>
      <c r="AQ27">
        <f>AL27+AO27*_xlfn.T.INV.2T(AO24,AK34)</f>
        <v>15.886451204061858</v>
      </c>
      <c r="AS27" t="str">
        <f>AF1</f>
        <v>loss of both pratensis alleles</v>
      </c>
      <c r="AT27">
        <f>AVERAGE(AF2:AF55)</f>
        <v>21.944444444444443</v>
      </c>
      <c r="AU27">
        <f>COUNT(AF2:AF55)</f>
        <v>54</v>
      </c>
      <c r="AV27">
        <f>_xlfn.STDEV.S(AF2:AF55)</f>
        <v>15.001152995518995</v>
      </c>
      <c r="BD27">
        <v>272</v>
      </c>
      <c r="BE27">
        <v>217</v>
      </c>
      <c r="BF27">
        <v>25</v>
      </c>
      <c r="BG27">
        <v>30</v>
      </c>
      <c r="BH27" s="79">
        <f t="shared" si="4"/>
        <v>9.1911764705882359E-2</v>
      </c>
      <c r="BI27" s="79">
        <f t="shared" si="5"/>
        <v>0.11029411764705882</v>
      </c>
    </row>
    <row r="28" spans="1:61" x14ac:dyDescent="0.2">
      <c r="A28" t="s">
        <v>26</v>
      </c>
      <c r="B28" t="s">
        <v>463</v>
      </c>
      <c r="C28">
        <v>20</v>
      </c>
      <c r="D28">
        <v>20</v>
      </c>
      <c r="E28">
        <f t="shared" si="0"/>
        <v>40</v>
      </c>
      <c r="F28">
        <v>203</v>
      </c>
      <c r="G28">
        <f t="shared" si="1"/>
        <v>35</v>
      </c>
      <c r="H28">
        <v>23</v>
      </c>
      <c r="I28">
        <v>12</v>
      </c>
      <c r="J28">
        <f t="shared" si="2"/>
        <v>278</v>
      </c>
      <c r="L28">
        <v>40</v>
      </c>
      <c r="M28">
        <v>35</v>
      </c>
      <c r="N28">
        <v>203</v>
      </c>
      <c r="O28">
        <f t="shared" si="3"/>
        <v>75</v>
      </c>
      <c r="R28" t="s">
        <v>541</v>
      </c>
      <c r="S28">
        <v>53</v>
      </c>
      <c r="T28">
        <v>52</v>
      </c>
      <c r="AC28">
        <v>20</v>
      </c>
      <c r="AD28">
        <v>20</v>
      </c>
      <c r="AE28">
        <v>23</v>
      </c>
      <c r="AF28">
        <v>12</v>
      </c>
      <c r="AI28" t="str">
        <f>AE1</f>
        <v>loss of one pratensis allele</v>
      </c>
      <c r="AJ28">
        <f>COUNT(AE2:AE55)</f>
        <v>54</v>
      </c>
      <c r="AK28">
        <f>SUM(AE2:AE55)</f>
        <v>929</v>
      </c>
      <c r="AL28">
        <f>AVERAGE(AE2:AE55)</f>
        <v>17.203703703703702</v>
      </c>
      <c r="AM28">
        <f>_xlfn.VAR.S(AE2:AE55)</f>
        <v>58.316212438853945</v>
      </c>
      <c r="AN28">
        <f>DEVSQ(AE2:AE55)</f>
        <v>3090.7592592592623</v>
      </c>
      <c r="AO28">
        <f>SQRT(AL34/AJ28)</f>
        <v>1.8400774352665168</v>
      </c>
      <c r="AP28">
        <f>AL28-AO28*_xlfn.T.INV.2T(AO24,AK34)</f>
        <v>13.576511758901104</v>
      </c>
      <c r="AQ28">
        <f>AL28+AO28*_xlfn.T.INV.2T(AO24,AK34)</f>
        <v>20.830895648506299</v>
      </c>
      <c r="AS28" s="31"/>
      <c r="AT28" s="31"/>
      <c r="AU28" s="31"/>
      <c r="AV28" s="31"/>
      <c r="BD28">
        <v>278</v>
      </c>
      <c r="BE28">
        <v>203</v>
      </c>
      <c r="BF28">
        <v>40</v>
      </c>
      <c r="BG28">
        <v>35</v>
      </c>
      <c r="BH28" s="79">
        <f t="shared" si="4"/>
        <v>0.14388489208633093</v>
      </c>
      <c r="BI28" s="79">
        <f t="shared" si="5"/>
        <v>0.12589928057553956</v>
      </c>
    </row>
    <row r="29" spans="1:61" ht="17" thickBot="1" x14ac:dyDescent="0.25">
      <c r="A29" t="s">
        <v>27</v>
      </c>
      <c r="B29" t="s">
        <v>463</v>
      </c>
      <c r="C29">
        <v>17</v>
      </c>
      <c r="D29">
        <v>15</v>
      </c>
      <c r="E29">
        <f t="shared" si="0"/>
        <v>32</v>
      </c>
      <c r="F29">
        <v>227</v>
      </c>
      <c r="G29">
        <f t="shared" si="1"/>
        <v>19</v>
      </c>
      <c r="H29">
        <v>12</v>
      </c>
      <c r="I29">
        <v>7</v>
      </c>
      <c r="J29">
        <f t="shared" si="2"/>
        <v>278</v>
      </c>
      <c r="L29">
        <v>32</v>
      </c>
      <c r="M29">
        <v>19</v>
      </c>
      <c r="N29">
        <v>227</v>
      </c>
      <c r="O29">
        <f t="shared" si="3"/>
        <v>51</v>
      </c>
      <c r="R29" s="18" t="s">
        <v>542</v>
      </c>
      <c r="S29" s="18">
        <v>1.9943313319950142</v>
      </c>
      <c r="AC29">
        <v>17</v>
      </c>
      <c r="AD29">
        <v>15</v>
      </c>
      <c r="AE29">
        <v>12</v>
      </c>
      <c r="AF29">
        <v>7</v>
      </c>
      <c r="AI29" t="str">
        <f>AF1</f>
        <v>loss of both pratensis alleles</v>
      </c>
      <c r="AJ29">
        <f>COUNT(AF2:AF55)</f>
        <v>54</v>
      </c>
      <c r="AK29">
        <f>SUM(AF2:AF55)</f>
        <v>1185</v>
      </c>
      <c r="AL29">
        <f>AVERAGE(AF2:AF55)</f>
        <v>21.944444444444443</v>
      </c>
      <c r="AM29">
        <f>_xlfn.VAR.S(AF2:AF55)</f>
        <v>225.03459119496853</v>
      </c>
      <c r="AN29">
        <f>DEVSQ(AF2:AF55)</f>
        <v>11926.833333333334</v>
      </c>
      <c r="AO29">
        <f>SQRT(AL34/AJ29)</f>
        <v>1.8400774352665168</v>
      </c>
      <c r="AP29">
        <f>AL29-AO29*_xlfn.T.INV.2T(AO24,AK34)</f>
        <v>18.317252499641846</v>
      </c>
      <c r="AQ29">
        <f>AL29+AO29*_xlfn.T.INV.2T(AO24,AK34)</f>
        <v>25.57163638924704</v>
      </c>
      <c r="AS29" t="s">
        <v>585</v>
      </c>
      <c r="AX29" s="33" t="s">
        <v>586</v>
      </c>
      <c r="AY29">
        <v>0.05</v>
      </c>
      <c r="BD29">
        <v>278</v>
      </c>
      <c r="BE29">
        <v>227</v>
      </c>
      <c r="BF29">
        <v>32</v>
      </c>
      <c r="BG29">
        <v>19</v>
      </c>
      <c r="BH29" s="79">
        <f t="shared" si="4"/>
        <v>0.11510791366906475</v>
      </c>
      <c r="BI29" s="79">
        <f t="shared" si="5"/>
        <v>6.83453237410072E-2</v>
      </c>
    </row>
    <row r="30" spans="1:61" ht="17" thickTop="1" x14ac:dyDescent="0.2">
      <c r="A30" t="s">
        <v>28</v>
      </c>
      <c r="B30" t="s">
        <v>463</v>
      </c>
      <c r="C30">
        <v>37</v>
      </c>
      <c r="D30">
        <v>15</v>
      </c>
      <c r="E30">
        <f t="shared" si="0"/>
        <v>52</v>
      </c>
      <c r="F30">
        <v>202</v>
      </c>
      <c r="G30">
        <f t="shared" si="1"/>
        <v>21</v>
      </c>
      <c r="H30">
        <v>15</v>
      </c>
      <c r="I30">
        <v>6</v>
      </c>
      <c r="J30">
        <f t="shared" si="2"/>
        <v>275</v>
      </c>
      <c r="L30">
        <v>52</v>
      </c>
      <c r="M30">
        <v>21</v>
      </c>
      <c r="N30">
        <v>202</v>
      </c>
      <c r="O30">
        <f t="shared" si="3"/>
        <v>73</v>
      </c>
      <c r="R30" t="s">
        <v>543</v>
      </c>
      <c r="S30">
        <v>6.9190576706760279E-3</v>
      </c>
      <c r="AC30">
        <v>37</v>
      </c>
      <c r="AD30">
        <v>15</v>
      </c>
      <c r="AE30">
        <v>15</v>
      </c>
      <c r="AF30">
        <v>6</v>
      </c>
      <c r="AI30" s="31"/>
      <c r="AJ30" s="31"/>
      <c r="AK30" s="31"/>
      <c r="AL30" s="31"/>
      <c r="AM30" s="31"/>
      <c r="AN30" s="31"/>
      <c r="AO30" s="31"/>
      <c r="AP30" s="31"/>
      <c r="AQ30" s="31"/>
      <c r="AS30" s="30" t="str">
        <f t="array" ref="AS30:BB36">[1]!REGWQ(AC1:AF55,TRUE,AY29)</f>
        <v>group 1</v>
      </c>
      <c r="AT30" s="30" t="str">
        <v>group 2</v>
      </c>
      <c r="AU30" s="30" t="str">
        <v>index 1</v>
      </c>
      <c r="AV30" s="30" t="str">
        <v>index 2</v>
      </c>
      <c r="AW30" s="30" t="str">
        <v>mean</v>
      </c>
      <c r="AX30" s="30" t="str">
        <v>q-stat</v>
      </c>
      <c r="AY30" s="30" t="str">
        <v>alpha</v>
      </c>
      <c r="AZ30" s="30" t="str">
        <v>q-crit</v>
      </c>
      <c r="BA30" s="30" t="str">
        <v>p-value</v>
      </c>
      <c r="BB30" s="30" t="str">
        <v>sig</v>
      </c>
      <c r="BD30">
        <v>275</v>
      </c>
      <c r="BE30">
        <v>202</v>
      </c>
      <c r="BF30">
        <v>52</v>
      </c>
      <c r="BG30">
        <v>21</v>
      </c>
      <c r="BH30" s="79">
        <f t="shared" si="4"/>
        <v>0.18909090909090909</v>
      </c>
      <c r="BI30" s="79">
        <f t="shared" si="5"/>
        <v>7.636363636363637E-2</v>
      </c>
    </row>
    <row r="31" spans="1:61" ht="17" thickBot="1" x14ac:dyDescent="0.25">
      <c r="A31" t="s">
        <v>29</v>
      </c>
      <c r="B31" t="s">
        <v>463</v>
      </c>
      <c r="C31">
        <v>25</v>
      </c>
      <c r="D31">
        <v>4</v>
      </c>
      <c r="E31">
        <f t="shared" si="0"/>
        <v>29</v>
      </c>
      <c r="F31">
        <v>193</v>
      </c>
      <c r="G31">
        <f t="shared" si="1"/>
        <v>52</v>
      </c>
      <c r="H31">
        <v>13</v>
      </c>
      <c r="I31">
        <v>39</v>
      </c>
      <c r="J31">
        <f t="shared" si="2"/>
        <v>274</v>
      </c>
      <c r="L31">
        <v>29</v>
      </c>
      <c r="M31">
        <v>52</v>
      </c>
      <c r="N31">
        <v>193</v>
      </c>
      <c r="O31">
        <f t="shared" si="3"/>
        <v>81</v>
      </c>
      <c r="R31" s="27" t="s">
        <v>544</v>
      </c>
      <c r="S31" s="27">
        <v>1.5821114234758757</v>
      </c>
      <c r="T31" s="27"/>
      <c r="AC31">
        <v>25</v>
      </c>
      <c r="AD31">
        <v>4</v>
      </c>
      <c r="AE31">
        <v>13</v>
      </c>
      <c r="AF31">
        <v>39</v>
      </c>
      <c r="AI31" t="s">
        <v>570</v>
      </c>
      <c r="AS31" t="str">
        <v>loss of both dubius alleles</v>
      </c>
      <c r="AT31" t="str">
        <v>loss of both pratensis alleles</v>
      </c>
      <c r="AU31">
        <v>1</v>
      </c>
      <c r="AV31">
        <v>2</v>
      </c>
      <c r="AW31">
        <v>4.740740740740744</v>
      </c>
      <c r="AX31">
        <v>2.576381107599472</v>
      </c>
      <c r="AY31">
        <v>2.5320565519103666E-2</v>
      </c>
      <c r="AZ31">
        <v>3.1852008040346629</v>
      </c>
      <c r="BA31">
        <v>6.9898099968988658E-2</v>
      </c>
      <c r="BB31" s="33" t="str">
        <v>no</v>
      </c>
      <c r="BD31">
        <v>274</v>
      </c>
      <c r="BE31">
        <v>193</v>
      </c>
      <c r="BF31">
        <v>29</v>
      </c>
      <c r="BG31">
        <v>52</v>
      </c>
      <c r="BH31" s="79">
        <f t="shared" si="4"/>
        <v>0.10583941605839416</v>
      </c>
      <c r="BI31" s="79">
        <f t="shared" si="5"/>
        <v>0.18978102189781021</v>
      </c>
    </row>
    <row r="32" spans="1:61" ht="17" thickTop="1" x14ac:dyDescent="0.2">
      <c r="A32" t="s">
        <v>30</v>
      </c>
      <c r="B32" t="s">
        <v>464</v>
      </c>
      <c r="C32">
        <v>21</v>
      </c>
      <c r="D32">
        <v>23</v>
      </c>
      <c r="E32">
        <f t="shared" si="0"/>
        <v>44</v>
      </c>
      <c r="F32">
        <v>200</v>
      </c>
      <c r="G32">
        <f t="shared" si="1"/>
        <v>32</v>
      </c>
      <c r="H32">
        <v>19</v>
      </c>
      <c r="I32">
        <v>13</v>
      </c>
      <c r="J32">
        <f t="shared" si="2"/>
        <v>276</v>
      </c>
      <c r="L32">
        <v>44</v>
      </c>
      <c r="M32">
        <v>32</v>
      </c>
      <c r="N32">
        <v>200</v>
      </c>
      <c r="O32">
        <f t="shared" si="3"/>
        <v>76</v>
      </c>
      <c r="AC32">
        <v>21</v>
      </c>
      <c r="AD32">
        <v>23</v>
      </c>
      <c r="AE32">
        <v>19</v>
      </c>
      <c r="AF32">
        <v>13</v>
      </c>
      <c r="AI32" s="30" t="s">
        <v>571</v>
      </c>
      <c r="AJ32" s="30" t="s">
        <v>566</v>
      </c>
      <c r="AK32" s="30" t="s">
        <v>541</v>
      </c>
      <c r="AL32" s="30" t="s">
        <v>572</v>
      </c>
      <c r="AM32" s="30" t="s">
        <v>542</v>
      </c>
      <c r="AN32" s="30" t="s">
        <v>573</v>
      </c>
      <c r="AO32" s="30" t="s">
        <v>574</v>
      </c>
      <c r="AP32" s="30" t="s">
        <v>575</v>
      </c>
      <c r="AQ32" s="30" t="s">
        <v>576</v>
      </c>
      <c r="AS32" s="35" t="str">
        <v>loss of both dubius alleles</v>
      </c>
      <c r="AT32" s="35" t="str">
        <v>loss of one pratensis allele</v>
      </c>
      <c r="AU32" s="35">
        <v>1</v>
      </c>
      <c r="AV32" s="35">
        <v>3</v>
      </c>
      <c r="AW32" s="35">
        <v>9.4814814814814845</v>
      </c>
      <c r="AX32" s="35">
        <v>5.1527622151989414</v>
      </c>
      <c r="AY32" s="35">
        <v>0.05</v>
      </c>
      <c r="AZ32" s="35">
        <v>3.3377735849056602</v>
      </c>
      <c r="BA32" s="35">
        <v>9.8258508359383434E-4</v>
      </c>
      <c r="BB32" s="36" t="str">
        <v>yes</v>
      </c>
      <c r="BD32">
        <v>276</v>
      </c>
      <c r="BE32">
        <v>200</v>
      </c>
      <c r="BF32">
        <v>44</v>
      </c>
      <c r="BG32">
        <v>32</v>
      </c>
      <c r="BH32" s="79">
        <f t="shared" si="4"/>
        <v>0.15942028985507245</v>
      </c>
      <c r="BI32" s="79">
        <f t="shared" si="5"/>
        <v>0.11594202898550725</v>
      </c>
    </row>
    <row r="33" spans="1:61" x14ac:dyDescent="0.2">
      <c r="A33" t="s">
        <v>31</v>
      </c>
      <c r="B33" t="s">
        <v>464</v>
      </c>
      <c r="C33">
        <v>11</v>
      </c>
      <c r="D33">
        <v>6</v>
      </c>
      <c r="E33">
        <f t="shared" si="0"/>
        <v>17</v>
      </c>
      <c r="F33">
        <v>235</v>
      </c>
      <c r="G33">
        <f t="shared" si="1"/>
        <v>25</v>
      </c>
      <c r="H33">
        <v>13</v>
      </c>
      <c r="I33">
        <v>12</v>
      </c>
      <c r="J33">
        <f t="shared" si="2"/>
        <v>277</v>
      </c>
      <c r="L33">
        <v>17</v>
      </c>
      <c r="M33">
        <v>25</v>
      </c>
      <c r="N33">
        <v>235</v>
      </c>
      <c r="O33">
        <f t="shared" si="3"/>
        <v>42</v>
      </c>
      <c r="AC33">
        <v>11</v>
      </c>
      <c r="AD33">
        <v>6</v>
      </c>
      <c r="AE33">
        <v>13</v>
      </c>
      <c r="AF33">
        <v>12</v>
      </c>
      <c r="AI33" t="s">
        <v>577</v>
      </c>
      <c r="AJ33">
        <f>AJ35-AJ34</f>
        <v>6226.2731481481242</v>
      </c>
      <c r="AK33">
        <f>COUNTA(AI26:AI29)-1</f>
        <v>3</v>
      </c>
      <c r="AL33">
        <f>AJ33/AK33</f>
        <v>2075.4243827160412</v>
      </c>
      <c r="AM33">
        <f>AL33/AL34</f>
        <v>11.35117856361952</v>
      </c>
      <c r="AN33" s="18">
        <f>_xlfn.F.DIST.RT(AM33,AK33,AK34)</f>
        <v>6.1914880989600877E-7</v>
      </c>
      <c r="AO33">
        <f>AJ33/AJ35</f>
        <v>0.13839888784871351</v>
      </c>
      <c r="AP33">
        <f>SQRT(DEVSQ(AL26:AL29)/(AL34*AK33))</f>
        <v>0.45848338076466782</v>
      </c>
      <c r="AQ33">
        <f>(AJ35-AK35*AL34)/(AJ35+AL34)</f>
        <v>0.12569557284019722</v>
      </c>
      <c r="AS33" s="35" t="str">
        <v>loss of both dubius alleles</v>
      </c>
      <c r="AT33" s="35" t="str">
        <v>loss of one dubius allele</v>
      </c>
      <c r="AU33" s="35">
        <v>1</v>
      </c>
      <c r="AV33" s="35">
        <v>4</v>
      </c>
      <c r="AW33" s="35">
        <v>14.425925925925927</v>
      </c>
      <c r="AX33" s="35">
        <v>7.8398471985155753</v>
      </c>
      <c r="AY33" s="35">
        <v>0.05</v>
      </c>
      <c r="AZ33" s="35">
        <v>3.6624339622641506</v>
      </c>
      <c r="BA33" s="35">
        <v>5.2281214624194661E-7</v>
      </c>
      <c r="BB33" s="36" t="str">
        <v>yes</v>
      </c>
      <c r="BD33">
        <v>277</v>
      </c>
      <c r="BE33">
        <v>235</v>
      </c>
      <c r="BF33">
        <v>17</v>
      </c>
      <c r="BG33">
        <v>25</v>
      </c>
      <c r="BH33" s="79">
        <f t="shared" si="4"/>
        <v>6.1371841155234655E-2</v>
      </c>
      <c r="BI33" s="79">
        <f t="shared" si="5"/>
        <v>9.0252707581227443E-2</v>
      </c>
    </row>
    <row r="34" spans="1:61" x14ac:dyDescent="0.2">
      <c r="A34" t="s">
        <v>32</v>
      </c>
      <c r="B34" t="s">
        <v>464</v>
      </c>
      <c r="C34">
        <v>20</v>
      </c>
      <c r="D34">
        <v>5</v>
      </c>
      <c r="E34">
        <f t="shared" si="0"/>
        <v>25</v>
      </c>
      <c r="F34">
        <v>210</v>
      </c>
      <c r="G34">
        <f t="shared" si="1"/>
        <v>38</v>
      </c>
      <c r="H34">
        <v>19</v>
      </c>
      <c r="I34">
        <v>19</v>
      </c>
      <c r="J34">
        <f t="shared" si="2"/>
        <v>273</v>
      </c>
      <c r="L34">
        <v>25</v>
      </c>
      <c r="M34">
        <v>38</v>
      </c>
      <c r="N34">
        <v>210</v>
      </c>
      <c r="O34">
        <f t="shared" si="3"/>
        <v>63</v>
      </c>
      <c r="AC34">
        <v>20</v>
      </c>
      <c r="AD34">
        <v>5</v>
      </c>
      <c r="AE34">
        <v>19</v>
      </c>
      <c r="AF34">
        <v>19</v>
      </c>
      <c r="AI34" t="s">
        <v>578</v>
      </c>
      <c r="AJ34">
        <f>SUM(AN26:AN29)</f>
        <v>38761.611111111117</v>
      </c>
      <c r="AK34">
        <f>AK35-AK33</f>
        <v>212</v>
      </c>
      <c r="AL34">
        <f>AJ34/AK34</f>
        <v>182.8377882599581</v>
      </c>
      <c r="AS34" t="str">
        <v>loss of both pratensis alleles</v>
      </c>
      <c r="AT34" t="str">
        <v>loss of one pratensis allele</v>
      </c>
      <c r="AU34">
        <v>2</v>
      </c>
      <c r="AV34">
        <v>3</v>
      </c>
      <c r="AW34">
        <v>4.7407407407407405</v>
      </c>
      <c r="AX34">
        <v>2.5763811075994698</v>
      </c>
      <c r="AY34">
        <v>2.5320565519103666E-2</v>
      </c>
      <c r="AZ34">
        <v>3.1852008040346629</v>
      </c>
      <c r="BA34">
        <v>6.989809996898888E-2</v>
      </c>
      <c r="BB34" s="33" t="str">
        <v>no</v>
      </c>
      <c r="BD34">
        <v>273</v>
      </c>
      <c r="BE34">
        <v>210</v>
      </c>
      <c r="BF34">
        <v>25</v>
      </c>
      <c r="BG34">
        <v>38</v>
      </c>
      <c r="BH34" s="79">
        <f t="shared" si="4"/>
        <v>9.1575091575091569E-2</v>
      </c>
      <c r="BI34" s="79">
        <f t="shared" si="5"/>
        <v>0.1391941391941392</v>
      </c>
    </row>
    <row r="35" spans="1:61" x14ac:dyDescent="0.2">
      <c r="A35" t="s">
        <v>33</v>
      </c>
      <c r="B35" t="s">
        <v>464</v>
      </c>
      <c r="C35">
        <v>19</v>
      </c>
      <c r="D35">
        <v>5</v>
      </c>
      <c r="E35">
        <f t="shared" si="0"/>
        <v>24</v>
      </c>
      <c r="F35">
        <v>202</v>
      </c>
      <c r="G35">
        <f t="shared" si="1"/>
        <v>50</v>
      </c>
      <c r="H35">
        <v>16</v>
      </c>
      <c r="I35">
        <v>34</v>
      </c>
      <c r="J35">
        <f t="shared" si="2"/>
        <v>276</v>
      </c>
      <c r="L35">
        <v>24</v>
      </c>
      <c r="M35">
        <v>50</v>
      </c>
      <c r="N35">
        <v>202</v>
      </c>
      <c r="O35">
        <f t="shared" si="3"/>
        <v>74</v>
      </c>
      <c r="R35" s="59" t="s">
        <v>558</v>
      </c>
      <c r="S35" s="59"/>
      <c r="T35" s="59"/>
      <c r="AC35">
        <v>19</v>
      </c>
      <c r="AD35">
        <v>5</v>
      </c>
      <c r="AE35">
        <v>16</v>
      </c>
      <c r="AF35">
        <v>34</v>
      </c>
      <c r="AI35" s="32" t="s">
        <v>579</v>
      </c>
      <c r="AJ35" s="32">
        <f>DEVSQ(AC2:AF55)</f>
        <v>44987.884259259241</v>
      </c>
      <c r="AK35" s="32">
        <f>COUNT(AC2:AF55)-1</f>
        <v>215</v>
      </c>
      <c r="AL35" s="32">
        <f>AJ35/AK35</f>
        <v>209.24597329888019</v>
      </c>
      <c r="AM35" s="32"/>
      <c r="AN35" s="32"/>
      <c r="AO35" s="32"/>
      <c r="AP35" s="32"/>
      <c r="AQ35" s="32"/>
      <c r="AS35" s="35" t="str">
        <v>loss of both pratensis alleles</v>
      </c>
      <c r="AT35" s="35" t="str">
        <v>loss of one dubius allele</v>
      </c>
      <c r="AU35" s="35">
        <v>2</v>
      </c>
      <c r="AV35" s="35">
        <v>4</v>
      </c>
      <c r="AW35" s="35">
        <v>9.6851851851851833</v>
      </c>
      <c r="AX35" s="35">
        <v>5.2634660909161042</v>
      </c>
      <c r="AY35" s="35">
        <v>0.05</v>
      </c>
      <c r="AZ35" s="35">
        <v>3.3377735849056602</v>
      </c>
      <c r="BA35" s="35">
        <v>7.3849017713212284E-4</v>
      </c>
      <c r="BB35" s="36" t="str">
        <v>yes</v>
      </c>
      <c r="BD35">
        <v>276</v>
      </c>
      <c r="BE35">
        <v>202</v>
      </c>
      <c r="BF35">
        <v>24</v>
      </c>
      <c r="BG35">
        <v>50</v>
      </c>
      <c r="BH35" s="79">
        <f t="shared" si="4"/>
        <v>8.6956521739130432E-2</v>
      </c>
      <c r="BI35" s="79">
        <f t="shared" si="5"/>
        <v>0.18115942028985507</v>
      </c>
    </row>
    <row r="36" spans="1:61" ht="17" thickBot="1" x14ac:dyDescent="0.25">
      <c r="A36" t="s">
        <v>34</v>
      </c>
      <c r="B36" t="s">
        <v>464</v>
      </c>
      <c r="C36">
        <v>12</v>
      </c>
      <c r="D36">
        <v>4</v>
      </c>
      <c r="E36">
        <f t="shared" si="0"/>
        <v>16</v>
      </c>
      <c r="F36">
        <v>227</v>
      </c>
      <c r="G36">
        <f t="shared" si="1"/>
        <v>35</v>
      </c>
      <c r="H36">
        <v>22</v>
      </c>
      <c r="I36">
        <v>13</v>
      </c>
      <c r="J36">
        <f t="shared" si="2"/>
        <v>278</v>
      </c>
      <c r="L36">
        <v>16</v>
      </c>
      <c r="M36">
        <v>35</v>
      </c>
      <c r="N36">
        <v>227</v>
      </c>
      <c r="O36">
        <f t="shared" si="3"/>
        <v>51</v>
      </c>
      <c r="R36" t="s">
        <v>627</v>
      </c>
      <c r="AC36">
        <v>12</v>
      </c>
      <c r="AD36">
        <v>4</v>
      </c>
      <c r="AE36">
        <v>22</v>
      </c>
      <c r="AF36">
        <v>13</v>
      </c>
      <c r="AS36" s="32" t="str">
        <v>loss of one pratensis allele</v>
      </c>
      <c r="AT36" s="32" t="str">
        <v>loss of one dubius allele</v>
      </c>
      <c r="AU36" s="32">
        <v>3</v>
      </c>
      <c r="AV36" s="32">
        <v>4</v>
      </c>
      <c r="AW36" s="32">
        <v>4.9444444444444429</v>
      </c>
      <c r="AX36" s="32">
        <v>2.6870849833166339</v>
      </c>
      <c r="AY36" s="32">
        <v>2.5320565519103666E-2</v>
      </c>
      <c r="AZ36" s="32">
        <v>3.1852008040346629</v>
      </c>
      <c r="BA36" s="32">
        <v>5.8782852178859923E-2</v>
      </c>
      <c r="BB36" s="34" t="str">
        <v>no</v>
      </c>
      <c r="BD36">
        <v>278</v>
      </c>
      <c r="BE36">
        <v>227</v>
      </c>
      <c r="BF36">
        <v>16</v>
      </c>
      <c r="BG36">
        <v>35</v>
      </c>
      <c r="BH36" s="79">
        <f t="shared" si="4"/>
        <v>5.7553956834532377E-2</v>
      </c>
      <c r="BI36" s="79">
        <f t="shared" si="5"/>
        <v>0.12589928057553956</v>
      </c>
    </row>
    <row r="37" spans="1:61" ht="51" x14ac:dyDescent="0.2">
      <c r="A37" t="s">
        <v>35</v>
      </c>
      <c r="B37" t="s">
        <v>464</v>
      </c>
      <c r="C37">
        <v>14</v>
      </c>
      <c r="D37">
        <v>3</v>
      </c>
      <c r="E37">
        <f t="shared" si="0"/>
        <v>17</v>
      </c>
      <c r="F37">
        <v>223</v>
      </c>
      <c r="G37">
        <f t="shared" si="1"/>
        <v>22</v>
      </c>
      <c r="H37">
        <v>9</v>
      </c>
      <c r="I37">
        <v>13</v>
      </c>
      <c r="J37">
        <f t="shared" si="2"/>
        <v>262</v>
      </c>
      <c r="L37">
        <v>17</v>
      </c>
      <c r="M37">
        <v>22</v>
      </c>
      <c r="N37">
        <v>223</v>
      </c>
      <c r="O37">
        <f t="shared" si="3"/>
        <v>39</v>
      </c>
      <c r="R37" s="28"/>
      <c r="S37" s="29" t="s">
        <v>517</v>
      </c>
      <c r="T37" s="29" t="s">
        <v>518</v>
      </c>
      <c r="V37" s="80"/>
      <c r="W37" s="80"/>
      <c r="X37" s="80"/>
      <c r="AC37">
        <v>14</v>
      </c>
      <c r="AD37">
        <v>3</v>
      </c>
      <c r="AE37">
        <v>9</v>
      </c>
      <c r="AF37">
        <v>13</v>
      </c>
      <c r="BD37">
        <v>262</v>
      </c>
      <c r="BE37">
        <v>223</v>
      </c>
      <c r="BF37">
        <v>17</v>
      </c>
      <c r="BG37">
        <v>22</v>
      </c>
      <c r="BH37" s="79">
        <f t="shared" si="4"/>
        <v>6.4885496183206104E-2</v>
      </c>
      <c r="BI37" s="79">
        <f t="shared" si="5"/>
        <v>8.3969465648854963E-2</v>
      </c>
    </row>
    <row r="38" spans="1:61" x14ac:dyDescent="0.2">
      <c r="A38" t="s">
        <v>36</v>
      </c>
      <c r="B38" t="s">
        <v>465</v>
      </c>
      <c r="C38">
        <v>32</v>
      </c>
      <c r="D38">
        <v>5</v>
      </c>
      <c r="E38">
        <f t="shared" si="0"/>
        <v>37</v>
      </c>
      <c r="F38">
        <v>189</v>
      </c>
      <c r="G38">
        <f t="shared" si="1"/>
        <v>40</v>
      </c>
      <c r="H38">
        <v>14</v>
      </c>
      <c r="I38">
        <v>26</v>
      </c>
      <c r="J38">
        <f t="shared" si="2"/>
        <v>266</v>
      </c>
      <c r="L38">
        <v>37</v>
      </c>
      <c r="M38">
        <v>40</v>
      </c>
      <c r="N38">
        <v>189</v>
      </c>
      <c r="O38">
        <f t="shared" si="3"/>
        <v>77</v>
      </c>
      <c r="R38" t="s">
        <v>538</v>
      </c>
      <c r="S38">
        <v>38.944444444444443</v>
      </c>
      <c r="T38">
        <v>39.148148148148145</v>
      </c>
      <c r="AC38">
        <v>32</v>
      </c>
      <c r="AD38">
        <v>5</v>
      </c>
      <c r="AE38">
        <v>14</v>
      </c>
      <c r="AF38">
        <v>26</v>
      </c>
      <c r="BD38">
        <v>266</v>
      </c>
      <c r="BE38">
        <v>189</v>
      </c>
      <c r="BF38">
        <v>37</v>
      </c>
      <c r="BG38">
        <v>40</v>
      </c>
      <c r="BH38" s="79">
        <f t="shared" si="4"/>
        <v>0.13909774436090225</v>
      </c>
      <c r="BI38" s="79">
        <f t="shared" si="5"/>
        <v>0.15037593984962405</v>
      </c>
    </row>
    <row r="39" spans="1:61" x14ac:dyDescent="0.2">
      <c r="A39" t="s">
        <v>37</v>
      </c>
      <c r="B39" t="s">
        <v>465</v>
      </c>
      <c r="C39">
        <v>14</v>
      </c>
      <c r="D39">
        <v>4</v>
      </c>
      <c r="E39">
        <f t="shared" si="0"/>
        <v>18</v>
      </c>
      <c r="F39">
        <v>218</v>
      </c>
      <c r="G39">
        <f t="shared" si="1"/>
        <v>38</v>
      </c>
      <c r="H39">
        <v>10</v>
      </c>
      <c r="I39">
        <v>28</v>
      </c>
      <c r="J39">
        <f t="shared" si="2"/>
        <v>274</v>
      </c>
      <c r="L39">
        <v>18</v>
      </c>
      <c r="M39">
        <v>38</v>
      </c>
      <c r="N39">
        <v>218</v>
      </c>
      <c r="O39">
        <f t="shared" si="3"/>
        <v>56</v>
      </c>
      <c r="R39" t="s">
        <v>539</v>
      </c>
      <c r="S39">
        <v>628.65723270440242</v>
      </c>
      <c r="T39">
        <v>310.8832983927324</v>
      </c>
      <c r="AC39">
        <v>14</v>
      </c>
      <c r="AD39">
        <v>4</v>
      </c>
      <c r="AE39">
        <v>10</v>
      </c>
      <c r="AF39">
        <v>28</v>
      </c>
      <c r="BD39">
        <v>274</v>
      </c>
      <c r="BE39">
        <v>218</v>
      </c>
      <c r="BF39">
        <v>18</v>
      </c>
      <c r="BG39">
        <v>38</v>
      </c>
      <c r="BH39" s="79">
        <f t="shared" si="4"/>
        <v>6.569343065693431E-2</v>
      </c>
      <c r="BI39" s="79">
        <f t="shared" si="5"/>
        <v>0.13868613138686131</v>
      </c>
    </row>
    <row r="40" spans="1:61" x14ac:dyDescent="0.2">
      <c r="A40" t="s">
        <v>38</v>
      </c>
      <c r="B40" t="s">
        <v>465</v>
      </c>
      <c r="C40">
        <v>9</v>
      </c>
      <c r="D40">
        <v>10</v>
      </c>
      <c r="E40">
        <f t="shared" si="0"/>
        <v>19</v>
      </c>
      <c r="F40">
        <v>213</v>
      </c>
      <c r="G40">
        <f t="shared" si="1"/>
        <v>46</v>
      </c>
      <c r="H40">
        <v>17</v>
      </c>
      <c r="I40">
        <v>29</v>
      </c>
      <c r="J40">
        <f t="shared" si="2"/>
        <v>278</v>
      </c>
      <c r="L40">
        <v>19</v>
      </c>
      <c r="M40">
        <v>46</v>
      </c>
      <c r="N40">
        <v>213</v>
      </c>
      <c r="O40">
        <f t="shared" si="3"/>
        <v>65</v>
      </c>
      <c r="R40" t="s">
        <v>540</v>
      </c>
      <c r="S40">
        <v>54</v>
      </c>
      <c r="T40">
        <v>54</v>
      </c>
      <c r="AC40">
        <v>9</v>
      </c>
      <c r="AD40">
        <v>10</v>
      </c>
      <c r="AE40">
        <v>17</v>
      </c>
      <c r="AF40">
        <v>29</v>
      </c>
      <c r="BD40">
        <v>278</v>
      </c>
      <c r="BE40">
        <v>213</v>
      </c>
      <c r="BF40">
        <v>19</v>
      </c>
      <c r="BG40">
        <v>46</v>
      </c>
      <c r="BH40" s="79">
        <f t="shared" si="4"/>
        <v>6.83453237410072E-2</v>
      </c>
      <c r="BI40" s="79">
        <f t="shared" si="5"/>
        <v>0.16546762589928057</v>
      </c>
    </row>
    <row r="41" spans="1:61" x14ac:dyDescent="0.2">
      <c r="A41" t="s">
        <v>39</v>
      </c>
      <c r="B41" t="s">
        <v>465</v>
      </c>
      <c r="C41">
        <v>29</v>
      </c>
      <c r="D41">
        <v>5</v>
      </c>
      <c r="E41">
        <f t="shared" si="0"/>
        <v>34</v>
      </c>
      <c r="F41">
        <v>189</v>
      </c>
      <c r="G41">
        <f t="shared" si="1"/>
        <v>52</v>
      </c>
      <c r="H41">
        <v>28</v>
      </c>
      <c r="I41">
        <v>24</v>
      </c>
      <c r="J41">
        <f t="shared" si="2"/>
        <v>275</v>
      </c>
      <c r="L41">
        <v>34</v>
      </c>
      <c r="M41">
        <v>52</v>
      </c>
      <c r="N41">
        <v>189</v>
      </c>
      <c r="O41">
        <f t="shared" si="3"/>
        <v>86</v>
      </c>
      <c r="R41" t="s">
        <v>559</v>
      </c>
      <c r="S41">
        <v>-0.25738059429218657</v>
      </c>
      <c r="AC41">
        <v>29</v>
      </c>
      <c r="AD41">
        <v>5</v>
      </c>
      <c r="AE41">
        <v>28</v>
      </c>
      <c r="AF41">
        <v>24</v>
      </c>
      <c r="BD41">
        <v>275</v>
      </c>
      <c r="BE41">
        <v>189</v>
      </c>
      <c r="BF41">
        <v>34</v>
      </c>
      <c r="BG41">
        <v>52</v>
      </c>
      <c r="BH41" s="79">
        <f t="shared" si="4"/>
        <v>0.12363636363636364</v>
      </c>
      <c r="BI41" s="79">
        <f t="shared" si="5"/>
        <v>0.18909090909090909</v>
      </c>
    </row>
    <row r="42" spans="1:61" x14ac:dyDescent="0.2">
      <c r="A42" t="s">
        <v>40</v>
      </c>
      <c r="B42" t="s">
        <v>465</v>
      </c>
      <c r="C42">
        <v>41</v>
      </c>
      <c r="D42">
        <v>13</v>
      </c>
      <c r="E42">
        <f t="shared" si="0"/>
        <v>54</v>
      </c>
      <c r="F42">
        <v>182</v>
      </c>
      <c r="G42">
        <f t="shared" si="1"/>
        <v>39</v>
      </c>
      <c r="H42">
        <v>17</v>
      </c>
      <c r="I42">
        <v>22</v>
      </c>
      <c r="J42">
        <f t="shared" si="2"/>
        <v>275</v>
      </c>
      <c r="L42">
        <v>54</v>
      </c>
      <c r="M42">
        <v>39</v>
      </c>
      <c r="N42">
        <v>182</v>
      </c>
      <c r="O42">
        <f t="shared" si="3"/>
        <v>93</v>
      </c>
      <c r="R42" t="s">
        <v>552</v>
      </c>
      <c r="S42">
        <v>0</v>
      </c>
      <c r="AC42">
        <v>41</v>
      </c>
      <c r="AD42">
        <v>13</v>
      </c>
      <c r="AE42">
        <v>17</v>
      </c>
      <c r="AF42">
        <v>22</v>
      </c>
      <c r="BD42">
        <v>275</v>
      </c>
      <c r="BE42">
        <v>182</v>
      </c>
      <c r="BF42">
        <v>54</v>
      </c>
      <c r="BG42">
        <v>39</v>
      </c>
      <c r="BH42" s="79">
        <f t="shared" si="4"/>
        <v>0.19636363636363635</v>
      </c>
      <c r="BI42" s="79">
        <f t="shared" si="5"/>
        <v>0.14181818181818182</v>
      </c>
    </row>
    <row r="43" spans="1:61" x14ac:dyDescent="0.2">
      <c r="A43" t="s">
        <v>41</v>
      </c>
      <c r="B43" t="s">
        <v>465</v>
      </c>
      <c r="C43">
        <v>10</v>
      </c>
      <c r="D43">
        <v>10</v>
      </c>
      <c r="E43">
        <f t="shared" si="0"/>
        <v>20</v>
      </c>
      <c r="F43">
        <v>216</v>
      </c>
      <c r="G43">
        <f t="shared" si="1"/>
        <v>40</v>
      </c>
      <c r="H43">
        <v>9</v>
      </c>
      <c r="I43">
        <v>31</v>
      </c>
      <c r="J43">
        <f t="shared" si="2"/>
        <v>276</v>
      </c>
      <c r="L43">
        <v>20</v>
      </c>
      <c r="M43">
        <v>40</v>
      </c>
      <c r="N43">
        <v>216</v>
      </c>
      <c r="O43">
        <f t="shared" si="3"/>
        <v>60</v>
      </c>
      <c r="R43" t="s">
        <v>541</v>
      </c>
      <c r="S43">
        <v>53</v>
      </c>
      <c r="AC43">
        <v>10</v>
      </c>
      <c r="AD43">
        <v>10</v>
      </c>
      <c r="AE43">
        <v>9</v>
      </c>
      <c r="AF43">
        <v>31</v>
      </c>
      <c r="BD43">
        <v>276</v>
      </c>
      <c r="BE43">
        <v>216</v>
      </c>
      <c r="BF43">
        <v>20</v>
      </c>
      <c r="BG43">
        <v>40</v>
      </c>
      <c r="BH43" s="79">
        <f t="shared" si="4"/>
        <v>7.2463768115942032E-2</v>
      </c>
      <c r="BI43" s="79">
        <f t="shared" si="5"/>
        <v>0.14492753623188406</v>
      </c>
    </row>
    <row r="44" spans="1:61" x14ac:dyDescent="0.2">
      <c r="A44" t="s">
        <v>42</v>
      </c>
      <c r="B44" t="s">
        <v>466</v>
      </c>
      <c r="C44">
        <v>11</v>
      </c>
      <c r="D44">
        <v>5</v>
      </c>
      <c r="E44">
        <f t="shared" si="0"/>
        <v>16</v>
      </c>
      <c r="F44">
        <v>208</v>
      </c>
      <c r="G44">
        <f t="shared" si="1"/>
        <v>52</v>
      </c>
      <c r="H44">
        <v>15</v>
      </c>
      <c r="I44">
        <v>37</v>
      </c>
      <c r="J44">
        <f t="shared" si="2"/>
        <v>276</v>
      </c>
      <c r="L44">
        <v>16</v>
      </c>
      <c r="M44">
        <v>52</v>
      </c>
      <c r="N44">
        <v>208</v>
      </c>
      <c r="O44">
        <f t="shared" si="3"/>
        <v>68</v>
      </c>
      <c r="R44" t="s">
        <v>553</v>
      </c>
      <c r="S44">
        <v>-4.3816749676865656E-2</v>
      </c>
      <c r="AC44">
        <v>11</v>
      </c>
      <c r="AD44">
        <v>5</v>
      </c>
      <c r="AE44">
        <v>15</v>
      </c>
      <c r="AF44">
        <v>37</v>
      </c>
      <c r="BD44">
        <v>276</v>
      </c>
      <c r="BE44">
        <v>208</v>
      </c>
      <c r="BF44">
        <v>16</v>
      </c>
      <c r="BG44">
        <v>52</v>
      </c>
      <c r="BH44" s="79">
        <f t="shared" si="4"/>
        <v>5.7971014492753624E-2</v>
      </c>
      <c r="BI44" s="79">
        <f t="shared" si="5"/>
        <v>0.18840579710144928</v>
      </c>
    </row>
    <row r="45" spans="1:61" x14ac:dyDescent="0.2">
      <c r="A45" t="s">
        <v>43</v>
      </c>
      <c r="B45" t="s">
        <v>466</v>
      </c>
      <c r="C45">
        <v>11</v>
      </c>
      <c r="D45">
        <v>6</v>
      </c>
      <c r="E45">
        <f t="shared" si="0"/>
        <v>17</v>
      </c>
      <c r="F45">
        <v>222</v>
      </c>
      <c r="G45">
        <f t="shared" si="1"/>
        <v>36</v>
      </c>
      <c r="H45">
        <v>13</v>
      </c>
      <c r="I45">
        <v>23</v>
      </c>
      <c r="J45">
        <f t="shared" si="2"/>
        <v>275</v>
      </c>
      <c r="L45">
        <v>17</v>
      </c>
      <c r="M45">
        <v>36</v>
      </c>
      <c r="N45">
        <v>222</v>
      </c>
      <c r="O45">
        <f t="shared" si="3"/>
        <v>53</v>
      </c>
      <c r="R45" t="s">
        <v>554</v>
      </c>
      <c r="S45">
        <v>0.48260757187236908</v>
      </c>
      <c r="AC45">
        <v>11</v>
      </c>
      <c r="AD45">
        <v>6</v>
      </c>
      <c r="AE45">
        <v>13</v>
      </c>
      <c r="AF45">
        <v>23</v>
      </c>
      <c r="BD45">
        <v>275</v>
      </c>
      <c r="BE45">
        <v>222</v>
      </c>
      <c r="BF45">
        <v>17</v>
      </c>
      <c r="BG45">
        <v>36</v>
      </c>
      <c r="BH45" s="79">
        <f t="shared" si="4"/>
        <v>6.1818181818181821E-2</v>
      </c>
      <c r="BI45" s="79">
        <f t="shared" si="5"/>
        <v>0.13090909090909092</v>
      </c>
    </row>
    <row r="46" spans="1:61" x14ac:dyDescent="0.2">
      <c r="A46" t="s">
        <v>44</v>
      </c>
      <c r="B46" t="s">
        <v>466</v>
      </c>
      <c r="C46">
        <v>8</v>
      </c>
      <c r="D46">
        <v>8</v>
      </c>
      <c r="E46">
        <f t="shared" si="0"/>
        <v>16</v>
      </c>
      <c r="F46">
        <v>213</v>
      </c>
      <c r="G46">
        <f t="shared" si="1"/>
        <v>42</v>
      </c>
      <c r="H46">
        <v>17</v>
      </c>
      <c r="I46">
        <v>25</v>
      </c>
      <c r="J46">
        <f t="shared" si="2"/>
        <v>271</v>
      </c>
      <c r="L46">
        <v>16</v>
      </c>
      <c r="M46">
        <v>42</v>
      </c>
      <c r="N46">
        <v>213</v>
      </c>
      <c r="O46">
        <f t="shared" si="3"/>
        <v>58</v>
      </c>
      <c r="R46" t="s">
        <v>555</v>
      </c>
      <c r="S46">
        <v>1.6741162367030993</v>
      </c>
      <c r="AC46">
        <v>8</v>
      </c>
      <c r="AD46">
        <v>8</v>
      </c>
      <c r="AE46">
        <v>17</v>
      </c>
      <c r="AF46">
        <v>25</v>
      </c>
      <c r="BD46">
        <v>271</v>
      </c>
      <c r="BE46">
        <v>213</v>
      </c>
      <c r="BF46">
        <v>16</v>
      </c>
      <c r="BG46">
        <v>42</v>
      </c>
      <c r="BH46" s="79">
        <f t="shared" si="4"/>
        <v>5.9040590405904057E-2</v>
      </c>
      <c r="BI46" s="79">
        <f t="shared" si="5"/>
        <v>0.15498154981549817</v>
      </c>
    </row>
    <row r="47" spans="1:61" x14ac:dyDescent="0.2">
      <c r="A47" t="s">
        <v>45</v>
      </c>
      <c r="B47" t="s">
        <v>466</v>
      </c>
      <c r="C47">
        <v>8</v>
      </c>
      <c r="D47">
        <v>20</v>
      </c>
      <c r="E47">
        <f t="shared" si="0"/>
        <v>28</v>
      </c>
      <c r="F47">
        <v>129</v>
      </c>
      <c r="G47">
        <f t="shared" si="1"/>
        <v>116</v>
      </c>
      <c r="H47">
        <v>18</v>
      </c>
      <c r="I47">
        <v>98</v>
      </c>
      <c r="J47">
        <f t="shared" si="2"/>
        <v>273</v>
      </c>
      <c r="L47">
        <v>28</v>
      </c>
      <c r="M47">
        <v>116</v>
      </c>
      <c r="N47">
        <v>129</v>
      </c>
      <c r="O47">
        <f t="shared" si="3"/>
        <v>144</v>
      </c>
      <c r="R47" s="1" t="s">
        <v>556</v>
      </c>
      <c r="S47" s="1">
        <v>0.96521514374473816</v>
      </c>
      <c r="AC47">
        <v>8</v>
      </c>
      <c r="AD47">
        <v>20</v>
      </c>
      <c r="AE47">
        <v>18</v>
      </c>
      <c r="AF47">
        <v>98</v>
      </c>
      <c r="BD47">
        <v>273</v>
      </c>
      <c r="BE47">
        <v>129</v>
      </c>
      <c r="BF47">
        <v>28</v>
      </c>
      <c r="BG47">
        <v>116</v>
      </c>
      <c r="BH47" s="79">
        <f t="shared" si="4"/>
        <v>0.10256410256410256</v>
      </c>
      <c r="BI47" s="79">
        <f t="shared" si="5"/>
        <v>0.4249084249084249</v>
      </c>
    </row>
    <row r="48" spans="1:61" ht="17" thickBot="1" x14ac:dyDescent="0.25">
      <c r="A48" t="s">
        <v>46</v>
      </c>
      <c r="B48" t="s">
        <v>466</v>
      </c>
      <c r="C48">
        <v>22</v>
      </c>
      <c r="D48">
        <v>6</v>
      </c>
      <c r="E48">
        <f t="shared" si="0"/>
        <v>28</v>
      </c>
      <c r="F48">
        <v>214</v>
      </c>
      <c r="G48">
        <f t="shared" si="1"/>
        <v>34</v>
      </c>
      <c r="H48">
        <v>12</v>
      </c>
      <c r="I48">
        <v>22</v>
      </c>
      <c r="J48">
        <f t="shared" si="2"/>
        <v>276</v>
      </c>
      <c r="L48">
        <v>28</v>
      </c>
      <c r="M48">
        <v>34</v>
      </c>
      <c r="N48">
        <v>214</v>
      </c>
      <c r="O48">
        <f t="shared" si="3"/>
        <v>62</v>
      </c>
      <c r="R48" s="27" t="s">
        <v>557</v>
      </c>
      <c r="S48" s="27">
        <v>2.0057459953178696</v>
      </c>
      <c r="T48" s="27"/>
      <c r="AC48">
        <v>22</v>
      </c>
      <c r="AD48">
        <v>6</v>
      </c>
      <c r="AE48">
        <v>12</v>
      </c>
      <c r="AF48">
        <v>22</v>
      </c>
      <c r="BD48">
        <v>276</v>
      </c>
      <c r="BE48">
        <v>214</v>
      </c>
      <c r="BF48">
        <v>28</v>
      </c>
      <c r="BG48">
        <v>34</v>
      </c>
      <c r="BH48" s="79">
        <f t="shared" si="4"/>
        <v>0.10144927536231885</v>
      </c>
      <c r="BI48" s="79">
        <f t="shared" si="5"/>
        <v>0.12318840579710146</v>
      </c>
    </row>
    <row r="49" spans="1:61" x14ac:dyDescent="0.2">
      <c r="A49" t="s">
        <v>47</v>
      </c>
      <c r="B49" t="s">
        <v>466</v>
      </c>
      <c r="C49">
        <v>18</v>
      </c>
      <c r="D49">
        <v>10</v>
      </c>
      <c r="E49">
        <f t="shared" si="0"/>
        <v>28</v>
      </c>
      <c r="F49">
        <v>221</v>
      </c>
      <c r="G49">
        <f t="shared" si="1"/>
        <v>27</v>
      </c>
      <c r="H49">
        <v>12</v>
      </c>
      <c r="I49">
        <v>15</v>
      </c>
      <c r="J49">
        <f t="shared" si="2"/>
        <v>276</v>
      </c>
      <c r="L49">
        <v>28</v>
      </c>
      <c r="M49">
        <v>27</v>
      </c>
      <c r="N49">
        <v>221</v>
      </c>
      <c r="O49">
        <f t="shared" si="3"/>
        <v>55</v>
      </c>
      <c r="AC49">
        <v>18</v>
      </c>
      <c r="AD49">
        <v>10</v>
      </c>
      <c r="AE49">
        <v>12</v>
      </c>
      <c r="AF49">
        <v>15</v>
      </c>
      <c r="BD49">
        <v>276</v>
      </c>
      <c r="BE49">
        <v>221</v>
      </c>
      <c r="BF49">
        <v>28</v>
      </c>
      <c r="BG49">
        <v>27</v>
      </c>
      <c r="BH49" s="79">
        <f t="shared" si="4"/>
        <v>0.10144927536231885</v>
      </c>
      <c r="BI49" s="79">
        <f t="shared" si="5"/>
        <v>9.7826086956521743E-2</v>
      </c>
    </row>
    <row r="50" spans="1:61" x14ac:dyDescent="0.2">
      <c r="A50" t="s">
        <v>48</v>
      </c>
      <c r="B50" t="s">
        <v>467</v>
      </c>
      <c r="C50">
        <v>26</v>
      </c>
      <c r="D50">
        <v>5</v>
      </c>
      <c r="E50">
        <f t="shared" si="0"/>
        <v>31</v>
      </c>
      <c r="F50">
        <v>192</v>
      </c>
      <c r="G50">
        <f t="shared" si="1"/>
        <v>51</v>
      </c>
      <c r="H50">
        <v>15</v>
      </c>
      <c r="I50">
        <v>36</v>
      </c>
      <c r="J50">
        <f t="shared" si="2"/>
        <v>274</v>
      </c>
      <c r="L50">
        <v>31</v>
      </c>
      <c r="M50">
        <v>51</v>
      </c>
      <c r="N50">
        <v>192</v>
      </c>
      <c r="O50">
        <f t="shared" si="3"/>
        <v>82</v>
      </c>
      <c r="AC50">
        <v>26</v>
      </c>
      <c r="AD50">
        <v>5</v>
      </c>
      <c r="AE50">
        <v>15</v>
      </c>
      <c r="AF50">
        <v>36</v>
      </c>
      <c r="BD50">
        <v>274</v>
      </c>
      <c r="BE50">
        <v>192</v>
      </c>
      <c r="BF50">
        <v>31</v>
      </c>
      <c r="BG50">
        <v>51</v>
      </c>
      <c r="BH50" s="79">
        <f t="shared" si="4"/>
        <v>0.11313868613138686</v>
      </c>
      <c r="BI50" s="79">
        <f t="shared" si="5"/>
        <v>0.18613138686131386</v>
      </c>
    </row>
    <row r="51" spans="1:61" x14ac:dyDescent="0.2">
      <c r="A51" t="s">
        <v>49</v>
      </c>
      <c r="B51" t="s">
        <v>467</v>
      </c>
      <c r="C51">
        <v>82</v>
      </c>
      <c r="D51">
        <v>16</v>
      </c>
      <c r="E51">
        <f t="shared" si="0"/>
        <v>98</v>
      </c>
      <c r="F51">
        <v>142</v>
      </c>
      <c r="G51">
        <f t="shared" si="1"/>
        <v>38</v>
      </c>
      <c r="H51">
        <v>12</v>
      </c>
      <c r="I51">
        <v>26</v>
      </c>
      <c r="J51">
        <f t="shared" si="2"/>
        <v>278</v>
      </c>
      <c r="L51">
        <v>98</v>
      </c>
      <c r="M51">
        <v>38</v>
      </c>
      <c r="N51">
        <v>142</v>
      </c>
      <c r="O51">
        <f t="shared" si="3"/>
        <v>136</v>
      </c>
      <c r="AC51">
        <v>82</v>
      </c>
      <c r="AD51">
        <v>16</v>
      </c>
      <c r="AE51">
        <v>12</v>
      </c>
      <c r="AF51">
        <v>26</v>
      </c>
      <c r="BD51">
        <v>278</v>
      </c>
      <c r="BE51">
        <v>142</v>
      </c>
      <c r="BF51">
        <v>98</v>
      </c>
      <c r="BG51">
        <v>38</v>
      </c>
      <c r="BH51" s="79">
        <f t="shared" si="4"/>
        <v>0.35251798561151076</v>
      </c>
      <c r="BI51" s="79">
        <f t="shared" si="5"/>
        <v>0.1366906474820144</v>
      </c>
    </row>
    <row r="52" spans="1:61" x14ac:dyDescent="0.2">
      <c r="A52" t="s">
        <v>50</v>
      </c>
      <c r="B52" t="s">
        <v>467</v>
      </c>
      <c r="C52">
        <v>70</v>
      </c>
      <c r="D52">
        <v>36</v>
      </c>
      <c r="E52">
        <f t="shared" si="0"/>
        <v>106</v>
      </c>
      <c r="F52">
        <v>139</v>
      </c>
      <c r="G52">
        <f t="shared" si="1"/>
        <v>35</v>
      </c>
      <c r="H52">
        <v>11</v>
      </c>
      <c r="I52">
        <v>24</v>
      </c>
      <c r="J52">
        <f t="shared" si="2"/>
        <v>280</v>
      </c>
      <c r="L52">
        <v>106</v>
      </c>
      <c r="M52">
        <v>35</v>
      </c>
      <c r="N52">
        <v>139</v>
      </c>
      <c r="O52">
        <f t="shared" si="3"/>
        <v>141</v>
      </c>
      <c r="AC52">
        <v>70</v>
      </c>
      <c r="AD52">
        <v>36</v>
      </c>
      <c r="AE52">
        <v>11</v>
      </c>
      <c r="AF52">
        <v>24</v>
      </c>
      <c r="BD52">
        <v>280</v>
      </c>
      <c r="BE52">
        <v>139</v>
      </c>
      <c r="BF52">
        <v>106</v>
      </c>
      <c r="BG52">
        <v>35</v>
      </c>
      <c r="BH52" s="79">
        <f t="shared" si="4"/>
        <v>0.37857142857142856</v>
      </c>
      <c r="BI52" s="79">
        <f t="shared" si="5"/>
        <v>0.125</v>
      </c>
    </row>
    <row r="53" spans="1:61" x14ac:dyDescent="0.2">
      <c r="A53" t="s">
        <v>51</v>
      </c>
      <c r="B53" t="s">
        <v>467</v>
      </c>
      <c r="C53">
        <v>19</v>
      </c>
      <c r="D53">
        <v>7</v>
      </c>
      <c r="E53">
        <f t="shared" si="0"/>
        <v>26</v>
      </c>
      <c r="F53">
        <v>212</v>
      </c>
      <c r="G53">
        <f t="shared" si="1"/>
        <v>34</v>
      </c>
      <c r="H53">
        <v>10</v>
      </c>
      <c r="I53">
        <v>24</v>
      </c>
      <c r="J53">
        <f t="shared" si="2"/>
        <v>272</v>
      </c>
      <c r="L53">
        <v>26</v>
      </c>
      <c r="M53">
        <v>34</v>
      </c>
      <c r="N53">
        <v>212</v>
      </c>
      <c r="O53">
        <f t="shared" si="3"/>
        <v>60</v>
      </c>
      <c r="AC53">
        <v>19</v>
      </c>
      <c r="AD53">
        <v>7</v>
      </c>
      <c r="AE53">
        <v>10</v>
      </c>
      <c r="AF53">
        <v>24</v>
      </c>
      <c r="BD53">
        <v>272</v>
      </c>
      <c r="BE53">
        <v>212</v>
      </c>
      <c r="BF53">
        <v>26</v>
      </c>
      <c r="BG53">
        <v>34</v>
      </c>
      <c r="BH53" s="79">
        <f t="shared" si="4"/>
        <v>9.5588235294117641E-2</v>
      </c>
      <c r="BI53" s="79">
        <f t="shared" si="5"/>
        <v>0.125</v>
      </c>
    </row>
    <row r="54" spans="1:61" x14ac:dyDescent="0.2">
      <c r="A54" t="s">
        <v>52</v>
      </c>
      <c r="B54" t="s">
        <v>467</v>
      </c>
      <c r="C54">
        <v>25</v>
      </c>
      <c r="D54">
        <v>10</v>
      </c>
      <c r="E54">
        <f t="shared" si="0"/>
        <v>35</v>
      </c>
      <c r="F54">
        <v>189</v>
      </c>
      <c r="G54">
        <f t="shared" si="1"/>
        <v>50</v>
      </c>
      <c r="H54">
        <v>13</v>
      </c>
      <c r="I54">
        <v>37</v>
      </c>
      <c r="J54">
        <f t="shared" si="2"/>
        <v>274</v>
      </c>
      <c r="L54">
        <v>35</v>
      </c>
      <c r="M54">
        <v>50</v>
      </c>
      <c r="N54">
        <v>189</v>
      </c>
      <c r="O54">
        <f t="shared" si="3"/>
        <v>85</v>
      </c>
      <c r="AC54">
        <v>25</v>
      </c>
      <c r="AD54">
        <v>10</v>
      </c>
      <c r="AE54">
        <v>13</v>
      </c>
      <c r="AF54">
        <v>37</v>
      </c>
      <c r="BD54">
        <v>274</v>
      </c>
      <c r="BE54">
        <v>189</v>
      </c>
      <c r="BF54">
        <v>35</v>
      </c>
      <c r="BG54">
        <v>50</v>
      </c>
      <c r="BH54" s="79">
        <f t="shared" si="4"/>
        <v>0.12773722627737227</v>
      </c>
      <c r="BI54" s="79">
        <f t="shared" si="5"/>
        <v>0.18248175182481752</v>
      </c>
    </row>
    <row r="55" spans="1:61" x14ac:dyDescent="0.2">
      <c r="A55" t="s">
        <v>53</v>
      </c>
      <c r="B55" t="s">
        <v>467</v>
      </c>
      <c r="C55">
        <v>39</v>
      </c>
      <c r="D55">
        <v>50</v>
      </c>
      <c r="E55">
        <f t="shared" si="0"/>
        <v>89</v>
      </c>
      <c r="F55">
        <v>153</v>
      </c>
      <c r="G55">
        <f t="shared" si="1"/>
        <v>30</v>
      </c>
      <c r="H55">
        <v>13</v>
      </c>
      <c r="I55">
        <v>17</v>
      </c>
      <c r="J55">
        <f t="shared" si="2"/>
        <v>272</v>
      </c>
      <c r="L55">
        <v>89</v>
      </c>
      <c r="M55">
        <v>30</v>
      </c>
      <c r="N55">
        <v>153</v>
      </c>
      <c r="O55">
        <f t="shared" si="3"/>
        <v>119</v>
      </c>
      <c r="AC55">
        <v>39</v>
      </c>
      <c r="AD55">
        <v>50</v>
      </c>
      <c r="AE55">
        <v>13</v>
      </c>
      <c r="AF55">
        <v>17</v>
      </c>
      <c r="BD55">
        <v>272</v>
      </c>
      <c r="BE55">
        <v>153</v>
      </c>
      <c r="BF55">
        <v>89</v>
      </c>
      <c r="BG55">
        <v>30</v>
      </c>
      <c r="BH55" s="79">
        <f t="shared" si="4"/>
        <v>0.32720588235294118</v>
      </c>
      <c r="BI55" s="79">
        <f t="shared" si="5"/>
        <v>0.11029411764705882</v>
      </c>
    </row>
  </sheetData>
  <mergeCells count="1">
    <mergeCell ref="BC1:BC7"/>
  </mergeCells>
  <pageMargins left="0.7" right="0.7" top="0.75" bottom="0.75" header="0.3" footer="0.3"/>
  <pageSetup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291C3-A1D7-E943-951A-E3F8B71CC633}">
  <dimension ref="A1:AT78"/>
  <sheetViews>
    <sheetView topLeftCell="S1" workbookViewId="0">
      <selection activeCell="AN1" sqref="AN1:AN1048576"/>
    </sheetView>
  </sheetViews>
  <sheetFormatPr baseColWidth="10" defaultRowHeight="16" x14ac:dyDescent="0.2"/>
  <cols>
    <col min="10" max="10" width="10.83203125" style="21"/>
    <col min="35" max="35" width="10.83203125" style="78"/>
  </cols>
  <sheetData>
    <row r="1" spans="1:46" ht="89" customHeight="1" x14ac:dyDescent="0.2">
      <c r="A1" s="7" t="s">
        <v>516</v>
      </c>
      <c r="B1" s="7" t="s">
        <v>471</v>
      </c>
      <c r="C1" s="7" t="s">
        <v>443</v>
      </c>
      <c r="D1" s="7" t="s">
        <v>446</v>
      </c>
      <c r="E1" s="7" t="s">
        <v>517</v>
      </c>
      <c r="F1" s="7" t="s">
        <v>449</v>
      </c>
      <c r="G1" s="7" t="s">
        <v>518</v>
      </c>
      <c r="H1" s="7" t="s">
        <v>452</v>
      </c>
      <c r="I1" s="7" t="s">
        <v>455</v>
      </c>
      <c r="K1" s="7" t="s">
        <v>517</v>
      </c>
      <c r="L1" s="7" t="s">
        <v>518</v>
      </c>
      <c r="M1" t="s">
        <v>449</v>
      </c>
      <c r="N1" s="7" t="s">
        <v>519</v>
      </c>
      <c r="O1" s="7" t="s">
        <v>696</v>
      </c>
      <c r="P1" s="53"/>
      <c r="Q1" s="54" t="s">
        <v>607</v>
      </c>
      <c r="R1" s="54" t="s">
        <v>472</v>
      </c>
      <c r="S1" s="54" t="s">
        <v>524</v>
      </c>
      <c r="V1" s="52" t="s">
        <v>525</v>
      </c>
      <c r="AI1" s="92" t="s">
        <v>697</v>
      </c>
      <c r="AJ1" s="7" t="s">
        <v>517</v>
      </c>
      <c r="AK1" s="7" t="s">
        <v>518</v>
      </c>
      <c r="AL1" s="7" t="s">
        <v>449</v>
      </c>
      <c r="AM1" s="7" t="s">
        <v>519</v>
      </c>
      <c r="AN1" s="7" t="s">
        <v>696</v>
      </c>
      <c r="AO1" s="7" t="s">
        <v>721</v>
      </c>
      <c r="AP1" s="7" t="s">
        <v>722</v>
      </c>
    </row>
    <row r="2" spans="1:46" x14ac:dyDescent="0.2">
      <c r="A2" t="s">
        <v>54</v>
      </c>
      <c r="B2" t="s">
        <v>468</v>
      </c>
      <c r="C2">
        <v>7</v>
      </c>
      <c r="D2">
        <v>8</v>
      </c>
      <c r="E2">
        <f t="shared" ref="E2:E12" si="0">SUM(C2,D2)</f>
        <v>15</v>
      </c>
      <c r="F2">
        <v>131</v>
      </c>
      <c r="G2">
        <f t="shared" ref="G2:G12" si="1">SUM(H2,I2)</f>
        <v>125</v>
      </c>
      <c r="H2">
        <v>18</v>
      </c>
      <c r="I2">
        <v>107</v>
      </c>
      <c r="K2">
        <v>15</v>
      </c>
      <c r="L2">
        <v>125</v>
      </c>
      <c r="M2">
        <v>131</v>
      </c>
      <c r="N2">
        <f t="shared" ref="N2:N12" si="2">SUM(K2:L2)</f>
        <v>140</v>
      </c>
      <c r="O2">
        <f>SUM(K2:M2)</f>
        <v>271</v>
      </c>
      <c r="P2" s="53"/>
      <c r="Q2" s="55" t="s">
        <v>521</v>
      </c>
      <c r="R2" s="56">
        <f>AVERAGE(K2:K78)</f>
        <v>24.623376623376622</v>
      </c>
      <c r="S2" s="56">
        <f>STDEV(K2:K78)</f>
        <v>10.405007601402117</v>
      </c>
      <c r="V2" t="s">
        <v>608</v>
      </c>
      <c r="AI2" s="92"/>
      <c r="AJ2">
        <v>15</v>
      </c>
      <c r="AK2">
        <v>125</v>
      </c>
      <c r="AL2">
        <v>131</v>
      </c>
      <c r="AM2">
        <v>140</v>
      </c>
      <c r="AN2">
        <v>271</v>
      </c>
      <c r="AO2" s="79">
        <f>AJ2/AN2</f>
        <v>5.5350553505535055E-2</v>
      </c>
      <c r="AP2" s="79">
        <f>AK2/AN2</f>
        <v>0.46125461254612549</v>
      </c>
      <c r="AR2" s="78" t="s">
        <v>558</v>
      </c>
      <c r="AS2" s="78"/>
      <c r="AT2" s="78"/>
    </row>
    <row r="3" spans="1:46" ht="17" thickBot="1" x14ac:dyDescent="0.25">
      <c r="A3" t="s">
        <v>55</v>
      </c>
      <c r="B3" t="s">
        <v>468</v>
      </c>
      <c r="C3">
        <v>13</v>
      </c>
      <c r="D3">
        <v>4</v>
      </c>
      <c r="E3">
        <f t="shared" si="0"/>
        <v>17</v>
      </c>
      <c r="F3">
        <v>235</v>
      </c>
      <c r="G3">
        <f t="shared" si="1"/>
        <v>20</v>
      </c>
      <c r="H3">
        <v>12</v>
      </c>
      <c r="I3">
        <v>8</v>
      </c>
      <c r="K3">
        <v>17</v>
      </c>
      <c r="L3">
        <v>20</v>
      </c>
      <c r="M3">
        <v>235</v>
      </c>
      <c r="N3">
        <f t="shared" si="2"/>
        <v>37</v>
      </c>
      <c r="O3">
        <f t="shared" ref="O3:O66" si="3">SUM(K3:M3)</f>
        <v>272</v>
      </c>
      <c r="P3" s="53"/>
      <c r="Q3" s="55" t="s">
        <v>522</v>
      </c>
      <c r="R3" s="56">
        <f>AVERAGE(M2:M78)</f>
        <v>221.09090909090909</v>
      </c>
      <c r="S3" s="56">
        <f>STDEV(M2:M78)</f>
        <v>18.579262504612799</v>
      </c>
      <c r="V3" t="s">
        <v>609</v>
      </c>
      <c r="AI3" s="92"/>
      <c r="AJ3">
        <v>17</v>
      </c>
      <c r="AK3">
        <v>20</v>
      </c>
      <c r="AL3">
        <v>235</v>
      </c>
      <c r="AM3">
        <v>37</v>
      </c>
      <c r="AN3">
        <v>272</v>
      </c>
      <c r="AO3" s="79">
        <f t="shared" ref="AO3:AO66" si="4">AJ3/AN3</f>
        <v>6.25E-2</v>
      </c>
      <c r="AP3" s="79">
        <f t="shared" ref="AP3:AP66" si="5">AK3/AN3</f>
        <v>7.3529411764705885E-2</v>
      </c>
    </row>
    <row r="4" spans="1:46" x14ac:dyDescent="0.2">
      <c r="A4" t="s">
        <v>56</v>
      </c>
      <c r="B4" t="s">
        <v>468</v>
      </c>
      <c r="C4">
        <v>12</v>
      </c>
      <c r="D4">
        <v>4</v>
      </c>
      <c r="E4">
        <f t="shared" si="0"/>
        <v>16</v>
      </c>
      <c r="F4">
        <v>241</v>
      </c>
      <c r="G4">
        <f t="shared" si="1"/>
        <v>19</v>
      </c>
      <c r="H4">
        <v>11</v>
      </c>
      <c r="I4">
        <v>8</v>
      </c>
      <c r="K4">
        <v>16</v>
      </c>
      <c r="L4">
        <v>19</v>
      </c>
      <c r="M4">
        <v>241</v>
      </c>
      <c r="N4">
        <f t="shared" si="2"/>
        <v>35</v>
      </c>
      <c r="O4">
        <f t="shared" si="3"/>
        <v>276</v>
      </c>
      <c r="P4" s="53"/>
      <c r="Q4" s="55" t="s">
        <v>523</v>
      </c>
      <c r="R4" s="56">
        <f>AVERAGE(L2:L78)</f>
        <v>29.025974025974026</v>
      </c>
      <c r="S4" s="56">
        <f>STDEV(L2:L78)</f>
        <v>16.203454818400552</v>
      </c>
      <c r="AI4" s="92"/>
      <c r="AJ4">
        <v>16</v>
      </c>
      <c r="AK4">
        <v>19</v>
      </c>
      <c r="AL4">
        <v>241</v>
      </c>
      <c r="AM4">
        <v>35</v>
      </c>
      <c r="AN4">
        <v>276</v>
      </c>
      <c r="AO4" s="79">
        <f t="shared" si="4"/>
        <v>5.7971014492753624E-2</v>
      </c>
      <c r="AP4" s="79">
        <f t="shared" si="5"/>
        <v>6.8840579710144928E-2</v>
      </c>
      <c r="AR4" s="28"/>
      <c r="AS4" s="28" t="s">
        <v>721</v>
      </c>
      <c r="AT4" s="28" t="s">
        <v>722</v>
      </c>
    </row>
    <row r="5" spans="1:46" x14ac:dyDescent="0.2">
      <c r="A5" t="s">
        <v>57</v>
      </c>
      <c r="B5" t="s">
        <v>468</v>
      </c>
      <c r="C5">
        <v>13</v>
      </c>
      <c r="D5">
        <v>10</v>
      </c>
      <c r="E5">
        <f t="shared" si="0"/>
        <v>23</v>
      </c>
      <c r="F5">
        <v>206</v>
      </c>
      <c r="G5">
        <f t="shared" si="1"/>
        <v>43</v>
      </c>
      <c r="H5">
        <v>31</v>
      </c>
      <c r="I5">
        <v>12</v>
      </c>
      <c r="K5">
        <v>23</v>
      </c>
      <c r="L5">
        <v>43</v>
      </c>
      <c r="M5">
        <v>206</v>
      </c>
      <c r="N5">
        <f t="shared" si="2"/>
        <v>66</v>
      </c>
      <c r="O5">
        <f t="shared" si="3"/>
        <v>272</v>
      </c>
      <c r="V5" s="26" t="s">
        <v>529</v>
      </c>
      <c r="AI5" s="92"/>
      <c r="AJ5">
        <v>23</v>
      </c>
      <c r="AK5">
        <v>43</v>
      </c>
      <c r="AL5">
        <v>206</v>
      </c>
      <c r="AM5">
        <v>66</v>
      </c>
      <c r="AN5">
        <v>272</v>
      </c>
      <c r="AO5" s="79">
        <f t="shared" si="4"/>
        <v>8.455882352941177E-2</v>
      </c>
      <c r="AP5" s="79">
        <f t="shared" si="5"/>
        <v>0.15808823529411764</v>
      </c>
      <c r="AR5" t="s">
        <v>538</v>
      </c>
      <c r="AS5">
        <v>8.9661924983595431E-2</v>
      </c>
      <c r="AT5">
        <v>0.10576052324042157</v>
      </c>
    </row>
    <row r="6" spans="1:46" x14ac:dyDescent="0.2">
      <c r="A6" t="s">
        <v>58</v>
      </c>
      <c r="B6" t="s">
        <v>468</v>
      </c>
      <c r="C6">
        <v>14</v>
      </c>
      <c r="D6">
        <v>4</v>
      </c>
      <c r="E6">
        <f t="shared" si="0"/>
        <v>18</v>
      </c>
      <c r="F6">
        <v>205</v>
      </c>
      <c r="G6">
        <f t="shared" si="1"/>
        <v>53</v>
      </c>
      <c r="H6">
        <v>44</v>
      </c>
      <c r="I6">
        <v>9</v>
      </c>
      <c r="K6">
        <v>18</v>
      </c>
      <c r="L6">
        <v>53</v>
      </c>
      <c r="M6">
        <v>205</v>
      </c>
      <c r="N6">
        <f t="shared" si="2"/>
        <v>71</v>
      </c>
      <c r="O6">
        <f t="shared" si="3"/>
        <v>276</v>
      </c>
      <c r="V6" t="s">
        <v>530</v>
      </c>
      <c r="AI6" s="92"/>
      <c r="AJ6">
        <v>18</v>
      </c>
      <c r="AK6">
        <v>53</v>
      </c>
      <c r="AL6">
        <v>205</v>
      </c>
      <c r="AM6">
        <v>71</v>
      </c>
      <c r="AN6">
        <v>276</v>
      </c>
      <c r="AO6" s="79">
        <f t="shared" si="4"/>
        <v>6.5217391304347824E-2</v>
      </c>
      <c r="AP6" s="79">
        <f t="shared" si="5"/>
        <v>0.19202898550724637</v>
      </c>
      <c r="AR6" t="s">
        <v>539</v>
      </c>
      <c r="AS6">
        <v>1.4457495763291253E-3</v>
      </c>
      <c r="AT6">
        <v>3.5461945920293638E-3</v>
      </c>
    </row>
    <row r="7" spans="1:46" x14ac:dyDescent="0.2">
      <c r="A7" t="s">
        <v>59</v>
      </c>
      <c r="B7" t="s">
        <v>468</v>
      </c>
      <c r="C7">
        <v>13</v>
      </c>
      <c r="D7">
        <v>5</v>
      </c>
      <c r="E7">
        <f t="shared" si="0"/>
        <v>18</v>
      </c>
      <c r="F7">
        <v>234</v>
      </c>
      <c r="G7">
        <f t="shared" si="1"/>
        <v>24</v>
      </c>
      <c r="H7">
        <v>14</v>
      </c>
      <c r="I7">
        <v>10</v>
      </c>
      <c r="K7">
        <v>18</v>
      </c>
      <c r="L7">
        <v>24</v>
      </c>
      <c r="M7">
        <v>234</v>
      </c>
      <c r="N7">
        <f t="shared" si="2"/>
        <v>42</v>
      </c>
      <c r="O7">
        <f t="shared" si="3"/>
        <v>276</v>
      </c>
      <c r="V7" t="s">
        <v>532</v>
      </c>
      <c r="AI7" s="92"/>
      <c r="AJ7">
        <v>18</v>
      </c>
      <c r="AK7">
        <v>24</v>
      </c>
      <c r="AL7">
        <v>234</v>
      </c>
      <c r="AM7">
        <v>42</v>
      </c>
      <c r="AN7">
        <v>276</v>
      </c>
      <c r="AO7" s="79">
        <f t="shared" si="4"/>
        <v>6.5217391304347824E-2</v>
      </c>
      <c r="AP7" s="79">
        <f t="shared" si="5"/>
        <v>8.6956521739130432E-2</v>
      </c>
      <c r="AR7" t="s">
        <v>540</v>
      </c>
      <c r="AS7">
        <v>77</v>
      </c>
      <c r="AT7">
        <v>77</v>
      </c>
    </row>
    <row r="8" spans="1:46" x14ac:dyDescent="0.2">
      <c r="A8" t="s">
        <v>60</v>
      </c>
      <c r="B8" t="s">
        <v>468</v>
      </c>
      <c r="C8">
        <v>13</v>
      </c>
      <c r="D8">
        <v>6</v>
      </c>
      <c r="E8">
        <f t="shared" si="0"/>
        <v>19</v>
      </c>
      <c r="F8">
        <v>233</v>
      </c>
      <c r="G8">
        <f t="shared" si="1"/>
        <v>23</v>
      </c>
      <c r="H8">
        <v>12</v>
      </c>
      <c r="I8">
        <v>11</v>
      </c>
      <c r="K8">
        <v>19</v>
      </c>
      <c r="L8">
        <v>23</v>
      </c>
      <c r="M8">
        <v>233</v>
      </c>
      <c r="N8">
        <f t="shared" si="2"/>
        <v>42</v>
      </c>
      <c r="O8">
        <f t="shared" si="3"/>
        <v>275</v>
      </c>
      <c r="V8" t="s">
        <v>533</v>
      </c>
      <c r="AI8" s="92"/>
      <c r="AJ8">
        <v>19</v>
      </c>
      <c r="AK8">
        <v>23</v>
      </c>
      <c r="AL8">
        <v>233</v>
      </c>
      <c r="AM8">
        <v>42</v>
      </c>
      <c r="AN8">
        <v>275</v>
      </c>
      <c r="AO8" s="79">
        <f t="shared" si="4"/>
        <v>6.9090909090909092E-2</v>
      </c>
      <c r="AP8" s="79">
        <f t="shared" si="5"/>
        <v>8.3636363636363634E-2</v>
      </c>
      <c r="AR8" t="s">
        <v>559</v>
      </c>
      <c r="AS8">
        <v>-0.16551793898656555</v>
      </c>
    </row>
    <row r="9" spans="1:46" x14ac:dyDescent="0.2">
      <c r="A9" t="s">
        <v>61</v>
      </c>
      <c r="B9" t="s">
        <v>469</v>
      </c>
      <c r="C9">
        <v>13</v>
      </c>
      <c r="D9">
        <v>6</v>
      </c>
      <c r="E9">
        <f t="shared" si="0"/>
        <v>19</v>
      </c>
      <c r="F9">
        <v>236</v>
      </c>
      <c r="G9">
        <f t="shared" si="1"/>
        <v>21</v>
      </c>
      <c r="H9">
        <v>14</v>
      </c>
      <c r="I9">
        <v>7</v>
      </c>
      <c r="K9">
        <v>19</v>
      </c>
      <c r="L9">
        <v>21</v>
      </c>
      <c r="M9">
        <v>236</v>
      </c>
      <c r="N9">
        <f t="shared" si="2"/>
        <v>40</v>
      </c>
      <c r="O9">
        <f t="shared" si="3"/>
        <v>276</v>
      </c>
      <c r="V9" t="s">
        <v>610</v>
      </c>
      <c r="AI9" s="92"/>
      <c r="AJ9">
        <v>19</v>
      </c>
      <c r="AK9">
        <v>21</v>
      </c>
      <c r="AL9">
        <v>236</v>
      </c>
      <c r="AM9">
        <v>40</v>
      </c>
      <c r="AN9">
        <v>276</v>
      </c>
      <c r="AO9" s="79">
        <f t="shared" si="4"/>
        <v>6.8840579710144928E-2</v>
      </c>
      <c r="AP9" s="79">
        <f t="shared" si="5"/>
        <v>7.6086956521739135E-2</v>
      </c>
      <c r="AR9" t="s">
        <v>552</v>
      </c>
      <c r="AS9">
        <v>0</v>
      </c>
    </row>
    <row r="10" spans="1:46" x14ac:dyDescent="0.2">
      <c r="A10" t="s">
        <v>62</v>
      </c>
      <c r="B10" t="s">
        <v>469</v>
      </c>
      <c r="C10">
        <v>15</v>
      </c>
      <c r="D10">
        <v>4</v>
      </c>
      <c r="E10">
        <f t="shared" si="0"/>
        <v>19</v>
      </c>
      <c r="F10">
        <v>240</v>
      </c>
      <c r="G10">
        <f t="shared" si="1"/>
        <v>19</v>
      </c>
      <c r="H10">
        <v>13</v>
      </c>
      <c r="I10">
        <v>6</v>
      </c>
      <c r="K10">
        <v>19</v>
      </c>
      <c r="L10">
        <v>19</v>
      </c>
      <c r="M10">
        <v>240</v>
      </c>
      <c r="N10">
        <f t="shared" si="2"/>
        <v>38</v>
      </c>
      <c r="O10">
        <f t="shared" si="3"/>
        <v>278</v>
      </c>
      <c r="AI10" s="92"/>
      <c r="AJ10">
        <v>19</v>
      </c>
      <c r="AK10">
        <v>19</v>
      </c>
      <c r="AL10">
        <v>240</v>
      </c>
      <c r="AM10">
        <v>38</v>
      </c>
      <c r="AN10">
        <v>278</v>
      </c>
      <c r="AO10" s="79">
        <f t="shared" si="4"/>
        <v>6.83453237410072E-2</v>
      </c>
      <c r="AP10" s="79">
        <f t="shared" si="5"/>
        <v>6.83453237410072E-2</v>
      </c>
      <c r="AR10" t="s">
        <v>541</v>
      </c>
      <c r="AS10">
        <v>76</v>
      </c>
    </row>
    <row r="11" spans="1:46" x14ac:dyDescent="0.2">
      <c r="A11" t="s">
        <v>63</v>
      </c>
      <c r="B11" t="s">
        <v>469</v>
      </c>
      <c r="C11">
        <v>14</v>
      </c>
      <c r="D11">
        <v>14</v>
      </c>
      <c r="E11">
        <f t="shared" si="0"/>
        <v>28</v>
      </c>
      <c r="F11">
        <v>229</v>
      </c>
      <c r="G11">
        <f t="shared" si="1"/>
        <v>15</v>
      </c>
      <c r="H11">
        <v>10</v>
      </c>
      <c r="I11">
        <v>5</v>
      </c>
      <c r="K11">
        <v>28</v>
      </c>
      <c r="L11">
        <v>15</v>
      </c>
      <c r="M11">
        <v>229</v>
      </c>
      <c r="N11">
        <f t="shared" si="2"/>
        <v>43</v>
      </c>
      <c r="O11">
        <f t="shared" si="3"/>
        <v>272</v>
      </c>
      <c r="V11" s="26" t="s">
        <v>534</v>
      </c>
      <c r="AI11" s="92"/>
      <c r="AJ11">
        <v>28</v>
      </c>
      <c r="AK11">
        <v>15</v>
      </c>
      <c r="AL11">
        <v>229</v>
      </c>
      <c r="AM11">
        <v>43</v>
      </c>
      <c r="AN11">
        <v>272</v>
      </c>
      <c r="AO11" s="79">
        <f t="shared" si="4"/>
        <v>0.10294117647058823</v>
      </c>
      <c r="AP11" s="79">
        <f t="shared" si="5"/>
        <v>5.514705882352941E-2</v>
      </c>
      <c r="AR11" t="s">
        <v>553</v>
      </c>
      <c r="AS11">
        <v>-1.8643215198245247</v>
      </c>
    </row>
    <row r="12" spans="1:46" x14ac:dyDescent="0.2">
      <c r="A12" t="s">
        <v>64</v>
      </c>
      <c r="B12" t="s">
        <v>469</v>
      </c>
      <c r="C12">
        <v>13</v>
      </c>
      <c r="D12">
        <v>9</v>
      </c>
      <c r="E12">
        <f t="shared" si="0"/>
        <v>22</v>
      </c>
      <c r="F12">
        <v>190</v>
      </c>
      <c r="G12">
        <f t="shared" si="1"/>
        <v>63</v>
      </c>
      <c r="H12">
        <v>45</v>
      </c>
      <c r="I12">
        <v>18</v>
      </c>
      <c r="K12">
        <v>22</v>
      </c>
      <c r="L12">
        <v>63</v>
      </c>
      <c r="M12">
        <v>190</v>
      </c>
      <c r="N12">
        <f t="shared" si="2"/>
        <v>85</v>
      </c>
      <c r="O12">
        <f t="shared" si="3"/>
        <v>275</v>
      </c>
      <c r="V12" t="s">
        <v>641</v>
      </c>
      <c r="AI12" s="92"/>
      <c r="AJ12">
        <v>22</v>
      </c>
      <c r="AK12">
        <v>63</v>
      </c>
      <c r="AL12">
        <v>190</v>
      </c>
      <c r="AM12">
        <v>85</v>
      </c>
      <c r="AN12">
        <v>275</v>
      </c>
      <c r="AO12" s="79">
        <f t="shared" si="4"/>
        <v>0.08</v>
      </c>
      <c r="AP12" s="79">
        <f t="shared" si="5"/>
        <v>0.2290909090909091</v>
      </c>
      <c r="AR12" t="s">
        <v>554</v>
      </c>
      <c r="AS12">
        <v>3.3068998587991463E-2</v>
      </c>
    </row>
    <row r="13" spans="1:46" x14ac:dyDescent="0.2">
      <c r="A13" t="s">
        <v>65</v>
      </c>
      <c r="B13" t="s">
        <v>469</v>
      </c>
      <c r="C13">
        <v>14</v>
      </c>
      <c r="D13">
        <v>3</v>
      </c>
      <c r="E13">
        <f t="shared" ref="E13:E76" si="6">SUM(C13,D13)</f>
        <v>17</v>
      </c>
      <c r="F13">
        <v>237</v>
      </c>
      <c r="G13">
        <f t="shared" ref="G13:G76" si="7">SUM(H13,I13)</f>
        <v>18</v>
      </c>
      <c r="H13">
        <v>12</v>
      </c>
      <c r="I13">
        <v>6</v>
      </c>
      <c r="K13">
        <v>17</v>
      </c>
      <c r="L13">
        <v>18</v>
      </c>
      <c r="M13">
        <v>237</v>
      </c>
      <c r="N13">
        <f t="shared" ref="N13:N76" si="8">SUM(K13:L13)</f>
        <v>35</v>
      </c>
      <c r="O13">
        <f t="shared" si="3"/>
        <v>272</v>
      </c>
      <c r="V13" t="s">
        <v>642</v>
      </c>
      <c r="AI13" s="92"/>
      <c r="AJ13">
        <v>17</v>
      </c>
      <c r="AK13">
        <v>18</v>
      </c>
      <c r="AL13">
        <v>237</v>
      </c>
      <c r="AM13">
        <v>35</v>
      </c>
      <c r="AN13">
        <v>272</v>
      </c>
      <c r="AO13" s="79">
        <f t="shared" si="4"/>
        <v>6.25E-2</v>
      </c>
      <c r="AP13" s="79">
        <f t="shared" si="5"/>
        <v>6.6176470588235295E-2</v>
      </c>
      <c r="AR13" t="s">
        <v>555</v>
      </c>
      <c r="AS13">
        <v>1.6651513534046942</v>
      </c>
    </row>
    <row r="14" spans="1:46" x14ac:dyDescent="0.2">
      <c r="A14" t="s">
        <v>66</v>
      </c>
      <c r="B14" t="s">
        <v>469</v>
      </c>
      <c r="C14">
        <v>13</v>
      </c>
      <c r="D14">
        <v>5</v>
      </c>
      <c r="E14">
        <f t="shared" si="6"/>
        <v>18</v>
      </c>
      <c r="F14">
        <v>236</v>
      </c>
      <c r="G14">
        <f t="shared" si="7"/>
        <v>22</v>
      </c>
      <c r="H14">
        <v>14</v>
      </c>
      <c r="I14">
        <v>8</v>
      </c>
      <c r="K14">
        <v>18</v>
      </c>
      <c r="L14">
        <v>22</v>
      </c>
      <c r="M14">
        <v>236</v>
      </c>
      <c r="N14">
        <f t="shared" si="8"/>
        <v>40</v>
      </c>
      <c r="O14">
        <f t="shared" si="3"/>
        <v>276</v>
      </c>
      <c r="V14" t="s">
        <v>643</v>
      </c>
      <c r="AI14" s="92"/>
      <c r="AJ14">
        <v>18</v>
      </c>
      <c r="AK14">
        <v>22</v>
      </c>
      <c r="AL14">
        <v>236</v>
      </c>
      <c r="AM14">
        <v>40</v>
      </c>
      <c r="AN14">
        <v>276</v>
      </c>
      <c r="AO14" s="79">
        <f t="shared" si="4"/>
        <v>6.5217391304347824E-2</v>
      </c>
      <c r="AP14" s="79">
        <f t="shared" si="5"/>
        <v>7.9710144927536225E-2</v>
      </c>
      <c r="AR14" s="1" t="s">
        <v>556</v>
      </c>
      <c r="AS14" s="1">
        <v>6.6137997175982927E-2</v>
      </c>
    </row>
    <row r="15" spans="1:46" ht="17" thickBot="1" x14ac:dyDescent="0.25">
      <c r="A15" t="s">
        <v>67</v>
      </c>
      <c r="B15" t="s">
        <v>469</v>
      </c>
      <c r="C15">
        <v>13</v>
      </c>
      <c r="D15">
        <v>9</v>
      </c>
      <c r="E15">
        <f t="shared" si="6"/>
        <v>22</v>
      </c>
      <c r="F15">
        <v>235</v>
      </c>
      <c r="G15">
        <f t="shared" si="7"/>
        <v>19</v>
      </c>
      <c r="H15">
        <v>12</v>
      </c>
      <c r="I15">
        <v>7</v>
      </c>
      <c r="K15">
        <v>22</v>
      </c>
      <c r="L15">
        <v>19</v>
      </c>
      <c r="M15">
        <v>235</v>
      </c>
      <c r="N15">
        <f t="shared" si="8"/>
        <v>41</v>
      </c>
      <c r="O15">
        <f t="shared" si="3"/>
        <v>276</v>
      </c>
      <c r="AJ15">
        <v>22</v>
      </c>
      <c r="AK15">
        <v>19</v>
      </c>
      <c r="AL15">
        <v>235</v>
      </c>
      <c r="AM15">
        <v>41</v>
      </c>
      <c r="AN15">
        <v>276</v>
      </c>
      <c r="AO15" s="79">
        <f t="shared" si="4"/>
        <v>7.9710144927536225E-2</v>
      </c>
      <c r="AP15" s="79">
        <f t="shared" si="5"/>
        <v>6.8840579710144928E-2</v>
      </c>
      <c r="AR15" s="27" t="s">
        <v>557</v>
      </c>
      <c r="AS15" s="27">
        <v>1.991672609644662</v>
      </c>
      <c r="AT15" s="27"/>
    </row>
    <row r="16" spans="1:46" x14ac:dyDescent="0.2">
      <c r="A16" t="s">
        <v>68</v>
      </c>
      <c r="B16" t="s">
        <v>469</v>
      </c>
      <c r="C16">
        <v>13</v>
      </c>
      <c r="D16">
        <v>5</v>
      </c>
      <c r="E16">
        <f t="shared" si="6"/>
        <v>18</v>
      </c>
      <c r="F16">
        <v>234</v>
      </c>
      <c r="G16">
        <f t="shared" si="7"/>
        <v>24</v>
      </c>
      <c r="H16">
        <v>17</v>
      </c>
      <c r="I16">
        <v>7</v>
      </c>
      <c r="K16">
        <v>18</v>
      </c>
      <c r="L16">
        <v>24</v>
      </c>
      <c r="M16">
        <v>234</v>
      </c>
      <c r="N16">
        <f t="shared" si="8"/>
        <v>42</v>
      </c>
      <c r="O16">
        <f t="shared" si="3"/>
        <v>276</v>
      </c>
      <c r="V16" s="26" t="s">
        <v>535</v>
      </c>
      <c r="AJ16">
        <v>18</v>
      </c>
      <c r="AK16">
        <v>24</v>
      </c>
      <c r="AL16">
        <v>234</v>
      </c>
      <c r="AM16">
        <v>42</v>
      </c>
      <c r="AN16">
        <v>276</v>
      </c>
      <c r="AO16" s="79">
        <f t="shared" si="4"/>
        <v>6.5217391304347824E-2</v>
      </c>
      <c r="AP16" s="79">
        <f t="shared" si="5"/>
        <v>8.6956521739130432E-2</v>
      </c>
    </row>
    <row r="17" spans="1:42" x14ac:dyDescent="0.2">
      <c r="A17" t="s">
        <v>69</v>
      </c>
      <c r="B17" t="s">
        <v>469</v>
      </c>
      <c r="C17">
        <v>22</v>
      </c>
      <c r="D17">
        <v>40</v>
      </c>
      <c r="E17">
        <f t="shared" si="6"/>
        <v>62</v>
      </c>
      <c r="F17">
        <v>195</v>
      </c>
      <c r="G17">
        <f t="shared" si="7"/>
        <v>16</v>
      </c>
      <c r="H17">
        <v>11</v>
      </c>
      <c r="I17">
        <v>5</v>
      </c>
      <c r="K17">
        <v>62</v>
      </c>
      <c r="L17">
        <v>16</v>
      </c>
      <c r="M17">
        <v>195</v>
      </c>
      <c r="N17">
        <f t="shared" si="8"/>
        <v>78</v>
      </c>
      <c r="O17">
        <f t="shared" si="3"/>
        <v>273</v>
      </c>
      <c r="V17" t="s">
        <v>644</v>
      </c>
      <c r="AJ17">
        <v>62</v>
      </c>
      <c r="AK17">
        <v>16</v>
      </c>
      <c r="AL17">
        <v>195</v>
      </c>
      <c r="AM17">
        <v>78</v>
      </c>
      <c r="AN17">
        <v>273</v>
      </c>
      <c r="AO17" s="79">
        <f t="shared" si="4"/>
        <v>0.2271062271062271</v>
      </c>
      <c r="AP17" s="79">
        <f t="shared" si="5"/>
        <v>5.8608058608058608E-2</v>
      </c>
    </row>
    <row r="18" spans="1:42" x14ac:dyDescent="0.2">
      <c r="A18" t="s">
        <v>70</v>
      </c>
      <c r="B18" t="s">
        <v>469</v>
      </c>
      <c r="C18">
        <v>12</v>
      </c>
      <c r="D18">
        <v>6</v>
      </c>
      <c r="E18">
        <f t="shared" si="6"/>
        <v>18</v>
      </c>
      <c r="F18">
        <v>238</v>
      </c>
      <c r="G18">
        <f t="shared" si="7"/>
        <v>19</v>
      </c>
      <c r="H18">
        <v>13</v>
      </c>
      <c r="I18">
        <v>6</v>
      </c>
      <c r="K18">
        <v>18</v>
      </c>
      <c r="L18">
        <v>19</v>
      </c>
      <c r="M18">
        <v>238</v>
      </c>
      <c r="N18">
        <f t="shared" si="8"/>
        <v>37</v>
      </c>
      <c r="O18">
        <f t="shared" si="3"/>
        <v>275</v>
      </c>
      <c r="V18" t="s">
        <v>645</v>
      </c>
      <c r="AJ18">
        <v>18</v>
      </c>
      <c r="AK18">
        <v>19</v>
      </c>
      <c r="AL18">
        <v>238</v>
      </c>
      <c r="AM18">
        <v>37</v>
      </c>
      <c r="AN18">
        <v>275</v>
      </c>
      <c r="AO18" s="79">
        <f t="shared" si="4"/>
        <v>6.545454545454546E-2</v>
      </c>
      <c r="AP18" s="79">
        <f t="shared" si="5"/>
        <v>6.9090909090909092E-2</v>
      </c>
    </row>
    <row r="19" spans="1:42" x14ac:dyDescent="0.2">
      <c r="A19" t="s">
        <v>71</v>
      </c>
      <c r="B19" t="s">
        <v>469</v>
      </c>
      <c r="C19">
        <v>14</v>
      </c>
      <c r="D19">
        <v>5</v>
      </c>
      <c r="E19">
        <f t="shared" si="6"/>
        <v>19</v>
      </c>
      <c r="F19">
        <v>225</v>
      </c>
      <c r="G19">
        <f t="shared" si="7"/>
        <v>32</v>
      </c>
      <c r="H19">
        <v>22</v>
      </c>
      <c r="I19">
        <v>10</v>
      </c>
      <c r="K19">
        <v>19</v>
      </c>
      <c r="L19">
        <v>32</v>
      </c>
      <c r="M19">
        <v>225</v>
      </c>
      <c r="N19">
        <f t="shared" si="8"/>
        <v>51</v>
      </c>
      <c r="O19">
        <f t="shared" si="3"/>
        <v>276</v>
      </c>
      <c r="AJ19">
        <v>19</v>
      </c>
      <c r="AK19">
        <v>32</v>
      </c>
      <c r="AL19">
        <v>225</v>
      </c>
      <c r="AM19">
        <v>51</v>
      </c>
      <c r="AN19">
        <v>276</v>
      </c>
      <c r="AO19" s="79">
        <f t="shared" si="4"/>
        <v>6.8840579710144928E-2</v>
      </c>
      <c r="AP19" s="79">
        <f t="shared" si="5"/>
        <v>0.11594202898550725</v>
      </c>
    </row>
    <row r="20" spans="1:42" x14ac:dyDescent="0.2">
      <c r="A20" t="s">
        <v>72</v>
      </c>
      <c r="B20" t="s">
        <v>469</v>
      </c>
      <c r="C20">
        <v>14</v>
      </c>
      <c r="D20">
        <v>3</v>
      </c>
      <c r="E20">
        <f t="shared" si="6"/>
        <v>17</v>
      </c>
      <c r="F20">
        <v>236</v>
      </c>
      <c r="G20">
        <f t="shared" si="7"/>
        <v>22</v>
      </c>
      <c r="H20">
        <v>16</v>
      </c>
      <c r="I20">
        <v>6</v>
      </c>
      <c r="K20">
        <v>17</v>
      </c>
      <c r="L20">
        <v>22</v>
      </c>
      <c r="M20">
        <v>236</v>
      </c>
      <c r="N20">
        <f t="shared" si="8"/>
        <v>39</v>
      </c>
      <c r="O20">
        <f t="shared" si="3"/>
        <v>275</v>
      </c>
      <c r="AJ20">
        <v>17</v>
      </c>
      <c r="AK20">
        <v>22</v>
      </c>
      <c r="AL20">
        <v>236</v>
      </c>
      <c r="AM20">
        <v>39</v>
      </c>
      <c r="AN20">
        <v>275</v>
      </c>
      <c r="AO20" s="79">
        <f t="shared" si="4"/>
        <v>6.1818181818181821E-2</v>
      </c>
      <c r="AP20" s="79">
        <f t="shared" si="5"/>
        <v>0.08</v>
      </c>
    </row>
    <row r="21" spans="1:42" x14ac:dyDescent="0.2">
      <c r="A21" t="s">
        <v>73</v>
      </c>
      <c r="B21" t="s">
        <v>469</v>
      </c>
      <c r="C21">
        <v>13</v>
      </c>
      <c r="D21">
        <v>7</v>
      </c>
      <c r="E21">
        <f t="shared" si="6"/>
        <v>20</v>
      </c>
      <c r="F21">
        <v>229</v>
      </c>
      <c r="G21">
        <f t="shared" si="7"/>
        <v>26</v>
      </c>
      <c r="H21">
        <v>15</v>
      </c>
      <c r="I21">
        <v>11</v>
      </c>
      <c r="K21">
        <v>20</v>
      </c>
      <c r="L21">
        <v>26</v>
      </c>
      <c r="M21">
        <v>229</v>
      </c>
      <c r="N21">
        <f t="shared" si="8"/>
        <v>46</v>
      </c>
      <c r="O21">
        <f t="shared" si="3"/>
        <v>275</v>
      </c>
      <c r="AJ21">
        <v>20</v>
      </c>
      <c r="AK21">
        <v>26</v>
      </c>
      <c r="AL21">
        <v>229</v>
      </c>
      <c r="AM21">
        <v>46</v>
      </c>
      <c r="AN21">
        <v>275</v>
      </c>
      <c r="AO21" s="79">
        <f t="shared" si="4"/>
        <v>7.2727272727272724E-2</v>
      </c>
      <c r="AP21" s="79">
        <f t="shared" si="5"/>
        <v>9.4545454545454544E-2</v>
      </c>
    </row>
    <row r="22" spans="1:42" x14ac:dyDescent="0.2">
      <c r="A22" t="s">
        <v>74</v>
      </c>
      <c r="B22" t="s">
        <v>469</v>
      </c>
      <c r="C22">
        <v>13</v>
      </c>
      <c r="D22">
        <v>4</v>
      </c>
      <c r="E22">
        <f t="shared" si="6"/>
        <v>17</v>
      </c>
      <c r="F22">
        <v>240</v>
      </c>
      <c r="G22">
        <f t="shared" si="7"/>
        <v>22</v>
      </c>
      <c r="H22">
        <v>13</v>
      </c>
      <c r="I22">
        <v>9</v>
      </c>
      <c r="K22">
        <v>17</v>
      </c>
      <c r="L22">
        <v>22</v>
      </c>
      <c r="M22">
        <v>240</v>
      </c>
      <c r="N22">
        <f t="shared" si="8"/>
        <v>39</v>
      </c>
      <c r="O22">
        <f t="shared" si="3"/>
        <v>279</v>
      </c>
      <c r="AJ22">
        <v>17</v>
      </c>
      <c r="AK22">
        <v>22</v>
      </c>
      <c r="AL22">
        <v>240</v>
      </c>
      <c r="AM22">
        <v>39</v>
      </c>
      <c r="AN22">
        <v>279</v>
      </c>
      <c r="AO22" s="79">
        <f t="shared" si="4"/>
        <v>6.093189964157706E-2</v>
      </c>
      <c r="AP22" s="79">
        <f t="shared" si="5"/>
        <v>7.8853046594982074E-2</v>
      </c>
    </row>
    <row r="23" spans="1:42" x14ac:dyDescent="0.2">
      <c r="A23" t="s">
        <v>75</v>
      </c>
      <c r="B23" t="s">
        <v>469</v>
      </c>
      <c r="C23">
        <v>14</v>
      </c>
      <c r="D23">
        <v>4</v>
      </c>
      <c r="E23">
        <f t="shared" si="6"/>
        <v>18</v>
      </c>
      <c r="F23">
        <v>241</v>
      </c>
      <c r="G23">
        <f t="shared" si="7"/>
        <v>21</v>
      </c>
      <c r="H23">
        <v>13</v>
      </c>
      <c r="I23">
        <v>8</v>
      </c>
      <c r="K23">
        <v>18</v>
      </c>
      <c r="L23">
        <v>21</v>
      </c>
      <c r="M23">
        <v>241</v>
      </c>
      <c r="N23">
        <f t="shared" si="8"/>
        <v>39</v>
      </c>
      <c r="O23">
        <f t="shared" si="3"/>
        <v>280</v>
      </c>
      <c r="V23" s="57" t="s">
        <v>537</v>
      </c>
      <c r="W23" s="57"/>
      <c r="X23" s="57"/>
      <c r="Y23" s="57"/>
      <c r="AJ23">
        <v>18</v>
      </c>
      <c r="AK23">
        <v>21</v>
      </c>
      <c r="AL23">
        <v>241</v>
      </c>
      <c r="AM23">
        <v>39</v>
      </c>
      <c r="AN23">
        <v>280</v>
      </c>
      <c r="AO23" s="79">
        <f t="shared" si="4"/>
        <v>6.4285714285714279E-2</v>
      </c>
      <c r="AP23" s="79">
        <f t="shared" si="5"/>
        <v>7.4999999999999997E-2</v>
      </c>
    </row>
    <row r="24" spans="1:42" ht="17" thickBot="1" x14ac:dyDescent="0.25">
      <c r="A24" t="s">
        <v>76</v>
      </c>
      <c r="B24" t="s">
        <v>469</v>
      </c>
      <c r="C24">
        <v>14</v>
      </c>
      <c r="D24">
        <v>11</v>
      </c>
      <c r="E24">
        <f t="shared" si="6"/>
        <v>25</v>
      </c>
      <c r="F24">
        <v>228</v>
      </c>
      <c r="G24">
        <f t="shared" si="7"/>
        <v>22</v>
      </c>
      <c r="H24">
        <v>13</v>
      </c>
      <c r="I24">
        <v>9</v>
      </c>
      <c r="K24">
        <v>25</v>
      </c>
      <c r="L24">
        <v>22</v>
      </c>
      <c r="M24">
        <v>228</v>
      </c>
      <c r="N24">
        <f t="shared" si="8"/>
        <v>47</v>
      </c>
      <c r="O24">
        <f t="shared" si="3"/>
        <v>275</v>
      </c>
      <c r="AJ24">
        <v>25</v>
      </c>
      <c r="AK24">
        <v>22</v>
      </c>
      <c r="AL24">
        <v>228</v>
      </c>
      <c r="AM24">
        <v>47</v>
      </c>
      <c r="AN24">
        <v>275</v>
      </c>
      <c r="AO24" s="79">
        <f t="shared" si="4"/>
        <v>9.0909090909090912E-2</v>
      </c>
      <c r="AP24" s="79">
        <f t="shared" si="5"/>
        <v>0.08</v>
      </c>
    </row>
    <row r="25" spans="1:42" x14ac:dyDescent="0.2">
      <c r="A25" t="s">
        <v>77</v>
      </c>
      <c r="B25" t="s">
        <v>469</v>
      </c>
      <c r="C25">
        <v>13</v>
      </c>
      <c r="D25">
        <v>20</v>
      </c>
      <c r="E25">
        <f t="shared" si="6"/>
        <v>33</v>
      </c>
      <c r="F25">
        <v>217</v>
      </c>
      <c r="G25">
        <f t="shared" si="7"/>
        <v>25</v>
      </c>
      <c r="H25">
        <v>18</v>
      </c>
      <c r="I25">
        <v>7</v>
      </c>
      <c r="K25">
        <v>33</v>
      </c>
      <c r="L25">
        <v>25</v>
      </c>
      <c r="M25">
        <v>217</v>
      </c>
      <c r="N25">
        <f t="shared" si="8"/>
        <v>58</v>
      </c>
      <c r="O25">
        <f t="shared" si="3"/>
        <v>275</v>
      </c>
      <c r="V25" s="28"/>
      <c r="W25" s="28" t="s">
        <v>517</v>
      </c>
      <c r="X25" s="28" t="s">
        <v>518</v>
      </c>
      <c r="AJ25">
        <v>33</v>
      </c>
      <c r="AK25">
        <v>25</v>
      </c>
      <c r="AL25">
        <v>217</v>
      </c>
      <c r="AM25">
        <v>58</v>
      </c>
      <c r="AN25">
        <v>275</v>
      </c>
      <c r="AO25" s="79">
        <f t="shared" si="4"/>
        <v>0.12</v>
      </c>
      <c r="AP25" s="79">
        <f t="shared" si="5"/>
        <v>9.0909090909090912E-2</v>
      </c>
    </row>
    <row r="26" spans="1:42" x14ac:dyDescent="0.2">
      <c r="A26" t="s">
        <v>78</v>
      </c>
      <c r="B26" t="s">
        <v>469</v>
      </c>
      <c r="C26">
        <v>12</v>
      </c>
      <c r="D26">
        <v>20</v>
      </c>
      <c r="E26">
        <f t="shared" si="6"/>
        <v>32</v>
      </c>
      <c r="F26">
        <v>221</v>
      </c>
      <c r="G26">
        <f t="shared" si="7"/>
        <v>20</v>
      </c>
      <c r="H26">
        <v>14</v>
      </c>
      <c r="I26">
        <v>6</v>
      </c>
      <c r="K26">
        <v>32</v>
      </c>
      <c r="L26">
        <v>20</v>
      </c>
      <c r="M26">
        <v>221</v>
      </c>
      <c r="N26">
        <f t="shared" si="8"/>
        <v>52</v>
      </c>
      <c r="O26">
        <f t="shared" si="3"/>
        <v>273</v>
      </c>
      <c r="V26" t="s">
        <v>538</v>
      </c>
      <c r="W26">
        <v>24.623376623376622</v>
      </c>
      <c r="X26">
        <v>29.025974025974026</v>
      </c>
      <c r="AJ26">
        <v>32</v>
      </c>
      <c r="AK26">
        <v>20</v>
      </c>
      <c r="AL26">
        <v>221</v>
      </c>
      <c r="AM26">
        <v>52</v>
      </c>
      <c r="AN26">
        <v>273</v>
      </c>
      <c r="AO26" s="79">
        <f t="shared" si="4"/>
        <v>0.11721611721611722</v>
      </c>
      <c r="AP26" s="79">
        <f t="shared" si="5"/>
        <v>7.3260073260073263E-2</v>
      </c>
    </row>
    <row r="27" spans="1:42" x14ac:dyDescent="0.2">
      <c r="A27" t="s">
        <v>79</v>
      </c>
      <c r="B27" t="s">
        <v>469</v>
      </c>
      <c r="C27">
        <v>13</v>
      </c>
      <c r="D27">
        <v>4</v>
      </c>
      <c r="E27">
        <f t="shared" si="6"/>
        <v>17</v>
      </c>
      <c r="F27">
        <v>201</v>
      </c>
      <c r="G27">
        <f t="shared" si="7"/>
        <v>50</v>
      </c>
      <c r="H27">
        <v>42</v>
      </c>
      <c r="I27">
        <v>8</v>
      </c>
      <c r="K27">
        <v>17</v>
      </c>
      <c r="L27">
        <v>50</v>
      </c>
      <c r="M27">
        <v>201</v>
      </c>
      <c r="N27">
        <f t="shared" si="8"/>
        <v>67</v>
      </c>
      <c r="O27">
        <f t="shared" si="3"/>
        <v>268</v>
      </c>
      <c r="V27" t="s">
        <v>539</v>
      </c>
      <c r="W27">
        <v>108.26418318523582</v>
      </c>
      <c r="X27">
        <v>262.55194805194805</v>
      </c>
      <c r="AJ27">
        <v>17</v>
      </c>
      <c r="AK27">
        <v>50</v>
      </c>
      <c r="AL27">
        <v>201</v>
      </c>
      <c r="AM27">
        <v>67</v>
      </c>
      <c r="AN27">
        <v>268</v>
      </c>
      <c r="AO27" s="79">
        <f t="shared" si="4"/>
        <v>6.3432835820895525E-2</v>
      </c>
      <c r="AP27" s="79">
        <f t="shared" si="5"/>
        <v>0.18656716417910449</v>
      </c>
    </row>
    <row r="28" spans="1:42" x14ac:dyDescent="0.2">
      <c r="A28" t="s">
        <v>80</v>
      </c>
      <c r="B28" t="s">
        <v>469</v>
      </c>
      <c r="C28">
        <v>13</v>
      </c>
      <c r="D28">
        <v>3</v>
      </c>
      <c r="E28">
        <f t="shared" si="6"/>
        <v>16</v>
      </c>
      <c r="F28">
        <v>214</v>
      </c>
      <c r="G28">
        <f t="shared" si="7"/>
        <v>42</v>
      </c>
      <c r="H28">
        <v>34</v>
      </c>
      <c r="I28">
        <v>8</v>
      </c>
      <c r="K28">
        <v>16</v>
      </c>
      <c r="L28">
        <v>42</v>
      </c>
      <c r="M28">
        <v>214</v>
      </c>
      <c r="N28">
        <f t="shared" si="8"/>
        <v>58</v>
      </c>
      <c r="O28">
        <f t="shared" si="3"/>
        <v>272</v>
      </c>
      <c r="V28" t="s">
        <v>540</v>
      </c>
      <c r="W28">
        <v>77</v>
      </c>
      <c r="X28">
        <v>77</v>
      </c>
      <c r="AJ28">
        <v>16</v>
      </c>
      <c r="AK28">
        <v>42</v>
      </c>
      <c r="AL28">
        <v>214</v>
      </c>
      <c r="AM28">
        <v>58</v>
      </c>
      <c r="AN28">
        <v>272</v>
      </c>
      <c r="AO28" s="79">
        <f t="shared" si="4"/>
        <v>5.8823529411764705E-2</v>
      </c>
      <c r="AP28" s="79">
        <f t="shared" si="5"/>
        <v>0.15441176470588236</v>
      </c>
    </row>
    <row r="29" spans="1:42" x14ac:dyDescent="0.2">
      <c r="A29" t="s">
        <v>81</v>
      </c>
      <c r="B29" t="s">
        <v>469</v>
      </c>
      <c r="C29">
        <v>17</v>
      </c>
      <c r="D29">
        <v>21</v>
      </c>
      <c r="E29">
        <f t="shared" si="6"/>
        <v>38</v>
      </c>
      <c r="F29">
        <v>218</v>
      </c>
      <c r="G29">
        <f t="shared" si="7"/>
        <v>19</v>
      </c>
      <c r="H29">
        <v>10</v>
      </c>
      <c r="I29">
        <v>9</v>
      </c>
      <c r="K29">
        <v>38</v>
      </c>
      <c r="L29">
        <v>19</v>
      </c>
      <c r="M29">
        <v>218</v>
      </c>
      <c r="N29">
        <f t="shared" si="8"/>
        <v>57</v>
      </c>
      <c r="O29">
        <f t="shared" si="3"/>
        <v>275</v>
      </c>
      <c r="V29" t="s">
        <v>541</v>
      </c>
      <c r="W29">
        <v>76</v>
      </c>
      <c r="X29">
        <v>76</v>
      </c>
      <c r="AJ29">
        <v>38</v>
      </c>
      <c r="AK29">
        <v>19</v>
      </c>
      <c r="AL29">
        <v>218</v>
      </c>
      <c r="AM29">
        <v>57</v>
      </c>
      <c r="AN29">
        <v>275</v>
      </c>
      <c r="AO29" s="79">
        <f t="shared" si="4"/>
        <v>0.13818181818181818</v>
      </c>
      <c r="AP29" s="79">
        <f t="shared" si="5"/>
        <v>6.9090909090909092E-2</v>
      </c>
    </row>
    <row r="30" spans="1:42" x14ac:dyDescent="0.2">
      <c r="A30" t="s">
        <v>82</v>
      </c>
      <c r="B30" t="s">
        <v>469</v>
      </c>
      <c r="C30">
        <v>12</v>
      </c>
      <c r="D30">
        <v>21</v>
      </c>
      <c r="E30">
        <f t="shared" si="6"/>
        <v>33</v>
      </c>
      <c r="F30">
        <v>222</v>
      </c>
      <c r="G30">
        <f t="shared" si="7"/>
        <v>24</v>
      </c>
      <c r="H30">
        <v>11</v>
      </c>
      <c r="I30">
        <v>13</v>
      </c>
      <c r="K30">
        <v>33</v>
      </c>
      <c r="L30">
        <v>24</v>
      </c>
      <c r="M30">
        <v>222</v>
      </c>
      <c r="N30">
        <f t="shared" si="8"/>
        <v>57</v>
      </c>
      <c r="O30">
        <f t="shared" si="3"/>
        <v>279</v>
      </c>
      <c r="V30" s="18" t="s">
        <v>542</v>
      </c>
      <c r="W30" s="18">
        <v>0.41235337992546478</v>
      </c>
      <c r="X30" s="18"/>
      <c r="AJ30">
        <v>33</v>
      </c>
      <c r="AK30">
        <v>24</v>
      </c>
      <c r="AL30">
        <v>222</v>
      </c>
      <c r="AM30">
        <v>57</v>
      </c>
      <c r="AN30">
        <v>279</v>
      </c>
      <c r="AO30" s="79">
        <f t="shared" si="4"/>
        <v>0.11827956989247312</v>
      </c>
      <c r="AP30" s="79">
        <f t="shared" si="5"/>
        <v>8.6021505376344093E-2</v>
      </c>
    </row>
    <row r="31" spans="1:42" x14ac:dyDescent="0.2">
      <c r="A31" t="s">
        <v>83</v>
      </c>
      <c r="B31" t="s">
        <v>469</v>
      </c>
      <c r="C31">
        <v>15</v>
      </c>
      <c r="D31">
        <v>11</v>
      </c>
      <c r="E31">
        <f t="shared" si="6"/>
        <v>26</v>
      </c>
      <c r="F31">
        <v>233</v>
      </c>
      <c r="G31">
        <f t="shared" si="7"/>
        <v>22</v>
      </c>
      <c r="H31">
        <v>13</v>
      </c>
      <c r="I31">
        <v>9</v>
      </c>
      <c r="K31">
        <v>26</v>
      </c>
      <c r="L31">
        <v>22</v>
      </c>
      <c r="M31">
        <v>233</v>
      </c>
      <c r="N31">
        <f t="shared" si="8"/>
        <v>48</v>
      </c>
      <c r="O31">
        <f t="shared" si="3"/>
        <v>281</v>
      </c>
      <c r="V31" t="s">
        <v>543</v>
      </c>
      <c r="W31">
        <v>7.57291930093551E-5</v>
      </c>
      <c r="AJ31">
        <v>26</v>
      </c>
      <c r="AK31">
        <v>22</v>
      </c>
      <c r="AL31">
        <v>233</v>
      </c>
      <c r="AM31">
        <v>48</v>
      </c>
      <c r="AN31">
        <v>281</v>
      </c>
      <c r="AO31" s="79">
        <f t="shared" si="4"/>
        <v>9.2526690391459068E-2</v>
      </c>
      <c r="AP31" s="79">
        <f t="shared" si="5"/>
        <v>7.8291814946619215E-2</v>
      </c>
    </row>
    <row r="32" spans="1:42" ht="17" thickBot="1" x14ac:dyDescent="0.25">
      <c r="A32" t="s">
        <v>84</v>
      </c>
      <c r="B32" t="s">
        <v>469</v>
      </c>
      <c r="C32">
        <v>14</v>
      </c>
      <c r="D32">
        <v>4</v>
      </c>
      <c r="E32">
        <f t="shared" si="6"/>
        <v>18</v>
      </c>
      <c r="F32">
        <v>238</v>
      </c>
      <c r="G32">
        <f t="shared" si="7"/>
        <v>19</v>
      </c>
      <c r="H32">
        <v>12</v>
      </c>
      <c r="I32">
        <v>7</v>
      </c>
      <c r="K32">
        <v>18</v>
      </c>
      <c r="L32">
        <v>19</v>
      </c>
      <c r="M32">
        <v>238</v>
      </c>
      <c r="N32">
        <f t="shared" si="8"/>
        <v>37</v>
      </c>
      <c r="O32">
        <f t="shared" si="3"/>
        <v>275</v>
      </c>
      <c r="V32" s="27" t="s">
        <v>544</v>
      </c>
      <c r="W32" s="27">
        <v>0.68404853538757349</v>
      </c>
      <c r="X32" s="27"/>
      <c r="AJ32">
        <v>18</v>
      </c>
      <c r="AK32">
        <v>19</v>
      </c>
      <c r="AL32">
        <v>238</v>
      </c>
      <c r="AM32">
        <v>37</v>
      </c>
      <c r="AN32">
        <v>275</v>
      </c>
      <c r="AO32" s="79">
        <f t="shared" si="4"/>
        <v>6.545454545454546E-2</v>
      </c>
      <c r="AP32" s="79">
        <f t="shared" si="5"/>
        <v>6.9090909090909092E-2</v>
      </c>
    </row>
    <row r="33" spans="1:42" x14ac:dyDescent="0.2">
      <c r="A33" t="s">
        <v>85</v>
      </c>
      <c r="B33" t="s">
        <v>469</v>
      </c>
      <c r="C33">
        <v>13</v>
      </c>
      <c r="D33">
        <v>4</v>
      </c>
      <c r="E33">
        <f t="shared" si="6"/>
        <v>17</v>
      </c>
      <c r="F33">
        <v>238</v>
      </c>
      <c r="G33">
        <f t="shared" si="7"/>
        <v>21</v>
      </c>
      <c r="H33">
        <v>14</v>
      </c>
      <c r="I33">
        <v>7</v>
      </c>
      <c r="K33">
        <v>17</v>
      </c>
      <c r="L33">
        <v>21</v>
      </c>
      <c r="M33">
        <v>238</v>
      </c>
      <c r="N33">
        <f t="shared" si="8"/>
        <v>38</v>
      </c>
      <c r="O33">
        <f t="shared" si="3"/>
        <v>276</v>
      </c>
      <c r="AJ33">
        <v>17</v>
      </c>
      <c r="AK33">
        <v>21</v>
      </c>
      <c r="AL33">
        <v>238</v>
      </c>
      <c r="AM33">
        <v>38</v>
      </c>
      <c r="AN33">
        <v>276</v>
      </c>
      <c r="AO33" s="79">
        <f t="shared" si="4"/>
        <v>6.1594202898550728E-2</v>
      </c>
      <c r="AP33" s="79">
        <f t="shared" si="5"/>
        <v>7.6086956521739135E-2</v>
      </c>
    </row>
    <row r="34" spans="1:42" x14ac:dyDescent="0.2">
      <c r="A34" t="s">
        <v>86</v>
      </c>
      <c r="B34" t="s">
        <v>469</v>
      </c>
      <c r="C34">
        <v>14</v>
      </c>
      <c r="D34">
        <v>31</v>
      </c>
      <c r="E34">
        <f t="shared" si="6"/>
        <v>45</v>
      </c>
      <c r="F34">
        <v>199</v>
      </c>
      <c r="G34">
        <f t="shared" si="7"/>
        <v>17</v>
      </c>
      <c r="H34">
        <v>10</v>
      </c>
      <c r="I34">
        <v>7</v>
      </c>
      <c r="K34">
        <v>45</v>
      </c>
      <c r="L34">
        <v>17</v>
      </c>
      <c r="M34">
        <v>199</v>
      </c>
      <c r="N34">
        <f t="shared" si="8"/>
        <v>62</v>
      </c>
      <c r="O34">
        <f t="shared" si="3"/>
        <v>261</v>
      </c>
      <c r="AJ34">
        <v>45</v>
      </c>
      <c r="AK34">
        <v>17</v>
      </c>
      <c r="AL34">
        <v>199</v>
      </c>
      <c r="AM34">
        <v>62</v>
      </c>
      <c r="AN34">
        <v>261</v>
      </c>
      <c r="AO34" s="79">
        <f t="shared" si="4"/>
        <v>0.17241379310344829</v>
      </c>
      <c r="AP34" s="79">
        <f t="shared" si="5"/>
        <v>6.5134099616858232E-2</v>
      </c>
    </row>
    <row r="35" spans="1:42" x14ac:dyDescent="0.2">
      <c r="A35" t="s">
        <v>87</v>
      </c>
      <c r="B35" t="s">
        <v>469</v>
      </c>
      <c r="C35">
        <v>13</v>
      </c>
      <c r="D35">
        <v>9</v>
      </c>
      <c r="E35">
        <f t="shared" si="6"/>
        <v>22</v>
      </c>
      <c r="F35">
        <v>229</v>
      </c>
      <c r="G35">
        <f t="shared" si="7"/>
        <v>26</v>
      </c>
      <c r="H35">
        <v>18</v>
      </c>
      <c r="I35">
        <v>8</v>
      </c>
      <c r="K35">
        <v>22</v>
      </c>
      <c r="L35">
        <v>26</v>
      </c>
      <c r="M35">
        <v>229</v>
      </c>
      <c r="N35">
        <f t="shared" si="8"/>
        <v>48</v>
      </c>
      <c r="O35">
        <f t="shared" si="3"/>
        <v>277</v>
      </c>
      <c r="AJ35">
        <v>22</v>
      </c>
      <c r="AK35">
        <v>26</v>
      </c>
      <c r="AL35">
        <v>229</v>
      </c>
      <c r="AM35">
        <v>48</v>
      </c>
      <c r="AN35">
        <v>277</v>
      </c>
      <c r="AO35" s="79">
        <f t="shared" si="4"/>
        <v>7.9422382671480149E-2</v>
      </c>
      <c r="AP35" s="79">
        <f t="shared" si="5"/>
        <v>9.3862815884476536E-2</v>
      </c>
    </row>
    <row r="36" spans="1:42" x14ac:dyDescent="0.2">
      <c r="A36" t="s">
        <v>88</v>
      </c>
      <c r="B36" t="s">
        <v>469</v>
      </c>
      <c r="C36">
        <v>16</v>
      </c>
      <c r="D36">
        <v>29</v>
      </c>
      <c r="E36">
        <f t="shared" si="6"/>
        <v>45</v>
      </c>
      <c r="F36">
        <v>203</v>
      </c>
      <c r="G36">
        <f t="shared" si="7"/>
        <v>28</v>
      </c>
      <c r="H36">
        <v>18</v>
      </c>
      <c r="I36">
        <v>10</v>
      </c>
      <c r="K36">
        <v>45</v>
      </c>
      <c r="L36">
        <v>28</v>
      </c>
      <c r="M36">
        <v>203</v>
      </c>
      <c r="N36">
        <f t="shared" si="8"/>
        <v>73</v>
      </c>
      <c r="O36">
        <f t="shared" si="3"/>
        <v>276</v>
      </c>
      <c r="AJ36">
        <v>45</v>
      </c>
      <c r="AK36">
        <v>28</v>
      </c>
      <c r="AL36">
        <v>203</v>
      </c>
      <c r="AM36">
        <v>73</v>
      </c>
      <c r="AN36">
        <v>276</v>
      </c>
      <c r="AO36" s="79">
        <f t="shared" si="4"/>
        <v>0.16304347826086957</v>
      </c>
      <c r="AP36" s="79">
        <f t="shared" si="5"/>
        <v>0.10144927536231885</v>
      </c>
    </row>
    <row r="37" spans="1:42" x14ac:dyDescent="0.2">
      <c r="A37" t="s">
        <v>89</v>
      </c>
      <c r="B37" t="s">
        <v>469</v>
      </c>
      <c r="C37">
        <v>15</v>
      </c>
      <c r="D37">
        <v>16</v>
      </c>
      <c r="E37">
        <f t="shared" si="6"/>
        <v>31</v>
      </c>
      <c r="F37">
        <v>216</v>
      </c>
      <c r="G37">
        <f t="shared" si="7"/>
        <v>18</v>
      </c>
      <c r="H37">
        <v>11</v>
      </c>
      <c r="I37">
        <v>7</v>
      </c>
      <c r="K37">
        <v>31</v>
      </c>
      <c r="L37">
        <v>18</v>
      </c>
      <c r="M37">
        <v>216</v>
      </c>
      <c r="N37">
        <f t="shared" si="8"/>
        <v>49</v>
      </c>
      <c r="O37">
        <f t="shared" si="3"/>
        <v>265</v>
      </c>
      <c r="V37" s="57" t="s">
        <v>550</v>
      </c>
      <c r="W37" s="57"/>
      <c r="X37" s="57"/>
      <c r="Y37" s="57"/>
      <c r="AJ37">
        <v>31</v>
      </c>
      <c r="AK37">
        <v>18</v>
      </c>
      <c r="AL37">
        <v>216</v>
      </c>
      <c r="AM37">
        <v>49</v>
      </c>
      <c r="AN37">
        <v>265</v>
      </c>
      <c r="AO37" s="79">
        <f t="shared" si="4"/>
        <v>0.1169811320754717</v>
      </c>
      <c r="AP37" s="79">
        <f t="shared" si="5"/>
        <v>6.7924528301886791E-2</v>
      </c>
    </row>
    <row r="38" spans="1:42" ht="17" thickBot="1" x14ac:dyDescent="0.25">
      <c r="A38" t="s">
        <v>90</v>
      </c>
      <c r="B38" t="s">
        <v>469</v>
      </c>
      <c r="C38">
        <v>14</v>
      </c>
      <c r="D38">
        <v>7</v>
      </c>
      <c r="E38">
        <f t="shared" si="6"/>
        <v>21</v>
      </c>
      <c r="F38">
        <v>233</v>
      </c>
      <c r="G38">
        <f t="shared" si="7"/>
        <v>25</v>
      </c>
      <c r="H38">
        <v>17</v>
      </c>
      <c r="I38">
        <v>8</v>
      </c>
      <c r="K38">
        <v>21</v>
      </c>
      <c r="L38">
        <v>25</v>
      </c>
      <c r="M38">
        <v>233</v>
      </c>
      <c r="N38">
        <f t="shared" si="8"/>
        <v>46</v>
      </c>
      <c r="O38">
        <f t="shared" si="3"/>
        <v>279</v>
      </c>
      <c r="AJ38">
        <v>21</v>
      </c>
      <c r="AK38">
        <v>25</v>
      </c>
      <c r="AL38">
        <v>233</v>
      </c>
      <c r="AM38">
        <v>46</v>
      </c>
      <c r="AN38">
        <v>279</v>
      </c>
      <c r="AO38" s="79">
        <f t="shared" si="4"/>
        <v>7.5268817204301078E-2</v>
      </c>
      <c r="AP38" s="79">
        <f t="shared" si="5"/>
        <v>8.9605734767025089E-2</v>
      </c>
    </row>
    <row r="39" spans="1:42" x14ac:dyDescent="0.2">
      <c r="A39" t="s">
        <v>91</v>
      </c>
      <c r="B39" t="s">
        <v>469</v>
      </c>
      <c r="C39">
        <v>14</v>
      </c>
      <c r="D39">
        <v>8</v>
      </c>
      <c r="E39">
        <f t="shared" si="6"/>
        <v>22</v>
      </c>
      <c r="F39">
        <v>227</v>
      </c>
      <c r="G39">
        <f t="shared" si="7"/>
        <v>23</v>
      </c>
      <c r="H39">
        <v>15</v>
      </c>
      <c r="I39">
        <v>8</v>
      </c>
      <c r="K39">
        <v>22</v>
      </c>
      <c r="L39">
        <v>23</v>
      </c>
      <c r="M39">
        <v>227</v>
      </c>
      <c r="N39">
        <f t="shared" si="8"/>
        <v>45</v>
      </c>
      <c r="O39">
        <f t="shared" si="3"/>
        <v>272</v>
      </c>
      <c r="V39" s="28"/>
      <c r="W39" s="28" t="s">
        <v>517</v>
      </c>
      <c r="X39" s="28" t="s">
        <v>518</v>
      </c>
      <c r="AJ39">
        <v>22</v>
      </c>
      <c r="AK39">
        <v>23</v>
      </c>
      <c r="AL39">
        <v>227</v>
      </c>
      <c r="AM39">
        <v>45</v>
      </c>
      <c r="AN39">
        <v>272</v>
      </c>
      <c r="AO39" s="79">
        <f t="shared" si="4"/>
        <v>8.0882352941176475E-2</v>
      </c>
      <c r="AP39" s="79">
        <f t="shared" si="5"/>
        <v>8.455882352941177E-2</v>
      </c>
    </row>
    <row r="40" spans="1:42" x14ac:dyDescent="0.2">
      <c r="A40" t="s">
        <v>92</v>
      </c>
      <c r="B40" t="s">
        <v>469</v>
      </c>
      <c r="C40">
        <v>13</v>
      </c>
      <c r="D40">
        <v>4</v>
      </c>
      <c r="E40">
        <f t="shared" si="6"/>
        <v>17</v>
      </c>
      <c r="F40">
        <v>234</v>
      </c>
      <c r="G40">
        <f t="shared" si="7"/>
        <v>22</v>
      </c>
      <c r="H40">
        <v>13</v>
      </c>
      <c r="I40">
        <v>9</v>
      </c>
      <c r="K40">
        <v>17</v>
      </c>
      <c r="L40">
        <v>22</v>
      </c>
      <c r="M40">
        <v>234</v>
      </c>
      <c r="N40">
        <f t="shared" si="8"/>
        <v>39</v>
      </c>
      <c r="O40">
        <f t="shared" si="3"/>
        <v>273</v>
      </c>
      <c r="V40" t="s">
        <v>538</v>
      </c>
      <c r="W40">
        <v>24.623376623376622</v>
      </c>
      <c r="X40">
        <v>29.025974025974026</v>
      </c>
      <c r="AJ40">
        <v>17</v>
      </c>
      <c r="AK40">
        <v>22</v>
      </c>
      <c r="AL40">
        <v>234</v>
      </c>
      <c r="AM40">
        <v>39</v>
      </c>
      <c r="AN40">
        <v>273</v>
      </c>
      <c r="AO40" s="79">
        <f t="shared" si="4"/>
        <v>6.2271062271062272E-2</v>
      </c>
      <c r="AP40" s="79">
        <f t="shared" si="5"/>
        <v>8.0586080586080591E-2</v>
      </c>
    </row>
    <row r="41" spans="1:42" x14ac:dyDescent="0.2">
      <c r="A41" t="s">
        <v>93</v>
      </c>
      <c r="B41" t="s">
        <v>469</v>
      </c>
      <c r="C41">
        <v>13</v>
      </c>
      <c r="D41">
        <v>4</v>
      </c>
      <c r="E41">
        <f t="shared" si="6"/>
        <v>17</v>
      </c>
      <c r="F41">
        <v>220</v>
      </c>
      <c r="G41">
        <f t="shared" si="7"/>
        <v>29</v>
      </c>
      <c r="H41">
        <v>20</v>
      </c>
      <c r="I41">
        <v>9</v>
      </c>
      <c r="K41">
        <v>17</v>
      </c>
      <c r="L41">
        <v>29</v>
      </c>
      <c r="M41">
        <v>220</v>
      </c>
      <c r="N41">
        <f t="shared" si="8"/>
        <v>46</v>
      </c>
      <c r="O41">
        <f t="shared" si="3"/>
        <v>266</v>
      </c>
      <c r="V41" t="s">
        <v>539</v>
      </c>
      <c r="W41">
        <v>108.26418318523582</v>
      </c>
      <c r="X41">
        <v>262.55194805194805</v>
      </c>
      <c r="AJ41">
        <v>17</v>
      </c>
      <c r="AK41">
        <v>29</v>
      </c>
      <c r="AL41">
        <v>220</v>
      </c>
      <c r="AM41">
        <v>46</v>
      </c>
      <c r="AN41">
        <v>266</v>
      </c>
      <c r="AO41" s="79">
        <f t="shared" si="4"/>
        <v>6.3909774436090222E-2</v>
      </c>
      <c r="AP41" s="79">
        <f t="shared" si="5"/>
        <v>0.10902255639097744</v>
      </c>
    </row>
    <row r="42" spans="1:42" x14ac:dyDescent="0.2">
      <c r="A42" t="s">
        <v>94</v>
      </c>
      <c r="B42" t="s">
        <v>469</v>
      </c>
      <c r="C42">
        <v>15</v>
      </c>
      <c r="D42">
        <v>5</v>
      </c>
      <c r="E42">
        <f t="shared" si="6"/>
        <v>20</v>
      </c>
      <c r="F42">
        <v>239</v>
      </c>
      <c r="G42">
        <f t="shared" si="7"/>
        <v>22</v>
      </c>
      <c r="H42">
        <v>13</v>
      </c>
      <c r="I42">
        <v>9</v>
      </c>
      <c r="K42">
        <v>20</v>
      </c>
      <c r="L42">
        <v>22</v>
      </c>
      <c r="M42">
        <v>239</v>
      </c>
      <c r="N42">
        <f t="shared" si="8"/>
        <v>42</v>
      </c>
      <c r="O42">
        <f t="shared" si="3"/>
        <v>281</v>
      </c>
      <c r="V42" t="s">
        <v>540</v>
      </c>
      <c r="W42">
        <v>77</v>
      </c>
      <c r="X42">
        <v>77</v>
      </c>
      <c r="AJ42">
        <v>20</v>
      </c>
      <c r="AK42">
        <v>22</v>
      </c>
      <c r="AL42">
        <v>239</v>
      </c>
      <c r="AM42">
        <v>42</v>
      </c>
      <c r="AN42">
        <v>281</v>
      </c>
      <c r="AO42" s="79">
        <f t="shared" si="4"/>
        <v>7.1174377224199295E-2</v>
      </c>
      <c r="AP42" s="79">
        <f t="shared" si="5"/>
        <v>7.8291814946619215E-2</v>
      </c>
    </row>
    <row r="43" spans="1:42" x14ac:dyDescent="0.2">
      <c r="A43" t="s">
        <v>95</v>
      </c>
      <c r="B43" t="s">
        <v>470</v>
      </c>
      <c r="C43">
        <v>14</v>
      </c>
      <c r="D43">
        <v>4</v>
      </c>
      <c r="E43">
        <f t="shared" si="6"/>
        <v>18</v>
      </c>
      <c r="F43">
        <v>238</v>
      </c>
      <c r="G43">
        <f t="shared" si="7"/>
        <v>21</v>
      </c>
      <c r="H43">
        <v>15</v>
      </c>
      <c r="I43">
        <v>6</v>
      </c>
      <c r="K43">
        <v>18</v>
      </c>
      <c r="L43">
        <v>21</v>
      </c>
      <c r="M43">
        <v>238</v>
      </c>
      <c r="N43">
        <f t="shared" si="8"/>
        <v>39</v>
      </c>
      <c r="O43">
        <f t="shared" si="3"/>
        <v>277</v>
      </c>
      <c r="V43" t="s">
        <v>551</v>
      </c>
      <c r="W43">
        <v>185.40806561859193</v>
      </c>
      <c r="AJ43">
        <v>18</v>
      </c>
      <c r="AK43">
        <v>21</v>
      </c>
      <c r="AL43">
        <v>238</v>
      </c>
      <c r="AM43">
        <v>39</v>
      </c>
      <c r="AN43">
        <v>277</v>
      </c>
      <c r="AO43" s="79">
        <f t="shared" si="4"/>
        <v>6.4981949458483748E-2</v>
      </c>
      <c r="AP43" s="79">
        <f t="shared" si="5"/>
        <v>7.5812274368231042E-2</v>
      </c>
    </row>
    <row r="44" spans="1:42" x14ac:dyDescent="0.2">
      <c r="A44" t="s">
        <v>96</v>
      </c>
      <c r="B44" t="s">
        <v>470</v>
      </c>
      <c r="C44">
        <v>14</v>
      </c>
      <c r="D44">
        <v>16</v>
      </c>
      <c r="E44">
        <f t="shared" si="6"/>
        <v>30</v>
      </c>
      <c r="F44">
        <v>224</v>
      </c>
      <c r="G44">
        <f t="shared" si="7"/>
        <v>24</v>
      </c>
      <c r="H44">
        <v>17</v>
      </c>
      <c r="I44">
        <v>7</v>
      </c>
      <c r="K44">
        <v>30</v>
      </c>
      <c r="L44">
        <v>24</v>
      </c>
      <c r="M44">
        <v>224</v>
      </c>
      <c r="N44">
        <f t="shared" si="8"/>
        <v>54</v>
      </c>
      <c r="O44">
        <f t="shared" si="3"/>
        <v>278</v>
      </c>
      <c r="V44" t="s">
        <v>552</v>
      </c>
      <c r="W44">
        <v>0</v>
      </c>
      <c r="AJ44">
        <v>30</v>
      </c>
      <c r="AK44">
        <v>24</v>
      </c>
      <c r="AL44">
        <v>224</v>
      </c>
      <c r="AM44">
        <v>54</v>
      </c>
      <c r="AN44">
        <v>278</v>
      </c>
      <c r="AO44" s="79">
        <f t="shared" si="4"/>
        <v>0.1079136690647482</v>
      </c>
      <c r="AP44" s="79">
        <f t="shared" si="5"/>
        <v>8.6330935251798566E-2</v>
      </c>
    </row>
    <row r="45" spans="1:42" x14ac:dyDescent="0.2">
      <c r="A45" t="s">
        <v>97</v>
      </c>
      <c r="B45" t="s">
        <v>470</v>
      </c>
      <c r="C45">
        <v>15</v>
      </c>
      <c r="D45">
        <v>21</v>
      </c>
      <c r="E45">
        <f t="shared" si="6"/>
        <v>36</v>
      </c>
      <c r="F45">
        <v>209</v>
      </c>
      <c r="G45">
        <f t="shared" si="7"/>
        <v>29</v>
      </c>
      <c r="H45">
        <v>19</v>
      </c>
      <c r="I45">
        <v>10</v>
      </c>
      <c r="K45">
        <v>36</v>
      </c>
      <c r="L45">
        <v>29</v>
      </c>
      <c r="M45">
        <v>209</v>
      </c>
      <c r="N45">
        <f t="shared" si="8"/>
        <v>65</v>
      </c>
      <c r="O45">
        <f t="shared" si="3"/>
        <v>274</v>
      </c>
      <c r="V45" t="s">
        <v>541</v>
      </c>
      <c r="W45">
        <v>152</v>
      </c>
      <c r="AJ45">
        <v>36</v>
      </c>
      <c r="AK45">
        <v>29</v>
      </c>
      <c r="AL45">
        <v>209</v>
      </c>
      <c r="AM45">
        <v>65</v>
      </c>
      <c r="AN45">
        <v>274</v>
      </c>
      <c r="AO45" s="79">
        <f t="shared" si="4"/>
        <v>0.13138686131386862</v>
      </c>
      <c r="AP45" s="79">
        <f t="shared" si="5"/>
        <v>0.10583941605839416</v>
      </c>
    </row>
    <row r="46" spans="1:42" x14ac:dyDescent="0.2">
      <c r="A46" t="s">
        <v>98</v>
      </c>
      <c r="B46" t="s">
        <v>470</v>
      </c>
      <c r="C46">
        <v>13</v>
      </c>
      <c r="D46">
        <v>15</v>
      </c>
      <c r="E46">
        <f t="shared" si="6"/>
        <v>28</v>
      </c>
      <c r="F46">
        <v>220</v>
      </c>
      <c r="G46">
        <f t="shared" si="7"/>
        <v>28</v>
      </c>
      <c r="H46">
        <v>20</v>
      </c>
      <c r="I46">
        <v>8</v>
      </c>
      <c r="K46">
        <v>28</v>
      </c>
      <c r="L46">
        <v>28</v>
      </c>
      <c r="M46">
        <v>220</v>
      </c>
      <c r="N46">
        <f t="shared" si="8"/>
        <v>56</v>
      </c>
      <c r="O46">
        <f t="shared" si="3"/>
        <v>276</v>
      </c>
      <c r="V46" t="s">
        <v>553</v>
      </c>
      <c r="W46">
        <v>-2.0062036967793828</v>
      </c>
      <c r="AJ46">
        <v>28</v>
      </c>
      <c r="AK46">
        <v>28</v>
      </c>
      <c r="AL46">
        <v>220</v>
      </c>
      <c r="AM46">
        <v>56</v>
      </c>
      <c r="AN46">
        <v>276</v>
      </c>
      <c r="AO46" s="79">
        <f t="shared" si="4"/>
        <v>0.10144927536231885</v>
      </c>
      <c r="AP46" s="79">
        <f t="shared" si="5"/>
        <v>0.10144927536231885</v>
      </c>
    </row>
    <row r="47" spans="1:42" x14ac:dyDescent="0.2">
      <c r="A47" t="s">
        <v>99</v>
      </c>
      <c r="B47" t="s">
        <v>470</v>
      </c>
      <c r="C47">
        <v>13</v>
      </c>
      <c r="D47">
        <v>3</v>
      </c>
      <c r="E47">
        <f t="shared" si="6"/>
        <v>16</v>
      </c>
      <c r="F47">
        <v>230</v>
      </c>
      <c r="G47">
        <f t="shared" si="7"/>
        <v>32</v>
      </c>
      <c r="H47">
        <v>25</v>
      </c>
      <c r="I47">
        <v>7</v>
      </c>
      <c r="K47">
        <v>16</v>
      </c>
      <c r="L47">
        <v>32</v>
      </c>
      <c r="M47">
        <v>230</v>
      </c>
      <c r="N47">
        <f t="shared" si="8"/>
        <v>48</v>
      </c>
      <c r="O47">
        <f t="shared" si="3"/>
        <v>278</v>
      </c>
      <c r="V47" t="s">
        <v>554</v>
      </c>
      <c r="W47">
        <v>2.3304179121548845E-2</v>
      </c>
      <c r="AJ47">
        <v>16</v>
      </c>
      <c r="AK47">
        <v>32</v>
      </c>
      <c r="AL47">
        <v>230</v>
      </c>
      <c r="AM47">
        <v>48</v>
      </c>
      <c r="AN47">
        <v>278</v>
      </c>
      <c r="AO47" s="79">
        <f t="shared" si="4"/>
        <v>5.7553956834532377E-2</v>
      </c>
      <c r="AP47" s="79">
        <f t="shared" si="5"/>
        <v>0.11510791366906475</v>
      </c>
    </row>
    <row r="48" spans="1:42" x14ac:dyDescent="0.2">
      <c r="A48" t="s">
        <v>100</v>
      </c>
      <c r="B48" t="s">
        <v>470</v>
      </c>
      <c r="C48">
        <v>16</v>
      </c>
      <c r="D48">
        <v>37</v>
      </c>
      <c r="E48">
        <f t="shared" si="6"/>
        <v>53</v>
      </c>
      <c r="F48">
        <v>190</v>
      </c>
      <c r="G48">
        <f t="shared" si="7"/>
        <v>33</v>
      </c>
      <c r="H48">
        <v>15</v>
      </c>
      <c r="I48">
        <v>18</v>
      </c>
      <c r="K48">
        <v>53</v>
      </c>
      <c r="L48">
        <v>33</v>
      </c>
      <c r="M48">
        <v>190</v>
      </c>
      <c r="N48">
        <f t="shared" si="8"/>
        <v>86</v>
      </c>
      <c r="O48">
        <f t="shared" si="3"/>
        <v>276</v>
      </c>
      <c r="V48" t="s">
        <v>555</v>
      </c>
      <c r="W48">
        <v>1.6549401747078736</v>
      </c>
      <c r="AJ48">
        <v>53</v>
      </c>
      <c r="AK48">
        <v>33</v>
      </c>
      <c r="AL48">
        <v>190</v>
      </c>
      <c r="AM48">
        <v>86</v>
      </c>
      <c r="AN48">
        <v>276</v>
      </c>
      <c r="AO48" s="79">
        <f t="shared" si="4"/>
        <v>0.19202898550724637</v>
      </c>
      <c r="AP48" s="79">
        <f t="shared" si="5"/>
        <v>0.11956521739130435</v>
      </c>
    </row>
    <row r="49" spans="1:42" x14ac:dyDescent="0.2">
      <c r="A49" t="s">
        <v>101</v>
      </c>
      <c r="B49" t="s">
        <v>470</v>
      </c>
      <c r="C49">
        <v>19</v>
      </c>
      <c r="D49">
        <v>6</v>
      </c>
      <c r="E49">
        <f t="shared" si="6"/>
        <v>25</v>
      </c>
      <c r="F49">
        <v>229</v>
      </c>
      <c r="G49">
        <f t="shared" si="7"/>
        <v>20</v>
      </c>
      <c r="H49">
        <v>13</v>
      </c>
      <c r="I49">
        <v>7</v>
      </c>
      <c r="K49">
        <v>25</v>
      </c>
      <c r="L49">
        <v>20</v>
      </c>
      <c r="M49">
        <v>229</v>
      </c>
      <c r="N49">
        <f t="shared" si="8"/>
        <v>45</v>
      </c>
      <c r="O49">
        <f t="shared" si="3"/>
        <v>274</v>
      </c>
      <c r="V49" s="1" t="s">
        <v>556</v>
      </c>
      <c r="W49" s="1">
        <v>4.660835824309769E-2</v>
      </c>
      <c r="AJ49">
        <v>25</v>
      </c>
      <c r="AK49">
        <v>20</v>
      </c>
      <c r="AL49">
        <v>229</v>
      </c>
      <c r="AM49">
        <v>45</v>
      </c>
      <c r="AN49">
        <v>274</v>
      </c>
      <c r="AO49" s="79">
        <f t="shared" si="4"/>
        <v>9.1240875912408759E-2</v>
      </c>
      <c r="AP49" s="79">
        <f t="shared" si="5"/>
        <v>7.2992700729927001E-2</v>
      </c>
    </row>
    <row r="50" spans="1:42" ht="17" thickBot="1" x14ac:dyDescent="0.25">
      <c r="A50" t="s">
        <v>102</v>
      </c>
      <c r="B50" t="s">
        <v>470</v>
      </c>
      <c r="C50">
        <v>14</v>
      </c>
      <c r="D50">
        <v>9</v>
      </c>
      <c r="E50">
        <f t="shared" si="6"/>
        <v>23</v>
      </c>
      <c r="F50">
        <v>200</v>
      </c>
      <c r="G50">
        <f t="shared" si="7"/>
        <v>52</v>
      </c>
      <c r="H50">
        <v>41</v>
      </c>
      <c r="I50">
        <v>11</v>
      </c>
      <c r="K50">
        <v>23</v>
      </c>
      <c r="L50">
        <v>52</v>
      </c>
      <c r="M50">
        <v>200</v>
      </c>
      <c r="N50">
        <f t="shared" si="8"/>
        <v>75</v>
      </c>
      <c r="O50">
        <f t="shared" si="3"/>
        <v>275</v>
      </c>
      <c r="V50" s="27" t="s">
        <v>557</v>
      </c>
      <c r="W50" s="27">
        <v>1.9756939278152725</v>
      </c>
      <c r="X50" s="27"/>
      <c r="AJ50">
        <v>23</v>
      </c>
      <c r="AK50">
        <v>52</v>
      </c>
      <c r="AL50">
        <v>200</v>
      </c>
      <c r="AM50">
        <v>75</v>
      </c>
      <c r="AN50">
        <v>275</v>
      </c>
      <c r="AO50" s="79">
        <f t="shared" si="4"/>
        <v>8.3636363636363634E-2</v>
      </c>
      <c r="AP50" s="79">
        <f t="shared" si="5"/>
        <v>0.18909090909090909</v>
      </c>
    </row>
    <row r="51" spans="1:42" x14ac:dyDescent="0.2">
      <c r="A51" t="s">
        <v>103</v>
      </c>
      <c r="B51" t="s">
        <v>470</v>
      </c>
      <c r="C51">
        <v>13</v>
      </c>
      <c r="D51">
        <v>10</v>
      </c>
      <c r="E51">
        <f t="shared" si="6"/>
        <v>23</v>
      </c>
      <c r="F51">
        <v>215</v>
      </c>
      <c r="G51">
        <f t="shared" si="7"/>
        <v>37</v>
      </c>
      <c r="H51">
        <v>28</v>
      </c>
      <c r="I51">
        <v>9</v>
      </c>
      <c r="K51">
        <v>23</v>
      </c>
      <c r="L51">
        <v>37</v>
      </c>
      <c r="M51">
        <v>215</v>
      </c>
      <c r="N51">
        <f t="shared" si="8"/>
        <v>60</v>
      </c>
      <c r="O51">
        <f t="shared" si="3"/>
        <v>275</v>
      </c>
      <c r="AJ51">
        <v>23</v>
      </c>
      <c r="AK51">
        <v>37</v>
      </c>
      <c r="AL51">
        <v>215</v>
      </c>
      <c r="AM51">
        <v>60</v>
      </c>
      <c r="AN51">
        <v>275</v>
      </c>
      <c r="AO51" s="79">
        <f t="shared" si="4"/>
        <v>8.3636363636363634E-2</v>
      </c>
      <c r="AP51" s="79">
        <f t="shared" si="5"/>
        <v>0.13454545454545455</v>
      </c>
    </row>
    <row r="52" spans="1:42" x14ac:dyDescent="0.2">
      <c r="A52" t="s">
        <v>104</v>
      </c>
      <c r="B52" t="s">
        <v>470</v>
      </c>
      <c r="C52">
        <v>26</v>
      </c>
      <c r="D52">
        <v>14</v>
      </c>
      <c r="E52">
        <f t="shared" si="6"/>
        <v>40</v>
      </c>
      <c r="F52">
        <v>219</v>
      </c>
      <c r="G52">
        <f t="shared" si="7"/>
        <v>17</v>
      </c>
      <c r="H52">
        <v>11</v>
      </c>
      <c r="I52">
        <v>6</v>
      </c>
      <c r="K52">
        <v>40</v>
      </c>
      <c r="L52">
        <v>17</v>
      </c>
      <c r="M52">
        <v>219</v>
      </c>
      <c r="N52">
        <f t="shared" si="8"/>
        <v>57</v>
      </c>
      <c r="O52">
        <f t="shared" si="3"/>
        <v>276</v>
      </c>
      <c r="AJ52">
        <v>40</v>
      </c>
      <c r="AK52">
        <v>17</v>
      </c>
      <c r="AL52">
        <v>219</v>
      </c>
      <c r="AM52">
        <v>57</v>
      </c>
      <c r="AN52">
        <v>276</v>
      </c>
      <c r="AO52" s="79">
        <f t="shared" si="4"/>
        <v>0.14492753623188406</v>
      </c>
      <c r="AP52" s="79">
        <f t="shared" si="5"/>
        <v>6.1594202898550728E-2</v>
      </c>
    </row>
    <row r="53" spans="1:42" x14ac:dyDescent="0.2">
      <c r="A53" t="s">
        <v>105</v>
      </c>
      <c r="B53" t="s">
        <v>470</v>
      </c>
      <c r="C53">
        <v>13</v>
      </c>
      <c r="D53">
        <v>25</v>
      </c>
      <c r="E53">
        <f t="shared" si="6"/>
        <v>38</v>
      </c>
      <c r="F53">
        <v>215</v>
      </c>
      <c r="G53">
        <f t="shared" si="7"/>
        <v>22</v>
      </c>
      <c r="H53">
        <v>13</v>
      </c>
      <c r="I53">
        <v>9</v>
      </c>
      <c r="K53">
        <v>38</v>
      </c>
      <c r="L53">
        <v>22</v>
      </c>
      <c r="M53">
        <v>215</v>
      </c>
      <c r="N53">
        <f t="shared" si="8"/>
        <v>60</v>
      </c>
      <c r="O53">
        <f t="shared" si="3"/>
        <v>275</v>
      </c>
      <c r="AJ53">
        <v>38</v>
      </c>
      <c r="AK53">
        <v>22</v>
      </c>
      <c r="AL53">
        <v>215</v>
      </c>
      <c r="AM53">
        <v>60</v>
      </c>
      <c r="AN53">
        <v>275</v>
      </c>
      <c r="AO53" s="79">
        <f t="shared" si="4"/>
        <v>0.13818181818181818</v>
      </c>
      <c r="AP53" s="79">
        <f t="shared" si="5"/>
        <v>0.08</v>
      </c>
    </row>
    <row r="54" spans="1:42" x14ac:dyDescent="0.2">
      <c r="A54" t="s">
        <v>106</v>
      </c>
      <c r="B54" t="s">
        <v>470</v>
      </c>
      <c r="C54">
        <v>24</v>
      </c>
      <c r="D54">
        <v>26</v>
      </c>
      <c r="E54">
        <f t="shared" si="6"/>
        <v>50</v>
      </c>
      <c r="F54">
        <v>200</v>
      </c>
      <c r="G54">
        <f t="shared" si="7"/>
        <v>27</v>
      </c>
      <c r="H54">
        <v>19</v>
      </c>
      <c r="I54">
        <v>8</v>
      </c>
      <c r="K54">
        <v>50</v>
      </c>
      <c r="L54">
        <v>27</v>
      </c>
      <c r="M54">
        <v>200</v>
      </c>
      <c r="N54">
        <f t="shared" si="8"/>
        <v>77</v>
      </c>
      <c r="O54">
        <f t="shared" si="3"/>
        <v>277</v>
      </c>
      <c r="AJ54">
        <v>50</v>
      </c>
      <c r="AK54">
        <v>27</v>
      </c>
      <c r="AL54">
        <v>200</v>
      </c>
      <c r="AM54">
        <v>77</v>
      </c>
      <c r="AN54">
        <v>277</v>
      </c>
      <c r="AO54" s="79">
        <f t="shared" si="4"/>
        <v>0.18050541516245489</v>
      </c>
      <c r="AP54" s="79">
        <f t="shared" si="5"/>
        <v>9.7472924187725629E-2</v>
      </c>
    </row>
    <row r="55" spans="1:42" x14ac:dyDescent="0.2">
      <c r="A55" t="s">
        <v>107</v>
      </c>
      <c r="B55" t="s">
        <v>470</v>
      </c>
      <c r="C55">
        <v>13</v>
      </c>
      <c r="D55">
        <v>4</v>
      </c>
      <c r="E55">
        <f t="shared" si="6"/>
        <v>17</v>
      </c>
      <c r="F55">
        <v>234</v>
      </c>
      <c r="G55">
        <f t="shared" si="7"/>
        <v>25</v>
      </c>
      <c r="H55">
        <v>18</v>
      </c>
      <c r="I55">
        <v>7</v>
      </c>
      <c r="K55">
        <v>17</v>
      </c>
      <c r="L55">
        <v>25</v>
      </c>
      <c r="M55">
        <v>234</v>
      </c>
      <c r="N55">
        <f t="shared" si="8"/>
        <v>42</v>
      </c>
      <c r="O55">
        <f t="shared" si="3"/>
        <v>276</v>
      </c>
      <c r="AJ55">
        <v>17</v>
      </c>
      <c r="AK55">
        <v>25</v>
      </c>
      <c r="AL55">
        <v>234</v>
      </c>
      <c r="AM55">
        <v>42</v>
      </c>
      <c r="AN55">
        <v>276</v>
      </c>
      <c r="AO55" s="79">
        <f t="shared" si="4"/>
        <v>6.1594202898550728E-2</v>
      </c>
      <c r="AP55" s="79">
        <f t="shared" si="5"/>
        <v>9.0579710144927536E-2</v>
      </c>
    </row>
    <row r="56" spans="1:42" x14ac:dyDescent="0.2">
      <c r="A56" t="s">
        <v>108</v>
      </c>
      <c r="B56" t="s">
        <v>470</v>
      </c>
      <c r="C56">
        <v>14</v>
      </c>
      <c r="D56">
        <v>7</v>
      </c>
      <c r="E56">
        <f t="shared" si="6"/>
        <v>21</v>
      </c>
      <c r="F56">
        <v>227</v>
      </c>
      <c r="G56">
        <f t="shared" si="7"/>
        <v>28</v>
      </c>
      <c r="H56">
        <v>22</v>
      </c>
      <c r="I56">
        <v>6</v>
      </c>
      <c r="K56">
        <v>21</v>
      </c>
      <c r="L56">
        <v>28</v>
      </c>
      <c r="M56">
        <v>227</v>
      </c>
      <c r="N56">
        <f t="shared" si="8"/>
        <v>49</v>
      </c>
      <c r="O56">
        <f t="shared" si="3"/>
        <v>276</v>
      </c>
      <c r="AJ56">
        <v>21</v>
      </c>
      <c r="AK56">
        <v>28</v>
      </c>
      <c r="AL56">
        <v>227</v>
      </c>
      <c r="AM56">
        <v>49</v>
      </c>
      <c r="AN56">
        <v>276</v>
      </c>
      <c r="AO56" s="79">
        <f t="shared" si="4"/>
        <v>7.6086956521739135E-2</v>
      </c>
      <c r="AP56" s="79">
        <f t="shared" si="5"/>
        <v>0.10144927536231885</v>
      </c>
    </row>
    <row r="57" spans="1:42" x14ac:dyDescent="0.2">
      <c r="A57" t="s">
        <v>109</v>
      </c>
      <c r="B57" t="s">
        <v>470</v>
      </c>
      <c r="C57">
        <v>13</v>
      </c>
      <c r="D57">
        <v>5</v>
      </c>
      <c r="E57">
        <f t="shared" si="6"/>
        <v>18</v>
      </c>
      <c r="F57">
        <v>229</v>
      </c>
      <c r="G57">
        <f t="shared" si="7"/>
        <v>25</v>
      </c>
      <c r="H57">
        <v>19</v>
      </c>
      <c r="I57">
        <v>6</v>
      </c>
      <c r="K57">
        <v>18</v>
      </c>
      <c r="L57">
        <v>25</v>
      </c>
      <c r="M57">
        <v>229</v>
      </c>
      <c r="N57">
        <f t="shared" si="8"/>
        <v>43</v>
      </c>
      <c r="O57">
        <f t="shared" si="3"/>
        <v>272</v>
      </c>
      <c r="AJ57">
        <v>18</v>
      </c>
      <c r="AK57">
        <v>25</v>
      </c>
      <c r="AL57">
        <v>229</v>
      </c>
      <c r="AM57">
        <v>43</v>
      </c>
      <c r="AN57">
        <v>272</v>
      </c>
      <c r="AO57" s="79">
        <f t="shared" si="4"/>
        <v>6.6176470588235295E-2</v>
      </c>
      <c r="AP57" s="79">
        <f t="shared" si="5"/>
        <v>9.1911764705882359E-2</v>
      </c>
    </row>
    <row r="58" spans="1:42" x14ac:dyDescent="0.2">
      <c r="A58" t="s">
        <v>110</v>
      </c>
      <c r="B58" t="s">
        <v>470</v>
      </c>
      <c r="C58">
        <v>13</v>
      </c>
      <c r="D58">
        <v>4</v>
      </c>
      <c r="E58">
        <f t="shared" si="6"/>
        <v>17</v>
      </c>
      <c r="F58">
        <v>213</v>
      </c>
      <c r="G58">
        <f t="shared" si="7"/>
        <v>32</v>
      </c>
      <c r="H58">
        <v>21</v>
      </c>
      <c r="I58">
        <v>11</v>
      </c>
      <c r="K58">
        <v>17</v>
      </c>
      <c r="L58">
        <v>32</v>
      </c>
      <c r="M58">
        <v>213</v>
      </c>
      <c r="N58">
        <f t="shared" si="8"/>
        <v>49</v>
      </c>
      <c r="O58">
        <f t="shared" si="3"/>
        <v>262</v>
      </c>
      <c r="AJ58">
        <v>17</v>
      </c>
      <c r="AK58">
        <v>32</v>
      </c>
      <c r="AL58">
        <v>213</v>
      </c>
      <c r="AM58">
        <v>49</v>
      </c>
      <c r="AN58">
        <v>262</v>
      </c>
      <c r="AO58" s="79">
        <f t="shared" si="4"/>
        <v>6.4885496183206104E-2</v>
      </c>
      <c r="AP58" s="79">
        <f t="shared" si="5"/>
        <v>0.12213740458015267</v>
      </c>
    </row>
    <row r="59" spans="1:42" x14ac:dyDescent="0.2">
      <c r="A59" t="s">
        <v>111</v>
      </c>
      <c r="B59" t="s">
        <v>470</v>
      </c>
      <c r="C59">
        <v>13</v>
      </c>
      <c r="D59">
        <v>4</v>
      </c>
      <c r="E59">
        <f t="shared" si="6"/>
        <v>17</v>
      </c>
      <c r="F59">
        <v>236</v>
      </c>
      <c r="G59">
        <f t="shared" si="7"/>
        <v>20</v>
      </c>
      <c r="H59">
        <v>14</v>
      </c>
      <c r="I59">
        <v>6</v>
      </c>
      <c r="K59">
        <v>17</v>
      </c>
      <c r="L59">
        <v>20</v>
      </c>
      <c r="M59">
        <v>236</v>
      </c>
      <c r="N59">
        <f t="shared" si="8"/>
        <v>37</v>
      </c>
      <c r="O59">
        <f t="shared" si="3"/>
        <v>273</v>
      </c>
      <c r="AJ59">
        <v>17</v>
      </c>
      <c r="AK59">
        <v>20</v>
      </c>
      <c r="AL59">
        <v>236</v>
      </c>
      <c r="AM59">
        <v>37</v>
      </c>
      <c r="AN59">
        <v>273</v>
      </c>
      <c r="AO59" s="79">
        <f t="shared" si="4"/>
        <v>6.2271062271062272E-2</v>
      </c>
      <c r="AP59" s="79">
        <f t="shared" si="5"/>
        <v>7.3260073260073263E-2</v>
      </c>
    </row>
    <row r="60" spans="1:42" x14ac:dyDescent="0.2">
      <c r="A60" t="s">
        <v>112</v>
      </c>
      <c r="B60" t="s">
        <v>470</v>
      </c>
      <c r="C60">
        <v>14</v>
      </c>
      <c r="D60">
        <v>4</v>
      </c>
      <c r="E60">
        <f t="shared" si="6"/>
        <v>18</v>
      </c>
      <c r="F60">
        <v>241</v>
      </c>
      <c r="G60">
        <f t="shared" si="7"/>
        <v>19</v>
      </c>
      <c r="H60">
        <v>13</v>
      </c>
      <c r="I60">
        <v>6</v>
      </c>
      <c r="K60">
        <v>18</v>
      </c>
      <c r="L60">
        <v>19</v>
      </c>
      <c r="M60">
        <v>241</v>
      </c>
      <c r="N60">
        <f t="shared" si="8"/>
        <v>37</v>
      </c>
      <c r="O60">
        <f t="shared" si="3"/>
        <v>278</v>
      </c>
      <c r="AJ60">
        <v>18</v>
      </c>
      <c r="AK60">
        <v>19</v>
      </c>
      <c r="AL60">
        <v>241</v>
      </c>
      <c r="AM60">
        <v>37</v>
      </c>
      <c r="AN60">
        <v>278</v>
      </c>
      <c r="AO60" s="79">
        <f t="shared" si="4"/>
        <v>6.4748201438848921E-2</v>
      </c>
      <c r="AP60" s="79">
        <f t="shared" si="5"/>
        <v>6.83453237410072E-2</v>
      </c>
    </row>
    <row r="61" spans="1:42" x14ac:dyDescent="0.2">
      <c r="A61" t="s">
        <v>113</v>
      </c>
      <c r="B61" t="s">
        <v>470</v>
      </c>
      <c r="C61">
        <v>13</v>
      </c>
      <c r="D61">
        <v>4</v>
      </c>
      <c r="E61">
        <f t="shared" si="6"/>
        <v>17</v>
      </c>
      <c r="F61">
        <v>236</v>
      </c>
      <c r="G61">
        <f t="shared" si="7"/>
        <v>22</v>
      </c>
      <c r="H61">
        <v>16</v>
      </c>
      <c r="I61">
        <v>6</v>
      </c>
      <c r="K61">
        <v>17</v>
      </c>
      <c r="L61">
        <v>22</v>
      </c>
      <c r="M61">
        <v>236</v>
      </c>
      <c r="N61">
        <f t="shared" si="8"/>
        <v>39</v>
      </c>
      <c r="O61">
        <f t="shared" si="3"/>
        <v>275</v>
      </c>
      <c r="AJ61">
        <v>17</v>
      </c>
      <c r="AK61">
        <v>22</v>
      </c>
      <c r="AL61">
        <v>236</v>
      </c>
      <c r="AM61">
        <v>39</v>
      </c>
      <c r="AN61">
        <v>275</v>
      </c>
      <c r="AO61" s="79">
        <f t="shared" si="4"/>
        <v>6.1818181818181821E-2</v>
      </c>
      <c r="AP61" s="79">
        <f t="shared" si="5"/>
        <v>0.08</v>
      </c>
    </row>
    <row r="62" spans="1:42" x14ac:dyDescent="0.2">
      <c r="A62" t="s">
        <v>114</v>
      </c>
      <c r="B62" t="s">
        <v>470</v>
      </c>
      <c r="C62">
        <v>13</v>
      </c>
      <c r="D62">
        <v>4</v>
      </c>
      <c r="E62">
        <f t="shared" si="6"/>
        <v>17</v>
      </c>
      <c r="F62">
        <v>238</v>
      </c>
      <c r="G62">
        <f t="shared" si="7"/>
        <v>22</v>
      </c>
      <c r="H62">
        <v>13</v>
      </c>
      <c r="I62">
        <v>9</v>
      </c>
      <c r="K62">
        <v>17</v>
      </c>
      <c r="L62">
        <v>22</v>
      </c>
      <c r="M62">
        <v>238</v>
      </c>
      <c r="N62">
        <f t="shared" si="8"/>
        <v>39</v>
      </c>
      <c r="O62">
        <f t="shared" si="3"/>
        <v>277</v>
      </c>
      <c r="AJ62">
        <v>17</v>
      </c>
      <c r="AK62">
        <v>22</v>
      </c>
      <c r="AL62">
        <v>238</v>
      </c>
      <c r="AM62">
        <v>39</v>
      </c>
      <c r="AN62">
        <v>277</v>
      </c>
      <c r="AO62" s="79">
        <f t="shared" si="4"/>
        <v>6.1371841155234655E-2</v>
      </c>
      <c r="AP62" s="79">
        <f t="shared" si="5"/>
        <v>7.9422382671480149E-2</v>
      </c>
    </row>
    <row r="63" spans="1:42" x14ac:dyDescent="0.2">
      <c r="A63" t="s">
        <v>115</v>
      </c>
      <c r="B63" t="s">
        <v>470</v>
      </c>
      <c r="C63">
        <v>15</v>
      </c>
      <c r="D63">
        <v>8</v>
      </c>
      <c r="E63">
        <f t="shared" si="6"/>
        <v>23</v>
      </c>
      <c r="F63">
        <v>201</v>
      </c>
      <c r="G63">
        <f t="shared" si="7"/>
        <v>48</v>
      </c>
      <c r="H63">
        <v>39</v>
      </c>
      <c r="I63">
        <v>9</v>
      </c>
      <c r="K63">
        <v>23</v>
      </c>
      <c r="L63">
        <v>48</v>
      </c>
      <c r="M63">
        <v>201</v>
      </c>
      <c r="N63">
        <f t="shared" si="8"/>
        <v>71</v>
      </c>
      <c r="O63">
        <f t="shared" si="3"/>
        <v>272</v>
      </c>
      <c r="AJ63">
        <v>23</v>
      </c>
      <c r="AK63">
        <v>48</v>
      </c>
      <c r="AL63">
        <v>201</v>
      </c>
      <c r="AM63">
        <v>71</v>
      </c>
      <c r="AN63">
        <v>272</v>
      </c>
      <c r="AO63" s="79">
        <f t="shared" si="4"/>
        <v>8.455882352941177E-2</v>
      </c>
      <c r="AP63" s="79">
        <f t="shared" si="5"/>
        <v>0.17647058823529413</v>
      </c>
    </row>
    <row r="64" spans="1:42" x14ac:dyDescent="0.2">
      <c r="A64" t="s">
        <v>116</v>
      </c>
      <c r="B64" t="s">
        <v>470</v>
      </c>
      <c r="C64">
        <v>13</v>
      </c>
      <c r="D64">
        <v>5</v>
      </c>
      <c r="E64">
        <f t="shared" si="6"/>
        <v>18</v>
      </c>
      <c r="F64">
        <v>211</v>
      </c>
      <c r="G64">
        <f t="shared" si="7"/>
        <v>47</v>
      </c>
      <c r="H64">
        <v>39</v>
      </c>
      <c r="I64">
        <v>8</v>
      </c>
      <c r="K64">
        <v>18</v>
      </c>
      <c r="L64">
        <v>47</v>
      </c>
      <c r="M64">
        <v>211</v>
      </c>
      <c r="N64">
        <f t="shared" si="8"/>
        <v>65</v>
      </c>
      <c r="O64">
        <f t="shared" si="3"/>
        <v>276</v>
      </c>
      <c r="AJ64">
        <v>18</v>
      </c>
      <c r="AK64">
        <v>47</v>
      </c>
      <c r="AL64">
        <v>211</v>
      </c>
      <c r="AM64">
        <v>65</v>
      </c>
      <c r="AN64">
        <v>276</v>
      </c>
      <c r="AO64" s="79">
        <f t="shared" si="4"/>
        <v>6.5217391304347824E-2</v>
      </c>
      <c r="AP64" s="79">
        <f t="shared" si="5"/>
        <v>0.17028985507246377</v>
      </c>
    </row>
    <row r="65" spans="1:42" x14ac:dyDescent="0.2">
      <c r="A65" t="s">
        <v>117</v>
      </c>
      <c r="B65" t="s">
        <v>470</v>
      </c>
      <c r="C65">
        <v>14</v>
      </c>
      <c r="D65">
        <v>5</v>
      </c>
      <c r="E65">
        <f t="shared" si="6"/>
        <v>19</v>
      </c>
      <c r="F65">
        <v>237</v>
      </c>
      <c r="G65">
        <f t="shared" si="7"/>
        <v>22</v>
      </c>
      <c r="H65">
        <v>16</v>
      </c>
      <c r="I65">
        <v>6</v>
      </c>
      <c r="K65">
        <v>19</v>
      </c>
      <c r="L65">
        <v>22</v>
      </c>
      <c r="M65">
        <v>237</v>
      </c>
      <c r="N65">
        <f t="shared" si="8"/>
        <v>41</v>
      </c>
      <c r="O65">
        <f t="shared" si="3"/>
        <v>278</v>
      </c>
      <c r="AJ65">
        <v>19</v>
      </c>
      <c r="AK65">
        <v>22</v>
      </c>
      <c r="AL65">
        <v>237</v>
      </c>
      <c r="AM65">
        <v>41</v>
      </c>
      <c r="AN65">
        <v>278</v>
      </c>
      <c r="AO65" s="79">
        <f t="shared" si="4"/>
        <v>6.83453237410072E-2</v>
      </c>
      <c r="AP65" s="79">
        <f t="shared" si="5"/>
        <v>7.9136690647482008E-2</v>
      </c>
    </row>
    <row r="66" spans="1:42" x14ac:dyDescent="0.2">
      <c r="A66" t="s">
        <v>118</v>
      </c>
      <c r="B66" t="s">
        <v>470</v>
      </c>
      <c r="C66">
        <v>15</v>
      </c>
      <c r="D66">
        <v>4</v>
      </c>
      <c r="E66">
        <f t="shared" si="6"/>
        <v>19</v>
      </c>
      <c r="F66">
        <v>232</v>
      </c>
      <c r="G66">
        <f t="shared" si="7"/>
        <v>23</v>
      </c>
      <c r="H66">
        <v>16</v>
      </c>
      <c r="I66">
        <v>7</v>
      </c>
      <c r="K66">
        <v>19</v>
      </c>
      <c r="L66">
        <v>23</v>
      </c>
      <c r="M66">
        <v>232</v>
      </c>
      <c r="N66">
        <f t="shared" si="8"/>
        <v>42</v>
      </c>
      <c r="O66">
        <f t="shared" si="3"/>
        <v>274</v>
      </c>
      <c r="AJ66">
        <v>19</v>
      </c>
      <c r="AK66">
        <v>23</v>
      </c>
      <c r="AL66">
        <v>232</v>
      </c>
      <c r="AM66">
        <v>42</v>
      </c>
      <c r="AN66">
        <v>274</v>
      </c>
      <c r="AO66" s="79">
        <f t="shared" si="4"/>
        <v>6.9343065693430656E-2</v>
      </c>
      <c r="AP66" s="79">
        <f t="shared" si="5"/>
        <v>8.3941605839416053E-2</v>
      </c>
    </row>
    <row r="67" spans="1:42" x14ac:dyDescent="0.2">
      <c r="A67" t="s">
        <v>119</v>
      </c>
      <c r="B67" t="s">
        <v>470</v>
      </c>
      <c r="C67">
        <v>14</v>
      </c>
      <c r="D67">
        <v>18</v>
      </c>
      <c r="E67">
        <f t="shared" si="6"/>
        <v>32</v>
      </c>
      <c r="F67">
        <v>182</v>
      </c>
      <c r="G67">
        <f t="shared" si="7"/>
        <v>61</v>
      </c>
      <c r="H67">
        <v>46</v>
      </c>
      <c r="I67">
        <v>15</v>
      </c>
      <c r="K67">
        <v>32</v>
      </c>
      <c r="L67">
        <v>61</v>
      </c>
      <c r="M67">
        <v>182</v>
      </c>
      <c r="N67">
        <f t="shared" si="8"/>
        <v>93</v>
      </c>
      <c r="O67">
        <f t="shared" ref="O67:O78" si="9">SUM(K67:M67)</f>
        <v>275</v>
      </c>
      <c r="AJ67">
        <v>32</v>
      </c>
      <c r="AK67">
        <v>61</v>
      </c>
      <c r="AL67">
        <v>182</v>
      </c>
      <c r="AM67">
        <v>93</v>
      </c>
      <c r="AN67">
        <v>275</v>
      </c>
      <c r="AO67" s="79">
        <f t="shared" ref="AO67:AO78" si="10">AJ67/AN67</f>
        <v>0.11636363636363636</v>
      </c>
      <c r="AP67" s="79">
        <f t="shared" ref="AP67:AP78" si="11">AK67/AN67</f>
        <v>0.22181818181818183</v>
      </c>
    </row>
    <row r="68" spans="1:42" x14ac:dyDescent="0.2">
      <c r="A68" t="s">
        <v>120</v>
      </c>
      <c r="B68" t="s">
        <v>470</v>
      </c>
      <c r="C68">
        <v>15</v>
      </c>
      <c r="D68">
        <v>14</v>
      </c>
      <c r="E68">
        <f t="shared" si="6"/>
        <v>29</v>
      </c>
      <c r="F68">
        <v>185</v>
      </c>
      <c r="G68">
        <f t="shared" si="7"/>
        <v>65</v>
      </c>
      <c r="H68">
        <v>42</v>
      </c>
      <c r="I68">
        <v>23</v>
      </c>
      <c r="K68">
        <v>29</v>
      </c>
      <c r="L68">
        <v>65</v>
      </c>
      <c r="M68">
        <v>185</v>
      </c>
      <c r="N68">
        <f t="shared" si="8"/>
        <v>94</v>
      </c>
      <c r="O68">
        <f t="shared" si="9"/>
        <v>279</v>
      </c>
      <c r="AJ68">
        <v>29</v>
      </c>
      <c r="AK68">
        <v>65</v>
      </c>
      <c r="AL68">
        <v>185</v>
      </c>
      <c r="AM68">
        <v>94</v>
      </c>
      <c r="AN68">
        <v>279</v>
      </c>
      <c r="AO68" s="79">
        <f t="shared" si="10"/>
        <v>0.1039426523297491</v>
      </c>
      <c r="AP68" s="79">
        <f t="shared" si="11"/>
        <v>0.23297491039426524</v>
      </c>
    </row>
    <row r="69" spans="1:42" x14ac:dyDescent="0.2">
      <c r="A69" t="s">
        <v>121</v>
      </c>
      <c r="B69" t="s">
        <v>470</v>
      </c>
      <c r="C69">
        <v>24</v>
      </c>
      <c r="D69">
        <v>4</v>
      </c>
      <c r="E69">
        <f t="shared" si="6"/>
        <v>28</v>
      </c>
      <c r="F69">
        <v>231</v>
      </c>
      <c r="G69">
        <f t="shared" si="7"/>
        <v>18</v>
      </c>
      <c r="H69">
        <v>11</v>
      </c>
      <c r="I69">
        <v>7</v>
      </c>
      <c r="K69">
        <v>28</v>
      </c>
      <c r="L69">
        <v>18</v>
      </c>
      <c r="M69">
        <v>231</v>
      </c>
      <c r="N69">
        <f t="shared" si="8"/>
        <v>46</v>
      </c>
      <c r="O69">
        <f t="shared" si="9"/>
        <v>277</v>
      </c>
      <c r="AJ69">
        <v>28</v>
      </c>
      <c r="AK69">
        <v>18</v>
      </c>
      <c r="AL69">
        <v>231</v>
      </c>
      <c r="AM69">
        <v>46</v>
      </c>
      <c r="AN69">
        <v>277</v>
      </c>
      <c r="AO69" s="79">
        <f t="shared" si="10"/>
        <v>0.10108303249097472</v>
      </c>
      <c r="AP69" s="79">
        <f t="shared" si="11"/>
        <v>6.4981949458483748E-2</v>
      </c>
    </row>
    <row r="70" spans="1:42" x14ac:dyDescent="0.2">
      <c r="A70" t="s">
        <v>122</v>
      </c>
      <c r="B70" t="s">
        <v>470</v>
      </c>
      <c r="C70">
        <v>14</v>
      </c>
      <c r="D70">
        <v>9</v>
      </c>
      <c r="E70">
        <f t="shared" si="6"/>
        <v>23</v>
      </c>
      <c r="F70">
        <v>212</v>
      </c>
      <c r="G70">
        <f t="shared" si="7"/>
        <v>40</v>
      </c>
      <c r="H70">
        <v>29</v>
      </c>
      <c r="I70">
        <v>11</v>
      </c>
      <c r="K70">
        <v>23</v>
      </c>
      <c r="L70">
        <v>40</v>
      </c>
      <c r="M70">
        <v>212</v>
      </c>
      <c r="N70">
        <f t="shared" si="8"/>
        <v>63</v>
      </c>
      <c r="O70">
        <f t="shared" si="9"/>
        <v>275</v>
      </c>
      <c r="AJ70">
        <v>23</v>
      </c>
      <c r="AK70">
        <v>40</v>
      </c>
      <c r="AL70">
        <v>212</v>
      </c>
      <c r="AM70">
        <v>63</v>
      </c>
      <c r="AN70">
        <v>275</v>
      </c>
      <c r="AO70" s="79">
        <f t="shared" si="10"/>
        <v>8.3636363636363634E-2</v>
      </c>
      <c r="AP70" s="79">
        <f t="shared" si="11"/>
        <v>0.14545454545454545</v>
      </c>
    </row>
    <row r="71" spans="1:42" x14ac:dyDescent="0.2">
      <c r="A71" t="s">
        <v>123</v>
      </c>
      <c r="B71" t="s">
        <v>470</v>
      </c>
      <c r="C71">
        <v>22</v>
      </c>
      <c r="D71">
        <v>6</v>
      </c>
      <c r="E71">
        <f t="shared" si="6"/>
        <v>28</v>
      </c>
      <c r="F71">
        <v>200</v>
      </c>
      <c r="G71">
        <f t="shared" si="7"/>
        <v>45</v>
      </c>
      <c r="H71">
        <v>32</v>
      </c>
      <c r="I71">
        <v>13</v>
      </c>
      <c r="K71">
        <v>28</v>
      </c>
      <c r="L71">
        <v>45</v>
      </c>
      <c r="M71">
        <v>200</v>
      </c>
      <c r="N71">
        <f t="shared" si="8"/>
        <v>73</v>
      </c>
      <c r="O71">
        <f t="shared" si="9"/>
        <v>273</v>
      </c>
      <c r="AJ71">
        <v>28</v>
      </c>
      <c r="AK71">
        <v>45</v>
      </c>
      <c r="AL71">
        <v>200</v>
      </c>
      <c r="AM71">
        <v>73</v>
      </c>
      <c r="AN71">
        <v>273</v>
      </c>
      <c r="AO71" s="79">
        <f t="shared" si="10"/>
        <v>0.10256410256410256</v>
      </c>
      <c r="AP71" s="79">
        <f t="shared" si="11"/>
        <v>0.16483516483516483</v>
      </c>
    </row>
    <row r="72" spans="1:42" x14ac:dyDescent="0.2">
      <c r="A72" t="s">
        <v>124</v>
      </c>
      <c r="B72" t="s">
        <v>470</v>
      </c>
      <c r="C72">
        <v>14</v>
      </c>
      <c r="D72">
        <v>4</v>
      </c>
      <c r="E72">
        <f t="shared" si="6"/>
        <v>18</v>
      </c>
      <c r="F72">
        <v>205</v>
      </c>
      <c r="G72">
        <f t="shared" si="7"/>
        <v>47</v>
      </c>
      <c r="H72">
        <v>31</v>
      </c>
      <c r="I72">
        <v>16</v>
      </c>
      <c r="K72">
        <v>18</v>
      </c>
      <c r="L72">
        <v>47</v>
      </c>
      <c r="M72">
        <v>205</v>
      </c>
      <c r="N72">
        <f t="shared" si="8"/>
        <v>65</v>
      </c>
      <c r="O72">
        <f t="shared" si="9"/>
        <v>270</v>
      </c>
      <c r="AJ72">
        <v>18</v>
      </c>
      <c r="AK72">
        <v>47</v>
      </c>
      <c r="AL72">
        <v>205</v>
      </c>
      <c r="AM72">
        <v>65</v>
      </c>
      <c r="AN72">
        <v>270</v>
      </c>
      <c r="AO72" s="79">
        <f t="shared" si="10"/>
        <v>6.6666666666666666E-2</v>
      </c>
      <c r="AP72" s="79">
        <f t="shared" si="11"/>
        <v>0.17407407407407408</v>
      </c>
    </row>
    <row r="73" spans="1:42" x14ac:dyDescent="0.2">
      <c r="A73" t="s">
        <v>125</v>
      </c>
      <c r="B73" t="s">
        <v>470</v>
      </c>
      <c r="C73">
        <v>14</v>
      </c>
      <c r="D73">
        <v>46</v>
      </c>
      <c r="E73">
        <f t="shared" si="6"/>
        <v>60</v>
      </c>
      <c r="F73">
        <v>200</v>
      </c>
      <c r="G73">
        <f t="shared" si="7"/>
        <v>16</v>
      </c>
      <c r="H73">
        <v>9</v>
      </c>
      <c r="I73">
        <v>7</v>
      </c>
      <c r="K73">
        <v>60</v>
      </c>
      <c r="L73">
        <v>16</v>
      </c>
      <c r="M73">
        <v>200</v>
      </c>
      <c r="N73">
        <f t="shared" si="8"/>
        <v>76</v>
      </c>
      <c r="O73">
        <f t="shared" si="9"/>
        <v>276</v>
      </c>
      <c r="AJ73">
        <v>60</v>
      </c>
      <c r="AK73">
        <v>16</v>
      </c>
      <c r="AL73">
        <v>200</v>
      </c>
      <c r="AM73">
        <v>76</v>
      </c>
      <c r="AN73">
        <v>276</v>
      </c>
      <c r="AO73" s="79">
        <f t="shared" si="10"/>
        <v>0.21739130434782608</v>
      </c>
      <c r="AP73" s="79">
        <f t="shared" si="11"/>
        <v>5.7971014492753624E-2</v>
      </c>
    </row>
    <row r="74" spans="1:42" x14ac:dyDescent="0.2">
      <c r="A74" t="s">
        <v>126</v>
      </c>
      <c r="B74" t="s">
        <v>470</v>
      </c>
      <c r="C74">
        <v>13</v>
      </c>
      <c r="D74">
        <v>5</v>
      </c>
      <c r="E74">
        <f t="shared" si="6"/>
        <v>18</v>
      </c>
      <c r="F74">
        <v>236</v>
      </c>
      <c r="G74">
        <f t="shared" si="7"/>
        <v>25</v>
      </c>
      <c r="H74">
        <v>17</v>
      </c>
      <c r="I74">
        <v>8</v>
      </c>
      <c r="K74">
        <v>18</v>
      </c>
      <c r="L74">
        <v>25</v>
      </c>
      <c r="M74">
        <v>236</v>
      </c>
      <c r="N74">
        <f t="shared" si="8"/>
        <v>43</v>
      </c>
      <c r="O74">
        <f t="shared" si="9"/>
        <v>279</v>
      </c>
      <c r="AJ74">
        <v>18</v>
      </c>
      <c r="AK74">
        <v>25</v>
      </c>
      <c r="AL74">
        <v>236</v>
      </c>
      <c r="AM74">
        <v>43</v>
      </c>
      <c r="AN74">
        <v>279</v>
      </c>
      <c r="AO74" s="79">
        <f t="shared" si="10"/>
        <v>6.4516129032258063E-2</v>
      </c>
      <c r="AP74" s="79">
        <f t="shared" si="11"/>
        <v>8.9605734767025089E-2</v>
      </c>
    </row>
    <row r="75" spans="1:42" x14ac:dyDescent="0.2">
      <c r="A75" t="s">
        <v>127</v>
      </c>
      <c r="B75" t="s">
        <v>470</v>
      </c>
      <c r="C75">
        <v>12</v>
      </c>
      <c r="D75">
        <v>5</v>
      </c>
      <c r="E75">
        <f t="shared" si="6"/>
        <v>17</v>
      </c>
      <c r="F75">
        <v>214</v>
      </c>
      <c r="G75">
        <f t="shared" si="7"/>
        <v>45</v>
      </c>
      <c r="H75">
        <v>34</v>
      </c>
      <c r="I75">
        <v>11</v>
      </c>
      <c r="K75">
        <v>17</v>
      </c>
      <c r="L75">
        <v>45</v>
      </c>
      <c r="M75">
        <v>214</v>
      </c>
      <c r="N75">
        <f t="shared" si="8"/>
        <v>62</v>
      </c>
      <c r="O75">
        <f t="shared" si="9"/>
        <v>276</v>
      </c>
      <c r="AJ75">
        <v>17</v>
      </c>
      <c r="AK75">
        <v>45</v>
      </c>
      <c r="AL75">
        <v>214</v>
      </c>
      <c r="AM75">
        <v>62</v>
      </c>
      <c r="AN75">
        <v>276</v>
      </c>
      <c r="AO75" s="79">
        <f t="shared" si="10"/>
        <v>6.1594202898550728E-2</v>
      </c>
      <c r="AP75" s="79">
        <f t="shared" si="11"/>
        <v>0.16304347826086957</v>
      </c>
    </row>
    <row r="76" spans="1:42" x14ac:dyDescent="0.2">
      <c r="A76" t="s">
        <v>128</v>
      </c>
      <c r="B76" t="s">
        <v>470</v>
      </c>
      <c r="C76">
        <v>20</v>
      </c>
      <c r="D76">
        <v>18</v>
      </c>
      <c r="E76">
        <f t="shared" si="6"/>
        <v>38</v>
      </c>
      <c r="F76">
        <v>219</v>
      </c>
      <c r="G76">
        <f t="shared" si="7"/>
        <v>18</v>
      </c>
      <c r="H76">
        <v>11</v>
      </c>
      <c r="I76">
        <v>7</v>
      </c>
      <c r="K76">
        <v>38</v>
      </c>
      <c r="L76">
        <v>18</v>
      </c>
      <c r="M76">
        <v>219</v>
      </c>
      <c r="N76">
        <f t="shared" si="8"/>
        <v>56</v>
      </c>
      <c r="O76">
        <f t="shared" si="9"/>
        <v>275</v>
      </c>
      <c r="AJ76">
        <v>38</v>
      </c>
      <c r="AK76">
        <v>18</v>
      </c>
      <c r="AL76">
        <v>219</v>
      </c>
      <c r="AM76">
        <v>56</v>
      </c>
      <c r="AN76">
        <v>275</v>
      </c>
      <c r="AO76" s="79">
        <f t="shared" si="10"/>
        <v>0.13818181818181818</v>
      </c>
      <c r="AP76" s="79">
        <f t="shared" si="11"/>
        <v>6.545454545454546E-2</v>
      </c>
    </row>
    <row r="77" spans="1:42" x14ac:dyDescent="0.2">
      <c r="A77" t="s">
        <v>129</v>
      </c>
      <c r="B77" t="s">
        <v>470</v>
      </c>
      <c r="C77">
        <v>13</v>
      </c>
      <c r="D77">
        <v>14</v>
      </c>
      <c r="E77">
        <f>SUM(C77,D77)</f>
        <v>27</v>
      </c>
      <c r="F77">
        <v>228</v>
      </c>
      <c r="G77">
        <f>SUM(H77,I77)</f>
        <v>19</v>
      </c>
      <c r="H77">
        <v>12</v>
      </c>
      <c r="I77">
        <v>7</v>
      </c>
      <c r="K77">
        <v>27</v>
      </c>
      <c r="L77">
        <v>19</v>
      </c>
      <c r="M77">
        <v>228</v>
      </c>
      <c r="N77">
        <f>SUM(K77:L77)</f>
        <v>46</v>
      </c>
      <c r="O77">
        <f t="shared" si="9"/>
        <v>274</v>
      </c>
      <c r="AJ77">
        <v>27</v>
      </c>
      <c r="AK77">
        <v>19</v>
      </c>
      <c r="AL77">
        <v>228</v>
      </c>
      <c r="AM77">
        <v>46</v>
      </c>
      <c r="AN77">
        <v>274</v>
      </c>
      <c r="AO77" s="79">
        <f t="shared" si="10"/>
        <v>9.8540145985401464E-2</v>
      </c>
      <c r="AP77" s="79">
        <f t="shared" si="11"/>
        <v>6.9343065693430656E-2</v>
      </c>
    </row>
    <row r="78" spans="1:42" x14ac:dyDescent="0.2">
      <c r="A78" t="s">
        <v>130</v>
      </c>
      <c r="B78" t="s">
        <v>470</v>
      </c>
      <c r="C78">
        <v>15</v>
      </c>
      <c r="D78">
        <v>7</v>
      </c>
      <c r="E78">
        <f>SUM(C78,D78)</f>
        <v>22</v>
      </c>
      <c r="F78">
        <v>232</v>
      </c>
      <c r="G78">
        <f>SUM(H78,I78)</f>
        <v>21</v>
      </c>
      <c r="H78">
        <v>11</v>
      </c>
      <c r="I78">
        <v>10</v>
      </c>
      <c r="K78">
        <v>22</v>
      </c>
      <c r="L78">
        <v>21</v>
      </c>
      <c r="M78">
        <v>232</v>
      </c>
      <c r="N78">
        <f>SUM(K78:L78)</f>
        <v>43</v>
      </c>
      <c r="O78">
        <f t="shared" si="9"/>
        <v>275</v>
      </c>
      <c r="AJ78">
        <v>22</v>
      </c>
      <c r="AK78">
        <v>21</v>
      </c>
      <c r="AL78">
        <v>232</v>
      </c>
      <c r="AM78">
        <v>43</v>
      </c>
      <c r="AN78">
        <v>275</v>
      </c>
      <c r="AO78" s="79">
        <f t="shared" si="10"/>
        <v>0.08</v>
      </c>
      <c r="AP78" s="79">
        <f t="shared" si="11"/>
        <v>7.636363636363637E-2</v>
      </c>
    </row>
  </sheetData>
  <mergeCells count="1">
    <mergeCell ref="AI1:AI14"/>
  </mergeCells>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C720F-8DC9-4F4C-B143-ED1B7CCBD451}">
  <dimension ref="A1:BJ133"/>
  <sheetViews>
    <sheetView topLeftCell="M1" zoomScale="93" zoomScaleNormal="93" workbookViewId="0">
      <selection activeCell="AC1" sqref="AC1:AD1048576"/>
    </sheetView>
  </sheetViews>
  <sheetFormatPr baseColWidth="10" defaultRowHeight="16" x14ac:dyDescent="0.2"/>
  <cols>
    <col min="16" max="16" width="10.83203125" style="57"/>
    <col min="19" max="19" width="10.83203125" style="57"/>
    <col min="28" max="28" width="10.83203125" style="21"/>
    <col min="51" max="51" width="10.83203125" style="78"/>
    <col min="59" max="59" width="16.1640625" customWidth="1"/>
    <col min="61" max="61" width="17.5" customWidth="1"/>
  </cols>
  <sheetData>
    <row r="1" spans="1:62" ht="51" x14ac:dyDescent="0.2">
      <c r="A1" s="7" t="s">
        <v>516</v>
      </c>
      <c r="B1" s="7" t="s">
        <v>471</v>
      </c>
      <c r="C1" s="7" t="s">
        <v>443</v>
      </c>
      <c r="D1" s="7" t="s">
        <v>446</v>
      </c>
      <c r="E1" s="7" t="s">
        <v>517</v>
      </c>
      <c r="F1" s="7" t="s">
        <v>449</v>
      </c>
      <c r="G1" s="7" t="s">
        <v>518</v>
      </c>
      <c r="H1" s="7" t="s">
        <v>452</v>
      </c>
      <c r="I1" s="7" t="s">
        <v>455</v>
      </c>
      <c r="J1" s="21"/>
      <c r="K1" s="7" t="s">
        <v>517</v>
      </c>
      <c r="L1" s="7" t="s">
        <v>518</v>
      </c>
      <c r="M1" t="s">
        <v>449</v>
      </c>
      <c r="N1" s="7" t="s">
        <v>519</v>
      </c>
      <c r="O1" s="7" t="s">
        <v>696</v>
      </c>
      <c r="Q1" s="7" t="s">
        <v>611</v>
      </c>
      <c r="R1" s="7" t="s">
        <v>612</v>
      </c>
      <c r="U1" t="s">
        <v>472</v>
      </c>
      <c r="V1" t="s">
        <v>606</v>
      </c>
      <c r="AC1" s="7" t="s">
        <v>612</v>
      </c>
      <c r="AD1" s="7" t="s">
        <v>611</v>
      </c>
      <c r="AL1" s="26" t="s">
        <v>525</v>
      </c>
      <c r="AY1" s="93" t="s">
        <v>697</v>
      </c>
      <c r="AZ1" t="s">
        <v>736</v>
      </c>
      <c r="BA1" s="7" t="s">
        <v>612</v>
      </c>
      <c r="BB1" s="7" t="s">
        <v>737</v>
      </c>
      <c r="BC1" s="7" t="s">
        <v>611</v>
      </c>
      <c r="BD1" s="7" t="s">
        <v>734</v>
      </c>
      <c r="BE1" s="7" t="s">
        <v>735</v>
      </c>
    </row>
    <row r="2" spans="1:62" x14ac:dyDescent="0.2">
      <c r="A2" t="s">
        <v>0</v>
      </c>
      <c r="B2" t="s">
        <v>458</v>
      </c>
      <c r="C2">
        <v>15</v>
      </c>
      <c r="D2">
        <v>3</v>
      </c>
      <c r="E2">
        <f>SUM(C2,D2)</f>
        <v>18</v>
      </c>
      <c r="F2">
        <v>228</v>
      </c>
      <c r="G2">
        <f>SUM(H2,I2)</f>
        <v>33</v>
      </c>
      <c r="H2">
        <v>10</v>
      </c>
      <c r="I2">
        <v>23</v>
      </c>
      <c r="J2" s="21"/>
      <c r="K2">
        <v>18</v>
      </c>
      <c r="L2">
        <v>33</v>
      </c>
      <c r="M2">
        <v>228</v>
      </c>
      <c r="N2">
        <f>SUM(K2:L2)</f>
        <v>51</v>
      </c>
      <c r="O2">
        <f>SUM(M2:N2)</f>
        <v>279</v>
      </c>
      <c r="Q2">
        <f>N2</f>
        <v>51</v>
      </c>
      <c r="R2" cm="1">
        <f t="array" ref="R2:R78">N57:N133</f>
        <v>140</v>
      </c>
      <c r="T2" t="s">
        <v>612</v>
      </c>
      <c r="U2" s="8">
        <f>AVERAGE(_xlfn.ANCHORARRAY(R2))</f>
        <v>53.649350649350652</v>
      </c>
      <c r="V2" s="8">
        <f>STDEV(_xlfn.ANCHORARRAY(R2))</f>
        <v>17.735458264052653</v>
      </c>
      <c r="AC2">
        <v>140</v>
      </c>
      <c r="AD2">
        <v>51</v>
      </c>
      <c r="AL2" t="s">
        <v>613</v>
      </c>
      <c r="AY2" s="93"/>
      <c r="AZ2">
        <v>271</v>
      </c>
      <c r="BA2">
        <v>140</v>
      </c>
      <c r="BB2">
        <v>279</v>
      </c>
      <c r="BC2">
        <v>51</v>
      </c>
      <c r="BD2" s="79">
        <f>BA2/AZ2</f>
        <v>0.51660516605166051</v>
      </c>
      <c r="BE2" s="79">
        <f>BC2/BB2</f>
        <v>0.18279569892473119</v>
      </c>
    </row>
    <row r="3" spans="1:62" ht="17" thickBot="1" x14ac:dyDescent="0.25">
      <c r="A3" t="s">
        <v>1</v>
      </c>
      <c r="B3" t="s">
        <v>458</v>
      </c>
      <c r="C3">
        <v>13</v>
      </c>
      <c r="D3">
        <v>10</v>
      </c>
      <c r="E3">
        <f t="shared" ref="E3:E55" si="0">SUM(C3,D3)</f>
        <v>23</v>
      </c>
      <c r="F3">
        <v>194</v>
      </c>
      <c r="G3">
        <f t="shared" ref="G3:G55" si="1">SUM(H3,I3)</f>
        <v>53</v>
      </c>
      <c r="H3">
        <v>28</v>
      </c>
      <c r="I3">
        <v>25</v>
      </c>
      <c r="J3" s="21"/>
      <c r="K3">
        <v>23</v>
      </c>
      <c r="L3">
        <v>53</v>
      </c>
      <c r="M3">
        <v>194</v>
      </c>
      <c r="N3">
        <f t="shared" ref="N3:N55" si="2">SUM(K3:L3)</f>
        <v>76</v>
      </c>
      <c r="O3">
        <f t="shared" ref="O3:O66" si="3">SUM(M3:N3)</f>
        <v>270</v>
      </c>
      <c r="Q3">
        <f t="shared" ref="Q3:Q55" si="4">N3</f>
        <v>76</v>
      </c>
      <c r="R3">
        <v>37</v>
      </c>
      <c r="T3" t="s">
        <v>611</v>
      </c>
      <c r="U3" s="8">
        <f>AVERAGE(Q2:Q55)</f>
        <v>78.092592592592595</v>
      </c>
      <c r="V3" s="8">
        <f>STDEV(Q2:Q55)</f>
        <v>26.68281088875808</v>
      </c>
      <c r="AC3">
        <v>37</v>
      </c>
      <c r="AD3">
        <v>76</v>
      </c>
      <c r="AL3" t="s">
        <v>609</v>
      </c>
      <c r="AY3" s="93"/>
      <c r="AZ3">
        <v>272</v>
      </c>
      <c r="BA3">
        <v>37</v>
      </c>
      <c r="BB3">
        <v>270</v>
      </c>
      <c r="BC3">
        <v>76</v>
      </c>
      <c r="BD3" s="79">
        <f t="shared" ref="BD3:BD66" si="5">BA3/AZ3</f>
        <v>0.13602941176470587</v>
      </c>
      <c r="BE3" s="79">
        <f t="shared" ref="BE3:BE55" si="6">BC3/BB3</f>
        <v>0.2814814814814815</v>
      </c>
    </row>
    <row r="4" spans="1:62" ht="34" x14ac:dyDescent="0.2">
      <c r="A4" t="s">
        <v>2</v>
      </c>
      <c r="B4" t="s">
        <v>458</v>
      </c>
      <c r="C4">
        <v>21</v>
      </c>
      <c r="D4">
        <v>17</v>
      </c>
      <c r="E4">
        <f t="shared" si="0"/>
        <v>38</v>
      </c>
      <c r="F4">
        <v>160</v>
      </c>
      <c r="G4">
        <f t="shared" si="1"/>
        <v>76</v>
      </c>
      <c r="H4">
        <v>34</v>
      </c>
      <c r="I4">
        <v>42</v>
      </c>
      <c r="J4" s="21"/>
      <c r="K4">
        <v>38</v>
      </c>
      <c r="L4">
        <v>76</v>
      </c>
      <c r="M4">
        <v>160</v>
      </c>
      <c r="N4">
        <f t="shared" si="2"/>
        <v>114</v>
      </c>
      <c r="O4">
        <f t="shared" si="3"/>
        <v>274</v>
      </c>
      <c r="Q4">
        <f t="shared" si="4"/>
        <v>114</v>
      </c>
      <c r="R4">
        <v>35</v>
      </c>
      <c r="AC4">
        <v>35</v>
      </c>
      <c r="AD4">
        <v>114</v>
      </c>
      <c r="AY4" s="93"/>
      <c r="AZ4">
        <v>276</v>
      </c>
      <c r="BA4">
        <v>35</v>
      </c>
      <c r="BB4">
        <v>274</v>
      </c>
      <c r="BC4">
        <v>114</v>
      </c>
      <c r="BD4" s="79">
        <f t="shared" si="5"/>
        <v>0.12681159420289856</v>
      </c>
      <c r="BE4" s="79">
        <f t="shared" si="6"/>
        <v>0.41605839416058393</v>
      </c>
      <c r="BG4" s="29" t="s">
        <v>734</v>
      </c>
      <c r="BH4" s="29"/>
      <c r="BI4" s="29" t="s">
        <v>735</v>
      </c>
      <c r="BJ4" s="29"/>
    </row>
    <row r="5" spans="1:62" x14ac:dyDescent="0.2">
      <c r="A5" t="s">
        <v>3</v>
      </c>
      <c r="B5" t="s">
        <v>458</v>
      </c>
      <c r="C5">
        <v>15</v>
      </c>
      <c r="D5">
        <v>4</v>
      </c>
      <c r="E5">
        <f t="shared" si="0"/>
        <v>19</v>
      </c>
      <c r="F5">
        <v>224</v>
      </c>
      <c r="G5">
        <f t="shared" si="1"/>
        <v>33</v>
      </c>
      <c r="H5">
        <v>10</v>
      </c>
      <c r="I5">
        <v>23</v>
      </c>
      <c r="J5" s="21"/>
      <c r="K5">
        <v>19</v>
      </c>
      <c r="L5">
        <v>33</v>
      </c>
      <c r="M5">
        <v>224</v>
      </c>
      <c r="N5">
        <f t="shared" si="2"/>
        <v>52</v>
      </c>
      <c r="O5">
        <f t="shared" si="3"/>
        <v>276</v>
      </c>
      <c r="Q5">
        <f t="shared" si="4"/>
        <v>52</v>
      </c>
      <c r="R5">
        <v>66</v>
      </c>
      <c r="AC5">
        <v>66</v>
      </c>
      <c r="AD5">
        <v>52</v>
      </c>
      <c r="AL5" s="26" t="s">
        <v>529</v>
      </c>
      <c r="AY5" s="93"/>
      <c r="AZ5">
        <v>272</v>
      </c>
      <c r="BA5">
        <v>66</v>
      </c>
      <c r="BB5">
        <v>276</v>
      </c>
      <c r="BC5">
        <v>52</v>
      </c>
      <c r="BD5" s="79">
        <f t="shared" si="5"/>
        <v>0.24264705882352941</v>
      </c>
      <c r="BE5" s="79">
        <f t="shared" si="6"/>
        <v>0.18840579710144928</v>
      </c>
    </row>
    <row r="6" spans="1:62" x14ac:dyDescent="0.2">
      <c r="A6" t="s">
        <v>4</v>
      </c>
      <c r="B6" t="s">
        <v>458</v>
      </c>
      <c r="C6">
        <v>12</v>
      </c>
      <c r="D6">
        <v>4</v>
      </c>
      <c r="E6">
        <f t="shared" si="0"/>
        <v>16</v>
      </c>
      <c r="F6">
        <v>196</v>
      </c>
      <c r="G6">
        <f t="shared" si="1"/>
        <v>64</v>
      </c>
      <c r="H6">
        <v>33</v>
      </c>
      <c r="I6">
        <v>31</v>
      </c>
      <c r="J6" s="21"/>
      <c r="K6">
        <v>16</v>
      </c>
      <c r="L6">
        <v>64</v>
      </c>
      <c r="M6">
        <v>196</v>
      </c>
      <c r="N6">
        <f t="shared" si="2"/>
        <v>80</v>
      </c>
      <c r="O6">
        <f t="shared" si="3"/>
        <v>276</v>
      </c>
      <c r="Q6">
        <f t="shared" si="4"/>
        <v>80</v>
      </c>
      <c r="R6">
        <v>71</v>
      </c>
      <c r="AC6">
        <v>71</v>
      </c>
      <c r="AD6">
        <v>80</v>
      </c>
      <c r="AL6" t="s">
        <v>730</v>
      </c>
      <c r="AY6" s="93"/>
      <c r="AZ6">
        <v>276</v>
      </c>
      <c r="BA6">
        <v>71</v>
      </c>
      <c r="BB6">
        <v>276</v>
      </c>
      <c r="BC6">
        <v>80</v>
      </c>
      <c r="BD6" s="79">
        <f t="shared" si="5"/>
        <v>0.25724637681159418</v>
      </c>
      <c r="BE6" s="79">
        <f t="shared" si="6"/>
        <v>0.28985507246376813</v>
      </c>
      <c r="BG6" t="s">
        <v>538</v>
      </c>
      <c r="BH6">
        <v>0.19542244822401703</v>
      </c>
      <c r="BI6" t="s">
        <v>538</v>
      </c>
      <c r="BJ6">
        <v>0.2842826722905421</v>
      </c>
    </row>
    <row r="7" spans="1:62" x14ac:dyDescent="0.2">
      <c r="A7" t="s">
        <v>5</v>
      </c>
      <c r="B7" t="s">
        <v>458</v>
      </c>
      <c r="C7">
        <v>21</v>
      </c>
      <c r="D7">
        <v>6</v>
      </c>
      <c r="E7">
        <f t="shared" si="0"/>
        <v>27</v>
      </c>
      <c r="F7">
        <v>187</v>
      </c>
      <c r="G7">
        <f t="shared" si="1"/>
        <v>62</v>
      </c>
      <c r="H7">
        <v>28</v>
      </c>
      <c r="I7">
        <v>34</v>
      </c>
      <c r="J7" s="21"/>
      <c r="K7">
        <v>27</v>
      </c>
      <c r="L7">
        <v>62</v>
      </c>
      <c r="M7">
        <v>187</v>
      </c>
      <c r="N7">
        <f t="shared" si="2"/>
        <v>89</v>
      </c>
      <c r="O7">
        <f t="shared" si="3"/>
        <v>276</v>
      </c>
      <c r="Q7">
        <f t="shared" si="4"/>
        <v>89</v>
      </c>
      <c r="R7">
        <v>42</v>
      </c>
      <c r="AC7">
        <v>42</v>
      </c>
      <c r="AD7">
        <v>89</v>
      </c>
      <c r="AL7" t="s">
        <v>715</v>
      </c>
      <c r="AY7" s="93"/>
      <c r="AZ7">
        <v>276</v>
      </c>
      <c r="BA7">
        <v>42</v>
      </c>
      <c r="BB7">
        <v>276</v>
      </c>
      <c r="BC7">
        <v>89</v>
      </c>
      <c r="BD7" s="79">
        <f t="shared" si="5"/>
        <v>0.15217391304347827</v>
      </c>
      <c r="BE7" s="79">
        <f t="shared" si="6"/>
        <v>0.32246376811594202</v>
      </c>
      <c r="BG7" t="s">
        <v>738</v>
      </c>
      <c r="BH7">
        <v>7.4226664451900156E-3</v>
      </c>
      <c r="BI7" t="s">
        <v>738</v>
      </c>
      <c r="BJ7">
        <v>1.3085342930810252E-2</v>
      </c>
    </row>
    <row r="8" spans="1:62" x14ac:dyDescent="0.2">
      <c r="A8" t="s">
        <v>6</v>
      </c>
      <c r="B8" t="s">
        <v>459</v>
      </c>
      <c r="C8">
        <v>33</v>
      </c>
      <c r="D8">
        <v>24</v>
      </c>
      <c r="E8">
        <f t="shared" si="0"/>
        <v>57</v>
      </c>
      <c r="F8">
        <v>173</v>
      </c>
      <c r="G8">
        <f t="shared" si="1"/>
        <v>46</v>
      </c>
      <c r="H8">
        <v>35</v>
      </c>
      <c r="I8">
        <v>11</v>
      </c>
      <c r="J8" s="21"/>
      <c r="K8">
        <v>57</v>
      </c>
      <c r="L8">
        <v>46</v>
      </c>
      <c r="M8">
        <v>173</v>
      </c>
      <c r="N8">
        <f t="shared" si="2"/>
        <v>103</v>
      </c>
      <c r="O8">
        <f t="shared" si="3"/>
        <v>276</v>
      </c>
      <c r="Q8">
        <f t="shared" si="4"/>
        <v>103</v>
      </c>
      <c r="R8">
        <v>42</v>
      </c>
      <c r="AC8">
        <v>42</v>
      </c>
      <c r="AD8">
        <v>103</v>
      </c>
      <c r="AL8" t="s">
        <v>731</v>
      </c>
      <c r="AY8" s="93"/>
      <c r="AZ8">
        <v>275</v>
      </c>
      <c r="BA8">
        <v>42</v>
      </c>
      <c r="BB8">
        <v>276</v>
      </c>
      <c r="BC8">
        <v>103</v>
      </c>
      <c r="BD8" s="79">
        <f t="shared" si="5"/>
        <v>0.15272727272727274</v>
      </c>
      <c r="BE8" s="79">
        <f t="shared" si="6"/>
        <v>0.37318840579710144</v>
      </c>
      <c r="BG8" t="s">
        <v>739</v>
      </c>
      <c r="BH8">
        <v>0.17266187050359713</v>
      </c>
      <c r="BI8" t="s">
        <v>739</v>
      </c>
      <c r="BJ8">
        <v>0.26895005734542798</v>
      </c>
    </row>
    <row r="9" spans="1:62" x14ac:dyDescent="0.2">
      <c r="A9" t="s">
        <v>7</v>
      </c>
      <c r="B9" t="s">
        <v>459</v>
      </c>
      <c r="C9">
        <v>33</v>
      </c>
      <c r="D9">
        <v>8</v>
      </c>
      <c r="E9">
        <f t="shared" si="0"/>
        <v>41</v>
      </c>
      <c r="F9">
        <v>216</v>
      </c>
      <c r="G9">
        <f t="shared" si="1"/>
        <v>21</v>
      </c>
      <c r="H9">
        <v>10</v>
      </c>
      <c r="I9">
        <v>11</v>
      </c>
      <c r="J9" s="21"/>
      <c r="K9">
        <v>41</v>
      </c>
      <c r="L9">
        <v>21</v>
      </c>
      <c r="M9">
        <v>216</v>
      </c>
      <c r="N9">
        <f t="shared" si="2"/>
        <v>62</v>
      </c>
      <c r="O9">
        <f t="shared" si="3"/>
        <v>278</v>
      </c>
      <c r="Q9">
        <f t="shared" si="4"/>
        <v>62</v>
      </c>
      <c r="R9">
        <v>40</v>
      </c>
      <c r="AC9">
        <v>40</v>
      </c>
      <c r="AD9">
        <v>62</v>
      </c>
      <c r="AL9" t="s">
        <v>732</v>
      </c>
      <c r="AZ9">
        <v>276</v>
      </c>
      <c r="BA9">
        <v>40</v>
      </c>
      <c r="BB9">
        <v>278</v>
      </c>
      <c r="BC9">
        <v>62</v>
      </c>
      <c r="BD9" s="79">
        <f t="shared" si="5"/>
        <v>0.14492753623188406</v>
      </c>
      <c r="BE9" s="79">
        <f t="shared" si="6"/>
        <v>0.22302158273381295</v>
      </c>
      <c r="BG9" t="s">
        <v>740</v>
      </c>
      <c r="BH9">
        <v>0.15217391304347827</v>
      </c>
      <c r="BI9" t="s">
        <v>740</v>
      </c>
      <c r="BJ9">
        <v>0.18345323741007194</v>
      </c>
    </row>
    <row r="10" spans="1:62" x14ac:dyDescent="0.2">
      <c r="A10" t="s">
        <v>8</v>
      </c>
      <c r="B10" t="s">
        <v>459</v>
      </c>
      <c r="C10">
        <v>16</v>
      </c>
      <c r="D10">
        <v>10</v>
      </c>
      <c r="E10">
        <f t="shared" si="0"/>
        <v>26</v>
      </c>
      <c r="F10">
        <v>228</v>
      </c>
      <c r="G10">
        <f t="shared" si="1"/>
        <v>25</v>
      </c>
      <c r="H10">
        <v>16</v>
      </c>
      <c r="I10">
        <v>9</v>
      </c>
      <c r="J10" s="21"/>
      <c r="K10">
        <v>26</v>
      </c>
      <c r="L10">
        <v>25</v>
      </c>
      <c r="M10">
        <v>228</v>
      </c>
      <c r="N10">
        <f t="shared" si="2"/>
        <v>51</v>
      </c>
      <c r="O10">
        <f t="shared" si="3"/>
        <v>279</v>
      </c>
      <c r="Q10">
        <f t="shared" si="4"/>
        <v>51</v>
      </c>
      <c r="R10">
        <v>38</v>
      </c>
      <c r="AC10">
        <v>38</v>
      </c>
      <c r="AD10">
        <v>51</v>
      </c>
      <c r="AL10" t="s">
        <v>733</v>
      </c>
      <c r="AZ10">
        <v>278</v>
      </c>
      <c r="BA10">
        <v>38</v>
      </c>
      <c r="BB10">
        <v>279</v>
      </c>
      <c r="BC10">
        <v>51</v>
      </c>
      <c r="BD10" s="79">
        <f t="shared" si="5"/>
        <v>0.1366906474820144</v>
      </c>
      <c r="BE10" s="79">
        <f t="shared" si="6"/>
        <v>0.18279569892473119</v>
      </c>
      <c r="BG10" t="s">
        <v>741</v>
      </c>
      <c r="BH10">
        <v>6.5133633716032868E-2</v>
      </c>
      <c r="BI10" t="s">
        <v>741</v>
      </c>
      <c r="BJ10">
        <v>9.6157239869460245E-2</v>
      </c>
    </row>
    <row r="11" spans="1:62" x14ac:dyDescent="0.2">
      <c r="A11" t="s">
        <v>9</v>
      </c>
      <c r="B11" t="s">
        <v>459</v>
      </c>
      <c r="C11">
        <v>27</v>
      </c>
      <c r="D11">
        <v>3</v>
      </c>
      <c r="E11">
        <f t="shared" si="0"/>
        <v>30</v>
      </c>
      <c r="F11">
        <v>227</v>
      </c>
      <c r="G11">
        <f t="shared" si="1"/>
        <v>21</v>
      </c>
      <c r="H11">
        <v>12</v>
      </c>
      <c r="I11">
        <v>9</v>
      </c>
      <c r="J11" s="21"/>
      <c r="K11">
        <v>30</v>
      </c>
      <c r="L11">
        <v>21</v>
      </c>
      <c r="M11">
        <v>227</v>
      </c>
      <c r="N11">
        <f t="shared" si="2"/>
        <v>51</v>
      </c>
      <c r="O11">
        <f t="shared" si="3"/>
        <v>278</v>
      </c>
      <c r="Q11">
        <f t="shared" si="4"/>
        <v>51</v>
      </c>
      <c r="R11">
        <v>43</v>
      </c>
      <c r="AC11">
        <v>43</v>
      </c>
      <c r="AD11">
        <v>51</v>
      </c>
      <c r="AL11" t="s">
        <v>749</v>
      </c>
      <c r="AZ11">
        <v>272</v>
      </c>
      <c r="BA11">
        <v>43</v>
      </c>
      <c r="BB11">
        <v>278</v>
      </c>
      <c r="BC11">
        <v>51</v>
      </c>
      <c r="BD11" s="79">
        <f t="shared" si="5"/>
        <v>0.15808823529411764</v>
      </c>
      <c r="BE11" s="79">
        <f t="shared" si="6"/>
        <v>0.18345323741007194</v>
      </c>
      <c r="BG11" s="13" t="s">
        <v>742</v>
      </c>
      <c r="BH11" s="13">
        <v>4.242390241054334E-3</v>
      </c>
      <c r="BI11" s="13" t="s">
        <v>742</v>
      </c>
      <c r="BJ11" s="13">
        <v>9.2462147793129137E-3</v>
      </c>
    </row>
    <row r="12" spans="1:62" x14ac:dyDescent="0.2">
      <c r="A12" t="s">
        <v>10</v>
      </c>
      <c r="B12" t="s">
        <v>459</v>
      </c>
      <c r="C12">
        <v>29</v>
      </c>
      <c r="D12">
        <v>5</v>
      </c>
      <c r="E12">
        <f t="shared" si="0"/>
        <v>34</v>
      </c>
      <c r="F12">
        <v>210</v>
      </c>
      <c r="G12">
        <f t="shared" si="1"/>
        <v>29</v>
      </c>
      <c r="H12">
        <v>20</v>
      </c>
      <c r="I12">
        <v>9</v>
      </c>
      <c r="J12" s="21"/>
      <c r="K12">
        <v>34</v>
      </c>
      <c r="L12">
        <v>29</v>
      </c>
      <c r="M12">
        <v>210</v>
      </c>
      <c r="N12">
        <f t="shared" si="2"/>
        <v>63</v>
      </c>
      <c r="O12">
        <f t="shared" si="3"/>
        <v>273</v>
      </c>
      <c r="Q12">
        <f t="shared" si="4"/>
        <v>63</v>
      </c>
      <c r="R12">
        <v>85</v>
      </c>
      <c r="AC12">
        <v>85</v>
      </c>
      <c r="AD12">
        <v>63</v>
      </c>
      <c r="AZ12">
        <v>275</v>
      </c>
      <c r="BA12">
        <v>85</v>
      </c>
      <c r="BB12">
        <v>273</v>
      </c>
      <c r="BC12">
        <v>63</v>
      </c>
      <c r="BD12" s="79">
        <f t="shared" si="5"/>
        <v>0.30909090909090908</v>
      </c>
      <c r="BE12" s="79">
        <f t="shared" si="6"/>
        <v>0.23076923076923078</v>
      </c>
      <c r="BG12" t="s">
        <v>743</v>
      </c>
      <c r="BH12">
        <v>6.6587513648758421</v>
      </c>
      <c r="BI12" t="s">
        <v>743</v>
      </c>
      <c r="BJ12">
        <v>1.0984395273879826</v>
      </c>
    </row>
    <row r="13" spans="1:62" x14ac:dyDescent="0.2">
      <c r="A13" t="s">
        <v>11</v>
      </c>
      <c r="B13" t="s">
        <v>459</v>
      </c>
      <c r="C13">
        <v>27</v>
      </c>
      <c r="D13">
        <v>14</v>
      </c>
      <c r="E13">
        <f t="shared" si="0"/>
        <v>41</v>
      </c>
      <c r="F13">
        <v>206</v>
      </c>
      <c r="G13">
        <f t="shared" si="1"/>
        <v>24</v>
      </c>
      <c r="H13">
        <v>16</v>
      </c>
      <c r="I13">
        <v>8</v>
      </c>
      <c r="J13" s="21"/>
      <c r="K13">
        <v>41</v>
      </c>
      <c r="L13">
        <v>24</v>
      </c>
      <c r="M13">
        <v>206</v>
      </c>
      <c r="N13">
        <f t="shared" si="2"/>
        <v>65</v>
      </c>
      <c r="O13">
        <f t="shared" si="3"/>
        <v>271</v>
      </c>
      <c r="Q13">
        <f t="shared" si="4"/>
        <v>65</v>
      </c>
      <c r="R13">
        <v>35</v>
      </c>
      <c r="AC13">
        <v>35</v>
      </c>
      <c r="AD13">
        <v>65</v>
      </c>
      <c r="AZ13">
        <v>272</v>
      </c>
      <c r="BA13">
        <v>35</v>
      </c>
      <c r="BB13">
        <v>271</v>
      </c>
      <c r="BC13">
        <v>65</v>
      </c>
      <c r="BD13" s="79">
        <f t="shared" si="5"/>
        <v>0.12867647058823528</v>
      </c>
      <c r="BE13" s="79">
        <f t="shared" si="6"/>
        <v>0.23985239852398524</v>
      </c>
      <c r="BG13" t="s">
        <v>744</v>
      </c>
      <c r="BH13">
        <v>2.0235908706483898</v>
      </c>
      <c r="BI13" t="s">
        <v>744</v>
      </c>
      <c r="BJ13">
        <v>1.1683906168433822</v>
      </c>
    </row>
    <row r="14" spans="1:62" x14ac:dyDescent="0.2">
      <c r="A14" t="s">
        <v>12</v>
      </c>
      <c r="B14" t="s">
        <v>460</v>
      </c>
      <c r="C14">
        <v>36</v>
      </c>
      <c r="D14">
        <v>6</v>
      </c>
      <c r="E14">
        <f t="shared" si="0"/>
        <v>42</v>
      </c>
      <c r="F14">
        <v>174</v>
      </c>
      <c r="G14">
        <f t="shared" si="1"/>
        <v>60</v>
      </c>
      <c r="H14">
        <v>31</v>
      </c>
      <c r="I14">
        <v>29</v>
      </c>
      <c r="J14" s="21"/>
      <c r="K14">
        <v>42</v>
      </c>
      <c r="L14">
        <v>60</v>
      </c>
      <c r="M14">
        <v>174</v>
      </c>
      <c r="N14">
        <f t="shared" si="2"/>
        <v>102</v>
      </c>
      <c r="O14">
        <f t="shared" si="3"/>
        <v>276</v>
      </c>
      <c r="Q14">
        <f t="shared" si="4"/>
        <v>102</v>
      </c>
      <c r="R14">
        <v>40</v>
      </c>
      <c r="AC14">
        <v>40</v>
      </c>
      <c r="AD14">
        <v>102</v>
      </c>
      <c r="AL14" s="26" t="s">
        <v>534</v>
      </c>
      <c r="AZ14">
        <v>276</v>
      </c>
      <c r="BA14">
        <v>40</v>
      </c>
      <c r="BB14">
        <v>276</v>
      </c>
      <c r="BC14">
        <v>102</v>
      </c>
      <c r="BD14" s="79">
        <f t="shared" si="5"/>
        <v>0.14492753623188406</v>
      </c>
      <c r="BE14" s="79">
        <f t="shared" si="6"/>
        <v>0.36956521739130432</v>
      </c>
      <c r="BG14" t="s">
        <v>745</v>
      </c>
      <c r="BH14">
        <v>0.38979357184876195</v>
      </c>
      <c r="BI14" t="s">
        <v>745</v>
      </c>
      <c r="BJ14">
        <v>0.41998561787808386</v>
      </c>
    </row>
    <row r="15" spans="1:62" x14ac:dyDescent="0.2">
      <c r="A15" t="s">
        <v>13</v>
      </c>
      <c r="B15" t="s">
        <v>460</v>
      </c>
      <c r="C15">
        <v>16</v>
      </c>
      <c r="D15">
        <v>28</v>
      </c>
      <c r="E15">
        <f t="shared" si="0"/>
        <v>44</v>
      </c>
      <c r="F15">
        <v>188</v>
      </c>
      <c r="G15">
        <f t="shared" si="1"/>
        <v>26</v>
      </c>
      <c r="H15">
        <v>14</v>
      </c>
      <c r="I15">
        <v>12</v>
      </c>
      <c r="J15" s="21"/>
      <c r="K15">
        <v>44</v>
      </c>
      <c r="L15">
        <v>26</v>
      </c>
      <c r="M15">
        <v>188</v>
      </c>
      <c r="N15">
        <f t="shared" si="2"/>
        <v>70</v>
      </c>
      <c r="O15">
        <f t="shared" si="3"/>
        <v>258</v>
      </c>
      <c r="Q15">
        <f t="shared" si="4"/>
        <v>70</v>
      </c>
      <c r="R15">
        <v>41</v>
      </c>
      <c r="AC15">
        <v>41</v>
      </c>
      <c r="AD15">
        <v>70</v>
      </c>
      <c r="AL15" t="s">
        <v>748</v>
      </c>
      <c r="AZ15">
        <v>276</v>
      </c>
      <c r="BA15">
        <v>41</v>
      </c>
      <c r="BB15">
        <v>258</v>
      </c>
      <c r="BC15">
        <v>70</v>
      </c>
      <c r="BD15" s="79">
        <f t="shared" si="5"/>
        <v>0.14855072463768115</v>
      </c>
      <c r="BE15" s="79">
        <f t="shared" si="6"/>
        <v>0.27131782945736432</v>
      </c>
      <c r="BG15" t="s">
        <v>746</v>
      </c>
      <c r="BH15">
        <v>0.12681159420289856</v>
      </c>
      <c r="BI15" t="s">
        <v>746</v>
      </c>
      <c r="BJ15">
        <v>0.14885496183206107</v>
      </c>
    </row>
    <row r="16" spans="1:62" x14ac:dyDescent="0.2">
      <c r="A16" t="s">
        <v>14</v>
      </c>
      <c r="B16" t="s">
        <v>460</v>
      </c>
      <c r="C16">
        <v>18</v>
      </c>
      <c r="D16">
        <v>6</v>
      </c>
      <c r="E16">
        <f t="shared" si="0"/>
        <v>24</v>
      </c>
      <c r="F16">
        <v>206</v>
      </c>
      <c r="G16">
        <f t="shared" si="1"/>
        <v>41</v>
      </c>
      <c r="H16">
        <v>21</v>
      </c>
      <c r="I16">
        <v>20</v>
      </c>
      <c r="J16" s="21"/>
      <c r="K16">
        <v>24</v>
      </c>
      <c r="L16">
        <v>41</v>
      </c>
      <c r="M16">
        <v>206</v>
      </c>
      <c r="N16">
        <f t="shared" si="2"/>
        <v>65</v>
      </c>
      <c r="O16">
        <f t="shared" si="3"/>
        <v>271</v>
      </c>
      <c r="Q16">
        <f t="shared" si="4"/>
        <v>65</v>
      </c>
      <c r="R16">
        <v>42</v>
      </c>
      <c r="AC16">
        <v>42</v>
      </c>
      <c r="AD16">
        <v>65</v>
      </c>
      <c r="AZ16">
        <v>276</v>
      </c>
      <c r="BA16">
        <v>42</v>
      </c>
      <c r="BB16">
        <v>271</v>
      </c>
      <c r="BC16">
        <v>65</v>
      </c>
      <c r="BD16" s="79">
        <f t="shared" si="5"/>
        <v>0.15217391304347827</v>
      </c>
      <c r="BE16" s="79">
        <f t="shared" si="6"/>
        <v>0.23985239852398524</v>
      </c>
      <c r="BG16" t="s">
        <v>747</v>
      </c>
      <c r="BH16">
        <v>0.51660516605166051</v>
      </c>
      <c r="BI16" t="s">
        <v>747</v>
      </c>
      <c r="BJ16">
        <v>0.5688405797101449</v>
      </c>
    </row>
    <row r="17" spans="1:62" x14ac:dyDescent="0.2">
      <c r="A17" t="s">
        <v>15</v>
      </c>
      <c r="B17" t="s">
        <v>460</v>
      </c>
      <c r="C17">
        <v>18</v>
      </c>
      <c r="D17">
        <v>10</v>
      </c>
      <c r="E17">
        <f t="shared" si="0"/>
        <v>28</v>
      </c>
      <c r="F17">
        <v>192</v>
      </c>
      <c r="G17">
        <f t="shared" si="1"/>
        <v>47</v>
      </c>
      <c r="H17">
        <v>17</v>
      </c>
      <c r="I17">
        <v>30</v>
      </c>
      <c r="J17" s="21"/>
      <c r="K17">
        <v>28</v>
      </c>
      <c r="L17">
        <v>47</v>
      </c>
      <c r="M17">
        <v>192</v>
      </c>
      <c r="N17">
        <f t="shared" si="2"/>
        <v>75</v>
      </c>
      <c r="O17">
        <f t="shared" si="3"/>
        <v>267</v>
      </c>
      <c r="Q17">
        <f t="shared" si="4"/>
        <v>75</v>
      </c>
      <c r="R17">
        <v>78</v>
      </c>
      <c r="AC17">
        <v>78</v>
      </c>
      <c r="AD17">
        <v>75</v>
      </c>
      <c r="AZ17">
        <v>273</v>
      </c>
      <c r="BA17">
        <v>78</v>
      </c>
      <c r="BB17">
        <v>267</v>
      </c>
      <c r="BC17">
        <v>75</v>
      </c>
      <c r="BD17" s="79">
        <f t="shared" si="5"/>
        <v>0.2857142857142857</v>
      </c>
      <c r="BE17" s="79">
        <f t="shared" si="6"/>
        <v>0.2808988764044944</v>
      </c>
      <c r="BG17" t="s">
        <v>565</v>
      </c>
      <c r="BH17">
        <v>15.047528513249311</v>
      </c>
      <c r="BI17" t="s">
        <v>565</v>
      </c>
      <c r="BJ17">
        <v>15.351264303689275</v>
      </c>
    </row>
    <row r="18" spans="1:62" ht="17" thickBot="1" x14ac:dyDescent="0.25">
      <c r="A18" t="s">
        <v>16</v>
      </c>
      <c r="B18" t="s">
        <v>460</v>
      </c>
      <c r="C18">
        <v>19</v>
      </c>
      <c r="D18">
        <v>23</v>
      </c>
      <c r="E18">
        <f t="shared" si="0"/>
        <v>42</v>
      </c>
      <c r="F18">
        <v>186</v>
      </c>
      <c r="G18">
        <f t="shared" si="1"/>
        <v>49</v>
      </c>
      <c r="H18">
        <v>35</v>
      </c>
      <c r="I18">
        <v>14</v>
      </c>
      <c r="J18" s="21"/>
      <c r="K18">
        <v>42</v>
      </c>
      <c r="L18">
        <v>49</v>
      </c>
      <c r="M18">
        <v>186</v>
      </c>
      <c r="N18">
        <f t="shared" si="2"/>
        <v>91</v>
      </c>
      <c r="O18">
        <f t="shared" si="3"/>
        <v>277</v>
      </c>
      <c r="Q18">
        <f t="shared" si="4"/>
        <v>91</v>
      </c>
      <c r="R18">
        <v>37</v>
      </c>
      <c r="AC18">
        <v>37</v>
      </c>
      <c r="AD18">
        <v>91</v>
      </c>
      <c r="AZ18">
        <v>275</v>
      </c>
      <c r="BA18">
        <v>37</v>
      </c>
      <c r="BB18">
        <v>277</v>
      </c>
      <c r="BC18">
        <v>91</v>
      </c>
      <c r="BD18" s="79">
        <f t="shared" si="5"/>
        <v>0.13454545454545455</v>
      </c>
      <c r="BE18" s="79">
        <f t="shared" si="6"/>
        <v>0.32851985559566788</v>
      </c>
      <c r="BG18" s="27" t="s">
        <v>564</v>
      </c>
      <c r="BH18" s="27">
        <v>77</v>
      </c>
      <c r="BI18" s="27" t="s">
        <v>564</v>
      </c>
      <c r="BJ18" s="27">
        <v>54</v>
      </c>
    </row>
    <row r="19" spans="1:62" x14ac:dyDescent="0.2">
      <c r="A19" t="s">
        <v>17</v>
      </c>
      <c r="B19" t="s">
        <v>460</v>
      </c>
      <c r="C19">
        <v>21</v>
      </c>
      <c r="D19">
        <v>9</v>
      </c>
      <c r="E19">
        <f t="shared" si="0"/>
        <v>30</v>
      </c>
      <c r="F19">
        <v>183</v>
      </c>
      <c r="G19">
        <f t="shared" si="1"/>
        <v>61</v>
      </c>
      <c r="H19">
        <v>13</v>
      </c>
      <c r="I19">
        <v>48</v>
      </c>
      <c r="J19" s="21"/>
      <c r="K19">
        <v>30</v>
      </c>
      <c r="L19">
        <v>61</v>
      </c>
      <c r="M19">
        <v>183</v>
      </c>
      <c r="N19">
        <f t="shared" si="2"/>
        <v>91</v>
      </c>
      <c r="O19">
        <f t="shared" si="3"/>
        <v>274</v>
      </c>
      <c r="Q19">
        <f t="shared" si="4"/>
        <v>91</v>
      </c>
      <c r="R19">
        <v>51</v>
      </c>
      <c r="AC19">
        <v>51</v>
      </c>
      <c r="AD19">
        <v>91</v>
      </c>
      <c r="AZ19">
        <v>276</v>
      </c>
      <c r="BA19">
        <v>51</v>
      </c>
      <c r="BB19">
        <v>274</v>
      </c>
      <c r="BC19">
        <v>91</v>
      </c>
      <c r="BD19" s="79">
        <f t="shared" si="5"/>
        <v>0.18478260869565216</v>
      </c>
      <c r="BE19" s="79">
        <f t="shared" si="6"/>
        <v>0.33211678832116787</v>
      </c>
    </row>
    <row r="20" spans="1:62" x14ac:dyDescent="0.2">
      <c r="A20" t="s">
        <v>18</v>
      </c>
      <c r="B20" t="s">
        <v>462</v>
      </c>
      <c r="C20">
        <v>35</v>
      </c>
      <c r="D20">
        <v>9</v>
      </c>
      <c r="E20">
        <f t="shared" si="0"/>
        <v>44</v>
      </c>
      <c r="F20">
        <v>202</v>
      </c>
      <c r="G20">
        <f t="shared" si="1"/>
        <v>30</v>
      </c>
      <c r="H20">
        <v>20</v>
      </c>
      <c r="I20">
        <v>10</v>
      </c>
      <c r="J20" s="21"/>
      <c r="K20">
        <v>44</v>
      </c>
      <c r="L20">
        <v>30</v>
      </c>
      <c r="M20">
        <v>202</v>
      </c>
      <c r="N20">
        <f t="shared" si="2"/>
        <v>74</v>
      </c>
      <c r="O20">
        <f t="shared" si="3"/>
        <v>276</v>
      </c>
      <c r="Q20">
        <f t="shared" si="4"/>
        <v>74</v>
      </c>
      <c r="R20">
        <v>39</v>
      </c>
      <c r="AC20">
        <v>39</v>
      </c>
      <c r="AD20">
        <v>74</v>
      </c>
      <c r="AL20" s="26" t="s">
        <v>638</v>
      </c>
      <c r="AZ20">
        <v>275</v>
      </c>
      <c r="BA20">
        <v>39</v>
      </c>
      <c r="BB20">
        <v>276</v>
      </c>
      <c r="BC20">
        <v>74</v>
      </c>
      <c r="BD20" s="79">
        <f t="shared" si="5"/>
        <v>0.14181818181818182</v>
      </c>
      <c r="BE20" s="79">
        <f t="shared" si="6"/>
        <v>0.26811594202898553</v>
      </c>
      <c r="BG20" t="s">
        <v>723</v>
      </c>
    </row>
    <row r="21" spans="1:62" ht="17" thickBot="1" x14ac:dyDescent="0.25">
      <c r="A21" t="s">
        <v>19</v>
      </c>
      <c r="B21" t="s">
        <v>462</v>
      </c>
      <c r="C21">
        <v>62</v>
      </c>
      <c r="D21">
        <v>22</v>
      </c>
      <c r="E21">
        <f t="shared" si="0"/>
        <v>84</v>
      </c>
      <c r="F21">
        <v>177</v>
      </c>
      <c r="G21">
        <f t="shared" si="1"/>
        <v>19</v>
      </c>
      <c r="H21">
        <v>9</v>
      </c>
      <c r="I21">
        <v>10</v>
      </c>
      <c r="J21" s="21"/>
      <c r="K21">
        <v>84</v>
      </c>
      <c r="L21">
        <v>19</v>
      </c>
      <c r="M21">
        <v>177</v>
      </c>
      <c r="N21">
        <f t="shared" si="2"/>
        <v>103</v>
      </c>
      <c r="O21">
        <f t="shared" si="3"/>
        <v>280</v>
      </c>
      <c r="Q21">
        <f t="shared" si="4"/>
        <v>103</v>
      </c>
      <c r="R21">
        <v>46</v>
      </c>
      <c r="AC21">
        <v>46</v>
      </c>
      <c r="AD21">
        <v>103</v>
      </c>
      <c r="AL21" t="s">
        <v>646</v>
      </c>
      <c r="AZ21">
        <v>275</v>
      </c>
      <c r="BA21">
        <v>46</v>
      </c>
      <c r="BB21">
        <v>280</v>
      </c>
      <c r="BC21">
        <v>103</v>
      </c>
      <c r="BD21" s="79">
        <f t="shared" si="5"/>
        <v>0.16727272727272727</v>
      </c>
      <c r="BE21" s="79">
        <f t="shared" si="6"/>
        <v>0.36785714285714288</v>
      </c>
    </row>
    <row r="22" spans="1:62" x14ac:dyDescent="0.2">
      <c r="A22" t="s">
        <v>20</v>
      </c>
      <c r="B22" t="s">
        <v>462</v>
      </c>
      <c r="C22">
        <v>103</v>
      </c>
      <c r="D22">
        <v>37</v>
      </c>
      <c r="E22">
        <f t="shared" si="0"/>
        <v>140</v>
      </c>
      <c r="F22">
        <v>119</v>
      </c>
      <c r="G22">
        <f t="shared" si="1"/>
        <v>17</v>
      </c>
      <c r="H22">
        <v>12</v>
      </c>
      <c r="I22">
        <v>5</v>
      </c>
      <c r="J22" s="21"/>
      <c r="K22">
        <v>140</v>
      </c>
      <c r="L22">
        <v>17</v>
      </c>
      <c r="M22">
        <v>119</v>
      </c>
      <c r="N22">
        <f t="shared" si="2"/>
        <v>157</v>
      </c>
      <c r="O22">
        <f t="shared" si="3"/>
        <v>276</v>
      </c>
      <c r="Q22">
        <f t="shared" si="4"/>
        <v>157</v>
      </c>
      <c r="R22">
        <v>39</v>
      </c>
      <c r="AC22">
        <v>39</v>
      </c>
      <c r="AD22">
        <v>157</v>
      </c>
      <c r="AZ22">
        <v>279</v>
      </c>
      <c r="BA22">
        <v>39</v>
      </c>
      <c r="BB22">
        <v>276</v>
      </c>
      <c r="BC22">
        <v>157</v>
      </c>
      <c r="BD22" s="79">
        <f t="shared" si="5"/>
        <v>0.13978494623655913</v>
      </c>
      <c r="BE22" s="79">
        <f t="shared" si="6"/>
        <v>0.5688405797101449</v>
      </c>
      <c r="BG22" s="28"/>
      <c r="BH22" s="28" t="s">
        <v>734</v>
      </c>
      <c r="BI22" s="28" t="s">
        <v>735</v>
      </c>
    </row>
    <row r="23" spans="1:62" x14ac:dyDescent="0.2">
      <c r="A23" t="s">
        <v>21</v>
      </c>
      <c r="B23" t="s">
        <v>462</v>
      </c>
      <c r="C23">
        <v>37</v>
      </c>
      <c r="D23">
        <v>24</v>
      </c>
      <c r="E23">
        <f t="shared" si="0"/>
        <v>61</v>
      </c>
      <c r="F23">
        <v>157</v>
      </c>
      <c r="G23">
        <f t="shared" si="1"/>
        <v>61</v>
      </c>
      <c r="H23">
        <v>37</v>
      </c>
      <c r="I23">
        <v>24</v>
      </c>
      <c r="J23" s="21"/>
      <c r="K23">
        <v>61</v>
      </c>
      <c r="L23">
        <v>61</v>
      </c>
      <c r="M23">
        <v>157</v>
      </c>
      <c r="N23">
        <f t="shared" si="2"/>
        <v>122</v>
      </c>
      <c r="O23">
        <f t="shared" si="3"/>
        <v>279</v>
      </c>
      <c r="Q23">
        <f t="shared" si="4"/>
        <v>122</v>
      </c>
      <c r="R23">
        <v>39</v>
      </c>
      <c r="AC23">
        <v>39</v>
      </c>
      <c r="AD23">
        <v>122</v>
      </c>
      <c r="AZ23">
        <v>280</v>
      </c>
      <c r="BA23">
        <v>39</v>
      </c>
      <c r="BB23">
        <v>279</v>
      </c>
      <c r="BC23">
        <v>122</v>
      </c>
      <c r="BD23" s="79">
        <f t="shared" si="5"/>
        <v>0.13928571428571429</v>
      </c>
      <c r="BE23" s="79">
        <f t="shared" si="6"/>
        <v>0.43727598566308246</v>
      </c>
      <c r="BG23" t="s">
        <v>538</v>
      </c>
      <c r="BH23">
        <v>0.19542244822401703</v>
      </c>
      <c r="BI23">
        <v>0.2842826722905421</v>
      </c>
    </row>
    <row r="24" spans="1:62" x14ac:dyDescent="0.2">
      <c r="A24" t="s">
        <v>22</v>
      </c>
      <c r="B24" t="s">
        <v>462</v>
      </c>
      <c r="C24">
        <v>40</v>
      </c>
      <c r="D24">
        <v>8</v>
      </c>
      <c r="E24">
        <f t="shared" si="0"/>
        <v>48</v>
      </c>
      <c r="F24">
        <v>206</v>
      </c>
      <c r="G24">
        <f t="shared" si="1"/>
        <v>19</v>
      </c>
      <c r="H24">
        <v>11</v>
      </c>
      <c r="I24">
        <v>8</v>
      </c>
      <c r="J24" s="21"/>
      <c r="K24">
        <v>48</v>
      </c>
      <c r="L24">
        <v>19</v>
      </c>
      <c r="M24">
        <v>206</v>
      </c>
      <c r="N24">
        <f t="shared" si="2"/>
        <v>67</v>
      </c>
      <c r="O24">
        <f t="shared" si="3"/>
        <v>273</v>
      </c>
      <c r="Q24">
        <f t="shared" si="4"/>
        <v>67</v>
      </c>
      <c r="R24">
        <v>47</v>
      </c>
      <c r="AC24">
        <v>47</v>
      </c>
      <c r="AD24">
        <v>67</v>
      </c>
      <c r="AZ24">
        <v>275</v>
      </c>
      <c r="BA24">
        <v>47</v>
      </c>
      <c r="BB24">
        <v>273</v>
      </c>
      <c r="BC24">
        <v>67</v>
      </c>
      <c r="BD24" s="79">
        <f t="shared" si="5"/>
        <v>0.1709090909090909</v>
      </c>
      <c r="BE24" s="79">
        <f t="shared" si="6"/>
        <v>0.24542124542124541</v>
      </c>
      <c r="BG24" t="s">
        <v>724</v>
      </c>
      <c r="BH24">
        <v>4.2424000000000003E-3</v>
      </c>
      <c r="BI24">
        <v>9.2461999999999996E-3</v>
      </c>
    </row>
    <row r="25" spans="1:62" x14ac:dyDescent="0.2">
      <c r="A25" t="s">
        <v>23</v>
      </c>
      <c r="B25" t="s">
        <v>462</v>
      </c>
      <c r="C25">
        <v>58</v>
      </c>
      <c r="D25">
        <v>7</v>
      </c>
      <c r="E25">
        <f t="shared" si="0"/>
        <v>65</v>
      </c>
      <c r="F25">
        <v>189</v>
      </c>
      <c r="G25">
        <f t="shared" si="1"/>
        <v>20</v>
      </c>
      <c r="H25">
        <v>14</v>
      </c>
      <c r="I25">
        <v>6</v>
      </c>
      <c r="J25" s="21"/>
      <c r="K25">
        <v>65</v>
      </c>
      <c r="L25">
        <v>20</v>
      </c>
      <c r="M25">
        <v>189</v>
      </c>
      <c r="N25">
        <f t="shared" si="2"/>
        <v>85</v>
      </c>
      <c r="O25">
        <f t="shared" si="3"/>
        <v>274</v>
      </c>
      <c r="Q25">
        <f t="shared" si="4"/>
        <v>85</v>
      </c>
      <c r="R25">
        <v>58</v>
      </c>
      <c r="AC25">
        <v>58</v>
      </c>
      <c r="AD25">
        <v>85</v>
      </c>
      <c r="AZ25">
        <v>275</v>
      </c>
      <c r="BA25">
        <v>58</v>
      </c>
      <c r="BB25">
        <v>274</v>
      </c>
      <c r="BC25">
        <v>85</v>
      </c>
      <c r="BD25" s="79">
        <f t="shared" si="5"/>
        <v>0.21090909090909091</v>
      </c>
      <c r="BE25" s="79">
        <f t="shared" si="6"/>
        <v>0.31021897810218979</v>
      </c>
      <c r="BG25" t="s">
        <v>540</v>
      </c>
      <c r="BH25">
        <v>77</v>
      </c>
      <c r="BI25">
        <v>54</v>
      </c>
    </row>
    <row r="26" spans="1:62" x14ac:dyDescent="0.2">
      <c r="A26" t="s">
        <v>24</v>
      </c>
      <c r="B26" t="s">
        <v>463</v>
      </c>
      <c r="C26">
        <v>27</v>
      </c>
      <c r="D26">
        <v>33</v>
      </c>
      <c r="E26">
        <f t="shared" si="0"/>
        <v>60</v>
      </c>
      <c r="F26">
        <v>199</v>
      </c>
      <c r="G26">
        <f t="shared" si="1"/>
        <v>18</v>
      </c>
      <c r="H26">
        <v>11</v>
      </c>
      <c r="I26">
        <v>7</v>
      </c>
      <c r="J26" s="21"/>
      <c r="K26">
        <v>60</v>
      </c>
      <c r="L26">
        <v>18</v>
      </c>
      <c r="M26">
        <v>199</v>
      </c>
      <c r="N26">
        <f t="shared" si="2"/>
        <v>78</v>
      </c>
      <c r="O26">
        <f t="shared" si="3"/>
        <v>277</v>
      </c>
      <c r="Q26">
        <f t="shared" si="4"/>
        <v>78</v>
      </c>
      <c r="R26">
        <v>52</v>
      </c>
      <c r="AC26">
        <v>52</v>
      </c>
      <c r="AD26">
        <v>78</v>
      </c>
      <c r="AZ26">
        <v>273</v>
      </c>
      <c r="BA26">
        <v>52</v>
      </c>
      <c r="BB26">
        <v>277</v>
      </c>
      <c r="BC26">
        <v>78</v>
      </c>
      <c r="BD26" s="79">
        <f t="shared" si="5"/>
        <v>0.19047619047619047</v>
      </c>
      <c r="BE26" s="79">
        <f t="shared" si="6"/>
        <v>0.28158844765342961</v>
      </c>
      <c r="BG26" t="s">
        <v>552</v>
      </c>
      <c r="BH26">
        <v>0</v>
      </c>
    </row>
    <row r="27" spans="1:62" x14ac:dyDescent="0.2">
      <c r="A27" t="s">
        <v>25</v>
      </c>
      <c r="B27" t="s">
        <v>463</v>
      </c>
      <c r="C27">
        <v>19</v>
      </c>
      <c r="D27">
        <v>6</v>
      </c>
      <c r="E27">
        <f t="shared" si="0"/>
        <v>25</v>
      </c>
      <c r="F27">
        <v>217</v>
      </c>
      <c r="G27">
        <f t="shared" si="1"/>
        <v>30</v>
      </c>
      <c r="H27">
        <v>15</v>
      </c>
      <c r="I27">
        <v>15</v>
      </c>
      <c r="J27" s="21"/>
      <c r="K27">
        <v>25</v>
      </c>
      <c r="L27">
        <v>30</v>
      </c>
      <c r="M27">
        <v>217</v>
      </c>
      <c r="N27">
        <f t="shared" si="2"/>
        <v>55</v>
      </c>
      <c r="O27">
        <f t="shared" si="3"/>
        <v>272</v>
      </c>
      <c r="Q27">
        <f t="shared" si="4"/>
        <v>55</v>
      </c>
      <c r="R27">
        <v>67</v>
      </c>
      <c r="AC27">
        <v>67</v>
      </c>
      <c r="AD27">
        <v>55</v>
      </c>
      <c r="AZ27">
        <v>268</v>
      </c>
      <c r="BA27">
        <v>67</v>
      </c>
      <c r="BB27">
        <v>272</v>
      </c>
      <c r="BC27">
        <v>55</v>
      </c>
      <c r="BD27" s="79">
        <f t="shared" si="5"/>
        <v>0.25</v>
      </c>
      <c r="BE27" s="79">
        <f t="shared" si="6"/>
        <v>0.20220588235294118</v>
      </c>
      <c r="BG27" t="s">
        <v>725</v>
      </c>
      <c r="BH27">
        <v>-5.9066874267465179</v>
      </c>
    </row>
    <row r="28" spans="1:62" x14ac:dyDescent="0.2">
      <c r="A28" t="s">
        <v>26</v>
      </c>
      <c r="B28" t="s">
        <v>463</v>
      </c>
      <c r="C28">
        <v>20</v>
      </c>
      <c r="D28">
        <v>20</v>
      </c>
      <c r="E28">
        <f t="shared" si="0"/>
        <v>40</v>
      </c>
      <c r="F28">
        <v>203</v>
      </c>
      <c r="G28">
        <f t="shared" si="1"/>
        <v>35</v>
      </c>
      <c r="H28">
        <v>23</v>
      </c>
      <c r="I28">
        <v>12</v>
      </c>
      <c r="J28" s="21"/>
      <c r="K28">
        <v>40</v>
      </c>
      <c r="L28">
        <v>35</v>
      </c>
      <c r="M28">
        <v>203</v>
      </c>
      <c r="N28">
        <f t="shared" si="2"/>
        <v>75</v>
      </c>
      <c r="O28">
        <f t="shared" si="3"/>
        <v>278</v>
      </c>
      <c r="Q28">
        <f t="shared" si="4"/>
        <v>75</v>
      </c>
      <c r="R28">
        <v>58</v>
      </c>
      <c r="AC28">
        <v>58</v>
      </c>
      <c r="AD28">
        <v>75</v>
      </c>
      <c r="AL28" s="58" t="s">
        <v>537</v>
      </c>
      <c r="AM28" s="58"/>
      <c r="AN28" s="58"/>
      <c r="AZ28">
        <v>272</v>
      </c>
      <c r="BA28">
        <v>58</v>
      </c>
      <c r="BB28">
        <v>278</v>
      </c>
      <c r="BC28">
        <v>75</v>
      </c>
      <c r="BD28" s="79">
        <f t="shared" si="5"/>
        <v>0.21323529411764705</v>
      </c>
      <c r="BE28" s="79">
        <f t="shared" si="6"/>
        <v>0.26978417266187049</v>
      </c>
      <c r="BG28" t="s">
        <v>726</v>
      </c>
      <c r="BH28">
        <v>1.7452757017366594E-9</v>
      </c>
    </row>
    <row r="29" spans="1:62" ht="17" thickBot="1" x14ac:dyDescent="0.25">
      <c r="A29" t="s">
        <v>27</v>
      </c>
      <c r="B29" t="s">
        <v>463</v>
      </c>
      <c r="C29">
        <v>17</v>
      </c>
      <c r="D29">
        <v>15</v>
      </c>
      <c r="E29">
        <f t="shared" si="0"/>
        <v>32</v>
      </c>
      <c r="F29">
        <v>227</v>
      </c>
      <c r="G29">
        <f t="shared" si="1"/>
        <v>19</v>
      </c>
      <c r="H29">
        <v>12</v>
      </c>
      <c r="I29">
        <v>7</v>
      </c>
      <c r="J29" s="21"/>
      <c r="K29">
        <v>32</v>
      </c>
      <c r="L29">
        <v>19</v>
      </c>
      <c r="M29">
        <v>227</v>
      </c>
      <c r="N29">
        <f t="shared" si="2"/>
        <v>51</v>
      </c>
      <c r="O29">
        <f t="shared" si="3"/>
        <v>278</v>
      </c>
      <c r="Q29">
        <f t="shared" si="4"/>
        <v>51</v>
      </c>
      <c r="R29">
        <v>57</v>
      </c>
      <c r="AC29">
        <v>57</v>
      </c>
      <c r="AD29">
        <v>51</v>
      </c>
      <c r="AZ29">
        <v>275</v>
      </c>
      <c r="BA29">
        <v>57</v>
      </c>
      <c r="BB29">
        <v>278</v>
      </c>
      <c r="BC29">
        <v>51</v>
      </c>
      <c r="BD29" s="79">
        <f t="shared" si="5"/>
        <v>0.20727272727272728</v>
      </c>
      <c r="BE29" s="79">
        <f t="shared" si="6"/>
        <v>0.18345323741007194</v>
      </c>
      <c r="BG29" t="s">
        <v>727</v>
      </c>
      <c r="BH29">
        <v>1.6448536269514715</v>
      </c>
    </row>
    <row r="30" spans="1:62" ht="51" x14ac:dyDescent="0.2">
      <c r="A30" t="s">
        <v>28</v>
      </c>
      <c r="B30" t="s">
        <v>463</v>
      </c>
      <c r="C30">
        <v>37</v>
      </c>
      <c r="D30">
        <v>15</v>
      </c>
      <c r="E30">
        <f t="shared" si="0"/>
        <v>52</v>
      </c>
      <c r="F30">
        <v>202</v>
      </c>
      <c r="G30">
        <f t="shared" si="1"/>
        <v>21</v>
      </c>
      <c r="H30">
        <v>15</v>
      </c>
      <c r="I30">
        <v>6</v>
      </c>
      <c r="J30" s="21"/>
      <c r="K30">
        <v>52</v>
      </c>
      <c r="L30">
        <v>21</v>
      </c>
      <c r="M30">
        <v>202</v>
      </c>
      <c r="N30">
        <f t="shared" si="2"/>
        <v>73</v>
      </c>
      <c r="O30">
        <f t="shared" si="3"/>
        <v>275</v>
      </c>
      <c r="Q30">
        <f t="shared" si="4"/>
        <v>73</v>
      </c>
      <c r="R30">
        <v>57</v>
      </c>
      <c r="AC30">
        <v>57</v>
      </c>
      <c r="AD30">
        <v>73</v>
      </c>
      <c r="AL30" s="28"/>
      <c r="AM30" s="29" t="s">
        <v>611</v>
      </c>
      <c r="AN30" s="29" t="s">
        <v>612</v>
      </c>
      <c r="AZ30">
        <v>279</v>
      </c>
      <c r="BA30">
        <v>57</v>
      </c>
      <c r="BB30">
        <v>275</v>
      </c>
      <c r="BC30">
        <v>73</v>
      </c>
      <c r="BD30" s="79">
        <f t="shared" si="5"/>
        <v>0.20430107526881722</v>
      </c>
      <c r="BE30" s="79">
        <f t="shared" si="6"/>
        <v>0.26545454545454544</v>
      </c>
      <c r="BG30" s="18" t="s">
        <v>728</v>
      </c>
      <c r="BH30" s="18">
        <v>3.4905514034733187E-9</v>
      </c>
    </row>
    <row r="31" spans="1:62" ht="17" thickBot="1" x14ac:dyDescent="0.25">
      <c r="A31" t="s">
        <v>29</v>
      </c>
      <c r="B31" t="s">
        <v>463</v>
      </c>
      <c r="C31">
        <v>25</v>
      </c>
      <c r="D31">
        <v>4</v>
      </c>
      <c r="E31">
        <f t="shared" si="0"/>
        <v>29</v>
      </c>
      <c r="F31">
        <v>193</v>
      </c>
      <c r="G31">
        <f t="shared" si="1"/>
        <v>52</v>
      </c>
      <c r="H31">
        <v>13</v>
      </c>
      <c r="I31">
        <v>39</v>
      </c>
      <c r="J31" s="21"/>
      <c r="K31">
        <v>29</v>
      </c>
      <c r="L31">
        <v>52</v>
      </c>
      <c r="M31">
        <v>193</v>
      </c>
      <c r="N31">
        <f t="shared" si="2"/>
        <v>81</v>
      </c>
      <c r="O31">
        <f t="shared" si="3"/>
        <v>274</v>
      </c>
      <c r="Q31">
        <f t="shared" si="4"/>
        <v>81</v>
      </c>
      <c r="R31">
        <v>48</v>
      </c>
      <c r="AC31">
        <v>48</v>
      </c>
      <c r="AD31">
        <v>81</v>
      </c>
      <c r="AL31" t="s">
        <v>538</v>
      </c>
      <c r="AM31">
        <v>78.092592592592595</v>
      </c>
      <c r="AN31">
        <v>53.649350649350652</v>
      </c>
      <c r="AZ31">
        <v>281</v>
      </c>
      <c r="BA31">
        <v>48</v>
      </c>
      <c r="BB31">
        <v>274</v>
      </c>
      <c r="BC31">
        <v>81</v>
      </c>
      <c r="BD31" s="79">
        <f t="shared" si="5"/>
        <v>0.1708185053380783</v>
      </c>
      <c r="BE31" s="79">
        <f t="shared" si="6"/>
        <v>0.29562043795620441</v>
      </c>
      <c r="BG31" s="27" t="s">
        <v>729</v>
      </c>
      <c r="BH31" s="27">
        <v>1.9599639845400536</v>
      </c>
      <c r="BI31" s="27"/>
    </row>
    <row r="32" spans="1:62" x14ac:dyDescent="0.2">
      <c r="A32" t="s">
        <v>30</v>
      </c>
      <c r="B32" t="s">
        <v>464</v>
      </c>
      <c r="C32">
        <v>21</v>
      </c>
      <c r="D32">
        <v>23</v>
      </c>
      <c r="E32">
        <f t="shared" si="0"/>
        <v>44</v>
      </c>
      <c r="F32">
        <v>200</v>
      </c>
      <c r="G32">
        <f t="shared" si="1"/>
        <v>32</v>
      </c>
      <c r="H32">
        <v>19</v>
      </c>
      <c r="I32">
        <v>13</v>
      </c>
      <c r="J32" s="21"/>
      <c r="K32">
        <v>44</v>
      </c>
      <c r="L32">
        <v>32</v>
      </c>
      <c r="M32">
        <v>200</v>
      </c>
      <c r="N32">
        <f t="shared" si="2"/>
        <v>76</v>
      </c>
      <c r="O32">
        <f t="shared" si="3"/>
        <v>276</v>
      </c>
      <c r="Q32">
        <f t="shared" si="4"/>
        <v>76</v>
      </c>
      <c r="R32">
        <v>37</v>
      </c>
      <c r="AC32">
        <v>37</v>
      </c>
      <c r="AD32">
        <v>76</v>
      </c>
      <c r="AL32" t="s">
        <v>539</v>
      </c>
      <c r="AM32">
        <v>711.9723969252268</v>
      </c>
      <c r="AN32">
        <v>314.54647983595351</v>
      </c>
      <c r="AZ32">
        <v>275</v>
      </c>
      <c r="BA32">
        <v>37</v>
      </c>
      <c r="BB32">
        <v>276</v>
      </c>
      <c r="BC32">
        <v>76</v>
      </c>
      <c r="BD32" s="79">
        <f t="shared" si="5"/>
        <v>0.13454545454545455</v>
      </c>
      <c r="BE32" s="79">
        <f t="shared" si="6"/>
        <v>0.27536231884057971</v>
      </c>
    </row>
    <row r="33" spans="1:57" x14ac:dyDescent="0.2">
      <c r="A33" t="s">
        <v>31</v>
      </c>
      <c r="B33" t="s">
        <v>464</v>
      </c>
      <c r="C33">
        <v>11</v>
      </c>
      <c r="D33">
        <v>6</v>
      </c>
      <c r="E33">
        <f t="shared" si="0"/>
        <v>17</v>
      </c>
      <c r="F33">
        <v>235</v>
      </c>
      <c r="G33">
        <f t="shared" si="1"/>
        <v>25</v>
      </c>
      <c r="H33">
        <v>13</v>
      </c>
      <c r="I33">
        <v>12</v>
      </c>
      <c r="J33" s="21"/>
      <c r="K33">
        <v>17</v>
      </c>
      <c r="L33">
        <v>25</v>
      </c>
      <c r="M33">
        <v>235</v>
      </c>
      <c r="N33">
        <f t="shared" si="2"/>
        <v>42</v>
      </c>
      <c r="O33">
        <f t="shared" si="3"/>
        <v>277</v>
      </c>
      <c r="Q33">
        <f t="shared" si="4"/>
        <v>42</v>
      </c>
      <c r="R33">
        <v>38</v>
      </c>
      <c r="AC33">
        <v>38</v>
      </c>
      <c r="AD33">
        <v>42</v>
      </c>
      <c r="AL33" t="s">
        <v>540</v>
      </c>
      <c r="AM33">
        <v>54</v>
      </c>
      <c r="AN33">
        <v>77</v>
      </c>
      <c r="AZ33">
        <v>276</v>
      </c>
      <c r="BA33">
        <v>38</v>
      </c>
      <c r="BB33">
        <v>277</v>
      </c>
      <c r="BC33">
        <v>42</v>
      </c>
      <c r="BD33" s="79">
        <f t="shared" si="5"/>
        <v>0.13768115942028986</v>
      </c>
      <c r="BE33" s="79">
        <f t="shared" si="6"/>
        <v>0.15162454873646208</v>
      </c>
    </row>
    <row r="34" spans="1:57" x14ac:dyDescent="0.2">
      <c r="A34" t="s">
        <v>32</v>
      </c>
      <c r="B34" t="s">
        <v>464</v>
      </c>
      <c r="C34">
        <v>20</v>
      </c>
      <c r="D34">
        <v>5</v>
      </c>
      <c r="E34">
        <f t="shared" si="0"/>
        <v>25</v>
      </c>
      <c r="F34">
        <v>210</v>
      </c>
      <c r="G34">
        <f t="shared" si="1"/>
        <v>38</v>
      </c>
      <c r="H34">
        <v>19</v>
      </c>
      <c r="I34">
        <v>19</v>
      </c>
      <c r="J34" s="21"/>
      <c r="K34">
        <v>25</v>
      </c>
      <c r="L34">
        <v>38</v>
      </c>
      <c r="M34">
        <v>210</v>
      </c>
      <c r="N34">
        <f t="shared" si="2"/>
        <v>63</v>
      </c>
      <c r="O34">
        <f t="shared" si="3"/>
        <v>273</v>
      </c>
      <c r="Q34">
        <f t="shared" si="4"/>
        <v>63</v>
      </c>
      <c r="R34">
        <v>62</v>
      </c>
      <c r="AC34">
        <v>62</v>
      </c>
      <c r="AD34">
        <v>63</v>
      </c>
      <c r="AL34" t="s">
        <v>541</v>
      </c>
      <c r="AM34">
        <v>53</v>
      </c>
      <c r="AN34">
        <v>76</v>
      </c>
      <c r="AZ34">
        <v>261</v>
      </c>
      <c r="BA34">
        <v>62</v>
      </c>
      <c r="BB34">
        <v>273</v>
      </c>
      <c r="BC34">
        <v>63</v>
      </c>
      <c r="BD34" s="79">
        <f t="shared" si="5"/>
        <v>0.23754789272030652</v>
      </c>
      <c r="BE34" s="79">
        <f t="shared" si="6"/>
        <v>0.23076923076923078</v>
      </c>
    </row>
    <row r="35" spans="1:57" x14ac:dyDescent="0.2">
      <c r="A35" t="s">
        <v>33</v>
      </c>
      <c r="B35" t="s">
        <v>464</v>
      </c>
      <c r="C35">
        <v>19</v>
      </c>
      <c r="D35">
        <v>5</v>
      </c>
      <c r="E35">
        <f t="shared" si="0"/>
        <v>24</v>
      </c>
      <c r="F35">
        <v>202</v>
      </c>
      <c r="G35">
        <f t="shared" si="1"/>
        <v>50</v>
      </c>
      <c r="H35">
        <v>16</v>
      </c>
      <c r="I35">
        <v>34</v>
      </c>
      <c r="J35" s="21"/>
      <c r="K35">
        <v>24</v>
      </c>
      <c r="L35">
        <v>50</v>
      </c>
      <c r="M35">
        <v>202</v>
      </c>
      <c r="N35">
        <f t="shared" si="2"/>
        <v>74</v>
      </c>
      <c r="O35">
        <f t="shared" si="3"/>
        <v>276</v>
      </c>
      <c r="Q35">
        <f t="shared" si="4"/>
        <v>74</v>
      </c>
      <c r="R35">
        <v>48</v>
      </c>
      <c r="AC35">
        <v>48</v>
      </c>
      <c r="AD35">
        <v>74</v>
      </c>
      <c r="AL35" s="18" t="s">
        <v>542</v>
      </c>
      <c r="AM35" s="18">
        <v>2.2634886815345832</v>
      </c>
      <c r="AN35" s="18"/>
      <c r="AZ35">
        <v>277</v>
      </c>
      <c r="BA35">
        <v>48</v>
      </c>
      <c r="BB35">
        <v>276</v>
      </c>
      <c r="BC35">
        <v>74</v>
      </c>
      <c r="BD35" s="79">
        <f t="shared" si="5"/>
        <v>0.17328519855595667</v>
      </c>
      <c r="BE35" s="79">
        <f t="shared" si="6"/>
        <v>0.26811594202898553</v>
      </c>
    </row>
    <row r="36" spans="1:57" x14ac:dyDescent="0.2">
      <c r="A36" t="s">
        <v>34</v>
      </c>
      <c r="B36" t="s">
        <v>464</v>
      </c>
      <c r="C36">
        <v>12</v>
      </c>
      <c r="D36">
        <v>4</v>
      </c>
      <c r="E36">
        <f t="shared" si="0"/>
        <v>16</v>
      </c>
      <c r="F36">
        <v>227</v>
      </c>
      <c r="G36">
        <f t="shared" si="1"/>
        <v>35</v>
      </c>
      <c r="H36">
        <v>22</v>
      </c>
      <c r="I36">
        <v>13</v>
      </c>
      <c r="J36" s="21"/>
      <c r="K36">
        <v>16</v>
      </c>
      <c r="L36">
        <v>35</v>
      </c>
      <c r="M36">
        <v>227</v>
      </c>
      <c r="N36">
        <f t="shared" si="2"/>
        <v>51</v>
      </c>
      <c r="O36">
        <f t="shared" si="3"/>
        <v>278</v>
      </c>
      <c r="Q36">
        <f t="shared" si="4"/>
        <v>51</v>
      </c>
      <c r="R36">
        <v>73</v>
      </c>
      <c r="AC36">
        <v>73</v>
      </c>
      <c r="AD36">
        <v>51</v>
      </c>
      <c r="AL36" t="s">
        <v>543</v>
      </c>
      <c r="AM36">
        <v>5.482812771847584E-4</v>
      </c>
      <c r="AZ36">
        <v>276</v>
      </c>
      <c r="BA36">
        <v>73</v>
      </c>
      <c r="BB36">
        <v>278</v>
      </c>
      <c r="BC36">
        <v>51</v>
      </c>
      <c r="BD36" s="79">
        <f t="shared" si="5"/>
        <v>0.26449275362318841</v>
      </c>
      <c r="BE36" s="79">
        <f t="shared" si="6"/>
        <v>0.18345323741007194</v>
      </c>
    </row>
    <row r="37" spans="1:57" ht="17" thickBot="1" x14ac:dyDescent="0.25">
      <c r="A37" t="s">
        <v>35</v>
      </c>
      <c r="B37" t="s">
        <v>464</v>
      </c>
      <c r="C37">
        <v>14</v>
      </c>
      <c r="D37">
        <v>3</v>
      </c>
      <c r="E37">
        <f t="shared" si="0"/>
        <v>17</v>
      </c>
      <c r="F37">
        <v>223</v>
      </c>
      <c r="G37">
        <f t="shared" si="1"/>
        <v>22</v>
      </c>
      <c r="H37">
        <v>9</v>
      </c>
      <c r="I37">
        <v>13</v>
      </c>
      <c r="J37" s="21"/>
      <c r="K37">
        <v>17</v>
      </c>
      <c r="L37">
        <v>22</v>
      </c>
      <c r="M37">
        <v>223</v>
      </c>
      <c r="N37">
        <f t="shared" si="2"/>
        <v>39</v>
      </c>
      <c r="O37">
        <f t="shared" si="3"/>
        <v>262</v>
      </c>
      <c r="Q37">
        <f t="shared" si="4"/>
        <v>39</v>
      </c>
      <c r="R37">
        <v>49</v>
      </c>
      <c r="AC37">
        <v>49</v>
      </c>
      <c r="AD37">
        <v>39</v>
      </c>
      <c r="AL37" s="27" t="s">
        <v>544</v>
      </c>
      <c r="AM37" s="27">
        <v>1.5075376872796331</v>
      </c>
      <c r="AN37" s="27"/>
      <c r="AZ37">
        <v>265</v>
      </c>
      <c r="BA37">
        <v>49</v>
      </c>
      <c r="BB37">
        <v>262</v>
      </c>
      <c r="BC37">
        <v>39</v>
      </c>
      <c r="BD37" s="79">
        <f t="shared" si="5"/>
        <v>0.18490566037735848</v>
      </c>
      <c r="BE37" s="79">
        <f t="shared" si="6"/>
        <v>0.14885496183206107</v>
      </c>
    </row>
    <row r="38" spans="1:57" x14ac:dyDescent="0.2">
      <c r="A38" t="s">
        <v>36</v>
      </c>
      <c r="B38" t="s">
        <v>465</v>
      </c>
      <c r="C38">
        <v>32</v>
      </c>
      <c r="D38">
        <v>5</v>
      </c>
      <c r="E38">
        <f t="shared" si="0"/>
        <v>37</v>
      </c>
      <c r="F38">
        <v>189</v>
      </c>
      <c r="G38">
        <f t="shared" si="1"/>
        <v>40</v>
      </c>
      <c r="H38">
        <v>14</v>
      </c>
      <c r="I38">
        <v>26</v>
      </c>
      <c r="J38" s="21"/>
      <c r="K38">
        <v>37</v>
      </c>
      <c r="L38">
        <v>40</v>
      </c>
      <c r="M38">
        <v>189</v>
      </c>
      <c r="N38">
        <f t="shared" si="2"/>
        <v>77</v>
      </c>
      <c r="O38">
        <f t="shared" si="3"/>
        <v>266</v>
      </c>
      <c r="Q38">
        <f t="shared" si="4"/>
        <v>77</v>
      </c>
      <c r="R38">
        <v>46</v>
      </c>
      <c r="AC38">
        <v>46</v>
      </c>
      <c r="AD38">
        <v>77</v>
      </c>
      <c r="AZ38">
        <v>279</v>
      </c>
      <c r="BA38">
        <v>46</v>
      </c>
      <c r="BB38">
        <v>266</v>
      </c>
      <c r="BC38">
        <v>77</v>
      </c>
      <c r="BD38" s="79">
        <f t="shared" si="5"/>
        <v>0.16487455197132617</v>
      </c>
      <c r="BE38" s="79">
        <f t="shared" si="6"/>
        <v>0.28947368421052633</v>
      </c>
    </row>
    <row r="39" spans="1:57" x14ac:dyDescent="0.2">
      <c r="A39" t="s">
        <v>37</v>
      </c>
      <c r="B39" t="s">
        <v>465</v>
      </c>
      <c r="C39">
        <v>14</v>
      </c>
      <c r="D39">
        <v>4</v>
      </c>
      <c r="E39">
        <f t="shared" si="0"/>
        <v>18</v>
      </c>
      <c r="F39">
        <v>218</v>
      </c>
      <c r="G39">
        <f t="shared" si="1"/>
        <v>38</v>
      </c>
      <c r="H39">
        <v>10</v>
      </c>
      <c r="I39">
        <v>28</v>
      </c>
      <c r="J39" s="21"/>
      <c r="K39">
        <v>18</v>
      </c>
      <c r="L39">
        <v>38</v>
      </c>
      <c r="M39">
        <v>218</v>
      </c>
      <c r="N39">
        <f t="shared" si="2"/>
        <v>56</v>
      </c>
      <c r="O39">
        <f t="shared" si="3"/>
        <v>274</v>
      </c>
      <c r="Q39">
        <f t="shared" si="4"/>
        <v>56</v>
      </c>
      <c r="R39">
        <v>45</v>
      </c>
      <c r="AC39">
        <v>45</v>
      </c>
      <c r="AD39">
        <v>56</v>
      </c>
      <c r="AZ39">
        <v>272</v>
      </c>
      <c r="BA39">
        <v>45</v>
      </c>
      <c r="BB39">
        <v>274</v>
      </c>
      <c r="BC39">
        <v>56</v>
      </c>
      <c r="BD39" s="79">
        <f t="shared" si="5"/>
        <v>0.16544117647058823</v>
      </c>
      <c r="BE39" s="79">
        <f t="shared" si="6"/>
        <v>0.20437956204379562</v>
      </c>
    </row>
    <row r="40" spans="1:57" x14ac:dyDescent="0.2">
      <c r="A40" t="s">
        <v>38</v>
      </c>
      <c r="B40" t="s">
        <v>465</v>
      </c>
      <c r="C40">
        <v>9</v>
      </c>
      <c r="D40">
        <v>10</v>
      </c>
      <c r="E40">
        <f t="shared" si="0"/>
        <v>19</v>
      </c>
      <c r="F40">
        <v>213</v>
      </c>
      <c r="G40">
        <f t="shared" si="1"/>
        <v>46</v>
      </c>
      <c r="H40">
        <v>17</v>
      </c>
      <c r="I40">
        <v>29</v>
      </c>
      <c r="J40" s="21"/>
      <c r="K40">
        <v>19</v>
      </c>
      <c r="L40">
        <v>46</v>
      </c>
      <c r="M40">
        <v>213</v>
      </c>
      <c r="N40">
        <f t="shared" si="2"/>
        <v>65</v>
      </c>
      <c r="O40">
        <f t="shared" si="3"/>
        <v>278</v>
      </c>
      <c r="Q40">
        <f t="shared" si="4"/>
        <v>65</v>
      </c>
      <c r="R40">
        <v>39</v>
      </c>
      <c r="AC40">
        <v>39</v>
      </c>
      <c r="AD40">
        <v>65</v>
      </c>
      <c r="AL40" s="78" t="s">
        <v>723</v>
      </c>
      <c r="AM40" s="78"/>
      <c r="AN40" s="78"/>
      <c r="AZ40">
        <v>273</v>
      </c>
      <c r="BA40">
        <v>39</v>
      </c>
      <c r="BB40">
        <v>278</v>
      </c>
      <c r="BC40">
        <v>65</v>
      </c>
      <c r="BD40" s="79">
        <f t="shared" si="5"/>
        <v>0.14285714285714285</v>
      </c>
      <c r="BE40" s="79">
        <f t="shared" si="6"/>
        <v>0.23381294964028776</v>
      </c>
    </row>
    <row r="41" spans="1:57" ht="17" thickBot="1" x14ac:dyDescent="0.25">
      <c r="A41" t="s">
        <v>39</v>
      </c>
      <c r="B41" t="s">
        <v>465</v>
      </c>
      <c r="C41">
        <v>29</v>
      </c>
      <c r="D41">
        <v>5</v>
      </c>
      <c r="E41">
        <f t="shared" si="0"/>
        <v>34</v>
      </c>
      <c r="F41">
        <v>189</v>
      </c>
      <c r="G41">
        <f t="shared" si="1"/>
        <v>52</v>
      </c>
      <c r="H41">
        <v>28</v>
      </c>
      <c r="I41">
        <v>24</v>
      </c>
      <c r="J41" s="21"/>
      <c r="K41">
        <v>34</v>
      </c>
      <c r="L41">
        <v>52</v>
      </c>
      <c r="M41">
        <v>189</v>
      </c>
      <c r="N41">
        <f t="shared" si="2"/>
        <v>86</v>
      </c>
      <c r="O41">
        <f t="shared" si="3"/>
        <v>275</v>
      </c>
      <c r="Q41">
        <f t="shared" si="4"/>
        <v>86</v>
      </c>
      <c r="R41">
        <v>46</v>
      </c>
      <c r="AC41">
        <v>46</v>
      </c>
      <c r="AD41">
        <v>86</v>
      </c>
      <c r="AZ41">
        <v>266</v>
      </c>
      <c r="BA41">
        <v>46</v>
      </c>
      <c r="BB41">
        <v>275</v>
      </c>
      <c r="BC41">
        <v>86</v>
      </c>
      <c r="BD41" s="79">
        <f t="shared" si="5"/>
        <v>0.17293233082706766</v>
      </c>
      <c r="BE41" s="79">
        <f t="shared" si="6"/>
        <v>0.31272727272727274</v>
      </c>
    </row>
    <row r="42" spans="1:57" x14ac:dyDescent="0.2">
      <c r="A42" t="s">
        <v>40</v>
      </c>
      <c r="B42" t="s">
        <v>465</v>
      </c>
      <c r="C42">
        <v>41</v>
      </c>
      <c r="D42">
        <v>13</v>
      </c>
      <c r="E42">
        <f t="shared" si="0"/>
        <v>54</v>
      </c>
      <c r="F42">
        <v>182</v>
      </c>
      <c r="G42">
        <f t="shared" si="1"/>
        <v>39</v>
      </c>
      <c r="H42">
        <v>17</v>
      </c>
      <c r="I42">
        <v>22</v>
      </c>
      <c r="J42" s="21"/>
      <c r="K42">
        <v>54</v>
      </c>
      <c r="L42">
        <v>39</v>
      </c>
      <c r="M42">
        <v>182</v>
      </c>
      <c r="N42">
        <f t="shared" si="2"/>
        <v>93</v>
      </c>
      <c r="O42">
        <f t="shared" si="3"/>
        <v>275</v>
      </c>
      <c r="Q42">
        <f t="shared" si="4"/>
        <v>93</v>
      </c>
      <c r="R42">
        <v>42</v>
      </c>
      <c r="AC42">
        <v>42</v>
      </c>
      <c r="AD42">
        <v>93</v>
      </c>
      <c r="AL42" s="28"/>
      <c r="AM42" s="28" t="s">
        <v>612</v>
      </c>
      <c r="AN42" s="28" t="s">
        <v>611</v>
      </c>
      <c r="AZ42">
        <v>281</v>
      </c>
      <c r="BA42">
        <v>42</v>
      </c>
      <c r="BB42">
        <v>275</v>
      </c>
      <c r="BC42">
        <v>93</v>
      </c>
      <c r="BD42" s="79">
        <f t="shared" si="5"/>
        <v>0.1494661921708185</v>
      </c>
      <c r="BE42" s="79">
        <f t="shared" si="6"/>
        <v>0.33818181818181819</v>
      </c>
    </row>
    <row r="43" spans="1:57" x14ac:dyDescent="0.2">
      <c r="A43" t="s">
        <v>41</v>
      </c>
      <c r="B43" t="s">
        <v>465</v>
      </c>
      <c r="C43">
        <v>10</v>
      </c>
      <c r="D43">
        <v>10</v>
      </c>
      <c r="E43">
        <f t="shared" si="0"/>
        <v>20</v>
      </c>
      <c r="F43">
        <v>216</v>
      </c>
      <c r="G43">
        <f t="shared" si="1"/>
        <v>40</v>
      </c>
      <c r="H43">
        <v>9</v>
      </c>
      <c r="I43">
        <v>31</v>
      </c>
      <c r="J43" s="21"/>
      <c r="K43">
        <v>20</v>
      </c>
      <c r="L43">
        <v>40</v>
      </c>
      <c r="M43">
        <v>216</v>
      </c>
      <c r="N43">
        <f t="shared" si="2"/>
        <v>60</v>
      </c>
      <c r="O43">
        <f t="shared" si="3"/>
        <v>276</v>
      </c>
      <c r="Q43">
        <f t="shared" si="4"/>
        <v>60</v>
      </c>
      <c r="R43">
        <v>39</v>
      </c>
      <c r="AC43">
        <v>39</v>
      </c>
      <c r="AD43">
        <v>60</v>
      </c>
      <c r="AL43" t="s">
        <v>538</v>
      </c>
      <c r="AM43">
        <v>53.649350649350652</v>
      </c>
      <c r="AN43">
        <v>78.092592592592595</v>
      </c>
      <c r="AZ43">
        <v>277</v>
      </c>
      <c r="BA43">
        <v>39</v>
      </c>
      <c r="BB43">
        <v>276</v>
      </c>
      <c r="BC43">
        <v>60</v>
      </c>
      <c r="BD43" s="79">
        <f t="shared" si="5"/>
        <v>0.1407942238267148</v>
      </c>
      <c r="BE43" s="79">
        <f t="shared" si="6"/>
        <v>0.21739130434782608</v>
      </c>
    </row>
    <row r="44" spans="1:57" x14ac:dyDescent="0.2">
      <c r="A44" t="s">
        <v>42</v>
      </c>
      <c r="B44" t="s">
        <v>466</v>
      </c>
      <c r="C44">
        <v>11</v>
      </c>
      <c r="D44">
        <v>5</v>
      </c>
      <c r="E44">
        <f t="shared" si="0"/>
        <v>16</v>
      </c>
      <c r="F44">
        <v>208</v>
      </c>
      <c r="G44">
        <f t="shared" si="1"/>
        <v>52</v>
      </c>
      <c r="H44">
        <v>15</v>
      </c>
      <c r="I44">
        <v>37</v>
      </c>
      <c r="J44" s="21"/>
      <c r="K44">
        <v>16</v>
      </c>
      <c r="L44">
        <v>52</v>
      </c>
      <c r="M44">
        <v>208</v>
      </c>
      <c r="N44">
        <f t="shared" si="2"/>
        <v>68</v>
      </c>
      <c r="O44">
        <f t="shared" si="3"/>
        <v>276</v>
      </c>
      <c r="Q44">
        <f t="shared" si="4"/>
        <v>68</v>
      </c>
      <c r="R44">
        <v>54</v>
      </c>
      <c r="AC44">
        <v>54</v>
      </c>
      <c r="AD44">
        <v>68</v>
      </c>
      <c r="AL44" t="s">
        <v>724</v>
      </c>
      <c r="AM44">
        <v>314</v>
      </c>
      <c r="AN44">
        <v>711</v>
      </c>
      <c r="AZ44">
        <v>278</v>
      </c>
      <c r="BA44">
        <v>54</v>
      </c>
      <c r="BB44">
        <v>276</v>
      </c>
      <c r="BC44">
        <v>68</v>
      </c>
      <c r="BD44" s="79">
        <f t="shared" si="5"/>
        <v>0.19424460431654678</v>
      </c>
      <c r="BE44" s="79">
        <f t="shared" si="6"/>
        <v>0.24637681159420291</v>
      </c>
    </row>
    <row r="45" spans="1:57" x14ac:dyDescent="0.2">
      <c r="A45" t="s">
        <v>43</v>
      </c>
      <c r="B45" t="s">
        <v>466</v>
      </c>
      <c r="C45">
        <v>11</v>
      </c>
      <c r="D45">
        <v>6</v>
      </c>
      <c r="E45">
        <f t="shared" si="0"/>
        <v>17</v>
      </c>
      <c r="F45">
        <v>222</v>
      </c>
      <c r="G45">
        <f t="shared" si="1"/>
        <v>36</v>
      </c>
      <c r="H45">
        <v>13</v>
      </c>
      <c r="I45">
        <v>23</v>
      </c>
      <c r="J45" s="21"/>
      <c r="K45">
        <v>17</v>
      </c>
      <c r="L45">
        <v>36</v>
      </c>
      <c r="M45">
        <v>222</v>
      </c>
      <c r="N45">
        <f t="shared" si="2"/>
        <v>53</v>
      </c>
      <c r="O45">
        <f t="shared" si="3"/>
        <v>275</v>
      </c>
      <c r="Q45">
        <f t="shared" si="4"/>
        <v>53</v>
      </c>
      <c r="R45">
        <v>65</v>
      </c>
      <c r="AC45">
        <v>65</v>
      </c>
      <c r="AD45">
        <v>53</v>
      </c>
      <c r="AL45" t="s">
        <v>540</v>
      </c>
      <c r="AM45">
        <v>77</v>
      </c>
      <c r="AN45">
        <v>54</v>
      </c>
      <c r="AZ45">
        <v>274</v>
      </c>
      <c r="BA45">
        <v>65</v>
      </c>
      <c r="BB45">
        <v>275</v>
      </c>
      <c r="BC45">
        <v>53</v>
      </c>
      <c r="BD45" s="79">
        <f t="shared" si="5"/>
        <v>0.23722627737226276</v>
      </c>
      <c r="BE45" s="79">
        <f t="shared" si="6"/>
        <v>0.19272727272727272</v>
      </c>
    </row>
    <row r="46" spans="1:57" x14ac:dyDescent="0.2">
      <c r="A46" t="s">
        <v>44</v>
      </c>
      <c r="B46" t="s">
        <v>466</v>
      </c>
      <c r="C46">
        <v>8</v>
      </c>
      <c r="D46">
        <v>8</v>
      </c>
      <c r="E46">
        <f t="shared" si="0"/>
        <v>16</v>
      </c>
      <c r="F46">
        <v>213</v>
      </c>
      <c r="G46">
        <f t="shared" si="1"/>
        <v>42</v>
      </c>
      <c r="H46">
        <v>17</v>
      </c>
      <c r="I46">
        <v>25</v>
      </c>
      <c r="J46" s="21"/>
      <c r="K46">
        <v>16</v>
      </c>
      <c r="L46">
        <v>42</v>
      </c>
      <c r="M46">
        <v>213</v>
      </c>
      <c r="N46">
        <f t="shared" si="2"/>
        <v>58</v>
      </c>
      <c r="O46">
        <f t="shared" si="3"/>
        <v>271</v>
      </c>
      <c r="Q46">
        <f t="shared" si="4"/>
        <v>58</v>
      </c>
      <c r="R46">
        <v>56</v>
      </c>
      <c r="AC46">
        <v>56</v>
      </c>
      <c r="AD46">
        <v>58</v>
      </c>
      <c r="AL46" t="s">
        <v>552</v>
      </c>
      <c r="AM46">
        <v>0</v>
      </c>
      <c r="AZ46">
        <v>276</v>
      </c>
      <c r="BA46">
        <v>56</v>
      </c>
      <c r="BB46">
        <v>271</v>
      </c>
      <c r="BC46">
        <v>58</v>
      </c>
      <c r="BD46" s="79">
        <f t="shared" si="5"/>
        <v>0.20289855072463769</v>
      </c>
      <c r="BE46" s="79">
        <f t="shared" si="6"/>
        <v>0.2140221402214022</v>
      </c>
    </row>
    <row r="47" spans="1:57" x14ac:dyDescent="0.2">
      <c r="A47" t="s">
        <v>45</v>
      </c>
      <c r="B47" t="s">
        <v>466</v>
      </c>
      <c r="C47">
        <v>8</v>
      </c>
      <c r="D47">
        <v>20</v>
      </c>
      <c r="E47">
        <f t="shared" si="0"/>
        <v>28</v>
      </c>
      <c r="F47">
        <v>129</v>
      </c>
      <c r="G47">
        <f t="shared" si="1"/>
        <v>116</v>
      </c>
      <c r="H47">
        <v>18</v>
      </c>
      <c r="I47">
        <v>98</v>
      </c>
      <c r="J47" s="21"/>
      <c r="K47">
        <v>28</v>
      </c>
      <c r="L47">
        <v>116</v>
      </c>
      <c r="M47">
        <v>129</v>
      </c>
      <c r="N47">
        <f t="shared" si="2"/>
        <v>144</v>
      </c>
      <c r="O47">
        <f t="shared" si="3"/>
        <v>273</v>
      </c>
      <c r="Q47">
        <f t="shared" si="4"/>
        <v>144</v>
      </c>
      <c r="R47">
        <v>48</v>
      </c>
      <c r="AC47">
        <v>48</v>
      </c>
      <c r="AD47">
        <v>144</v>
      </c>
      <c r="AL47" t="s">
        <v>725</v>
      </c>
      <c r="AM47">
        <v>-5.8861643724620931</v>
      </c>
      <c r="AZ47">
        <v>278</v>
      </c>
      <c r="BA47">
        <v>48</v>
      </c>
      <c r="BB47">
        <v>273</v>
      </c>
      <c r="BC47">
        <v>144</v>
      </c>
      <c r="BD47" s="79">
        <f t="shared" si="5"/>
        <v>0.17266187050359713</v>
      </c>
      <c r="BE47" s="79">
        <f t="shared" si="6"/>
        <v>0.52747252747252749</v>
      </c>
    </row>
    <row r="48" spans="1:57" x14ac:dyDescent="0.2">
      <c r="A48" t="s">
        <v>46</v>
      </c>
      <c r="B48" t="s">
        <v>466</v>
      </c>
      <c r="C48">
        <v>22</v>
      </c>
      <c r="D48">
        <v>6</v>
      </c>
      <c r="E48">
        <f t="shared" si="0"/>
        <v>28</v>
      </c>
      <c r="F48">
        <v>214</v>
      </c>
      <c r="G48">
        <f t="shared" si="1"/>
        <v>34</v>
      </c>
      <c r="H48">
        <v>12</v>
      </c>
      <c r="I48">
        <v>22</v>
      </c>
      <c r="J48" s="21"/>
      <c r="K48">
        <v>28</v>
      </c>
      <c r="L48">
        <v>34</v>
      </c>
      <c r="M48">
        <v>214</v>
      </c>
      <c r="N48">
        <f t="shared" si="2"/>
        <v>62</v>
      </c>
      <c r="O48">
        <f t="shared" si="3"/>
        <v>276</v>
      </c>
      <c r="Q48">
        <f t="shared" si="4"/>
        <v>62</v>
      </c>
      <c r="R48">
        <v>86</v>
      </c>
      <c r="AC48">
        <v>86</v>
      </c>
      <c r="AD48">
        <v>62</v>
      </c>
      <c r="AL48" t="s">
        <v>726</v>
      </c>
      <c r="AM48">
        <v>1.9763061187560993E-9</v>
      </c>
      <c r="AZ48">
        <v>276</v>
      </c>
      <c r="BA48">
        <v>86</v>
      </c>
      <c r="BB48">
        <v>276</v>
      </c>
      <c r="BC48">
        <v>62</v>
      </c>
      <c r="BD48" s="79">
        <f t="shared" si="5"/>
        <v>0.31159420289855072</v>
      </c>
      <c r="BE48" s="79">
        <f t="shared" si="6"/>
        <v>0.22463768115942029</v>
      </c>
    </row>
    <row r="49" spans="1:57" x14ac:dyDescent="0.2">
      <c r="A49" t="s">
        <v>47</v>
      </c>
      <c r="B49" t="s">
        <v>466</v>
      </c>
      <c r="C49">
        <v>18</v>
      </c>
      <c r="D49">
        <v>10</v>
      </c>
      <c r="E49">
        <f t="shared" si="0"/>
        <v>28</v>
      </c>
      <c r="F49">
        <v>221</v>
      </c>
      <c r="G49">
        <f t="shared" si="1"/>
        <v>27</v>
      </c>
      <c r="H49">
        <v>12</v>
      </c>
      <c r="I49">
        <v>15</v>
      </c>
      <c r="J49" s="21"/>
      <c r="K49">
        <v>28</v>
      </c>
      <c r="L49">
        <v>27</v>
      </c>
      <c r="M49">
        <v>221</v>
      </c>
      <c r="N49">
        <f t="shared" si="2"/>
        <v>55</v>
      </c>
      <c r="O49">
        <f t="shared" si="3"/>
        <v>276</v>
      </c>
      <c r="Q49">
        <f t="shared" si="4"/>
        <v>55</v>
      </c>
      <c r="R49">
        <v>45</v>
      </c>
      <c r="AC49">
        <v>45</v>
      </c>
      <c r="AD49">
        <v>55</v>
      </c>
      <c r="AL49" t="s">
        <v>727</v>
      </c>
      <c r="AM49">
        <v>1.6448536269514715</v>
      </c>
      <c r="AZ49">
        <v>274</v>
      </c>
      <c r="BA49">
        <v>45</v>
      </c>
      <c r="BB49">
        <v>276</v>
      </c>
      <c r="BC49">
        <v>55</v>
      </c>
      <c r="BD49" s="79">
        <f t="shared" si="5"/>
        <v>0.16423357664233576</v>
      </c>
      <c r="BE49" s="79">
        <f t="shared" si="6"/>
        <v>0.19927536231884058</v>
      </c>
    </row>
    <row r="50" spans="1:57" x14ac:dyDescent="0.2">
      <c r="A50" t="s">
        <v>48</v>
      </c>
      <c r="B50" t="s">
        <v>467</v>
      </c>
      <c r="C50">
        <v>26</v>
      </c>
      <c r="D50">
        <v>5</v>
      </c>
      <c r="E50">
        <f t="shared" si="0"/>
        <v>31</v>
      </c>
      <c r="F50">
        <v>192</v>
      </c>
      <c r="G50">
        <f t="shared" si="1"/>
        <v>51</v>
      </c>
      <c r="H50">
        <v>15</v>
      </c>
      <c r="I50">
        <v>36</v>
      </c>
      <c r="J50" s="21"/>
      <c r="K50">
        <v>31</v>
      </c>
      <c r="L50">
        <v>51</v>
      </c>
      <c r="M50">
        <v>192</v>
      </c>
      <c r="N50">
        <f t="shared" si="2"/>
        <v>82</v>
      </c>
      <c r="O50">
        <f t="shared" si="3"/>
        <v>274</v>
      </c>
      <c r="Q50">
        <f t="shared" si="4"/>
        <v>82</v>
      </c>
      <c r="R50">
        <v>75</v>
      </c>
      <c r="AC50">
        <v>75</v>
      </c>
      <c r="AD50">
        <v>82</v>
      </c>
      <c r="AL50" s="18" t="s">
        <v>728</v>
      </c>
      <c r="AM50" s="18">
        <v>3.9526122375121986E-9</v>
      </c>
      <c r="AZ50">
        <v>275</v>
      </c>
      <c r="BA50">
        <v>75</v>
      </c>
      <c r="BB50">
        <v>274</v>
      </c>
      <c r="BC50">
        <v>82</v>
      </c>
      <c r="BD50" s="79">
        <f t="shared" si="5"/>
        <v>0.27272727272727271</v>
      </c>
      <c r="BE50" s="79">
        <f t="shared" si="6"/>
        <v>0.29927007299270075</v>
      </c>
    </row>
    <row r="51" spans="1:57" ht="17" thickBot="1" x14ac:dyDescent="0.25">
      <c r="A51" t="s">
        <v>49</v>
      </c>
      <c r="B51" t="s">
        <v>467</v>
      </c>
      <c r="C51">
        <v>82</v>
      </c>
      <c r="D51">
        <v>16</v>
      </c>
      <c r="E51">
        <f t="shared" si="0"/>
        <v>98</v>
      </c>
      <c r="F51">
        <v>142</v>
      </c>
      <c r="G51">
        <f t="shared" si="1"/>
        <v>38</v>
      </c>
      <c r="H51">
        <v>12</v>
      </c>
      <c r="I51">
        <v>26</v>
      </c>
      <c r="J51" s="21"/>
      <c r="K51">
        <v>98</v>
      </c>
      <c r="L51">
        <v>38</v>
      </c>
      <c r="M51">
        <v>142</v>
      </c>
      <c r="N51">
        <f t="shared" si="2"/>
        <v>136</v>
      </c>
      <c r="O51">
        <f t="shared" si="3"/>
        <v>278</v>
      </c>
      <c r="Q51">
        <f t="shared" si="4"/>
        <v>136</v>
      </c>
      <c r="R51">
        <v>60</v>
      </c>
      <c r="AC51">
        <v>60</v>
      </c>
      <c r="AD51">
        <v>136</v>
      </c>
      <c r="AL51" s="27" t="s">
        <v>729</v>
      </c>
      <c r="AM51" s="27">
        <v>1.9599639845400536</v>
      </c>
      <c r="AN51" s="27"/>
      <c r="AZ51">
        <v>275</v>
      </c>
      <c r="BA51">
        <v>60</v>
      </c>
      <c r="BB51">
        <v>278</v>
      </c>
      <c r="BC51">
        <v>136</v>
      </c>
      <c r="BD51" s="79">
        <f t="shared" si="5"/>
        <v>0.21818181818181817</v>
      </c>
      <c r="BE51" s="79">
        <f t="shared" si="6"/>
        <v>0.48920863309352519</v>
      </c>
    </row>
    <row r="52" spans="1:57" x14ac:dyDescent="0.2">
      <c r="A52" t="s">
        <v>50</v>
      </c>
      <c r="B52" t="s">
        <v>467</v>
      </c>
      <c r="C52">
        <v>70</v>
      </c>
      <c r="D52">
        <v>36</v>
      </c>
      <c r="E52">
        <f t="shared" si="0"/>
        <v>106</v>
      </c>
      <c r="F52">
        <v>139</v>
      </c>
      <c r="G52">
        <f t="shared" si="1"/>
        <v>35</v>
      </c>
      <c r="H52">
        <v>11</v>
      </c>
      <c r="I52">
        <v>24</v>
      </c>
      <c r="J52" s="21"/>
      <c r="K52">
        <v>106</v>
      </c>
      <c r="L52">
        <v>35</v>
      </c>
      <c r="M52">
        <v>139</v>
      </c>
      <c r="N52">
        <f t="shared" si="2"/>
        <v>141</v>
      </c>
      <c r="O52">
        <f t="shared" si="3"/>
        <v>280</v>
      </c>
      <c r="Q52">
        <f t="shared" si="4"/>
        <v>141</v>
      </c>
      <c r="R52">
        <v>57</v>
      </c>
      <c r="AC52">
        <v>57</v>
      </c>
      <c r="AD52">
        <v>141</v>
      </c>
      <c r="AZ52">
        <v>276</v>
      </c>
      <c r="BA52">
        <v>57</v>
      </c>
      <c r="BB52">
        <v>280</v>
      </c>
      <c r="BC52">
        <v>141</v>
      </c>
      <c r="BD52" s="79">
        <f t="shared" si="5"/>
        <v>0.20652173913043478</v>
      </c>
      <c r="BE52" s="79">
        <f t="shared" si="6"/>
        <v>0.50357142857142856</v>
      </c>
    </row>
    <row r="53" spans="1:57" x14ac:dyDescent="0.2">
      <c r="A53" t="s">
        <v>51</v>
      </c>
      <c r="B53" t="s">
        <v>467</v>
      </c>
      <c r="C53">
        <v>19</v>
      </c>
      <c r="D53">
        <v>7</v>
      </c>
      <c r="E53">
        <f t="shared" si="0"/>
        <v>26</v>
      </c>
      <c r="F53">
        <v>212</v>
      </c>
      <c r="G53">
        <f t="shared" si="1"/>
        <v>34</v>
      </c>
      <c r="H53">
        <v>10</v>
      </c>
      <c r="I53">
        <v>24</v>
      </c>
      <c r="J53" s="21"/>
      <c r="K53">
        <v>26</v>
      </c>
      <c r="L53">
        <v>34</v>
      </c>
      <c r="M53">
        <v>212</v>
      </c>
      <c r="N53">
        <f t="shared" si="2"/>
        <v>60</v>
      </c>
      <c r="O53">
        <f t="shared" si="3"/>
        <v>272</v>
      </c>
      <c r="Q53">
        <f t="shared" si="4"/>
        <v>60</v>
      </c>
      <c r="R53">
        <v>60</v>
      </c>
      <c r="AC53">
        <v>60</v>
      </c>
      <c r="AD53">
        <v>60</v>
      </c>
      <c r="AZ53">
        <v>275</v>
      </c>
      <c r="BA53">
        <v>60</v>
      </c>
      <c r="BB53">
        <v>272</v>
      </c>
      <c r="BC53">
        <v>60</v>
      </c>
      <c r="BD53" s="79">
        <f t="shared" si="5"/>
        <v>0.21818181818181817</v>
      </c>
      <c r="BE53" s="79">
        <f t="shared" si="6"/>
        <v>0.22058823529411764</v>
      </c>
    </row>
    <row r="54" spans="1:57" x14ac:dyDescent="0.2">
      <c r="A54" t="s">
        <v>52</v>
      </c>
      <c r="B54" t="s">
        <v>467</v>
      </c>
      <c r="C54">
        <v>25</v>
      </c>
      <c r="D54">
        <v>10</v>
      </c>
      <c r="E54">
        <f t="shared" si="0"/>
        <v>35</v>
      </c>
      <c r="F54">
        <v>189</v>
      </c>
      <c r="G54">
        <f t="shared" si="1"/>
        <v>50</v>
      </c>
      <c r="H54">
        <v>13</v>
      </c>
      <c r="I54">
        <v>37</v>
      </c>
      <c r="J54" s="21"/>
      <c r="K54">
        <v>35</v>
      </c>
      <c r="L54">
        <v>50</v>
      </c>
      <c r="M54">
        <v>189</v>
      </c>
      <c r="N54">
        <f t="shared" si="2"/>
        <v>85</v>
      </c>
      <c r="O54">
        <f t="shared" si="3"/>
        <v>274</v>
      </c>
      <c r="Q54">
        <f t="shared" si="4"/>
        <v>85</v>
      </c>
      <c r="R54">
        <v>77</v>
      </c>
      <c r="AC54">
        <v>77</v>
      </c>
      <c r="AD54">
        <v>85</v>
      </c>
      <c r="AZ54">
        <v>277</v>
      </c>
      <c r="BA54">
        <v>77</v>
      </c>
      <c r="BB54">
        <v>274</v>
      </c>
      <c r="BC54">
        <v>85</v>
      </c>
      <c r="BD54" s="79">
        <f t="shared" si="5"/>
        <v>0.27797833935018051</v>
      </c>
      <c r="BE54" s="79">
        <f t="shared" si="6"/>
        <v>0.31021897810218979</v>
      </c>
    </row>
    <row r="55" spans="1:57" x14ac:dyDescent="0.2">
      <c r="A55" t="s">
        <v>53</v>
      </c>
      <c r="B55" t="s">
        <v>467</v>
      </c>
      <c r="C55">
        <v>39</v>
      </c>
      <c r="D55">
        <v>50</v>
      </c>
      <c r="E55">
        <f t="shared" si="0"/>
        <v>89</v>
      </c>
      <c r="F55">
        <v>153</v>
      </c>
      <c r="G55">
        <f t="shared" si="1"/>
        <v>30</v>
      </c>
      <c r="H55">
        <v>13</v>
      </c>
      <c r="I55">
        <v>17</v>
      </c>
      <c r="J55" s="21"/>
      <c r="K55">
        <v>89</v>
      </c>
      <c r="L55">
        <v>30</v>
      </c>
      <c r="M55">
        <v>153</v>
      </c>
      <c r="N55">
        <f t="shared" si="2"/>
        <v>119</v>
      </c>
      <c r="O55">
        <f t="shared" si="3"/>
        <v>272</v>
      </c>
      <c r="Q55">
        <f t="shared" si="4"/>
        <v>119</v>
      </c>
      <c r="R55">
        <v>42</v>
      </c>
      <c r="AC55">
        <v>42</v>
      </c>
      <c r="AD55">
        <v>119</v>
      </c>
      <c r="AZ55">
        <v>276</v>
      </c>
      <c r="BA55">
        <v>42</v>
      </c>
      <c r="BB55">
        <v>272</v>
      </c>
      <c r="BC55">
        <v>119</v>
      </c>
      <c r="BD55" s="79">
        <f t="shared" si="5"/>
        <v>0.15217391304347827</v>
      </c>
      <c r="BE55" s="79">
        <f t="shared" si="6"/>
        <v>0.4375</v>
      </c>
    </row>
    <row r="56" spans="1:57" x14ac:dyDescent="0.2">
      <c r="O56">
        <f t="shared" si="3"/>
        <v>0</v>
      </c>
      <c r="R56">
        <v>49</v>
      </c>
      <c r="AC56">
        <v>49</v>
      </c>
      <c r="AZ56">
        <v>276</v>
      </c>
      <c r="BA56">
        <v>49</v>
      </c>
      <c r="BD56" s="79">
        <f t="shared" si="5"/>
        <v>0.17753623188405798</v>
      </c>
      <c r="BE56" s="79"/>
    </row>
    <row r="57" spans="1:57" x14ac:dyDescent="0.2">
      <c r="A57" t="s">
        <v>54</v>
      </c>
      <c r="B57" t="s">
        <v>468</v>
      </c>
      <c r="C57">
        <v>7</v>
      </c>
      <c r="D57">
        <v>8</v>
      </c>
      <c r="E57">
        <f t="shared" ref="E57:E120" si="7">SUM(C57,D57)</f>
        <v>15</v>
      </c>
      <c r="F57">
        <v>131</v>
      </c>
      <c r="G57">
        <f t="shared" ref="G57:G120" si="8">SUM(H57,I57)</f>
        <v>125</v>
      </c>
      <c r="H57">
        <v>18</v>
      </c>
      <c r="I57">
        <v>107</v>
      </c>
      <c r="J57" s="21"/>
      <c r="K57">
        <v>15</v>
      </c>
      <c r="L57">
        <v>125</v>
      </c>
      <c r="M57">
        <v>131</v>
      </c>
      <c r="N57">
        <f t="shared" ref="N57:N120" si="9">SUM(K57:L57)</f>
        <v>140</v>
      </c>
      <c r="O57">
        <f t="shared" si="3"/>
        <v>271</v>
      </c>
      <c r="R57">
        <v>43</v>
      </c>
      <c r="AC57">
        <v>43</v>
      </c>
      <c r="AZ57">
        <v>272</v>
      </c>
      <c r="BA57">
        <v>43</v>
      </c>
      <c r="BD57" s="79">
        <f t="shared" si="5"/>
        <v>0.15808823529411764</v>
      </c>
      <c r="BE57" s="79"/>
    </row>
    <row r="58" spans="1:57" x14ac:dyDescent="0.2">
      <c r="A58" t="s">
        <v>55</v>
      </c>
      <c r="B58" t="s">
        <v>468</v>
      </c>
      <c r="C58">
        <v>13</v>
      </c>
      <c r="D58">
        <v>4</v>
      </c>
      <c r="E58">
        <f t="shared" si="7"/>
        <v>17</v>
      </c>
      <c r="F58">
        <v>235</v>
      </c>
      <c r="G58">
        <f t="shared" si="8"/>
        <v>20</v>
      </c>
      <c r="H58">
        <v>12</v>
      </c>
      <c r="I58">
        <v>8</v>
      </c>
      <c r="J58" s="21"/>
      <c r="K58">
        <v>17</v>
      </c>
      <c r="L58">
        <v>20</v>
      </c>
      <c r="M58">
        <v>235</v>
      </c>
      <c r="N58">
        <f t="shared" si="9"/>
        <v>37</v>
      </c>
      <c r="O58">
        <f t="shared" si="3"/>
        <v>272</v>
      </c>
      <c r="R58">
        <v>49</v>
      </c>
      <c r="AC58">
        <v>49</v>
      </c>
      <c r="AZ58">
        <v>262</v>
      </c>
      <c r="BA58">
        <v>49</v>
      </c>
      <c r="BD58" s="79">
        <f t="shared" si="5"/>
        <v>0.18702290076335878</v>
      </c>
      <c r="BE58" s="79"/>
    </row>
    <row r="59" spans="1:57" x14ac:dyDescent="0.2">
      <c r="A59" t="s">
        <v>56</v>
      </c>
      <c r="B59" t="s">
        <v>468</v>
      </c>
      <c r="C59">
        <v>12</v>
      </c>
      <c r="D59">
        <v>4</v>
      </c>
      <c r="E59">
        <f t="shared" si="7"/>
        <v>16</v>
      </c>
      <c r="F59">
        <v>241</v>
      </c>
      <c r="G59">
        <f t="shared" si="8"/>
        <v>19</v>
      </c>
      <c r="H59">
        <v>11</v>
      </c>
      <c r="I59">
        <v>8</v>
      </c>
      <c r="J59" s="21"/>
      <c r="K59">
        <v>16</v>
      </c>
      <c r="L59">
        <v>19</v>
      </c>
      <c r="M59">
        <v>241</v>
      </c>
      <c r="N59">
        <f t="shared" si="9"/>
        <v>35</v>
      </c>
      <c r="O59">
        <f t="shared" si="3"/>
        <v>276</v>
      </c>
      <c r="R59">
        <v>37</v>
      </c>
      <c r="AC59">
        <v>37</v>
      </c>
      <c r="AZ59">
        <v>273</v>
      </c>
      <c r="BA59">
        <v>37</v>
      </c>
      <c r="BD59" s="79">
        <f t="shared" si="5"/>
        <v>0.13553113553113552</v>
      </c>
      <c r="BE59" s="79"/>
    </row>
    <row r="60" spans="1:57" x14ac:dyDescent="0.2">
      <c r="A60" t="s">
        <v>57</v>
      </c>
      <c r="B60" t="s">
        <v>468</v>
      </c>
      <c r="C60">
        <v>13</v>
      </c>
      <c r="D60">
        <v>10</v>
      </c>
      <c r="E60">
        <f t="shared" si="7"/>
        <v>23</v>
      </c>
      <c r="F60">
        <v>206</v>
      </c>
      <c r="G60">
        <f t="shared" si="8"/>
        <v>43</v>
      </c>
      <c r="H60">
        <v>31</v>
      </c>
      <c r="I60">
        <v>12</v>
      </c>
      <c r="J60" s="21"/>
      <c r="K60">
        <v>23</v>
      </c>
      <c r="L60">
        <v>43</v>
      </c>
      <c r="M60">
        <v>206</v>
      </c>
      <c r="N60">
        <f t="shared" si="9"/>
        <v>66</v>
      </c>
      <c r="O60">
        <f t="shared" si="3"/>
        <v>272</v>
      </c>
      <c r="R60">
        <v>37</v>
      </c>
      <c r="AC60">
        <v>37</v>
      </c>
      <c r="AZ60">
        <v>278</v>
      </c>
      <c r="BA60">
        <v>37</v>
      </c>
      <c r="BD60" s="79">
        <f t="shared" si="5"/>
        <v>0.13309352517985612</v>
      </c>
      <c r="BE60" s="79"/>
    </row>
    <row r="61" spans="1:57" x14ac:dyDescent="0.2">
      <c r="A61" t="s">
        <v>58</v>
      </c>
      <c r="B61" t="s">
        <v>468</v>
      </c>
      <c r="C61">
        <v>14</v>
      </c>
      <c r="D61">
        <v>4</v>
      </c>
      <c r="E61">
        <f t="shared" si="7"/>
        <v>18</v>
      </c>
      <c r="F61">
        <v>205</v>
      </c>
      <c r="G61">
        <f t="shared" si="8"/>
        <v>53</v>
      </c>
      <c r="H61">
        <v>44</v>
      </c>
      <c r="I61">
        <v>9</v>
      </c>
      <c r="J61" s="21"/>
      <c r="K61">
        <v>18</v>
      </c>
      <c r="L61">
        <v>53</v>
      </c>
      <c r="M61">
        <v>205</v>
      </c>
      <c r="N61">
        <f t="shared" si="9"/>
        <v>71</v>
      </c>
      <c r="O61">
        <f t="shared" si="3"/>
        <v>276</v>
      </c>
      <c r="R61">
        <v>39</v>
      </c>
      <c r="AC61">
        <v>39</v>
      </c>
      <c r="AZ61">
        <v>275</v>
      </c>
      <c r="BA61">
        <v>39</v>
      </c>
      <c r="BD61" s="79">
        <f t="shared" si="5"/>
        <v>0.14181818181818182</v>
      </c>
      <c r="BE61" s="79"/>
    </row>
    <row r="62" spans="1:57" x14ac:dyDescent="0.2">
      <c r="A62" t="s">
        <v>59</v>
      </c>
      <c r="B62" t="s">
        <v>468</v>
      </c>
      <c r="C62">
        <v>13</v>
      </c>
      <c r="D62">
        <v>5</v>
      </c>
      <c r="E62">
        <f t="shared" si="7"/>
        <v>18</v>
      </c>
      <c r="F62">
        <v>234</v>
      </c>
      <c r="G62">
        <f t="shared" si="8"/>
        <v>24</v>
      </c>
      <c r="H62">
        <v>14</v>
      </c>
      <c r="I62">
        <v>10</v>
      </c>
      <c r="J62" s="21"/>
      <c r="K62">
        <v>18</v>
      </c>
      <c r="L62">
        <v>24</v>
      </c>
      <c r="M62">
        <v>234</v>
      </c>
      <c r="N62">
        <f t="shared" si="9"/>
        <v>42</v>
      </c>
      <c r="O62">
        <f t="shared" si="3"/>
        <v>276</v>
      </c>
      <c r="R62">
        <v>39</v>
      </c>
      <c r="AC62">
        <v>39</v>
      </c>
      <c r="AZ62">
        <v>277</v>
      </c>
      <c r="BA62">
        <v>39</v>
      </c>
      <c r="BD62" s="79">
        <f t="shared" si="5"/>
        <v>0.1407942238267148</v>
      </c>
      <c r="BE62" s="79"/>
    </row>
    <row r="63" spans="1:57" x14ac:dyDescent="0.2">
      <c r="A63" t="s">
        <v>60</v>
      </c>
      <c r="B63" t="s">
        <v>468</v>
      </c>
      <c r="C63">
        <v>13</v>
      </c>
      <c r="D63">
        <v>6</v>
      </c>
      <c r="E63">
        <f t="shared" si="7"/>
        <v>19</v>
      </c>
      <c r="F63">
        <v>233</v>
      </c>
      <c r="G63">
        <f t="shared" si="8"/>
        <v>23</v>
      </c>
      <c r="H63">
        <v>12</v>
      </c>
      <c r="I63">
        <v>11</v>
      </c>
      <c r="J63" s="21"/>
      <c r="K63">
        <v>19</v>
      </c>
      <c r="L63">
        <v>23</v>
      </c>
      <c r="M63">
        <v>233</v>
      </c>
      <c r="N63">
        <f t="shared" si="9"/>
        <v>42</v>
      </c>
      <c r="O63">
        <f t="shared" si="3"/>
        <v>275</v>
      </c>
      <c r="R63">
        <v>71</v>
      </c>
      <c r="AC63">
        <v>71</v>
      </c>
      <c r="AZ63">
        <v>272</v>
      </c>
      <c r="BA63">
        <v>71</v>
      </c>
      <c r="BD63" s="79">
        <f t="shared" si="5"/>
        <v>0.2610294117647059</v>
      </c>
      <c r="BE63" s="79"/>
    </row>
    <row r="64" spans="1:57" x14ac:dyDescent="0.2">
      <c r="A64" t="s">
        <v>61</v>
      </c>
      <c r="B64" t="s">
        <v>469</v>
      </c>
      <c r="C64">
        <v>13</v>
      </c>
      <c r="D64">
        <v>6</v>
      </c>
      <c r="E64">
        <f t="shared" si="7"/>
        <v>19</v>
      </c>
      <c r="F64">
        <v>236</v>
      </c>
      <c r="G64">
        <f t="shared" si="8"/>
        <v>21</v>
      </c>
      <c r="H64">
        <v>14</v>
      </c>
      <c r="I64">
        <v>7</v>
      </c>
      <c r="J64" s="21"/>
      <c r="K64">
        <v>19</v>
      </c>
      <c r="L64">
        <v>21</v>
      </c>
      <c r="M64">
        <v>236</v>
      </c>
      <c r="N64">
        <f t="shared" si="9"/>
        <v>40</v>
      </c>
      <c r="O64">
        <f t="shared" si="3"/>
        <v>276</v>
      </c>
      <c r="R64">
        <v>65</v>
      </c>
      <c r="AC64">
        <v>65</v>
      </c>
      <c r="AZ64">
        <v>276</v>
      </c>
      <c r="BA64">
        <v>65</v>
      </c>
      <c r="BD64" s="79">
        <f t="shared" si="5"/>
        <v>0.23550724637681159</v>
      </c>
      <c r="BE64" s="79"/>
    </row>
    <row r="65" spans="1:57" x14ac:dyDescent="0.2">
      <c r="A65" t="s">
        <v>62</v>
      </c>
      <c r="B65" t="s">
        <v>469</v>
      </c>
      <c r="C65">
        <v>15</v>
      </c>
      <c r="D65">
        <v>4</v>
      </c>
      <c r="E65">
        <f t="shared" si="7"/>
        <v>19</v>
      </c>
      <c r="F65">
        <v>240</v>
      </c>
      <c r="G65">
        <f t="shared" si="8"/>
        <v>19</v>
      </c>
      <c r="H65">
        <v>13</v>
      </c>
      <c r="I65">
        <v>6</v>
      </c>
      <c r="J65" s="21"/>
      <c r="K65">
        <v>19</v>
      </c>
      <c r="L65">
        <v>19</v>
      </c>
      <c r="M65">
        <v>240</v>
      </c>
      <c r="N65">
        <f t="shared" si="9"/>
        <v>38</v>
      </c>
      <c r="O65">
        <f t="shared" si="3"/>
        <v>278</v>
      </c>
      <c r="R65">
        <v>41</v>
      </c>
      <c r="AC65">
        <v>41</v>
      </c>
      <c r="AZ65">
        <v>278</v>
      </c>
      <c r="BA65">
        <v>41</v>
      </c>
      <c r="BD65" s="79">
        <f t="shared" si="5"/>
        <v>0.14748201438848921</v>
      </c>
      <c r="BE65" s="79"/>
    </row>
    <row r="66" spans="1:57" x14ac:dyDescent="0.2">
      <c r="A66" t="s">
        <v>63</v>
      </c>
      <c r="B66" t="s">
        <v>469</v>
      </c>
      <c r="C66">
        <v>14</v>
      </c>
      <c r="D66">
        <v>14</v>
      </c>
      <c r="E66">
        <f t="shared" si="7"/>
        <v>28</v>
      </c>
      <c r="F66">
        <v>229</v>
      </c>
      <c r="G66">
        <f t="shared" si="8"/>
        <v>15</v>
      </c>
      <c r="H66">
        <v>10</v>
      </c>
      <c r="I66">
        <v>5</v>
      </c>
      <c r="J66" s="21"/>
      <c r="K66">
        <v>28</v>
      </c>
      <c r="L66">
        <v>15</v>
      </c>
      <c r="M66">
        <v>229</v>
      </c>
      <c r="N66">
        <f t="shared" si="9"/>
        <v>43</v>
      </c>
      <c r="O66">
        <f t="shared" si="3"/>
        <v>272</v>
      </c>
      <c r="R66">
        <v>42</v>
      </c>
      <c r="AC66">
        <v>42</v>
      </c>
      <c r="AZ66">
        <v>274</v>
      </c>
      <c r="BA66">
        <v>42</v>
      </c>
      <c r="BD66" s="79">
        <f t="shared" si="5"/>
        <v>0.15328467153284672</v>
      </c>
      <c r="BE66" s="79"/>
    </row>
    <row r="67" spans="1:57" x14ac:dyDescent="0.2">
      <c r="A67" t="s">
        <v>64</v>
      </c>
      <c r="B67" t="s">
        <v>469</v>
      </c>
      <c r="C67">
        <v>13</v>
      </c>
      <c r="D67">
        <v>9</v>
      </c>
      <c r="E67">
        <f t="shared" si="7"/>
        <v>22</v>
      </c>
      <c r="F67">
        <v>190</v>
      </c>
      <c r="G67">
        <f t="shared" si="8"/>
        <v>63</v>
      </c>
      <c r="H67">
        <v>45</v>
      </c>
      <c r="I67">
        <v>18</v>
      </c>
      <c r="J67" s="21"/>
      <c r="K67">
        <v>22</v>
      </c>
      <c r="L67">
        <v>63</v>
      </c>
      <c r="M67">
        <v>190</v>
      </c>
      <c r="N67">
        <f t="shared" si="9"/>
        <v>85</v>
      </c>
      <c r="O67">
        <f t="shared" ref="O67:O130" si="10">SUM(M67:N67)</f>
        <v>275</v>
      </c>
      <c r="R67">
        <v>93</v>
      </c>
      <c r="AC67">
        <v>93</v>
      </c>
      <c r="AZ67">
        <v>275</v>
      </c>
      <c r="BA67">
        <v>93</v>
      </c>
      <c r="BD67" s="79">
        <f t="shared" ref="BD67:BD78" si="11">BA67/AZ67</f>
        <v>0.33818181818181819</v>
      </c>
      <c r="BE67" s="79"/>
    </row>
    <row r="68" spans="1:57" x14ac:dyDescent="0.2">
      <c r="A68" t="s">
        <v>65</v>
      </c>
      <c r="B68" t="s">
        <v>469</v>
      </c>
      <c r="C68">
        <v>14</v>
      </c>
      <c r="D68">
        <v>3</v>
      </c>
      <c r="E68">
        <f t="shared" si="7"/>
        <v>17</v>
      </c>
      <c r="F68">
        <v>237</v>
      </c>
      <c r="G68">
        <f t="shared" si="8"/>
        <v>18</v>
      </c>
      <c r="H68">
        <v>12</v>
      </c>
      <c r="I68">
        <v>6</v>
      </c>
      <c r="J68" s="21"/>
      <c r="K68">
        <v>17</v>
      </c>
      <c r="L68">
        <v>18</v>
      </c>
      <c r="M68">
        <v>237</v>
      </c>
      <c r="N68">
        <f t="shared" si="9"/>
        <v>35</v>
      </c>
      <c r="O68">
        <f t="shared" si="10"/>
        <v>272</v>
      </c>
      <c r="R68">
        <v>94</v>
      </c>
      <c r="AC68">
        <v>94</v>
      </c>
      <c r="AZ68">
        <v>279</v>
      </c>
      <c r="BA68">
        <v>94</v>
      </c>
      <c r="BD68" s="79">
        <f t="shared" si="11"/>
        <v>0.33691756272401435</v>
      </c>
      <c r="BE68" s="79"/>
    </row>
    <row r="69" spans="1:57" x14ac:dyDescent="0.2">
      <c r="A69" t="s">
        <v>66</v>
      </c>
      <c r="B69" t="s">
        <v>469</v>
      </c>
      <c r="C69">
        <v>13</v>
      </c>
      <c r="D69">
        <v>5</v>
      </c>
      <c r="E69">
        <f t="shared" si="7"/>
        <v>18</v>
      </c>
      <c r="F69">
        <v>236</v>
      </c>
      <c r="G69">
        <f t="shared" si="8"/>
        <v>22</v>
      </c>
      <c r="H69">
        <v>14</v>
      </c>
      <c r="I69">
        <v>8</v>
      </c>
      <c r="J69" s="21"/>
      <c r="K69">
        <v>18</v>
      </c>
      <c r="L69">
        <v>22</v>
      </c>
      <c r="M69">
        <v>236</v>
      </c>
      <c r="N69">
        <f t="shared" si="9"/>
        <v>40</v>
      </c>
      <c r="O69">
        <f t="shared" si="10"/>
        <v>276</v>
      </c>
      <c r="R69">
        <v>46</v>
      </c>
      <c r="AC69">
        <v>46</v>
      </c>
      <c r="AZ69">
        <v>277</v>
      </c>
      <c r="BA69">
        <v>46</v>
      </c>
      <c r="BD69" s="79">
        <f t="shared" si="11"/>
        <v>0.16606498194945848</v>
      </c>
      <c r="BE69" s="79"/>
    </row>
    <row r="70" spans="1:57" x14ac:dyDescent="0.2">
      <c r="A70" t="s">
        <v>67</v>
      </c>
      <c r="B70" t="s">
        <v>469</v>
      </c>
      <c r="C70">
        <v>13</v>
      </c>
      <c r="D70">
        <v>9</v>
      </c>
      <c r="E70">
        <f t="shared" si="7"/>
        <v>22</v>
      </c>
      <c r="F70">
        <v>235</v>
      </c>
      <c r="G70">
        <f t="shared" si="8"/>
        <v>19</v>
      </c>
      <c r="H70">
        <v>12</v>
      </c>
      <c r="I70">
        <v>7</v>
      </c>
      <c r="J70" s="21"/>
      <c r="K70">
        <v>22</v>
      </c>
      <c r="L70">
        <v>19</v>
      </c>
      <c r="M70">
        <v>235</v>
      </c>
      <c r="N70">
        <f t="shared" si="9"/>
        <v>41</v>
      </c>
      <c r="O70">
        <f t="shared" si="10"/>
        <v>276</v>
      </c>
      <c r="R70">
        <v>63</v>
      </c>
      <c r="AC70">
        <v>63</v>
      </c>
      <c r="AZ70">
        <v>275</v>
      </c>
      <c r="BA70">
        <v>63</v>
      </c>
      <c r="BD70" s="79">
        <f t="shared" si="11"/>
        <v>0.2290909090909091</v>
      </c>
      <c r="BE70" s="79"/>
    </row>
    <row r="71" spans="1:57" x14ac:dyDescent="0.2">
      <c r="A71" t="s">
        <v>68</v>
      </c>
      <c r="B71" t="s">
        <v>469</v>
      </c>
      <c r="C71">
        <v>13</v>
      </c>
      <c r="D71">
        <v>5</v>
      </c>
      <c r="E71">
        <f t="shared" si="7"/>
        <v>18</v>
      </c>
      <c r="F71">
        <v>234</v>
      </c>
      <c r="G71">
        <f t="shared" si="8"/>
        <v>24</v>
      </c>
      <c r="H71">
        <v>17</v>
      </c>
      <c r="I71">
        <v>7</v>
      </c>
      <c r="J71" s="21"/>
      <c r="K71">
        <v>18</v>
      </c>
      <c r="L71">
        <v>24</v>
      </c>
      <c r="M71">
        <v>234</v>
      </c>
      <c r="N71">
        <f t="shared" si="9"/>
        <v>42</v>
      </c>
      <c r="O71">
        <f t="shared" si="10"/>
        <v>276</v>
      </c>
      <c r="R71">
        <v>73</v>
      </c>
      <c r="AC71">
        <v>73</v>
      </c>
      <c r="AZ71">
        <v>273</v>
      </c>
      <c r="BA71">
        <v>73</v>
      </c>
      <c r="BD71" s="79">
        <f t="shared" si="11"/>
        <v>0.26739926739926739</v>
      </c>
      <c r="BE71" s="79"/>
    </row>
    <row r="72" spans="1:57" x14ac:dyDescent="0.2">
      <c r="A72" t="s">
        <v>69</v>
      </c>
      <c r="B72" t="s">
        <v>469</v>
      </c>
      <c r="C72">
        <v>22</v>
      </c>
      <c r="D72">
        <v>40</v>
      </c>
      <c r="E72">
        <f t="shared" si="7"/>
        <v>62</v>
      </c>
      <c r="F72">
        <v>195</v>
      </c>
      <c r="G72">
        <f t="shared" si="8"/>
        <v>16</v>
      </c>
      <c r="H72">
        <v>11</v>
      </c>
      <c r="I72">
        <v>5</v>
      </c>
      <c r="J72" s="21"/>
      <c r="K72">
        <v>62</v>
      </c>
      <c r="L72">
        <v>16</v>
      </c>
      <c r="M72">
        <v>195</v>
      </c>
      <c r="N72">
        <f t="shared" si="9"/>
        <v>78</v>
      </c>
      <c r="O72">
        <f t="shared" si="10"/>
        <v>273</v>
      </c>
      <c r="R72">
        <v>65</v>
      </c>
      <c r="AC72">
        <v>65</v>
      </c>
      <c r="AZ72">
        <v>270</v>
      </c>
      <c r="BA72">
        <v>65</v>
      </c>
      <c r="BD72" s="79">
        <f t="shared" si="11"/>
        <v>0.24074074074074073</v>
      </c>
      <c r="BE72" s="79"/>
    </row>
    <row r="73" spans="1:57" x14ac:dyDescent="0.2">
      <c r="A73" t="s">
        <v>70</v>
      </c>
      <c r="B73" t="s">
        <v>469</v>
      </c>
      <c r="C73">
        <v>12</v>
      </c>
      <c r="D73">
        <v>6</v>
      </c>
      <c r="E73">
        <f t="shared" si="7"/>
        <v>18</v>
      </c>
      <c r="F73">
        <v>238</v>
      </c>
      <c r="G73">
        <f t="shared" si="8"/>
        <v>19</v>
      </c>
      <c r="H73">
        <v>13</v>
      </c>
      <c r="I73">
        <v>6</v>
      </c>
      <c r="J73" s="21"/>
      <c r="K73">
        <v>18</v>
      </c>
      <c r="L73">
        <v>19</v>
      </c>
      <c r="M73">
        <v>238</v>
      </c>
      <c r="N73">
        <f t="shared" si="9"/>
        <v>37</v>
      </c>
      <c r="O73">
        <f t="shared" si="10"/>
        <v>275</v>
      </c>
      <c r="R73">
        <v>76</v>
      </c>
      <c r="AC73">
        <v>76</v>
      </c>
      <c r="AZ73">
        <v>276</v>
      </c>
      <c r="BA73">
        <v>76</v>
      </c>
      <c r="BD73" s="79">
        <f t="shared" si="11"/>
        <v>0.27536231884057971</v>
      </c>
      <c r="BE73" s="79"/>
    </row>
    <row r="74" spans="1:57" x14ac:dyDescent="0.2">
      <c r="A74" t="s">
        <v>71</v>
      </c>
      <c r="B74" t="s">
        <v>469</v>
      </c>
      <c r="C74">
        <v>14</v>
      </c>
      <c r="D74">
        <v>5</v>
      </c>
      <c r="E74">
        <f t="shared" si="7"/>
        <v>19</v>
      </c>
      <c r="F74">
        <v>225</v>
      </c>
      <c r="G74">
        <f t="shared" si="8"/>
        <v>32</v>
      </c>
      <c r="H74">
        <v>22</v>
      </c>
      <c r="I74">
        <v>10</v>
      </c>
      <c r="J74" s="21"/>
      <c r="K74">
        <v>19</v>
      </c>
      <c r="L74">
        <v>32</v>
      </c>
      <c r="M74">
        <v>225</v>
      </c>
      <c r="N74">
        <f t="shared" si="9"/>
        <v>51</v>
      </c>
      <c r="O74">
        <f t="shared" si="10"/>
        <v>276</v>
      </c>
      <c r="R74">
        <v>43</v>
      </c>
      <c r="AC74">
        <v>43</v>
      </c>
      <c r="AZ74">
        <v>279</v>
      </c>
      <c r="BA74">
        <v>43</v>
      </c>
      <c r="BD74" s="79">
        <f t="shared" si="11"/>
        <v>0.15412186379928317</v>
      </c>
      <c r="BE74" s="79"/>
    </row>
    <row r="75" spans="1:57" x14ac:dyDescent="0.2">
      <c r="A75" t="s">
        <v>72</v>
      </c>
      <c r="B75" t="s">
        <v>469</v>
      </c>
      <c r="C75">
        <v>14</v>
      </c>
      <c r="D75">
        <v>3</v>
      </c>
      <c r="E75">
        <f t="shared" si="7"/>
        <v>17</v>
      </c>
      <c r="F75">
        <v>236</v>
      </c>
      <c r="G75">
        <f t="shared" si="8"/>
        <v>22</v>
      </c>
      <c r="H75">
        <v>16</v>
      </c>
      <c r="I75">
        <v>6</v>
      </c>
      <c r="J75" s="21"/>
      <c r="K75">
        <v>17</v>
      </c>
      <c r="L75">
        <v>22</v>
      </c>
      <c r="M75">
        <v>236</v>
      </c>
      <c r="N75">
        <f t="shared" si="9"/>
        <v>39</v>
      </c>
      <c r="O75">
        <f t="shared" si="10"/>
        <v>275</v>
      </c>
      <c r="R75">
        <v>62</v>
      </c>
      <c r="AC75">
        <v>62</v>
      </c>
      <c r="AZ75">
        <v>276</v>
      </c>
      <c r="BA75">
        <v>62</v>
      </c>
      <c r="BD75" s="79">
        <f t="shared" si="11"/>
        <v>0.22463768115942029</v>
      </c>
      <c r="BE75" s="79"/>
    </row>
    <row r="76" spans="1:57" x14ac:dyDescent="0.2">
      <c r="A76" t="s">
        <v>73</v>
      </c>
      <c r="B76" t="s">
        <v>469</v>
      </c>
      <c r="C76">
        <v>13</v>
      </c>
      <c r="D76">
        <v>7</v>
      </c>
      <c r="E76">
        <f t="shared" si="7"/>
        <v>20</v>
      </c>
      <c r="F76">
        <v>229</v>
      </c>
      <c r="G76">
        <f t="shared" si="8"/>
        <v>26</v>
      </c>
      <c r="H76">
        <v>15</v>
      </c>
      <c r="I76">
        <v>11</v>
      </c>
      <c r="J76" s="21"/>
      <c r="K76">
        <v>20</v>
      </c>
      <c r="L76">
        <v>26</v>
      </c>
      <c r="M76">
        <v>229</v>
      </c>
      <c r="N76">
        <f t="shared" si="9"/>
        <v>46</v>
      </c>
      <c r="O76">
        <f t="shared" si="10"/>
        <v>275</v>
      </c>
      <c r="R76">
        <v>56</v>
      </c>
      <c r="AC76">
        <v>56</v>
      </c>
      <c r="AZ76">
        <v>275</v>
      </c>
      <c r="BA76">
        <v>56</v>
      </c>
      <c r="BD76" s="79">
        <f t="shared" si="11"/>
        <v>0.20363636363636364</v>
      </c>
      <c r="BE76" s="79"/>
    </row>
    <row r="77" spans="1:57" x14ac:dyDescent="0.2">
      <c r="A77" t="s">
        <v>74</v>
      </c>
      <c r="B77" t="s">
        <v>469</v>
      </c>
      <c r="C77">
        <v>13</v>
      </c>
      <c r="D77">
        <v>4</v>
      </c>
      <c r="E77">
        <f t="shared" si="7"/>
        <v>17</v>
      </c>
      <c r="F77">
        <v>240</v>
      </c>
      <c r="G77">
        <f t="shared" si="8"/>
        <v>22</v>
      </c>
      <c r="H77">
        <v>13</v>
      </c>
      <c r="I77">
        <v>9</v>
      </c>
      <c r="J77" s="21"/>
      <c r="K77">
        <v>17</v>
      </c>
      <c r="L77">
        <v>22</v>
      </c>
      <c r="M77">
        <v>240</v>
      </c>
      <c r="N77">
        <f t="shared" si="9"/>
        <v>39</v>
      </c>
      <c r="O77">
        <f t="shared" si="10"/>
        <v>279</v>
      </c>
      <c r="R77">
        <v>46</v>
      </c>
      <c r="AC77">
        <v>46</v>
      </c>
      <c r="AZ77">
        <v>274</v>
      </c>
      <c r="BA77">
        <v>46</v>
      </c>
      <c r="BD77" s="79">
        <f t="shared" si="11"/>
        <v>0.16788321167883211</v>
      </c>
      <c r="BE77" s="79"/>
    </row>
    <row r="78" spans="1:57" x14ac:dyDescent="0.2">
      <c r="A78" t="s">
        <v>75</v>
      </c>
      <c r="B78" t="s">
        <v>469</v>
      </c>
      <c r="C78">
        <v>14</v>
      </c>
      <c r="D78">
        <v>4</v>
      </c>
      <c r="E78">
        <f t="shared" si="7"/>
        <v>18</v>
      </c>
      <c r="F78">
        <v>241</v>
      </c>
      <c r="G78">
        <f t="shared" si="8"/>
        <v>21</v>
      </c>
      <c r="H78">
        <v>13</v>
      </c>
      <c r="I78">
        <v>8</v>
      </c>
      <c r="J78" s="21"/>
      <c r="K78">
        <v>18</v>
      </c>
      <c r="L78">
        <v>21</v>
      </c>
      <c r="M78">
        <v>241</v>
      </c>
      <c r="N78">
        <f t="shared" si="9"/>
        <v>39</v>
      </c>
      <c r="O78">
        <f t="shared" si="10"/>
        <v>280</v>
      </c>
      <c r="R78">
        <v>43</v>
      </c>
      <c r="AC78">
        <v>43</v>
      </c>
      <c r="AZ78">
        <v>275</v>
      </c>
      <c r="BA78">
        <v>43</v>
      </c>
      <c r="BD78" s="79">
        <f t="shared" si="11"/>
        <v>0.15636363636363637</v>
      </c>
      <c r="BE78" s="79"/>
    </row>
    <row r="79" spans="1:57" x14ac:dyDescent="0.2">
      <c r="A79" t="s">
        <v>76</v>
      </c>
      <c r="B79" t="s">
        <v>469</v>
      </c>
      <c r="C79">
        <v>14</v>
      </c>
      <c r="D79">
        <v>11</v>
      </c>
      <c r="E79">
        <f t="shared" si="7"/>
        <v>25</v>
      </c>
      <c r="F79">
        <v>228</v>
      </c>
      <c r="G79">
        <f t="shared" si="8"/>
        <v>22</v>
      </c>
      <c r="H79">
        <v>13</v>
      </c>
      <c r="I79">
        <v>9</v>
      </c>
      <c r="J79" s="21"/>
      <c r="K79">
        <v>25</v>
      </c>
      <c r="L79">
        <v>22</v>
      </c>
      <c r="M79">
        <v>228</v>
      </c>
      <c r="N79">
        <f t="shared" si="9"/>
        <v>47</v>
      </c>
      <c r="O79">
        <f t="shared" si="10"/>
        <v>275</v>
      </c>
    </row>
    <row r="80" spans="1:57" x14ac:dyDescent="0.2">
      <c r="A80" t="s">
        <v>77</v>
      </c>
      <c r="B80" t="s">
        <v>469</v>
      </c>
      <c r="C80">
        <v>13</v>
      </c>
      <c r="D80">
        <v>20</v>
      </c>
      <c r="E80">
        <f t="shared" si="7"/>
        <v>33</v>
      </c>
      <c r="F80">
        <v>217</v>
      </c>
      <c r="G80">
        <f t="shared" si="8"/>
        <v>25</v>
      </c>
      <c r="H80">
        <v>18</v>
      </c>
      <c r="I80">
        <v>7</v>
      </c>
      <c r="J80" s="21"/>
      <c r="K80">
        <v>33</v>
      </c>
      <c r="L80">
        <v>25</v>
      </c>
      <c r="M80">
        <v>217</v>
      </c>
      <c r="N80">
        <f t="shared" si="9"/>
        <v>58</v>
      </c>
      <c r="O80">
        <f t="shared" si="10"/>
        <v>275</v>
      </c>
    </row>
    <row r="81" spans="1:15" x14ac:dyDescent="0.2">
      <c r="A81" t="s">
        <v>78</v>
      </c>
      <c r="B81" t="s">
        <v>469</v>
      </c>
      <c r="C81">
        <v>12</v>
      </c>
      <c r="D81">
        <v>20</v>
      </c>
      <c r="E81">
        <f t="shared" si="7"/>
        <v>32</v>
      </c>
      <c r="F81">
        <v>221</v>
      </c>
      <c r="G81">
        <f t="shared" si="8"/>
        <v>20</v>
      </c>
      <c r="H81">
        <v>14</v>
      </c>
      <c r="I81">
        <v>6</v>
      </c>
      <c r="J81" s="21"/>
      <c r="K81">
        <v>32</v>
      </c>
      <c r="L81">
        <v>20</v>
      </c>
      <c r="M81">
        <v>221</v>
      </c>
      <c r="N81">
        <f t="shared" si="9"/>
        <v>52</v>
      </c>
      <c r="O81">
        <f t="shared" si="10"/>
        <v>273</v>
      </c>
    </row>
    <row r="82" spans="1:15" x14ac:dyDescent="0.2">
      <c r="A82" t="s">
        <v>79</v>
      </c>
      <c r="B82" t="s">
        <v>469</v>
      </c>
      <c r="C82">
        <v>13</v>
      </c>
      <c r="D82">
        <v>4</v>
      </c>
      <c r="E82">
        <f t="shared" si="7"/>
        <v>17</v>
      </c>
      <c r="F82">
        <v>201</v>
      </c>
      <c r="G82">
        <f t="shared" si="8"/>
        <v>50</v>
      </c>
      <c r="H82">
        <v>42</v>
      </c>
      <c r="I82">
        <v>8</v>
      </c>
      <c r="J82" s="21"/>
      <c r="K82">
        <v>17</v>
      </c>
      <c r="L82">
        <v>50</v>
      </c>
      <c r="M82">
        <v>201</v>
      </c>
      <c r="N82">
        <f t="shared" si="9"/>
        <v>67</v>
      </c>
      <c r="O82">
        <f t="shared" si="10"/>
        <v>268</v>
      </c>
    </row>
    <row r="83" spans="1:15" x14ac:dyDescent="0.2">
      <c r="A83" t="s">
        <v>80</v>
      </c>
      <c r="B83" t="s">
        <v>469</v>
      </c>
      <c r="C83">
        <v>13</v>
      </c>
      <c r="D83">
        <v>3</v>
      </c>
      <c r="E83">
        <f t="shared" si="7"/>
        <v>16</v>
      </c>
      <c r="F83">
        <v>214</v>
      </c>
      <c r="G83">
        <f t="shared" si="8"/>
        <v>42</v>
      </c>
      <c r="H83">
        <v>34</v>
      </c>
      <c r="I83">
        <v>8</v>
      </c>
      <c r="J83" s="21"/>
      <c r="K83">
        <v>16</v>
      </c>
      <c r="L83">
        <v>42</v>
      </c>
      <c r="M83">
        <v>214</v>
      </c>
      <c r="N83">
        <f t="shared" si="9"/>
        <v>58</v>
      </c>
      <c r="O83">
        <f t="shared" si="10"/>
        <v>272</v>
      </c>
    </row>
    <row r="84" spans="1:15" x14ac:dyDescent="0.2">
      <c r="A84" t="s">
        <v>81</v>
      </c>
      <c r="B84" t="s">
        <v>469</v>
      </c>
      <c r="C84">
        <v>17</v>
      </c>
      <c r="D84">
        <v>21</v>
      </c>
      <c r="E84">
        <f t="shared" si="7"/>
        <v>38</v>
      </c>
      <c r="F84">
        <v>218</v>
      </c>
      <c r="G84">
        <f t="shared" si="8"/>
        <v>19</v>
      </c>
      <c r="H84">
        <v>10</v>
      </c>
      <c r="I84">
        <v>9</v>
      </c>
      <c r="J84" s="21"/>
      <c r="K84">
        <v>38</v>
      </c>
      <c r="L84">
        <v>19</v>
      </c>
      <c r="M84">
        <v>218</v>
      </c>
      <c r="N84">
        <f t="shared" si="9"/>
        <v>57</v>
      </c>
      <c r="O84">
        <f t="shared" si="10"/>
        <v>275</v>
      </c>
    </row>
    <row r="85" spans="1:15" x14ac:dyDescent="0.2">
      <c r="A85" t="s">
        <v>82</v>
      </c>
      <c r="B85" t="s">
        <v>469</v>
      </c>
      <c r="C85">
        <v>12</v>
      </c>
      <c r="D85">
        <v>21</v>
      </c>
      <c r="E85">
        <f t="shared" si="7"/>
        <v>33</v>
      </c>
      <c r="F85">
        <v>222</v>
      </c>
      <c r="G85">
        <f t="shared" si="8"/>
        <v>24</v>
      </c>
      <c r="H85">
        <v>11</v>
      </c>
      <c r="I85">
        <v>13</v>
      </c>
      <c r="J85" s="21"/>
      <c r="K85">
        <v>33</v>
      </c>
      <c r="L85">
        <v>24</v>
      </c>
      <c r="M85">
        <v>222</v>
      </c>
      <c r="N85">
        <f t="shared" si="9"/>
        <v>57</v>
      </c>
      <c r="O85">
        <f t="shared" si="10"/>
        <v>279</v>
      </c>
    </row>
    <row r="86" spans="1:15" x14ac:dyDescent="0.2">
      <c r="A86" t="s">
        <v>83</v>
      </c>
      <c r="B86" t="s">
        <v>469</v>
      </c>
      <c r="C86">
        <v>15</v>
      </c>
      <c r="D86">
        <v>11</v>
      </c>
      <c r="E86">
        <f t="shared" si="7"/>
        <v>26</v>
      </c>
      <c r="F86">
        <v>233</v>
      </c>
      <c r="G86">
        <f t="shared" si="8"/>
        <v>22</v>
      </c>
      <c r="H86">
        <v>13</v>
      </c>
      <c r="I86">
        <v>9</v>
      </c>
      <c r="J86" s="21"/>
      <c r="K86">
        <v>26</v>
      </c>
      <c r="L86">
        <v>22</v>
      </c>
      <c r="M86">
        <v>233</v>
      </c>
      <c r="N86">
        <f t="shared" si="9"/>
        <v>48</v>
      </c>
      <c r="O86">
        <f t="shared" si="10"/>
        <v>281</v>
      </c>
    </row>
    <row r="87" spans="1:15" x14ac:dyDescent="0.2">
      <c r="A87" t="s">
        <v>84</v>
      </c>
      <c r="B87" t="s">
        <v>469</v>
      </c>
      <c r="C87">
        <v>14</v>
      </c>
      <c r="D87">
        <v>4</v>
      </c>
      <c r="E87">
        <f t="shared" si="7"/>
        <v>18</v>
      </c>
      <c r="F87">
        <v>238</v>
      </c>
      <c r="G87">
        <f t="shared" si="8"/>
        <v>19</v>
      </c>
      <c r="H87">
        <v>12</v>
      </c>
      <c r="I87">
        <v>7</v>
      </c>
      <c r="J87" s="21"/>
      <c r="K87">
        <v>18</v>
      </c>
      <c r="L87">
        <v>19</v>
      </c>
      <c r="M87">
        <v>238</v>
      </c>
      <c r="N87">
        <f t="shared" si="9"/>
        <v>37</v>
      </c>
      <c r="O87">
        <f t="shared" si="10"/>
        <v>275</v>
      </c>
    </row>
    <row r="88" spans="1:15" x14ac:dyDescent="0.2">
      <c r="A88" t="s">
        <v>85</v>
      </c>
      <c r="B88" t="s">
        <v>469</v>
      </c>
      <c r="C88">
        <v>13</v>
      </c>
      <c r="D88">
        <v>4</v>
      </c>
      <c r="E88">
        <f t="shared" si="7"/>
        <v>17</v>
      </c>
      <c r="F88">
        <v>238</v>
      </c>
      <c r="G88">
        <f t="shared" si="8"/>
        <v>21</v>
      </c>
      <c r="H88">
        <v>14</v>
      </c>
      <c r="I88">
        <v>7</v>
      </c>
      <c r="J88" s="21"/>
      <c r="K88">
        <v>17</v>
      </c>
      <c r="L88">
        <v>21</v>
      </c>
      <c r="M88">
        <v>238</v>
      </c>
      <c r="N88">
        <f t="shared" si="9"/>
        <v>38</v>
      </c>
      <c r="O88">
        <f t="shared" si="10"/>
        <v>276</v>
      </c>
    </row>
    <row r="89" spans="1:15" x14ac:dyDescent="0.2">
      <c r="A89" t="s">
        <v>86</v>
      </c>
      <c r="B89" t="s">
        <v>469</v>
      </c>
      <c r="C89">
        <v>14</v>
      </c>
      <c r="D89">
        <v>31</v>
      </c>
      <c r="E89">
        <f t="shared" si="7"/>
        <v>45</v>
      </c>
      <c r="F89">
        <v>199</v>
      </c>
      <c r="G89">
        <f t="shared" si="8"/>
        <v>17</v>
      </c>
      <c r="H89">
        <v>10</v>
      </c>
      <c r="I89">
        <v>7</v>
      </c>
      <c r="J89" s="21"/>
      <c r="K89">
        <v>45</v>
      </c>
      <c r="L89">
        <v>17</v>
      </c>
      <c r="M89">
        <v>199</v>
      </c>
      <c r="N89">
        <f t="shared" si="9"/>
        <v>62</v>
      </c>
      <c r="O89">
        <f t="shared" si="10"/>
        <v>261</v>
      </c>
    </row>
    <row r="90" spans="1:15" x14ac:dyDescent="0.2">
      <c r="A90" t="s">
        <v>87</v>
      </c>
      <c r="B90" t="s">
        <v>469</v>
      </c>
      <c r="C90">
        <v>13</v>
      </c>
      <c r="D90">
        <v>9</v>
      </c>
      <c r="E90">
        <f t="shared" si="7"/>
        <v>22</v>
      </c>
      <c r="F90">
        <v>229</v>
      </c>
      <c r="G90">
        <f t="shared" si="8"/>
        <v>26</v>
      </c>
      <c r="H90">
        <v>18</v>
      </c>
      <c r="I90">
        <v>8</v>
      </c>
      <c r="J90" s="21"/>
      <c r="K90">
        <v>22</v>
      </c>
      <c r="L90">
        <v>26</v>
      </c>
      <c r="M90">
        <v>229</v>
      </c>
      <c r="N90">
        <f t="shared" si="9"/>
        <v>48</v>
      </c>
      <c r="O90">
        <f t="shared" si="10"/>
        <v>277</v>
      </c>
    </row>
    <row r="91" spans="1:15" x14ac:dyDescent="0.2">
      <c r="A91" t="s">
        <v>88</v>
      </c>
      <c r="B91" t="s">
        <v>469</v>
      </c>
      <c r="C91">
        <v>16</v>
      </c>
      <c r="D91">
        <v>29</v>
      </c>
      <c r="E91">
        <f t="shared" si="7"/>
        <v>45</v>
      </c>
      <c r="F91">
        <v>203</v>
      </c>
      <c r="G91">
        <f t="shared" si="8"/>
        <v>28</v>
      </c>
      <c r="H91">
        <v>18</v>
      </c>
      <c r="I91">
        <v>10</v>
      </c>
      <c r="J91" s="21"/>
      <c r="K91">
        <v>45</v>
      </c>
      <c r="L91">
        <v>28</v>
      </c>
      <c r="M91">
        <v>203</v>
      </c>
      <c r="N91">
        <f t="shared" si="9"/>
        <v>73</v>
      </c>
      <c r="O91">
        <f t="shared" si="10"/>
        <v>276</v>
      </c>
    </row>
    <row r="92" spans="1:15" x14ac:dyDescent="0.2">
      <c r="A92" t="s">
        <v>89</v>
      </c>
      <c r="B92" t="s">
        <v>469</v>
      </c>
      <c r="C92">
        <v>15</v>
      </c>
      <c r="D92">
        <v>16</v>
      </c>
      <c r="E92">
        <f t="shared" si="7"/>
        <v>31</v>
      </c>
      <c r="F92">
        <v>216</v>
      </c>
      <c r="G92">
        <f t="shared" si="8"/>
        <v>18</v>
      </c>
      <c r="H92">
        <v>11</v>
      </c>
      <c r="I92">
        <v>7</v>
      </c>
      <c r="J92" s="21"/>
      <c r="K92">
        <v>31</v>
      </c>
      <c r="L92">
        <v>18</v>
      </c>
      <c r="M92">
        <v>216</v>
      </c>
      <c r="N92">
        <f t="shared" si="9"/>
        <v>49</v>
      </c>
      <c r="O92">
        <f t="shared" si="10"/>
        <v>265</v>
      </c>
    </row>
    <row r="93" spans="1:15" x14ac:dyDescent="0.2">
      <c r="A93" t="s">
        <v>90</v>
      </c>
      <c r="B93" t="s">
        <v>469</v>
      </c>
      <c r="C93">
        <v>14</v>
      </c>
      <c r="D93">
        <v>7</v>
      </c>
      <c r="E93">
        <f t="shared" si="7"/>
        <v>21</v>
      </c>
      <c r="F93">
        <v>233</v>
      </c>
      <c r="G93">
        <f t="shared" si="8"/>
        <v>25</v>
      </c>
      <c r="H93">
        <v>17</v>
      </c>
      <c r="I93">
        <v>8</v>
      </c>
      <c r="J93" s="21"/>
      <c r="K93">
        <v>21</v>
      </c>
      <c r="L93">
        <v>25</v>
      </c>
      <c r="M93">
        <v>233</v>
      </c>
      <c r="N93">
        <f t="shared" si="9"/>
        <v>46</v>
      </c>
      <c r="O93">
        <f t="shared" si="10"/>
        <v>279</v>
      </c>
    </row>
    <row r="94" spans="1:15" x14ac:dyDescent="0.2">
      <c r="A94" t="s">
        <v>91</v>
      </c>
      <c r="B94" t="s">
        <v>469</v>
      </c>
      <c r="C94">
        <v>14</v>
      </c>
      <c r="D94">
        <v>8</v>
      </c>
      <c r="E94">
        <f t="shared" si="7"/>
        <v>22</v>
      </c>
      <c r="F94">
        <v>227</v>
      </c>
      <c r="G94">
        <f t="shared" si="8"/>
        <v>23</v>
      </c>
      <c r="H94">
        <v>15</v>
      </c>
      <c r="I94">
        <v>8</v>
      </c>
      <c r="J94" s="21"/>
      <c r="K94">
        <v>22</v>
      </c>
      <c r="L94">
        <v>23</v>
      </c>
      <c r="M94">
        <v>227</v>
      </c>
      <c r="N94">
        <f t="shared" si="9"/>
        <v>45</v>
      </c>
      <c r="O94">
        <f t="shared" si="10"/>
        <v>272</v>
      </c>
    </row>
    <row r="95" spans="1:15" x14ac:dyDescent="0.2">
      <c r="A95" t="s">
        <v>92</v>
      </c>
      <c r="B95" t="s">
        <v>469</v>
      </c>
      <c r="C95">
        <v>13</v>
      </c>
      <c r="D95">
        <v>4</v>
      </c>
      <c r="E95">
        <f t="shared" si="7"/>
        <v>17</v>
      </c>
      <c r="F95">
        <v>234</v>
      </c>
      <c r="G95">
        <f t="shared" si="8"/>
        <v>22</v>
      </c>
      <c r="H95">
        <v>13</v>
      </c>
      <c r="I95">
        <v>9</v>
      </c>
      <c r="J95" s="21"/>
      <c r="K95">
        <v>17</v>
      </c>
      <c r="L95">
        <v>22</v>
      </c>
      <c r="M95">
        <v>234</v>
      </c>
      <c r="N95">
        <f t="shared" si="9"/>
        <v>39</v>
      </c>
      <c r="O95">
        <f t="shared" si="10"/>
        <v>273</v>
      </c>
    </row>
    <row r="96" spans="1:15" x14ac:dyDescent="0.2">
      <c r="A96" t="s">
        <v>93</v>
      </c>
      <c r="B96" t="s">
        <v>469</v>
      </c>
      <c r="C96">
        <v>13</v>
      </c>
      <c r="D96">
        <v>4</v>
      </c>
      <c r="E96">
        <f t="shared" si="7"/>
        <v>17</v>
      </c>
      <c r="F96">
        <v>220</v>
      </c>
      <c r="G96">
        <f t="shared" si="8"/>
        <v>29</v>
      </c>
      <c r="H96">
        <v>20</v>
      </c>
      <c r="I96">
        <v>9</v>
      </c>
      <c r="J96" s="21"/>
      <c r="K96">
        <v>17</v>
      </c>
      <c r="L96">
        <v>29</v>
      </c>
      <c r="M96">
        <v>220</v>
      </c>
      <c r="N96">
        <f t="shared" si="9"/>
        <v>46</v>
      </c>
      <c r="O96">
        <f t="shared" si="10"/>
        <v>266</v>
      </c>
    </row>
    <row r="97" spans="1:15" x14ac:dyDescent="0.2">
      <c r="A97" t="s">
        <v>94</v>
      </c>
      <c r="B97" t="s">
        <v>469</v>
      </c>
      <c r="C97">
        <v>15</v>
      </c>
      <c r="D97">
        <v>5</v>
      </c>
      <c r="E97">
        <f t="shared" si="7"/>
        <v>20</v>
      </c>
      <c r="F97">
        <v>239</v>
      </c>
      <c r="G97">
        <f t="shared" si="8"/>
        <v>22</v>
      </c>
      <c r="H97">
        <v>13</v>
      </c>
      <c r="I97">
        <v>9</v>
      </c>
      <c r="J97" s="21"/>
      <c r="K97">
        <v>20</v>
      </c>
      <c r="L97">
        <v>22</v>
      </c>
      <c r="M97">
        <v>239</v>
      </c>
      <c r="N97">
        <f t="shared" si="9"/>
        <v>42</v>
      </c>
      <c r="O97">
        <f t="shared" si="10"/>
        <v>281</v>
      </c>
    </row>
    <row r="98" spans="1:15" x14ac:dyDescent="0.2">
      <c r="A98" t="s">
        <v>95</v>
      </c>
      <c r="B98" t="s">
        <v>470</v>
      </c>
      <c r="C98">
        <v>14</v>
      </c>
      <c r="D98">
        <v>4</v>
      </c>
      <c r="E98">
        <f t="shared" si="7"/>
        <v>18</v>
      </c>
      <c r="F98">
        <v>238</v>
      </c>
      <c r="G98">
        <f t="shared" si="8"/>
        <v>21</v>
      </c>
      <c r="H98">
        <v>15</v>
      </c>
      <c r="I98">
        <v>6</v>
      </c>
      <c r="J98" s="21"/>
      <c r="K98">
        <v>18</v>
      </c>
      <c r="L98">
        <v>21</v>
      </c>
      <c r="M98">
        <v>238</v>
      </c>
      <c r="N98">
        <f t="shared" si="9"/>
        <v>39</v>
      </c>
      <c r="O98">
        <f t="shared" si="10"/>
        <v>277</v>
      </c>
    </row>
    <row r="99" spans="1:15" x14ac:dyDescent="0.2">
      <c r="A99" t="s">
        <v>96</v>
      </c>
      <c r="B99" t="s">
        <v>470</v>
      </c>
      <c r="C99">
        <v>14</v>
      </c>
      <c r="D99">
        <v>16</v>
      </c>
      <c r="E99">
        <f t="shared" si="7"/>
        <v>30</v>
      </c>
      <c r="F99">
        <v>224</v>
      </c>
      <c r="G99">
        <f t="shared" si="8"/>
        <v>24</v>
      </c>
      <c r="H99">
        <v>17</v>
      </c>
      <c r="I99">
        <v>7</v>
      </c>
      <c r="J99" s="21"/>
      <c r="K99">
        <v>30</v>
      </c>
      <c r="L99">
        <v>24</v>
      </c>
      <c r="M99">
        <v>224</v>
      </c>
      <c r="N99">
        <f t="shared" si="9"/>
        <v>54</v>
      </c>
      <c r="O99">
        <f t="shared" si="10"/>
        <v>278</v>
      </c>
    </row>
    <row r="100" spans="1:15" x14ac:dyDescent="0.2">
      <c r="A100" t="s">
        <v>97</v>
      </c>
      <c r="B100" t="s">
        <v>470</v>
      </c>
      <c r="C100">
        <v>15</v>
      </c>
      <c r="D100">
        <v>21</v>
      </c>
      <c r="E100">
        <f t="shared" si="7"/>
        <v>36</v>
      </c>
      <c r="F100">
        <v>209</v>
      </c>
      <c r="G100">
        <f t="shared" si="8"/>
        <v>29</v>
      </c>
      <c r="H100">
        <v>19</v>
      </c>
      <c r="I100">
        <v>10</v>
      </c>
      <c r="J100" s="21"/>
      <c r="K100">
        <v>36</v>
      </c>
      <c r="L100">
        <v>29</v>
      </c>
      <c r="M100">
        <v>209</v>
      </c>
      <c r="N100">
        <f t="shared" si="9"/>
        <v>65</v>
      </c>
      <c r="O100">
        <f t="shared" si="10"/>
        <v>274</v>
      </c>
    </row>
    <row r="101" spans="1:15" x14ac:dyDescent="0.2">
      <c r="A101" t="s">
        <v>98</v>
      </c>
      <c r="B101" t="s">
        <v>470</v>
      </c>
      <c r="C101">
        <v>13</v>
      </c>
      <c r="D101">
        <v>15</v>
      </c>
      <c r="E101">
        <f t="shared" si="7"/>
        <v>28</v>
      </c>
      <c r="F101">
        <v>220</v>
      </c>
      <c r="G101">
        <f t="shared" si="8"/>
        <v>28</v>
      </c>
      <c r="H101">
        <v>20</v>
      </c>
      <c r="I101">
        <v>8</v>
      </c>
      <c r="J101" s="21"/>
      <c r="K101">
        <v>28</v>
      </c>
      <c r="L101">
        <v>28</v>
      </c>
      <c r="M101">
        <v>220</v>
      </c>
      <c r="N101">
        <f t="shared" si="9"/>
        <v>56</v>
      </c>
      <c r="O101">
        <f t="shared" si="10"/>
        <v>276</v>
      </c>
    </row>
    <row r="102" spans="1:15" x14ac:dyDescent="0.2">
      <c r="A102" t="s">
        <v>99</v>
      </c>
      <c r="B102" t="s">
        <v>470</v>
      </c>
      <c r="C102">
        <v>13</v>
      </c>
      <c r="D102">
        <v>3</v>
      </c>
      <c r="E102">
        <f t="shared" si="7"/>
        <v>16</v>
      </c>
      <c r="F102">
        <v>230</v>
      </c>
      <c r="G102">
        <f t="shared" si="8"/>
        <v>32</v>
      </c>
      <c r="H102">
        <v>25</v>
      </c>
      <c r="I102">
        <v>7</v>
      </c>
      <c r="J102" s="21"/>
      <c r="K102">
        <v>16</v>
      </c>
      <c r="L102">
        <v>32</v>
      </c>
      <c r="M102">
        <v>230</v>
      </c>
      <c r="N102">
        <f t="shared" si="9"/>
        <v>48</v>
      </c>
      <c r="O102">
        <f t="shared" si="10"/>
        <v>278</v>
      </c>
    </row>
    <row r="103" spans="1:15" x14ac:dyDescent="0.2">
      <c r="A103" t="s">
        <v>100</v>
      </c>
      <c r="B103" t="s">
        <v>470</v>
      </c>
      <c r="C103">
        <v>16</v>
      </c>
      <c r="D103">
        <v>37</v>
      </c>
      <c r="E103">
        <f t="shared" si="7"/>
        <v>53</v>
      </c>
      <c r="F103">
        <v>190</v>
      </c>
      <c r="G103">
        <f t="shared" si="8"/>
        <v>33</v>
      </c>
      <c r="H103">
        <v>15</v>
      </c>
      <c r="I103">
        <v>18</v>
      </c>
      <c r="J103" s="21"/>
      <c r="K103">
        <v>53</v>
      </c>
      <c r="L103">
        <v>33</v>
      </c>
      <c r="M103">
        <v>190</v>
      </c>
      <c r="N103">
        <f t="shared" si="9"/>
        <v>86</v>
      </c>
      <c r="O103">
        <f t="shared" si="10"/>
        <v>276</v>
      </c>
    </row>
    <row r="104" spans="1:15" x14ac:dyDescent="0.2">
      <c r="A104" t="s">
        <v>101</v>
      </c>
      <c r="B104" t="s">
        <v>470</v>
      </c>
      <c r="C104">
        <v>19</v>
      </c>
      <c r="D104">
        <v>6</v>
      </c>
      <c r="E104">
        <f t="shared" si="7"/>
        <v>25</v>
      </c>
      <c r="F104">
        <v>229</v>
      </c>
      <c r="G104">
        <f t="shared" si="8"/>
        <v>20</v>
      </c>
      <c r="H104">
        <v>13</v>
      </c>
      <c r="I104">
        <v>7</v>
      </c>
      <c r="J104" s="21"/>
      <c r="K104">
        <v>25</v>
      </c>
      <c r="L104">
        <v>20</v>
      </c>
      <c r="M104">
        <v>229</v>
      </c>
      <c r="N104">
        <f t="shared" si="9"/>
        <v>45</v>
      </c>
      <c r="O104">
        <f t="shared" si="10"/>
        <v>274</v>
      </c>
    </row>
    <row r="105" spans="1:15" x14ac:dyDescent="0.2">
      <c r="A105" t="s">
        <v>102</v>
      </c>
      <c r="B105" t="s">
        <v>470</v>
      </c>
      <c r="C105">
        <v>14</v>
      </c>
      <c r="D105">
        <v>9</v>
      </c>
      <c r="E105">
        <f t="shared" si="7"/>
        <v>23</v>
      </c>
      <c r="F105">
        <v>200</v>
      </c>
      <c r="G105">
        <f t="shared" si="8"/>
        <v>52</v>
      </c>
      <c r="H105">
        <v>41</v>
      </c>
      <c r="I105">
        <v>11</v>
      </c>
      <c r="J105" s="21"/>
      <c r="K105">
        <v>23</v>
      </c>
      <c r="L105">
        <v>52</v>
      </c>
      <c r="M105">
        <v>200</v>
      </c>
      <c r="N105">
        <f t="shared" si="9"/>
        <v>75</v>
      </c>
      <c r="O105">
        <f t="shared" si="10"/>
        <v>275</v>
      </c>
    </row>
    <row r="106" spans="1:15" x14ac:dyDescent="0.2">
      <c r="A106" t="s">
        <v>103</v>
      </c>
      <c r="B106" t="s">
        <v>470</v>
      </c>
      <c r="C106">
        <v>13</v>
      </c>
      <c r="D106">
        <v>10</v>
      </c>
      <c r="E106">
        <f t="shared" si="7"/>
        <v>23</v>
      </c>
      <c r="F106">
        <v>215</v>
      </c>
      <c r="G106">
        <f t="shared" si="8"/>
        <v>37</v>
      </c>
      <c r="H106">
        <v>28</v>
      </c>
      <c r="I106">
        <v>9</v>
      </c>
      <c r="J106" s="21"/>
      <c r="K106">
        <v>23</v>
      </c>
      <c r="L106">
        <v>37</v>
      </c>
      <c r="M106">
        <v>215</v>
      </c>
      <c r="N106">
        <f t="shared" si="9"/>
        <v>60</v>
      </c>
      <c r="O106">
        <f t="shared" si="10"/>
        <v>275</v>
      </c>
    </row>
    <row r="107" spans="1:15" x14ac:dyDescent="0.2">
      <c r="A107" t="s">
        <v>104</v>
      </c>
      <c r="B107" t="s">
        <v>470</v>
      </c>
      <c r="C107">
        <v>26</v>
      </c>
      <c r="D107">
        <v>14</v>
      </c>
      <c r="E107">
        <f t="shared" si="7"/>
        <v>40</v>
      </c>
      <c r="F107">
        <v>219</v>
      </c>
      <c r="G107">
        <f t="shared" si="8"/>
        <v>17</v>
      </c>
      <c r="H107">
        <v>11</v>
      </c>
      <c r="I107">
        <v>6</v>
      </c>
      <c r="J107" s="21"/>
      <c r="K107">
        <v>40</v>
      </c>
      <c r="L107">
        <v>17</v>
      </c>
      <c r="M107">
        <v>219</v>
      </c>
      <c r="N107">
        <f t="shared" si="9"/>
        <v>57</v>
      </c>
      <c r="O107">
        <f t="shared" si="10"/>
        <v>276</v>
      </c>
    </row>
    <row r="108" spans="1:15" x14ac:dyDescent="0.2">
      <c r="A108" t="s">
        <v>105</v>
      </c>
      <c r="B108" t="s">
        <v>470</v>
      </c>
      <c r="C108">
        <v>13</v>
      </c>
      <c r="D108">
        <v>25</v>
      </c>
      <c r="E108">
        <f t="shared" si="7"/>
        <v>38</v>
      </c>
      <c r="F108">
        <v>215</v>
      </c>
      <c r="G108">
        <f t="shared" si="8"/>
        <v>22</v>
      </c>
      <c r="H108">
        <v>13</v>
      </c>
      <c r="I108">
        <v>9</v>
      </c>
      <c r="J108" s="21"/>
      <c r="K108">
        <v>38</v>
      </c>
      <c r="L108">
        <v>22</v>
      </c>
      <c r="M108">
        <v>215</v>
      </c>
      <c r="N108">
        <f t="shared" si="9"/>
        <v>60</v>
      </c>
      <c r="O108">
        <f t="shared" si="10"/>
        <v>275</v>
      </c>
    </row>
    <row r="109" spans="1:15" x14ac:dyDescent="0.2">
      <c r="A109" t="s">
        <v>106</v>
      </c>
      <c r="B109" t="s">
        <v>470</v>
      </c>
      <c r="C109">
        <v>24</v>
      </c>
      <c r="D109">
        <v>26</v>
      </c>
      <c r="E109">
        <f t="shared" si="7"/>
        <v>50</v>
      </c>
      <c r="F109">
        <v>200</v>
      </c>
      <c r="G109">
        <f t="shared" si="8"/>
        <v>27</v>
      </c>
      <c r="H109">
        <v>19</v>
      </c>
      <c r="I109">
        <v>8</v>
      </c>
      <c r="J109" s="21"/>
      <c r="K109">
        <v>50</v>
      </c>
      <c r="L109">
        <v>27</v>
      </c>
      <c r="M109">
        <v>200</v>
      </c>
      <c r="N109">
        <f t="shared" si="9"/>
        <v>77</v>
      </c>
      <c r="O109">
        <f t="shared" si="10"/>
        <v>277</v>
      </c>
    </row>
    <row r="110" spans="1:15" x14ac:dyDescent="0.2">
      <c r="A110" t="s">
        <v>107</v>
      </c>
      <c r="B110" t="s">
        <v>470</v>
      </c>
      <c r="C110">
        <v>13</v>
      </c>
      <c r="D110">
        <v>4</v>
      </c>
      <c r="E110">
        <f t="shared" si="7"/>
        <v>17</v>
      </c>
      <c r="F110">
        <v>234</v>
      </c>
      <c r="G110">
        <f t="shared" si="8"/>
        <v>25</v>
      </c>
      <c r="H110">
        <v>18</v>
      </c>
      <c r="I110">
        <v>7</v>
      </c>
      <c r="J110" s="21"/>
      <c r="K110">
        <v>17</v>
      </c>
      <c r="L110">
        <v>25</v>
      </c>
      <c r="M110">
        <v>234</v>
      </c>
      <c r="N110">
        <f t="shared" si="9"/>
        <v>42</v>
      </c>
      <c r="O110">
        <f t="shared" si="10"/>
        <v>276</v>
      </c>
    </row>
    <row r="111" spans="1:15" x14ac:dyDescent="0.2">
      <c r="A111" t="s">
        <v>108</v>
      </c>
      <c r="B111" t="s">
        <v>470</v>
      </c>
      <c r="C111">
        <v>14</v>
      </c>
      <c r="D111">
        <v>7</v>
      </c>
      <c r="E111">
        <f t="shared" si="7"/>
        <v>21</v>
      </c>
      <c r="F111">
        <v>227</v>
      </c>
      <c r="G111">
        <f t="shared" si="8"/>
        <v>28</v>
      </c>
      <c r="H111">
        <v>22</v>
      </c>
      <c r="I111">
        <v>6</v>
      </c>
      <c r="J111" s="21"/>
      <c r="K111">
        <v>21</v>
      </c>
      <c r="L111">
        <v>28</v>
      </c>
      <c r="M111">
        <v>227</v>
      </c>
      <c r="N111">
        <f t="shared" si="9"/>
        <v>49</v>
      </c>
      <c r="O111">
        <f t="shared" si="10"/>
        <v>276</v>
      </c>
    </row>
    <row r="112" spans="1:15" x14ac:dyDescent="0.2">
      <c r="A112" t="s">
        <v>109</v>
      </c>
      <c r="B112" t="s">
        <v>470</v>
      </c>
      <c r="C112">
        <v>13</v>
      </c>
      <c r="D112">
        <v>5</v>
      </c>
      <c r="E112">
        <f t="shared" si="7"/>
        <v>18</v>
      </c>
      <c r="F112">
        <v>229</v>
      </c>
      <c r="G112">
        <f t="shared" si="8"/>
        <v>25</v>
      </c>
      <c r="H112">
        <v>19</v>
      </c>
      <c r="I112">
        <v>6</v>
      </c>
      <c r="J112" s="21"/>
      <c r="K112">
        <v>18</v>
      </c>
      <c r="L112">
        <v>25</v>
      </c>
      <c r="M112">
        <v>229</v>
      </c>
      <c r="N112">
        <f t="shared" si="9"/>
        <v>43</v>
      </c>
      <c r="O112">
        <f t="shared" si="10"/>
        <v>272</v>
      </c>
    </row>
    <row r="113" spans="1:15" x14ac:dyDescent="0.2">
      <c r="A113" t="s">
        <v>110</v>
      </c>
      <c r="B113" t="s">
        <v>470</v>
      </c>
      <c r="C113">
        <v>13</v>
      </c>
      <c r="D113">
        <v>4</v>
      </c>
      <c r="E113">
        <f t="shared" si="7"/>
        <v>17</v>
      </c>
      <c r="F113">
        <v>213</v>
      </c>
      <c r="G113">
        <f t="shared" si="8"/>
        <v>32</v>
      </c>
      <c r="H113">
        <v>21</v>
      </c>
      <c r="I113">
        <v>11</v>
      </c>
      <c r="J113" s="21"/>
      <c r="K113">
        <v>17</v>
      </c>
      <c r="L113">
        <v>32</v>
      </c>
      <c r="M113">
        <v>213</v>
      </c>
      <c r="N113">
        <f t="shared" si="9"/>
        <v>49</v>
      </c>
      <c r="O113">
        <f t="shared" si="10"/>
        <v>262</v>
      </c>
    </row>
    <row r="114" spans="1:15" x14ac:dyDescent="0.2">
      <c r="A114" t="s">
        <v>111</v>
      </c>
      <c r="B114" t="s">
        <v>470</v>
      </c>
      <c r="C114">
        <v>13</v>
      </c>
      <c r="D114">
        <v>4</v>
      </c>
      <c r="E114">
        <f t="shared" si="7"/>
        <v>17</v>
      </c>
      <c r="F114">
        <v>236</v>
      </c>
      <c r="G114">
        <f t="shared" si="8"/>
        <v>20</v>
      </c>
      <c r="H114">
        <v>14</v>
      </c>
      <c r="I114">
        <v>6</v>
      </c>
      <c r="J114" s="21"/>
      <c r="K114">
        <v>17</v>
      </c>
      <c r="L114">
        <v>20</v>
      </c>
      <c r="M114">
        <v>236</v>
      </c>
      <c r="N114">
        <f t="shared" si="9"/>
        <v>37</v>
      </c>
      <c r="O114">
        <f t="shared" si="10"/>
        <v>273</v>
      </c>
    </row>
    <row r="115" spans="1:15" x14ac:dyDescent="0.2">
      <c r="A115" t="s">
        <v>112</v>
      </c>
      <c r="B115" t="s">
        <v>470</v>
      </c>
      <c r="C115">
        <v>14</v>
      </c>
      <c r="D115">
        <v>4</v>
      </c>
      <c r="E115">
        <f t="shared" si="7"/>
        <v>18</v>
      </c>
      <c r="F115">
        <v>241</v>
      </c>
      <c r="G115">
        <f t="shared" si="8"/>
        <v>19</v>
      </c>
      <c r="H115">
        <v>13</v>
      </c>
      <c r="I115">
        <v>6</v>
      </c>
      <c r="J115" s="21"/>
      <c r="K115">
        <v>18</v>
      </c>
      <c r="L115">
        <v>19</v>
      </c>
      <c r="M115">
        <v>241</v>
      </c>
      <c r="N115">
        <f t="shared" si="9"/>
        <v>37</v>
      </c>
      <c r="O115">
        <f t="shared" si="10"/>
        <v>278</v>
      </c>
    </row>
    <row r="116" spans="1:15" x14ac:dyDescent="0.2">
      <c r="A116" t="s">
        <v>113</v>
      </c>
      <c r="B116" t="s">
        <v>470</v>
      </c>
      <c r="C116">
        <v>13</v>
      </c>
      <c r="D116">
        <v>4</v>
      </c>
      <c r="E116">
        <f t="shared" si="7"/>
        <v>17</v>
      </c>
      <c r="F116">
        <v>236</v>
      </c>
      <c r="G116">
        <f t="shared" si="8"/>
        <v>22</v>
      </c>
      <c r="H116">
        <v>16</v>
      </c>
      <c r="I116">
        <v>6</v>
      </c>
      <c r="J116" s="21"/>
      <c r="K116">
        <v>17</v>
      </c>
      <c r="L116">
        <v>22</v>
      </c>
      <c r="M116">
        <v>236</v>
      </c>
      <c r="N116">
        <f t="shared" si="9"/>
        <v>39</v>
      </c>
      <c r="O116">
        <f t="shared" si="10"/>
        <v>275</v>
      </c>
    </row>
    <row r="117" spans="1:15" x14ac:dyDescent="0.2">
      <c r="A117" t="s">
        <v>114</v>
      </c>
      <c r="B117" t="s">
        <v>470</v>
      </c>
      <c r="C117">
        <v>13</v>
      </c>
      <c r="D117">
        <v>4</v>
      </c>
      <c r="E117">
        <f t="shared" si="7"/>
        <v>17</v>
      </c>
      <c r="F117">
        <v>238</v>
      </c>
      <c r="G117">
        <f t="shared" si="8"/>
        <v>22</v>
      </c>
      <c r="H117">
        <v>13</v>
      </c>
      <c r="I117">
        <v>9</v>
      </c>
      <c r="J117" s="21"/>
      <c r="K117">
        <v>17</v>
      </c>
      <c r="L117">
        <v>22</v>
      </c>
      <c r="M117">
        <v>238</v>
      </c>
      <c r="N117">
        <f t="shared" si="9"/>
        <v>39</v>
      </c>
      <c r="O117">
        <f t="shared" si="10"/>
        <v>277</v>
      </c>
    </row>
    <row r="118" spans="1:15" x14ac:dyDescent="0.2">
      <c r="A118" t="s">
        <v>115</v>
      </c>
      <c r="B118" t="s">
        <v>470</v>
      </c>
      <c r="C118">
        <v>15</v>
      </c>
      <c r="D118">
        <v>8</v>
      </c>
      <c r="E118">
        <f t="shared" si="7"/>
        <v>23</v>
      </c>
      <c r="F118">
        <v>201</v>
      </c>
      <c r="G118">
        <f t="shared" si="8"/>
        <v>48</v>
      </c>
      <c r="H118">
        <v>39</v>
      </c>
      <c r="I118">
        <v>9</v>
      </c>
      <c r="J118" s="21"/>
      <c r="K118">
        <v>23</v>
      </c>
      <c r="L118">
        <v>48</v>
      </c>
      <c r="M118">
        <v>201</v>
      </c>
      <c r="N118">
        <f t="shared" si="9"/>
        <v>71</v>
      </c>
      <c r="O118">
        <f t="shared" si="10"/>
        <v>272</v>
      </c>
    </row>
    <row r="119" spans="1:15" x14ac:dyDescent="0.2">
      <c r="A119" t="s">
        <v>116</v>
      </c>
      <c r="B119" t="s">
        <v>470</v>
      </c>
      <c r="C119">
        <v>13</v>
      </c>
      <c r="D119">
        <v>5</v>
      </c>
      <c r="E119">
        <f t="shared" si="7"/>
        <v>18</v>
      </c>
      <c r="F119">
        <v>211</v>
      </c>
      <c r="G119">
        <f t="shared" si="8"/>
        <v>47</v>
      </c>
      <c r="H119">
        <v>39</v>
      </c>
      <c r="I119">
        <v>8</v>
      </c>
      <c r="J119" s="21"/>
      <c r="K119">
        <v>18</v>
      </c>
      <c r="L119">
        <v>47</v>
      </c>
      <c r="M119">
        <v>211</v>
      </c>
      <c r="N119">
        <f t="shared" si="9"/>
        <v>65</v>
      </c>
      <c r="O119">
        <f t="shared" si="10"/>
        <v>276</v>
      </c>
    </row>
    <row r="120" spans="1:15" x14ac:dyDescent="0.2">
      <c r="A120" t="s">
        <v>117</v>
      </c>
      <c r="B120" t="s">
        <v>470</v>
      </c>
      <c r="C120">
        <v>14</v>
      </c>
      <c r="D120">
        <v>5</v>
      </c>
      <c r="E120">
        <f t="shared" si="7"/>
        <v>19</v>
      </c>
      <c r="F120">
        <v>237</v>
      </c>
      <c r="G120">
        <f t="shared" si="8"/>
        <v>22</v>
      </c>
      <c r="H120">
        <v>16</v>
      </c>
      <c r="I120">
        <v>6</v>
      </c>
      <c r="J120" s="21"/>
      <c r="K120">
        <v>19</v>
      </c>
      <c r="L120">
        <v>22</v>
      </c>
      <c r="M120">
        <v>237</v>
      </c>
      <c r="N120">
        <f t="shared" si="9"/>
        <v>41</v>
      </c>
      <c r="O120">
        <f t="shared" si="10"/>
        <v>278</v>
      </c>
    </row>
    <row r="121" spans="1:15" x14ac:dyDescent="0.2">
      <c r="A121" t="s">
        <v>118</v>
      </c>
      <c r="B121" t="s">
        <v>470</v>
      </c>
      <c r="C121">
        <v>15</v>
      </c>
      <c r="D121">
        <v>4</v>
      </c>
      <c r="E121">
        <f t="shared" ref="E121:E133" si="12">SUM(C121,D121)</f>
        <v>19</v>
      </c>
      <c r="F121">
        <v>232</v>
      </c>
      <c r="G121">
        <f t="shared" ref="G121:G133" si="13">SUM(H121,I121)</f>
        <v>23</v>
      </c>
      <c r="H121">
        <v>16</v>
      </c>
      <c r="I121">
        <v>7</v>
      </c>
      <c r="J121" s="21"/>
      <c r="K121">
        <v>19</v>
      </c>
      <c r="L121">
        <v>23</v>
      </c>
      <c r="M121">
        <v>232</v>
      </c>
      <c r="N121">
        <f t="shared" ref="N121:N133" si="14">SUM(K121:L121)</f>
        <v>42</v>
      </c>
      <c r="O121">
        <f t="shared" si="10"/>
        <v>274</v>
      </c>
    </row>
    <row r="122" spans="1:15" x14ac:dyDescent="0.2">
      <c r="A122" t="s">
        <v>119</v>
      </c>
      <c r="B122" t="s">
        <v>470</v>
      </c>
      <c r="C122">
        <v>14</v>
      </c>
      <c r="D122">
        <v>18</v>
      </c>
      <c r="E122">
        <f t="shared" si="12"/>
        <v>32</v>
      </c>
      <c r="F122">
        <v>182</v>
      </c>
      <c r="G122">
        <f t="shared" si="13"/>
        <v>61</v>
      </c>
      <c r="H122">
        <v>46</v>
      </c>
      <c r="I122">
        <v>15</v>
      </c>
      <c r="J122" s="21"/>
      <c r="K122">
        <v>32</v>
      </c>
      <c r="L122">
        <v>61</v>
      </c>
      <c r="M122">
        <v>182</v>
      </c>
      <c r="N122">
        <f t="shared" si="14"/>
        <v>93</v>
      </c>
      <c r="O122">
        <f t="shared" si="10"/>
        <v>275</v>
      </c>
    </row>
    <row r="123" spans="1:15" x14ac:dyDescent="0.2">
      <c r="A123" t="s">
        <v>120</v>
      </c>
      <c r="B123" t="s">
        <v>470</v>
      </c>
      <c r="C123">
        <v>15</v>
      </c>
      <c r="D123">
        <v>14</v>
      </c>
      <c r="E123">
        <f t="shared" si="12"/>
        <v>29</v>
      </c>
      <c r="F123">
        <v>185</v>
      </c>
      <c r="G123">
        <f t="shared" si="13"/>
        <v>65</v>
      </c>
      <c r="H123">
        <v>42</v>
      </c>
      <c r="I123">
        <v>23</v>
      </c>
      <c r="J123" s="21"/>
      <c r="K123">
        <v>29</v>
      </c>
      <c r="L123">
        <v>65</v>
      </c>
      <c r="M123">
        <v>185</v>
      </c>
      <c r="N123">
        <f t="shared" si="14"/>
        <v>94</v>
      </c>
      <c r="O123">
        <f t="shared" si="10"/>
        <v>279</v>
      </c>
    </row>
    <row r="124" spans="1:15" x14ac:dyDescent="0.2">
      <c r="A124" t="s">
        <v>121</v>
      </c>
      <c r="B124" t="s">
        <v>470</v>
      </c>
      <c r="C124">
        <v>24</v>
      </c>
      <c r="D124">
        <v>4</v>
      </c>
      <c r="E124">
        <f t="shared" si="12"/>
        <v>28</v>
      </c>
      <c r="F124">
        <v>231</v>
      </c>
      <c r="G124">
        <f t="shared" si="13"/>
        <v>18</v>
      </c>
      <c r="H124">
        <v>11</v>
      </c>
      <c r="I124">
        <v>7</v>
      </c>
      <c r="J124" s="21"/>
      <c r="K124">
        <v>28</v>
      </c>
      <c r="L124">
        <v>18</v>
      </c>
      <c r="M124">
        <v>231</v>
      </c>
      <c r="N124">
        <f t="shared" si="14"/>
        <v>46</v>
      </c>
      <c r="O124">
        <f t="shared" si="10"/>
        <v>277</v>
      </c>
    </row>
    <row r="125" spans="1:15" x14ac:dyDescent="0.2">
      <c r="A125" t="s">
        <v>122</v>
      </c>
      <c r="B125" t="s">
        <v>470</v>
      </c>
      <c r="C125">
        <v>14</v>
      </c>
      <c r="D125">
        <v>9</v>
      </c>
      <c r="E125">
        <f t="shared" si="12"/>
        <v>23</v>
      </c>
      <c r="F125">
        <v>212</v>
      </c>
      <c r="G125">
        <f t="shared" si="13"/>
        <v>40</v>
      </c>
      <c r="H125">
        <v>29</v>
      </c>
      <c r="I125">
        <v>11</v>
      </c>
      <c r="J125" s="21"/>
      <c r="K125">
        <v>23</v>
      </c>
      <c r="L125">
        <v>40</v>
      </c>
      <c r="M125">
        <v>212</v>
      </c>
      <c r="N125">
        <f t="shared" si="14"/>
        <v>63</v>
      </c>
      <c r="O125">
        <f t="shared" si="10"/>
        <v>275</v>
      </c>
    </row>
    <row r="126" spans="1:15" x14ac:dyDescent="0.2">
      <c r="A126" t="s">
        <v>123</v>
      </c>
      <c r="B126" t="s">
        <v>470</v>
      </c>
      <c r="C126">
        <v>22</v>
      </c>
      <c r="D126">
        <v>6</v>
      </c>
      <c r="E126">
        <f t="shared" si="12"/>
        <v>28</v>
      </c>
      <c r="F126">
        <v>200</v>
      </c>
      <c r="G126">
        <f t="shared" si="13"/>
        <v>45</v>
      </c>
      <c r="H126">
        <v>32</v>
      </c>
      <c r="I126">
        <v>13</v>
      </c>
      <c r="J126" s="21"/>
      <c r="K126">
        <v>28</v>
      </c>
      <c r="L126">
        <v>45</v>
      </c>
      <c r="M126">
        <v>200</v>
      </c>
      <c r="N126">
        <f t="shared" si="14"/>
        <v>73</v>
      </c>
      <c r="O126">
        <f t="shared" si="10"/>
        <v>273</v>
      </c>
    </row>
    <row r="127" spans="1:15" x14ac:dyDescent="0.2">
      <c r="A127" t="s">
        <v>124</v>
      </c>
      <c r="B127" t="s">
        <v>470</v>
      </c>
      <c r="C127">
        <v>14</v>
      </c>
      <c r="D127">
        <v>4</v>
      </c>
      <c r="E127">
        <f t="shared" si="12"/>
        <v>18</v>
      </c>
      <c r="F127">
        <v>205</v>
      </c>
      <c r="G127">
        <f t="shared" si="13"/>
        <v>47</v>
      </c>
      <c r="H127">
        <v>31</v>
      </c>
      <c r="I127">
        <v>16</v>
      </c>
      <c r="J127" s="21"/>
      <c r="K127">
        <v>18</v>
      </c>
      <c r="L127">
        <v>47</v>
      </c>
      <c r="M127">
        <v>205</v>
      </c>
      <c r="N127">
        <f t="shared" si="14"/>
        <v>65</v>
      </c>
      <c r="O127">
        <f t="shared" si="10"/>
        <v>270</v>
      </c>
    </row>
    <row r="128" spans="1:15" x14ac:dyDescent="0.2">
      <c r="A128" t="s">
        <v>125</v>
      </c>
      <c r="B128" t="s">
        <v>470</v>
      </c>
      <c r="C128">
        <v>14</v>
      </c>
      <c r="D128">
        <v>46</v>
      </c>
      <c r="E128">
        <f t="shared" si="12"/>
        <v>60</v>
      </c>
      <c r="F128">
        <v>200</v>
      </c>
      <c r="G128">
        <f t="shared" si="13"/>
        <v>16</v>
      </c>
      <c r="H128">
        <v>9</v>
      </c>
      <c r="I128">
        <v>7</v>
      </c>
      <c r="J128" s="21"/>
      <c r="K128">
        <v>60</v>
      </c>
      <c r="L128">
        <v>16</v>
      </c>
      <c r="M128">
        <v>200</v>
      </c>
      <c r="N128">
        <f t="shared" si="14"/>
        <v>76</v>
      </c>
      <c r="O128">
        <f t="shared" si="10"/>
        <v>276</v>
      </c>
    </row>
    <row r="129" spans="1:15" x14ac:dyDescent="0.2">
      <c r="A129" t="s">
        <v>126</v>
      </c>
      <c r="B129" t="s">
        <v>470</v>
      </c>
      <c r="C129">
        <v>13</v>
      </c>
      <c r="D129">
        <v>5</v>
      </c>
      <c r="E129">
        <f t="shared" si="12"/>
        <v>18</v>
      </c>
      <c r="F129">
        <v>236</v>
      </c>
      <c r="G129">
        <f t="shared" si="13"/>
        <v>25</v>
      </c>
      <c r="H129">
        <v>17</v>
      </c>
      <c r="I129">
        <v>8</v>
      </c>
      <c r="J129" s="21"/>
      <c r="K129">
        <v>18</v>
      </c>
      <c r="L129">
        <v>25</v>
      </c>
      <c r="M129">
        <v>236</v>
      </c>
      <c r="N129">
        <f t="shared" si="14"/>
        <v>43</v>
      </c>
      <c r="O129">
        <f t="shared" si="10"/>
        <v>279</v>
      </c>
    </row>
    <row r="130" spans="1:15" x14ac:dyDescent="0.2">
      <c r="A130" t="s">
        <v>127</v>
      </c>
      <c r="B130" t="s">
        <v>470</v>
      </c>
      <c r="C130">
        <v>12</v>
      </c>
      <c r="D130">
        <v>5</v>
      </c>
      <c r="E130">
        <f t="shared" si="12"/>
        <v>17</v>
      </c>
      <c r="F130">
        <v>214</v>
      </c>
      <c r="G130">
        <f t="shared" si="13"/>
        <v>45</v>
      </c>
      <c r="H130">
        <v>34</v>
      </c>
      <c r="I130">
        <v>11</v>
      </c>
      <c r="J130" s="21"/>
      <c r="K130">
        <v>17</v>
      </c>
      <c r="L130">
        <v>45</v>
      </c>
      <c r="M130">
        <v>214</v>
      </c>
      <c r="N130">
        <f t="shared" si="14"/>
        <v>62</v>
      </c>
      <c r="O130">
        <f t="shared" si="10"/>
        <v>276</v>
      </c>
    </row>
    <row r="131" spans="1:15" x14ac:dyDescent="0.2">
      <c r="A131" t="s">
        <v>128</v>
      </c>
      <c r="B131" t="s">
        <v>470</v>
      </c>
      <c r="C131">
        <v>20</v>
      </c>
      <c r="D131">
        <v>18</v>
      </c>
      <c r="E131">
        <f t="shared" si="12"/>
        <v>38</v>
      </c>
      <c r="F131">
        <v>219</v>
      </c>
      <c r="G131">
        <f t="shared" si="13"/>
        <v>18</v>
      </c>
      <c r="H131">
        <v>11</v>
      </c>
      <c r="I131">
        <v>7</v>
      </c>
      <c r="J131" s="21"/>
      <c r="K131">
        <v>38</v>
      </c>
      <c r="L131">
        <v>18</v>
      </c>
      <c r="M131">
        <v>219</v>
      </c>
      <c r="N131">
        <f t="shared" si="14"/>
        <v>56</v>
      </c>
      <c r="O131">
        <f t="shared" ref="O131:O133" si="15">SUM(M131:N131)</f>
        <v>275</v>
      </c>
    </row>
    <row r="132" spans="1:15" x14ac:dyDescent="0.2">
      <c r="A132" t="s">
        <v>129</v>
      </c>
      <c r="B132" t="s">
        <v>470</v>
      </c>
      <c r="C132">
        <v>13</v>
      </c>
      <c r="D132">
        <v>14</v>
      </c>
      <c r="E132">
        <f t="shared" si="12"/>
        <v>27</v>
      </c>
      <c r="F132">
        <v>228</v>
      </c>
      <c r="G132">
        <f t="shared" si="13"/>
        <v>19</v>
      </c>
      <c r="H132">
        <v>12</v>
      </c>
      <c r="I132">
        <v>7</v>
      </c>
      <c r="J132" s="21"/>
      <c r="K132">
        <v>27</v>
      </c>
      <c r="L132">
        <v>19</v>
      </c>
      <c r="M132">
        <v>228</v>
      </c>
      <c r="N132">
        <f t="shared" si="14"/>
        <v>46</v>
      </c>
      <c r="O132">
        <f t="shared" si="15"/>
        <v>274</v>
      </c>
    </row>
    <row r="133" spans="1:15" x14ac:dyDescent="0.2">
      <c r="A133" t="s">
        <v>130</v>
      </c>
      <c r="B133" t="s">
        <v>470</v>
      </c>
      <c r="C133">
        <v>15</v>
      </c>
      <c r="D133">
        <v>7</v>
      </c>
      <c r="E133">
        <f t="shared" si="12"/>
        <v>22</v>
      </c>
      <c r="F133">
        <v>232</v>
      </c>
      <c r="G133">
        <f t="shared" si="13"/>
        <v>21</v>
      </c>
      <c r="H133">
        <v>11</v>
      </c>
      <c r="I133">
        <v>10</v>
      </c>
      <c r="J133" s="21"/>
      <c r="K133">
        <v>22</v>
      </c>
      <c r="L133">
        <v>21</v>
      </c>
      <c r="M133">
        <v>232</v>
      </c>
      <c r="N133">
        <f t="shared" si="14"/>
        <v>43</v>
      </c>
      <c r="O133">
        <f t="shared" si="15"/>
        <v>275</v>
      </c>
    </row>
  </sheetData>
  <mergeCells count="1">
    <mergeCell ref="AY1:AY8"/>
  </mergeCells>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FE39A-D3EE-424E-A6BC-EDDC5BA142F0}">
  <dimension ref="A1:BX64"/>
  <sheetViews>
    <sheetView topLeftCell="Y1" zoomScale="95" zoomScaleNormal="95" workbookViewId="0">
      <selection activeCell="BW33" sqref="BW33"/>
    </sheetView>
  </sheetViews>
  <sheetFormatPr baseColWidth="10" defaultRowHeight="16" x14ac:dyDescent="0.2"/>
  <cols>
    <col min="15" max="15" width="10.83203125" style="21"/>
    <col min="36" max="36" width="10.83203125" style="21"/>
    <col min="55" max="55" width="10.83203125" style="78"/>
  </cols>
  <sheetData>
    <row r="1" spans="1:76" ht="51" customHeight="1" x14ac:dyDescent="0.2">
      <c r="A1" s="7" t="s">
        <v>516</v>
      </c>
      <c r="B1" s="7" t="s">
        <v>471</v>
      </c>
      <c r="C1" s="7" t="s">
        <v>443</v>
      </c>
      <c r="D1" s="7" t="s">
        <v>446</v>
      </c>
      <c r="E1" s="7" t="s">
        <v>517</v>
      </c>
      <c r="F1" s="7" t="s">
        <v>449</v>
      </c>
      <c r="G1" s="7" t="s">
        <v>518</v>
      </c>
      <c r="H1" s="7" t="s">
        <v>452</v>
      </c>
      <c r="I1" s="7" t="s">
        <v>455</v>
      </c>
      <c r="J1" s="7" t="s">
        <v>696</v>
      </c>
      <c r="K1" s="21"/>
      <c r="L1" s="7" t="s">
        <v>595</v>
      </c>
      <c r="M1" s="7" t="s">
        <v>517</v>
      </c>
      <c r="N1" s="7" t="s">
        <v>518</v>
      </c>
      <c r="Q1" s="26" t="s">
        <v>647</v>
      </c>
      <c r="AK1" s="7" t="s">
        <v>595</v>
      </c>
      <c r="AL1" s="7" t="s">
        <v>517</v>
      </c>
      <c r="AM1" s="7" t="s">
        <v>518</v>
      </c>
      <c r="BC1" s="89" t="s">
        <v>750</v>
      </c>
      <c r="BE1" s="7" t="s">
        <v>696</v>
      </c>
      <c r="BF1" s="7" t="s">
        <v>517</v>
      </c>
      <c r="BG1" s="7" t="s">
        <v>518</v>
      </c>
      <c r="BH1" s="7"/>
      <c r="BI1" s="7" t="s">
        <v>595</v>
      </c>
      <c r="BJ1" s="7" t="s">
        <v>751</v>
      </c>
      <c r="BK1" s="7" t="s">
        <v>752</v>
      </c>
    </row>
    <row r="2" spans="1:76" x14ac:dyDescent="0.2">
      <c r="A2" t="s">
        <v>0</v>
      </c>
      <c r="B2" t="s">
        <v>458</v>
      </c>
      <c r="C2">
        <v>15</v>
      </c>
      <c r="D2">
        <v>3</v>
      </c>
      <c r="E2">
        <f>SUM(C2,D2)</f>
        <v>18</v>
      </c>
      <c r="F2">
        <v>228</v>
      </c>
      <c r="G2">
        <f>SUM(H2,I2)</f>
        <v>33</v>
      </c>
      <c r="H2">
        <v>10</v>
      </c>
      <c r="I2">
        <v>23</v>
      </c>
      <c r="J2">
        <f>SUM(E2:G2)</f>
        <v>279</v>
      </c>
      <c r="K2" s="21"/>
      <c r="L2" t="s">
        <v>458</v>
      </c>
      <c r="M2">
        <v>18</v>
      </c>
      <c r="N2">
        <v>33</v>
      </c>
      <c r="Q2" t="s">
        <v>651</v>
      </c>
      <c r="AK2" t="s">
        <v>458</v>
      </c>
      <c r="AL2">
        <v>18</v>
      </c>
      <c r="AM2">
        <v>33</v>
      </c>
      <c r="BC2" s="89"/>
      <c r="BE2">
        <v>279</v>
      </c>
      <c r="BF2">
        <v>18</v>
      </c>
      <c r="BG2">
        <v>33</v>
      </c>
      <c r="BI2" t="s">
        <v>458</v>
      </c>
      <c r="BJ2" s="79">
        <f>BF2/BE2</f>
        <v>6.4516129032258063E-2</v>
      </c>
      <c r="BK2" s="79">
        <f>BG2/BE2</f>
        <v>0.11827956989247312</v>
      </c>
    </row>
    <row r="3" spans="1:76" x14ac:dyDescent="0.2">
      <c r="A3" t="s">
        <v>1</v>
      </c>
      <c r="B3" t="s">
        <v>458</v>
      </c>
      <c r="C3">
        <v>13</v>
      </c>
      <c r="D3">
        <v>10</v>
      </c>
      <c r="E3">
        <f t="shared" ref="E3:E55" si="0">SUM(C3,D3)</f>
        <v>23</v>
      </c>
      <c r="F3">
        <v>194</v>
      </c>
      <c r="G3">
        <f t="shared" ref="G3:G55" si="1">SUM(H3,I3)</f>
        <v>53</v>
      </c>
      <c r="H3">
        <v>28</v>
      </c>
      <c r="I3">
        <v>25</v>
      </c>
      <c r="J3">
        <f t="shared" ref="J3:J55" si="2">SUM(E3:G3)</f>
        <v>270</v>
      </c>
      <c r="K3" s="21"/>
      <c r="L3" t="s">
        <v>458</v>
      </c>
      <c r="M3">
        <v>23</v>
      </c>
      <c r="N3">
        <v>53</v>
      </c>
      <c r="Q3" t="s">
        <v>648</v>
      </c>
      <c r="AK3" t="s">
        <v>458</v>
      </c>
      <c r="AL3">
        <v>23</v>
      </c>
      <c r="AM3">
        <v>53</v>
      </c>
      <c r="BC3" s="89"/>
      <c r="BE3">
        <v>270</v>
      </c>
      <c r="BF3">
        <v>23</v>
      </c>
      <c r="BG3">
        <v>53</v>
      </c>
      <c r="BI3" t="s">
        <v>458</v>
      </c>
      <c r="BJ3" s="79">
        <f t="shared" ref="BJ3:BJ55" si="3">BF3/BE3</f>
        <v>8.5185185185185183E-2</v>
      </c>
      <c r="BK3" s="79">
        <f t="shared" ref="BK3:BK55" si="4">BG3/BE3</f>
        <v>0.1962962962962963</v>
      </c>
    </row>
    <row r="4" spans="1:76" x14ac:dyDescent="0.2">
      <c r="A4" t="s">
        <v>2</v>
      </c>
      <c r="B4" t="s">
        <v>458</v>
      </c>
      <c r="C4">
        <v>21</v>
      </c>
      <c r="D4">
        <v>17</v>
      </c>
      <c r="E4">
        <f t="shared" si="0"/>
        <v>38</v>
      </c>
      <c r="F4">
        <v>160</v>
      </c>
      <c r="G4">
        <f t="shared" si="1"/>
        <v>76</v>
      </c>
      <c r="H4">
        <v>34</v>
      </c>
      <c r="I4">
        <v>42</v>
      </c>
      <c r="J4">
        <f t="shared" si="2"/>
        <v>274</v>
      </c>
      <c r="K4" s="21"/>
      <c r="L4" t="s">
        <v>458</v>
      </c>
      <c r="M4">
        <v>38</v>
      </c>
      <c r="N4">
        <v>76</v>
      </c>
      <c r="AK4" t="s">
        <v>458</v>
      </c>
      <c r="AL4">
        <v>19</v>
      </c>
      <c r="AM4">
        <v>33</v>
      </c>
      <c r="BC4" s="89"/>
      <c r="BE4">
        <v>274</v>
      </c>
      <c r="BF4">
        <v>38</v>
      </c>
      <c r="BG4">
        <v>76</v>
      </c>
      <c r="BI4" t="s">
        <v>458</v>
      </c>
      <c r="BJ4" s="79">
        <f t="shared" si="3"/>
        <v>0.13868613138686131</v>
      </c>
      <c r="BK4" s="79">
        <f t="shared" si="4"/>
        <v>0.27737226277372262</v>
      </c>
      <c r="BR4" s="78" t="s">
        <v>650</v>
      </c>
      <c r="BS4" s="78"/>
      <c r="BT4" s="78"/>
      <c r="BU4" s="78"/>
      <c r="BV4" s="78"/>
      <c r="BW4" s="78"/>
      <c r="BX4" s="78"/>
    </row>
    <row r="5" spans="1:76" x14ac:dyDescent="0.2">
      <c r="A5" t="s">
        <v>3</v>
      </c>
      <c r="B5" t="s">
        <v>458</v>
      </c>
      <c r="C5">
        <v>15</v>
      </c>
      <c r="D5">
        <v>4</v>
      </c>
      <c r="E5">
        <f t="shared" si="0"/>
        <v>19</v>
      </c>
      <c r="F5">
        <v>224</v>
      </c>
      <c r="G5">
        <f t="shared" si="1"/>
        <v>33</v>
      </c>
      <c r="H5">
        <v>10</v>
      </c>
      <c r="I5">
        <v>23</v>
      </c>
      <c r="J5">
        <f t="shared" si="2"/>
        <v>276</v>
      </c>
      <c r="K5" s="21"/>
      <c r="L5" t="s">
        <v>458</v>
      </c>
      <c r="M5">
        <v>19</v>
      </c>
      <c r="N5">
        <v>33</v>
      </c>
      <c r="AK5" t="s">
        <v>458</v>
      </c>
      <c r="AL5">
        <v>16</v>
      </c>
      <c r="AM5">
        <v>64</v>
      </c>
      <c r="BC5" s="89"/>
      <c r="BE5">
        <v>276</v>
      </c>
      <c r="BF5">
        <v>19</v>
      </c>
      <c r="BG5">
        <v>33</v>
      </c>
      <c r="BI5" t="s">
        <v>458</v>
      </c>
      <c r="BJ5" s="79">
        <f t="shared" si="3"/>
        <v>6.8840579710144928E-2</v>
      </c>
      <c r="BK5" s="79">
        <f t="shared" si="4"/>
        <v>0.11956521739130435</v>
      </c>
    </row>
    <row r="6" spans="1:76" ht="17" thickBot="1" x14ac:dyDescent="0.25">
      <c r="A6" t="s">
        <v>4</v>
      </c>
      <c r="B6" t="s">
        <v>458</v>
      </c>
      <c r="C6">
        <v>12</v>
      </c>
      <c r="D6">
        <v>4</v>
      </c>
      <c r="E6">
        <f t="shared" si="0"/>
        <v>16</v>
      </c>
      <c r="F6">
        <v>196</v>
      </c>
      <c r="G6">
        <f t="shared" si="1"/>
        <v>64</v>
      </c>
      <c r="H6">
        <v>33</v>
      </c>
      <c r="I6">
        <v>31</v>
      </c>
      <c r="J6">
        <f t="shared" si="2"/>
        <v>276</v>
      </c>
      <c r="K6" s="21"/>
      <c r="L6" t="s">
        <v>458</v>
      </c>
      <c r="M6">
        <v>16</v>
      </c>
      <c r="N6">
        <v>64</v>
      </c>
      <c r="AK6" t="s">
        <v>458</v>
      </c>
      <c r="AL6">
        <v>27</v>
      </c>
      <c r="AM6">
        <v>62</v>
      </c>
      <c r="BC6" s="89"/>
      <c r="BE6">
        <v>276</v>
      </c>
      <c r="BF6">
        <v>16</v>
      </c>
      <c r="BG6">
        <v>64</v>
      </c>
      <c r="BI6" t="s">
        <v>458</v>
      </c>
      <c r="BJ6" s="79">
        <f t="shared" si="3"/>
        <v>5.7971014492753624E-2</v>
      </c>
      <c r="BK6" s="79">
        <f t="shared" si="4"/>
        <v>0.2318840579710145</v>
      </c>
      <c r="BM6" t="s">
        <v>614</v>
      </c>
      <c r="BN6" t="str">
        <f>IF(COUNTIF(BN8:BO16,BN8)=COUNT(BN8:BO16),"balanced","unbalanced")</f>
        <v>balanced</v>
      </c>
      <c r="BR6" t="s">
        <v>570</v>
      </c>
      <c r="BV6" s="33" t="s">
        <v>562</v>
      </c>
      <c r="BW6" s="33">
        <v>0.05</v>
      </c>
    </row>
    <row r="7" spans="1:76" ht="17" thickTop="1" x14ac:dyDescent="0.2">
      <c r="A7" t="s">
        <v>5</v>
      </c>
      <c r="B7" t="s">
        <v>458</v>
      </c>
      <c r="C7">
        <v>21</v>
      </c>
      <c r="D7">
        <v>6</v>
      </c>
      <c r="E7">
        <f t="shared" si="0"/>
        <v>27</v>
      </c>
      <c r="F7">
        <v>187</v>
      </c>
      <c r="G7">
        <f t="shared" si="1"/>
        <v>62</v>
      </c>
      <c r="H7">
        <v>28</v>
      </c>
      <c r="I7">
        <v>34</v>
      </c>
      <c r="J7">
        <f t="shared" si="2"/>
        <v>276</v>
      </c>
      <c r="K7" s="21"/>
      <c r="L7" t="s">
        <v>458</v>
      </c>
      <c r="M7">
        <v>27</v>
      </c>
      <c r="N7">
        <v>62</v>
      </c>
      <c r="Q7" s="26" t="s">
        <v>649</v>
      </c>
      <c r="AK7" t="s">
        <v>459</v>
      </c>
      <c r="AL7">
        <v>57</v>
      </c>
      <c r="AM7">
        <v>46</v>
      </c>
      <c r="BC7" s="89"/>
      <c r="BE7">
        <v>276</v>
      </c>
      <c r="BF7">
        <v>27</v>
      </c>
      <c r="BG7">
        <v>62</v>
      </c>
      <c r="BI7" t="s">
        <v>458</v>
      </c>
      <c r="BJ7" s="79">
        <f t="shared" si="3"/>
        <v>9.7826086956521743E-2</v>
      </c>
      <c r="BK7" s="79">
        <f t="shared" si="4"/>
        <v>0.22463768115942029</v>
      </c>
      <c r="BN7" s="33" t="str">
        <f>BJ1</f>
        <v>Proportion of dubius loss</v>
      </c>
      <c r="BO7" s="33" t="str">
        <f>BK1</f>
        <v>Proportion of pratensis loss</v>
      </c>
      <c r="BR7" s="30"/>
      <c r="BS7" s="30" t="s">
        <v>566</v>
      </c>
      <c r="BT7" s="30" t="s">
        <v>541</v>
      </c>
      <c r="BU7" s="30" t="s">
        <v>572</v>
      </c>
      <c r="BV7" s="30" t="s">
        <v>542</v>
      </c>
      <c r="BW7" s="30" t="s">
        <v>652</v>
      </c>
      <c r="BX7" s="30" t="s">
        <v>653</v>
      </c>
    </row>
    <row r="8" spans="1:76" x14ac:dyDescent="0.2">
      <c r="A8" t="s">
        <v>6</v>
      </c>
      <c r="B8" t="s">
        <v>459</v>
      </c>
      <c r="C8">
        <v>33</v>
      </c>
      <c r="D8">
        <v>24</v>
      </c>
      <c r="E8">
        <f t="shared" si="0"/>
        <v>57</v>
      </c>
      <c r="F8">
        <v>173</v>
      </c>
      <c r="G8">
        <f t="shared" si="1"/>
        <v>46</v>
      </c>
      <c r="H8">
        <v>35</v>
      </c>
      <c r="I8">
        <v>11</v>
      </c>
      <c r="J8">
        <f t="shared" si="2"/>
        <v>276</v>
      </c>
      <c r="K8" s="21"/>
      <c r="L8" t="s">
        <v>459</v>
      </c>
      <c r="M8">
        <v>57</v>
      </c>
      <c r="N8">
        <v>46</v>
      </c>
      <c r="Q8" t="s">
        <v>650</v>
      </c>
      <c r="AK8" t="s">
        <v>459</v>
      </c>
      <c r="AL8">
        <v>41</v>
      </c>
      <c r="AM8">
        <v>21</v>
      </c>
      <c r="BC8" s="89"/>
      <c r="BE8">
        <v>276</v>
      </c>
      <c r="BF8">
        <v>57</v>
      </c>
      <c r="BG8">
        <v>46</v>
      </c>
      <c r="BI8" t="s">
        <v>459</v>
      </c>
      <c r="BJ8" s="79">
        <f t="shared" si="3"/>
        <v>0.20652173913043478</v>
      </c>
      <c r="BK8" s="79">
        <f t="shared" si="4"/>
        <v>0.16666666666666666</v>
      </c>
      <c r="BM8" t="str">
        <f>BI2</f>
        <v>B</v>
      </c>
      <c r="BN8" s="63">
        <f>COUNT(BJ2:BJ7)</f>
        <v>6</v>
      </c>
      <c r="BO8" s="64">
        <f>COUNT(BK2:BK7)</f>
        <v>6</v>
      </c>
      <c r="BP8">
        <f>COUNT(BJ2:BK7)</f>
        <v>12</v>
      </c>
      <c r="BR8" t="s">
        <v>654</v>
      </c>
      <c r="BS8">
        <f>DEVSQ(BP21:BP29)*BP8</f>
        <v>7.5325401655961868E-2</v>
      </c>
      <c r="BT8">
        <f>COUNT(BP21:BP29)-1</f>
        <v>8</v>
      </c>
      <c r="BU8">
        <f>BS8/BT8</f>
        <v>9.4156752069952335E-3</v>
      </c>
      <c r="BV8">
        <f>BU8/BU11</f>
        <v>2.2488649321999277</v>
      </c>
      <c r="BW8" s="1">
        <f>_xlfn.F.DIST.RT(BV8,BT8,BT11)</f>
        <v>3.0794295015798799E-2</v>
      </c>
      <c r="BX8">
        <f>BS8/(BS8+BS11)</f>
        <v>0.16659659486150791</v>
      </c>
    </row>
    <row r="9" spans="1:76" x14ac:dyDescent="0.2">
      <c r="A9" t="s">
        <v>7</v>
      </c>
      <c r="B9" t="s">
        <v>459</v>
      </c>
      <c r="C9">
        <v>33</v>
      </c>
      <c r="D9">
        <v>8</v>
      </c>
      <c r="E9">
        <f t="shared" si="0"/>
        <v>41</v>
      </c>
      <c r="F9">
        <v>216</v>
      </c>
      <c r="G9">
        <f t="shared" si="1"/>
        <v>21</v>
      </c>
      <c r="H9">
        <v>10</v>
      </c>
      <c r="I9">
        <v>11</v>
      </c>
      <c r="J9">
        <f t="shared" si="2"/>
        <v>278</v>
      </c>
      <c r="K9" s="21"/>
      <c r="L9" t="s">
        <v>459</v>
      </c>
      <c r="M9">
        <v>41</v>
      </c>
      <c r="N9">
        <v>21</v>
      </c>
      <c r="AK9" t="s">
        <v>459</v>
      </c>
      <c r="AL9">
        <v>26</v>
      </c>
      <c r="AM9">
        <v>25</v>
      </c>
      <c r="BC9" s="89"/>
      <c r="BE9">
        <v>278</v>
      </c>
      <c r="BF9">
        <v>41</v>
      </c>
      <c r="BG9">
        <v>21</v>
      </c>
      <c r="BI9" t="s">
        <v>459</v>
      </c>
      <c r="BJ9" s="79">
        <f t="shared" si="3"/>
        <v>0.14748201438848921</v>
      </c>
      <c r="BK9" s="79">
        <f t="shared" si="4"/>
        <v>7.5539568345323743E-2</v>
      </c>
      <c r="BM9" t="str">
        <f>BI8</f>
        <v>C</v>
      </c>
      <c r="BN9" s="65">
        <f>COUNT(BJ8:BJ13)</f>
        <v>6</v>
      </c>
      <c r="BO9" s="66">
        <f>COUNT(BK8:BK13)</f>
        <v>6</v>
      </c>
      <c r="BP9">
        <f>COUNT(BJ8:BK13)</f>
        <v>12</v>
      </c>
      <c r="BR9" t="s">
        <v>655</v>
      </c>
      <c r="BS9">
        <f>DEVSQ(BN30:BO30)*BN17</f>
        <v>2.7389792612442322E-5</v>
      </c>
      <c r="BT9">
        <f>COUNT(BN30:BO30)-1</f>
        <v>1</v>
      </c>
      <c r="BU9">
        <f>BS9/BT9</f>
        <v>2.7389792612442322E-5</v>
      </c>
      <c r="BV9">
        <f>BU9/BU11</f>
        <v>6.5418509827726862E-3</v>
      </c>
      <c r="BW9">
        <f>_xlfn.F.DIST.RT(BV9,BT9,BT11)</f>
        <v>0.93571561675750115</v>
      </c>
      <c r="BX9">
        <f>BS9/(BS9+BS11)</f>
        <v>7.2681950092067185E-5</v>
      </c>
    </row>
    <row r="10" spans="1:76" x14ac:dyDescent="0.2">
      <c r="A10" t="s">
        <v>8</v>
      </c>
      <c r="B10" t="s">
        <v>459</v>
      </c>
      <c r="C10">
        <v>16</v>
      </c>
      <c r="D10">
        <v>10</v>
      </c>
      <c r="E10">
        <f t="shared" si="0"/>
        <v>26</v>
      </c>
      <c r="F10">
        <v>228</v>
      </c>
      <c r="G10">
        <f t="shared" si="1"/>
        <v>25</v>
      </c>
      <c r="H10">
        <v>16</v>
      </c>
      <c r="I10">
        <v>9</v>
      </c>
      <c r="J10">
        <f t="shared" si="2"/>
        <v>279</v>
      </c>
      <c r="K10" s="21"/>
      <c r="L10" t="s">
        <v>459</v>
      </c>
      <c r="M10">
        <v>26</v>
      </c>
      <c r="N10">
        <v>25</v>
      </c>
      <c r="Q10" s="26" t="s">
        <v>534</v>
      </c>
      <c r="AK10" t="s">
        <v>459</v>
      </c>
      <c r="AL10">
        <v>30</v>
      </c>
      <c r="AM10">
        <v>21</v>
      </c>
      <c r="BC10" s="89"/>
      <c r="BE10">
        <v>279</v>
      </c>
      <c r="BF10">
        <v>26</v>
      </c>
      <c r="BG10">
        <v>25</v>
      </c>
      <c r="BI10" t="s">
        <v>459</v>
      </c>
      <c r="BJ10" s="79">
        <f t="shared" si="3"/>
        <v>9.3189964157706098E-2</v>
      </c>
      <c r="BK10" s="79">
        <f t="shared" si="4"/>
        <v>8.9605734767025089E-2</v>
      </c>
      <c r="BM10" t="str">
        <f>BI14</f>
        <v>D</v>
      </c>
      <c r="BN10" s="65">
        <f>COUNT(BJ14:BJ19)</f>
        <v>6</v>
      </c>
      <c r="BO10" s="66">
        <f>COUNT(BK14:BK19)</f>
        <v>6</v>
      </c>
      <c r="BP10">
        <f>COUNT(BJ14:BK19)</f>
        <v>12</v>
      </c>
      <c r="BR10" t="s">
        <v>656</v>
      </c>
      <c r="BS10">
        <f>BS12-BS8-BS9-BS11</f>
        <v>0.20022763081241846</v>
      </c>
      <c r="BT10">
        <f>BT9*BT8</f>
        <v>8</v>
      </c>
      <c r="BU10">
        <f>BS10/BT10</f>
        <v>2.5028453851552307E-2</v>
      </c>
      <c r="BV10">
        <f>BU10/BU11</f>
        <v>5.9778625469285149</v>
      </c>
      <c r="BW10">
        <f>_xlfn.F.DIST.RT(BV10,BT10,BT11)</f>
        <v>3.8419395056728686E-6</v>
      </c>
      <c r="BX10">
        <f>BS10/(BS10+BS11)</f>
        <v>0.3469880567391852</v>
      </c>
    </row>
    <row r="11" spans="1:76" x14ac:dyDescent="0.2">
      <c r="A11" t="s">
        <v>9</v>
      </c>
      <c r="B11" t="s">
        <v>459</v>
      </c>
      <c r="C11">
        <v>27</v>
      </c>
      <c r="D11">
        <v>3</v>
      </c>
      <c r="E11">
        <f t="shared" si="0"/>
        <v>30</v>
      </c>
      <c r="F11">
        <v>227</v>
      </c>
      <c r="G11">
        <f t="shared" si="1"/>
        <v>21</v>
      </c>
      <c r="H11">
        <v>12</v>
      </c>
      <c r="I11">
        <v>9</v>
      </c>
      <c r="J11">
        <f t="shared" si="2"/>
        <v>278</v>
      </c>
      <c r="K11" s="21"/>
      <c r="L11" t="s">
        <v>459</v>
      </c>
      <c r="M11">
        <v>30</v>
      </c>
      <c r="N11">
        <v>21</v>
      </c>
      <c r="Q11" t="s">
        <v>692</v>
      </c>
      <c r="AK11" t="s">
        <v>459</v>
      </c>
      <c r="AL11">
        <v>34</v>
      </c>
      <c r="AM11">
        <v>29</v>
      </c>
      <c r="BC11" s="89"/>
      <c r="BE11">
        <v>278</v>
      </c>
      <c r="BF11">
        <v>30</v>
      </c>
      <c r="BG11">
        <v>21</v>
      </c>
      <c r="BI11" t="s">
        <v>459</v>
      </c>
      <c r="BJ11" s="79">
        <f t="shared" si="3"/>
        <v>0.1079136690647482</v>
      </c>
      <c r="BK11" s="79">
        <f t="shared" si="4"/>
        <v>7.5539568345323743E-2</v>
      </c>
      <c r="BM11" t="str">
        <f>BI20</f>
        <v>E</v>
      </c>
      <c r="BN11" s="65">
        <f>COUNT(BJ20:BJ25)</f>
        <v>6</v>
      </c>
      <c r="BO11" s="66">
        <f>COUNT(BK20:BK25)</f>
        <v>6</v>
      </c>
      <c r="BP11">
        <f>COUNT(BJ20:BK25)</f>
        <v>12</v>
      </c>
      <c r="BR11" t="s">
        <v>657</v>
      </c>
      <c r="BS11">
        <f>SUM(BN34:BO42)*(BN8-1)</f>
        <v>0.37681710292872084</v>
      </c>
      <c r="BT11">
        <f>BT12-BT8-BT9-BT10</f>
        <v>90</v>
      </c>
      <c r="BU11">
        <f>BS11/BT11</f>
        <v>4.1868566992080093E-3</v>
      </c>
    </row>
    <row r="12" spans="1:76" x14ac:dyDescent="0.2">
      <c r="A12" t="s">
        <v>10</v>
      </c>
      <c r="B12" t="s">
        <v>459</v>
      </c>
      <c r="C12">
        <v>29</v>
      </c>
      <c r="D12">
        <v>5</v>
      </c>
      <c r="E12">
        <f t="shared" si="0"/>
        <v>34</v>
      </c>
      <c r="F12">
        <v>210</v>
      </c>
      <c r="G12">
        <f t="shared" si="1"/>
        <v>29</v>
      </c>
      <c r="H12">
        <v>20</v>
      </c>
      <c r="I12">
        <v>9</v>
      </c>
      <c r="J12">
        <f t="shared" si="2"/>
        <v>273</v>
      </c>
      <c r="K12" s="21"/>
      <c r="L12" t="s">
        <v>459</v>
      </c>
      <c r="M12">
        <v>34</v>
      </c>
      <c r="N12">
        <v>29</v>
      </c>
      <c r="Q12" t="s">
        <v>658</v>
      </c>
      <c r="AK12" t="s">
        <v>459</v>
      </c>
      <c r="AL12">
        <v>41</v>
      </c>
      <c r="AM12">
        <v>24</v>
      </c>
      <c r="BC12" s="89"/>
      <c r="BE12">
        <v>273</v>
      </c>
      <c r="BF12">
        <v>34</v>
      </c>
      <c r="BG12">
        <v>29</v>
      </c>
      <c r="BI12" t="s">
        <v>459</v>
      </c>
      <c r="BJ12" s="79">
        <f t="shared" si="3"/>
        <v>0.12454212454212454</v>
      </c>
      <c r="BK12" s="79">
        <f t="shared" si="4"/>
        <v>0.10622710622710622</v>
      </c>
      <c r="BM12" t="str">
        <f>BI26</f>
        <v>G</v>
      </c>
      <c r="BN12" s="65">
        <f>COUNT(BJ26:BJ31)</f>
        <v>6</v>
      </c>
      <c r="BO12" s="66">
        <f>COUNT(BK26:BK31)</f>
        <v>6</v>
      </c>
      <c r="BP12">
        <f>COUNT(BJ26:BK31)</f>
        <v>12</v>
      </c>
      <c r="BR12" s="32" t="s">
        <v>579</v>
      </c>
      <c r="BS12" s="32">
        <f>BU12*BT12</f>
        <v>0.65239752518971361</v>
      </c>
      <c r="BT12" s="32">
        <f>BP17-1</f>
        <v>107</v>
      </c>
      <c r="BU12" s="32">
        <f>BP43</f>
        <v>6.0971731326141462E-3</v>
      </c>
      <c r="BV12" s="32"/>
      <c r="BW12" s="32"/>
      <c r="BX12" s="32"/>
    </row>
    <row r="13" spans="1:76" x14ac:dyDescent="0.2">
      <c r="A13" t="s">
        <v>11</v>
      </c>
      <c r="B13" t="s">
        <v>459</v>
      </c>
      <c r="C13">
        <v>27</v>
      </c>
      <c r="D13">
        <v>14</v>
      </c>
      <c r="E13">
        <f t="shared" si="0"/>
        <v>41</v>
      </c>
      <c r="F13">
        <v>206</v>
      </c>
      <c r="G13">
        <f t="shared" si="1"/>
        <v>24</v>
      </c>
      <c r="H13">
        <v>16</v>
      </c>
      <c r="I13">
        <v>8</v>
      </c>
      <c r="J13">
        <f t="shared" si="2"/>
        <v>271</v>
      </c>
      <c r="K13" s="21"/>
      <c r="L13" t="s">
        <v>459</v>
      </c>
      <c r="M13">
        <v>41</v>
      </c>
      <c r="N13">
        <v>24</v>
      </c>
      <c r="Q13" t="s">
        <v>691</v>
      </c>
      <c r="AK13" t="s">
        <v>460</v>
      </c>
      <c r="AL13">
        <v>42</v>
      </c>
      <c r="AM13">
        <v>60</v>
      </c>
      <c r="BC13" s="89"/>
      <c r="BE13">
        <v>271</v>
      </c>
      <c r="BF13">
        <v>41</v>
      </c>
      <c r="BG13">
        <v>24</v>
      </c>
      <c r="BI13" t="s">
        <v>459</v>
      </c>
      <c r="BJ13" s="79">
        <f t="shared" si="3"/>
        <v>0.15129151291512916</v>
      </c>
      <c r="BK13" s="79">
        <f t="shared" si="4"/>
        <v>8.8560885608856083E-2</v>
      </c>
      <c r="BM13" t="str">
        <f>BI32</f>
        <v>H</v>
      </c>
      <c r="BN13" s="65">
        <f>COUNT(BJ32:BJ37)</f>
        <v>6</v>
      </c>
      <c r="BO13" s="66">
        <f>COUNT(BK32:BK37)</f>
        <v>6</v>
      </c>
      <c r="BP13">
        <f>COUNT(BJ32:BK37)</f>
        <v>12</v>
      </c>
    </row>
    <row r="14" spans="1:76" x14ac:dyDescent="0.2">
      <c r="A14" t="s">
        <v>12</v>
      </c>
      <c r="B14" t="s">
        <v>460</v>
      </c>
      <c r="C14">
        <v>36</v>
      </c>
      <c r="D14">
        <v>6</v>
      </c>
      <c r="E14">
        <f t="shared" si="0"/>
        <v>42</v>
      </c>
      <c r="F14">
        <v>174</v>
      </c>
      <c r="G14">
        <f t="shared" si="1"/>
        <v>60</v>
      </c>
      <c r="H14">
        <v>31</v>
      </c>
      <c r="I14">
        <v>29</v>
      </c>
      <c r="J14">
        <f t="shared" si="2"/>
        <v>276</v>
      </c>
      <c r="K14" s="21"/>
      <c r="L14" t="s">
        <v>460</v>
      </c>
      <c r="M14">
        <v>42</v>
      </c>
      <c r="N14">
        <v>60</v>
      </c>
      <c r="Q14" s="26" t="s">
        <v>535</v>
      </c>
      <c r="AK14" t="s">
        <v>460</v>
      </c>
      <c r="AL14">
        <v>44</v>
      </c>
      <c r="AM14">
        <v>26</v>
      </c>
      <c r="BC14" s="89"/>
      <c r="BE14">
        <v>276</v>
      </c>
      <c r="BF14">
        <v>42</v>
      </c>
      <c r="BG14">
        <v>60</v>
      </c>
      <c r="BI14" t="s">
        <v>460</v>
      </c>
      <c r="BJ14" s="79">
        <f t="shared" si="3"/>
        <v>0.15217391304347827</v>
      </c>
      <c r="BK14" s="79">
        <f t="shared" si="4"/>
        <v>0.21739130434782608</v>
      </c>
      <c r="BM14" t="str">
        <f>BI38</f>
        <v>M</v>
      </c>
      <c r="BN14" s="65">
        <f>COUNT(BJ38:BJ43)</f>
        <v>6</v>
      </c>
      <c r="BO14" s="66">
        <f>COUNT(BK38:BK43)</f>
        <v>6</v>
      </c>
      <c r="BP14">
        <f>COUNT(BJ38:BK43)</f>
        <v>12</v>
      </c>
    </row>
    <row r="15" spans="1:76" x14ac:dyDescent="0.2">
      <c r="A15" t="s">
        <v>13</v>
      </c>
      <c r="B15" t="s">
        <v>460</v>
      </c>
      <c r="C15">
        <v>16</v>
      </c>
      <c r="D15">
        <v>28</v>
      </c>
      <c r="E15">
        <f t="shared" si="0"/>
        <v>44</v>
      </c>
      <c r="F15">
        <v>188</v>
      </c>
      <c r="G15">
        <f t="shared" si="1"/>
        <v>26</v>
      </c>
      <c r="H15">
        <v>14</v>
      </c>
      <c r="I15">
        <v>12</v>
      </c>
      <c r="J15">
        <f t="shared" si="2"/>
        <v>258</v>
      </c>
      <c r="K15" s="21"/>
      <c r="L15" t="s">
        <v>460</v>
      </c>
      <c r="M15">
        <v>44</v>
      </c>
      <c r="N15">
        <v>26</v>
      </c>
      <c r="Q15" t="s">
        <v>659</v>
      </c>
      <c r="AK15" t="s">
        <v>460</v>
      </c>
      <c r="AL15">
        <v>24</v>
      </c>
      <c r="AM15">
        <v>41</v>
      </c>
      <c r="BC15" s="89"/>
      <c r="BE15">
        <v>258</v>
      </c>
      <c r="BF15">
        <v>44</v>
      </c>
      <c r="BG15">
        <v>26</v>
      </c>
      <c r="BI15" t="s">
        <v>460</v>
      </c>
      <c r="BJ15" s="79">
        <f t="shared" si="3"/>
        <v>0.17054263565891473</v>
      </c>
      <c r="BK15" s="79">
        <f t="shared" si="4"/>
        <v>0.10077519379844961</v>
      </c>
      <c r="BM15" t="str">
        <f>BI44</f>
        <v>N</v>
      </c>
      <c r="BN15" s="65">
        <f>COUNT(BJ44:BJ49)</f>
        <v>6</v>
      </c>
      <c r="BO15" s="66">
        <f>COUNT(BK44:BK49)</f>
        <v>6</v>
      </c>
      <c r="BP15">
        <f>COUNT(BJ44:BK49)</f>
        <v>12</v>
      </c>
    </row>
    <row r="16" spans="1:76" x14ac:dyDescent="0.2">
      <c r="A16" t="s">
        <v>14</v>
      </c>
      <c r="B16" t="s">
        <v>460</v>
      </c>
      <c r="C16">
        <v>18</v>
      </c>
      <c r="D16">
        <v>6</v>
      </c>
      <c r="E16">
        <f t="shared" si="0"/>
        <v>24</v>
      </c>
      <c r="F16">
        <v>206</v>
      </c>
      <c r="G16">
        <f t="shared" si="1"/>
        <v>41</v>
      </c>
      <c r="H16">
        <v>21</v>
      </c>
      <c r="I16">
        <v>20</v>
      </c>
      <c r="J16">
        <f t="shared" si="2"/>
        <v>271</v>
      </c>
      <c r="K16" s="21"/>
      <c r="L16" t="s">
        <v>460</v>
      </c>
      <c r="M16">
        <v>24</v>
      </c>
      <c r="N16">
        <v>41</v>
      </c>
      <c r="Q16" t="s">
        <v>660</v>
      </c>
      <c r="AK16" t="s">
        <v>460</v>
      </c>
      <c r="AL16">
        <v>28</v>
      </c>
      <c r="AM16">
        <v>47</v>
      </c>
      <c r="BC16" s="89"/>
      <c r="BE16">
        <v>271</v>
      </c>
      <c r="BF16">
        <v>24</v>
      </c>
      <c r="BG16">
        <v>41</v>
      </c>
      <c r="BI16" t="s">
        <v>460</v>
      </c>
      <c r="BJ16" s="79">
        <f t="shared" si="3"/>
        <v>8.8560885608856083E-2</v>
      </c>
      <c r="BK16" s="79">
        <f t="shared" si="4"/>
        <v>0.15129151291512916</v>
      </c>
      <c r="BM16" t="str">
        <f>BI50</f>
        <v>O</v>
      </c>
      <c r="BN16" s="67">
        <f>COUNT(BJ50:BJ55)</f>
        <v>6</v>
      </c>
      <c r="BO16" s="68">
        <f>COUNT(BK50:BK55)</f>
        <v>6</v>
      </c>
      <c r="BP16">
        <f>COUNT(BJ50:BK55)</f>
        <v>12</v>
      </c>
    </row>
    <row r="17" spans="1:68" x14ac:dyDescent="0.2">
      <c r="A17" t="s">
        <v>15</v>
      </c>
      <c r="B17" t="s">
        <v>460</v>
      </c>
      <c r="C17">
        <v>18</v>
      </c>
      <c r="D17">
        <v>10</v>
      </c>
      <c r="E17">
        <f t="shared" si="0"/>
        <v>28</v>
      </c>
      <c r="F17">
        <v>192</v>
      </c>
      <c r="G17">
        <f t="shared" si="1"/>
        <v>47</v>
      </c>
      <c r="H17">
        <v>17</v>
      </c>
      <c r="I17">
        <v>30</v>
      </c>
      <c r="J17">
        <f t="shared" si="2"/>
        <v>267</v>
      </c>
      <c r="K17" s="21"/>
      <c r="L17" t="s">
        <v>460</v>
      </c>
      <c r="M17">
        <v>28</v>
      </c>
      <c r="N17">
        <v>47</v>
      </c>
      <c r="Q17" t="s">
        <v>693</v>
      </c>
      <c r="AK17" t="s">
        <v>460</v>
      </c>
      <c r="AL17">
        <v>42</v>
      </c>
      <c r="AM17">
        <v>49</v>
      </c>
      <c r="BE17">
        <v>267</v>
      </c>
      <c r="BF17">
        <v>28</v>
      </c>
      <c r="BG17">
        <v>47</v>
      </c>
      <c r="BI17" t="s">
        <v>460</v>
      </c>
      <c r="BJ17" s="79">
        <f t="shared" si="3"/>
        <v>0.10486891385767791</v>
      </c>
      <c r="BK17" s="79">
        <f t="shared" si="4"/>
        <v>0.17602996254681649</v>
      </c>
      <c r="BN17">
        <f>COUNT(BJ2:BJ55)</f>
        <v>54</v>
      </c>
      <c r="BO17">
        <f>COUNT(BK2:BK55)</f>
        <v>54</v>
      </c>
      <c r="BP17">
        <f>COUNT(BJ2:BK55)</f>
        <v>108</v>
      </c>
    </row>
    <row r="18" spans="1:68" x14ac:dyDescent="0.2">
      <c r="A18" t="s">
        <v>16</v>
      </c>
      <c r="B18" t="s">
        <v>460</v>
      </c>
      <c r="C18">
        <v>19</v>
      </c>
      <c r="D18">
        <v>23</v>
      </c>
      <c r="E18">
        <f t="shared" si="0"/>
        <v>42</v>
      </c>
      <c r="F18">
        <v>186</v>
      </c>
      <c r="G18">
        <f t="shared" si="1"/>
        <v>49</v>
      </c>
      <c r="H18">
        <v>35</v>
      </c>
      <c r="I18">
        <v>14</v>
      </c>
      <c r="J18">
        <f t="shared" si="2"/>
        <v>277</v>
      </c>
      <c r="K18" s="21"/>
      <c r="L18" t="s">
        <v>460</v>
      </c>
      <c r="M18">
        <v>42</v>
      </c>
      <c r="N18">
        <v>49</v>
      </c>
      <c r="Q18" s="26" t="s">
        <v>540</v>
      </c>
      <c r="AK18" t="s">
        <v>460</v>
      </c>
      <c r="AL18">
        <v>30</v>
      </c>
      <c r="AM18">
        <v>61</v>
      </c>
      <c r="BE18">
        <v>277</v>
      </c>
      <c r="BF18">
        <v>42</v>
      </c>
      <c r="BG18">
        <v>49</v>
      </c>
      <c r="BI18" t="s">
        <v>460</v>
      </c>
      <c r="BJ18" s="79">
        <f t="shared" si="3"/>
        <v>0.15162454873646208</v>
      </c>
      <c r="BK18" s="79">
        <f t="shared" si="4"/>
        <v>0.17689530685920576</v>
      </c>
    </row>
    <row r="19" spans="1:68" x14ac:dyDescent="0.2">
      <c r="A19" t="s">
        <v>17</v>
      </c>
      <c r="B19" t="s">
        <v>460</v>
      </c>
      <c r="C19">
        <v>21</v>
      </c>
      <c r="D19">
        <v>9</v>
      </c>
      <c r="E19">
        <f t="shared" si="0"/>
        <v>30</v>
      </c>
      <c r="F19">
        <v>183</v>
      </c>
      <c r="G19">
        <f t="shared" si="1"/>
        <v>61</v>
      </c>
      <c r="H19">
        <v>13</v>
      </c>
      <c r="I19">
        <v>48</v>
      </c>
      <c r="J19">
        <f t="shared" si="2"/>
        <v>274</v>
      </c>
      <c r="K19" s="21"/>
      <c r="L19" t="s">
        <v>460</v>
      </c>
      <c r="M19">
        <v>30</v>
      </c>
      <c r="N19">
        <v>61</v>
      </c>
      <c r="Q19" t="s">
        <v>661</v>
      </c>
      <c r="AK19" t="s">
        <v>462</v>
      </c>
      <c r="AL19">
        <v>44</v>
      </c>
      <c r="AM19">
        <v>30</v>
      </c>
      <c r="BE19">
        <v>274</v>
      </c>
      <c r="BF19">
        <v>30</v>
      </c>
      <c r="BG19">
        <v>61</v>
      </c>
      <c r="BI19" t="s">
        <v>460</v>
      </c>
      <c r="BJ19" s="79">
        <f t="shared" si="3"/>
        <v>0.10948905109489052</v>
      </c>
      <c r="BK19" s="79">
        <f t="shared" si="4"/>
        <v>0.22262773722627738</v>
      </c>
      <c r="BM19" t="s">
        <v>615</v>
      </c>
    </row>
    <row r="20" spans="1:68" x14ac:dyDescent="0.2">
      <c r="A20" t="s">
        <v>18</v>
      </c>
      <c r="B20" t="s">
        <v>462</v>
      </c>
      <c r="C20">
        <v>35</v>
      </c>
      <c r="D20">
        <v>9</v>
      </c>
      <c r="E20">
        <f t="shared" si="0"/>
        <v>44</v>
      </c>
      <c r="F20">
        <v>202</v>
      </c>
      <c r="G20">
        <f t="shared" si="1"/>
        <v>30</v>
      </c>
      <c r="H20">
        <v>20</v>
      </c>
      <c r="I20">
        <v>10</v>
      </c>
      <c r="J20">
        <f t="shared" si="2"/>
        <v>276</v>
      </c>
      <c r="K20" s="21"/>
      <c r="L20" t="s">
        <v>462</v>
      </c>
      <c r="M20">
        <v>44</v>
      </c>
      <c r="N20">
        <v>30</v>
      </c>
      <c r="Q20" t="s">
        <v>662</v>
      </c>
      <c r="AK20" t="s">
        <v>462</v>
      </c>
      <c r="AL20">
        <v>84</v>
      </c>
      <c r="AM20">
        <v>19</v>
      </c>
      <c r="BE20">
        <v>276</v>
      </c>
      <c r="BF20">
        <v>44</v>
      </c>
      <c r="BG20">
        <v>30</v>
      </c>
      <c r="BI20" t="s">
        <v>462</v>
      </c>
      <c r="BJ20" s="79">
        <f t="shared" si="3"/>
        <v>0.15942028985507245</v>
      </c>
      <c r="BK20" s="79">
        <f t="shared" si="4"/>
        <v>0.10869565217391304</v>
      </c>
      <c r="BN20" s="33" t="str">
        <f>BJ1</f>
        <v>Proportion of dubius loss</v>
      </c>
      <c r="BO20" s="33" t="str">
        <f>BK1</f>
        <v>Proportion of pratensis loss</v>
      </c>
    </row>
    <row r="21" spans="1:68" x14ac:dyDescent="0.2">
      <c r="A21" t="s">
        <v>19</v>
      </c>
      <c r="B21" t="s">
        <v>462</v>
      </c>
      <c r="C21">
        <v>62</v>
      </c>
      <c r="D21">
        <v>22</v>
      </c>
      <c r="E21">
        <f t="shared" si="0"/>
        <v>84</v>
      </c>
      <c r="F21">
        <v>177</v>
      </c>
      <c r="G21">
        <f t="shared" si="1"/>
        <v>19</v>
      </c>
      <c r="H21">
        <v>9</v>
      </c>
      <c r="I21">
        <v>10</v>
      </c>
      <c r="J21">
        <f t="shared" si="2"/>
        <v>280</v>
      </c>
      <c r="K21" s="21"/>
      <c r="L21" t="s">
        <v>462</v>
      </c>
      <c r="M21">
        <v>84</v>
      </c>
      <c r="N21">
        <v>19</v>
      </c>
      <c r="AK21" t="s">
        <v>462</v>
      </c>
      <c r="AL21">
        <v>61</v>
      </c>
      <c r="AM21">
        <v>61</v>
      </c>
      <c r="BE21">
        <v>280</v>
      </c>
      <c r="BF21">
        <v>84</v>
      </c>
      <c r="BG21">
        <v>19</v>
      </c>
      <c r="BI21" t="s">
        <v>462</v>
      </c>
      <c r="BJ21" s="79">
        <f t="shared" si="3"/>
        <v>0.3</v>
      </c>
      <c r="BK21" s="79">
        <f t="shared" si="4"/>
        <v>6.7857142857142852E-2</v>
      </c>
      <c r="BM21" t="str">
        <f>BI2</f>
        <v>B</v>
      </c>
      <c r="BN21" s="81">
        <f>AVERAGE(BJ2:BJ7)</f>
        <v>8.5504187793954148E-2</v>
      </c>
      <c r="BO21" s="82">
        <f>AVERAGE(BK2:BK7)</f>
        <v>0.19467251424737186</v>
      </c>
      <c r="BP21" s="79">
        <f>AVERAGE(BJ2:BK7)</f>
        <v>0.140088351020663</v>
      </c>
    </row>
    <row r="22" spans="1:68" x14ac:dyDescent="0.2">
      <c r="A22" t="s">
        <v>20</v>
      </c>
      <c r="B22" t="s">
        <v>462</v>
      </c>
      <c r="C22">
        <v>103</v>
      </c>
      <c r="D22">
        <v>37</v>
      </c>
      <c r="E22">
        <f t="shared" si="0"/>
        <v>140</v>
      </c>
      <c r="F22">
        <v>119</v>
      </c>
      <c r="G22">
        <f t="shared" si="1"/>
        <v>17</v>
      </c>
      <c r="H22">
        <v>12</v>
      </c>
      <c r="I22">
        <v>5</v>
      </c>
      <c r="J22">
        <f t="shared" si="2"/>
        <v>276</v>
      </c>
      <c r="K22" s="21"/>
      <c r="L22" t="s">
        <v>462</v>
      </c>
      <c r="M22">
        <v>140</v>
      </c>
      <c r="N22">
        <v>17</v>
      </c>
      <c r="AK22" t="s">
        <v>462</v>
      </c>
      <c r="AL22">
        <v>48</v>
      </c>
      <c r="AM22">
        <v>19</v>
      </c>
      <c r="BE22">
        <v>276</v>
      </c>
      <c r="BF22">
        <v>140</v>
      </c>
      <c r="BG22">
        <v>17</v>
      </c>
      <c r="BI22" t="s">
        <v>462</v>
      </c>
      <c r="BJ22" s="79">
        <f t="shared" si="3"/>
        <v>0.50724637681159424</v>
      </c>
      <c r="BK22" s="79">
        <f t="shared" si="4"/>
        <v>6.1594202898550728E-2</v>
      </c>
      <c r="BM22" t="str">
        <f>BI8</f>
        <v>C</v>
      </c>
      <c r="BN22" s="83">
        <f>AVERAGE(BJ8:BJ13)</f>
        <v>0.13849017069977199</v>
      </c>
      <c r="BO22" s="84">
        <f>AVERAGE(BK8:BK13)</f>
        <v>0.10035658832671691</v>
      </c>
      <c r="BP22" s="79">
        <f>AVERAGE(BJ8:BK13)</f>
        <v>0.11942337951324444</v>
      </c>
    </row>
    <row r="23" spans="1:68" x14ac:dyDescent="0.2">
      <c r="A23" t="s">
        <v>21</v>
      </c>
      <c r="B23" t="s">
        <v>462</v>
      </c>
      <c r="C23">
        <v>37</v>
      </c>
      <c r="D23">
        <v>24</v>
      </c>
      <c r="E23">
        <f t="shared" si="0"/>
        <v>61</v>
      </c>
      <c r="F23">
        <v>157</v>
      </c>
      <c r="G23">
        <f t="shared" si="1"/>
        <v>61</v>
      </c>
      <c r="H23">
        <v>37</v>
      </c>
      <c r="I23">
        <v>24</v>
      </c>
      <c r="J23">
        <f t="shared" si="2"/>
        <v>279</v>
      </c>
      <c r="K23" s="21"/>
      <c r="L23" t="s">
        <v>462</v>
      </c>
      <c r="M23">
        <v>61</v>
      </c>
      <c r="N23">
        <v>61</v>
      </c>
      <c r="V23" s="21" t="s">
        <v>650</v>
      </c>
      <c r="W23" s="21"/>
      <c r="X23" s="21"/>
      <c r="Y23" s="21"/>
      <c r="Z23" s="21"/>
      <c r="AA23" s="21"/>
      <c r="AB23" s="21"/>
      <c r="AK23" t="s">
        <v>462</v>
      </c>
      <c r="AL23">
        <v>65</v>
      </c>
      <c r="AM23">
        <v>20</v>
      </c>
      <c r="BE23">
        <v>279</v>
      </c>
      <c r="BF23">
        <v>61</v>
      </c>
      <c r="BG23">
        <v>61</v>
      </c>
      <c r="BI23" t="s">
        <v>462</v>
      </c>
      <c r="BJ23" s="79">
        <f t="shared" si="3"/>
        <v>0.21863799283154123</v>
      </c>
      <c r="BK23" s="79">
        <f t="shared" si="4"/>
        <v>0.21863799283154123</v>
      </c>
      <c r="BM23" t="str">
        <f>BI14</f>
        <v>D</v>
      </c>
      <c r="BN23" s="83">
        <f>AVERAGE(BJ14:BJ19)</f>
        <v>0.12954332466671326</v>
      </c>
      <c r="BO23" s="84">
        <f>AVERAGE(BK14:BK19)</f>
        <v>0.17416850294895073</v>
      </c>
      <c r="BP23" s="79">
        <f>AVERAGE(BJ14:BK19)</f>
        <v>0.151855913807832</v>
      </c>
    </row>
    <row r="24" spans="1:68" x14ac:dyDescent="0.2">
      <c r="A24" t="s">
        <v>22</v>
      </c>
      <c r="B24" t="s">
        <v>462</v>
      </c>
      <c r="C24">
        <v>40</v>
      </c>
      <c r="D24">
        <v>8</v>
      </c>
      <c r="E24">
        <f t="shared" si="0"/>
        <v>48</v>
      </c>
      <c r="F24">
        <v>206</v>
      </c>
      <c r="G24">
        <f t="shared" si="1"/>
        <v>19</v>
      </c>
      <c r="H24">
        <v>11</v>
      </c>
      <c r="I24">
        <v>8</v>
      </c>
      <c r="J24">
        <f t="shared" si="2"/>
        <v>273</v>
      </c>
      <c r="K24" s="21"/>
      <c r="L24" t="s">
        <v>462</v>
      </c>
      <c r="M24">
        <v>48</v>
      </c>
      <c r="N24">
        <v>19</v>
      </c>
      <c r="AK24" t="s">
        <v>463</v>
      </c>
      <c r="AL24">
        <v>60</v>
      </c>
      <c r="AM24">
        <v>18</v>
      </c>
      <c r="BE24">
        <v>273</v>
      </c>
      <c r="BF24">
        <v>48</v>
      </c>
      <c r="BG24">
        <v>19</v>
      </c>
      <c r="BI24" t="s">
        <v>462</v>
      </c>
      <c r="BJ24" s="79">
        <f t="shared" si="3"/>
        <v>0.17582417582417584</v>
      </c>
      <c r="BK24" s="79">
        <f t="shared" si="4"/>
        <v>6.95970695970696E-2</v>
      </c>
      <c r="BM24" t="str">
        <f>BI20</f>
        <v>E</v>
      </c>
      <c r="BN24" s="83">
        <f>AVERAGE(BJ20:BJ25)</f>
        <v>0.26639251878244113</v>
      </c>
      <c r="BO24" s="84">
        <f>AVERAGE(BK20:BK25)</f>
        <v>9.9895793514690745E-2</v>
      </c>
      <c r="BP24" s="79">
        <f>AVERAGE(BJ20:BK25)</f>
        <v>0.18314415614856591</v>
      </c>
    </row>
    <row r="25" spans="1:68" ht="17" thickBot="1" x14ac:dyDescent="0.25">
      <c r="A25" t="s">
        <v>23</v>
      </c>
      <c r="B25" t="s">
        <v>462</v>
      </c>
      <c r="C25">
        <v>58</v>
      </c>
      <c r="D25">
        <v>7</v>
      </c>
      <c r="E25">
        <f t="shared" si="0"/>
        <v>65</v>
      </c>
      <c r="F25">
        <v>189</v>
      </c>
      <c r="G25">
        <f t="shared" si="1"/>
        <v>20</v>
      </c>
      <c r="H25">
        <v>14</v>
      </c>
      <c r="I25">
        <v>6</v>
      </c>
      <c r="J25">
        <f t="shared" si="2"/>
        <v>274</v>
      </c>
      <c r="K25" s="21"/>
      <c r="L25" t="s">
        <v>462</v>
      </c>
      <c r="M25">
        <v>65</v>
      </c>
      <c r="N25">
        <v>20</v>
      </c>
      <c r="Q25" t="s">
        <v>614</v>
      </c>
      <c r="R25" t="str">
        <f>IF(COUNTIF(R27:S35,R27)=COUNT(R27:S35),"balanced","unbalanced")</f>
        <v>balanced</v>
      </c>
      <c r="V25" t="s">
        <v>570</v>
      </c>
      <c r="Z25" s="33" t="s">
        <v>562</v>
      </c>
      <c r="AA25" s="33">
        <v>0.05</v>
      </c>
      <c r="AK25" t="s">
        <v>463</v>
      </c>
      <c r="AL25">
        <v>25</v>
      </c>
      <c r="AM25">
        <v>30</v>
      </c>
      <c r="BE25">
        <v>274</v>
      </c>
      <c r="BF25">
        <v>65</v>
      </c>
      <c r="BG25">
        <v>20</v>
      </c>
      <c r="BI25" t="s">
        <v>462</v>
      </c>
      <c r="BJ25" s="79">
        <f t="shared" si="3"/>
        <v>0.23722627737226276</v>
      </c>
      <c r="BK25" s="79">
        <f t="shared" si="4"/>
        <v>7.2992700729927001E-2</v>
      </c>
      <c r="BM25" t="str">
        <f>BI26</f>
        <v>G</v>
      </c>
      <c r="BN25" s="83">
        <f>AVERAGE(BJ26:BJ31)</f>
        <v>0.1437402323009212</v>
      </c>
      <c r="BO25" s="84">
        <f>AVERAGE(BK26:BK31)</f>
        <v>0.10594422161392265</v>
      </c>
      <c r="BP25" s="79">
        <f>AVERAGE(BJ26:BK31)</f>
        <v>0.12484222695742193</v>
      </c>
    </row>
    <row r="26" spans="1:68" ht="17" thickTop="1" x14ac:dyDescent="0.2">
      <c r="A26" t="s">
        <v>24</v>
      </c>
      <c r="B26" t="s">
        <v>463</v>
      </c>
      <c r="C26">
        <v>27</v>
      </c>
      <c r="D26">
        <v>33</v>
      </c>
      <c r="E26">
        <f t="shared" si="0"/>
        <v>60</v>
      </c>
      <c r="F26">
        <v>199</v>
      </c>
      <c r="G26">
        <f t="shared" si="1"/>
        <v>18</v>
      </c>
      <c r="H26">
        <v>11</v>
      </c>
      <c r="I26">
        <v>7</v>
      </c>
      <c r="J26">
        <f t="shared" si="2"/>
        <v>277</v>
      </c>
      <c r="K26" s="21"/>
      <c r="L26" t="s">
        <v>463</v>
      </c>
      <c r="M26">
        <v>60</v>
      </c>
      <c r="N26">
        <v>18</v>
      </c>
      <c r="R26" s="33" t="str">
        <f>M1</f>
        <v>loss of any dubius alleles</v>
      </c>
      <c r="S26" s="33" t="str">
        <f>N1</f>
        <v>loss of any pratensis alleles</v>
      </c>
      <c r="V26" s="30"/>
      <c r="W26" s="30" t="s">
        <v>566</v>
      </c>
      <c r="X26" s="30" t="s">
        <v>541</v>
      </c>
      <c r="Y26" s="30" t="s">
        <v>572</v>
      </c>
      <c r="Z26" s="30" t="s">
        <v>542</v>
      </c>
      <c r="AA26" s="30" t="s">
        <v>652</v>
      </c>
      <c r="AB26" s="30" t="s">
        <v>653</v>
      </c>
      <c r="AF26" s="77" t="s">
        <v>664</v>
      </c>
      <c r="AK26" t="s">
        <v>463</v>
      </c>
      <c r="AL26">
        <v>40</v>
      </c>
      <c r="AM26">
        <v>35</v>
      </c>
      <c r="BE26">
        <v>277</v>
      </c>
      <c r="BF26">
        <v>60</v>
      </c>
      <c r="BG26">
        <v>18</v>
      </c>
      <c r="BI26" t="s">
        <v>463</v>
      </c>
      <c r="BJ26" s="79">
        <f t="shared" si="3"/>
        <v>0.21660649819494585</v>
      </c>
      <c r="BK26" s="79">
        <f t="shared" si="4"/>
        <v>6.4981949458483748E-2</v>
      </c>
      <c r="BM26" t="str">
        <f>BI32</f>
        <v>H</v>
      </c>
      <c r="BN26" s="83">
        <f>AVERAGE(BJ32:BJ37)</f>
        <v>8.6960532890377931E-2</v>
      </c>
      <c r="BO26" s="84">
        <f>AVERAGE(BK32:BK37)</f>
        <v>0.12273617371252059</v>
      </c>
      <c r="BP26" s="79">
        <f>AVERAGE(BJ32:BK37)</f>
        <v>0.10484835330144926</v>
      </c>
    </row>
    <row r="27" spans="1:68" x14ac:dyDescent="0.2">
      <c r="A27" t="s">
        <v>25</v>
      </c>
      <c r="B27" t="s">
        <v>463</v>
      </c>
      <c r="C27">
        <v>19</v>
      </c>
      <c r="D27">
        <v>6</v>
      </c>
      <c r="E27">
        <f t="shared" si="0"/>
        <v>25</v>
      </c>
      <c r="F27">
        <v>217</v>
      </c>
      <c r="G27">
        <f t="shared" si="1"/>
        <v>30</v>
      </c>
      <c r="H27">
        <v>15</v>
      </c>
      <c r="I27">
        <v>15</v>
      </c>
      <c r="J27">
        <f t="shared" si="2"/>
        <v>272</v>
      </c>
      <c r="K27" s="21"/>
      <c r="L27" t="s">
        <v>463</v>
      </c>
      <c r="M27">
        <v>25</v>
      </c>
      <c r="N27">
        <v>30</v>
      </c>
      <c r="Q27" t="str">
        <f>L2</f>
        <v>B</v>
      </c>
      <c r="R27" s="63">
        <f>COUNT(M2:M7)</f>
        <v>6</v>
      </c>
      <c r="S27" s="64">
        <f>COUNT(N2:N7)</f>
        <v>6</v>
      </c>
      <c r="T27">
        <f>COUNT(M2:N7)</f>
        <v>12</v>
      </c>
      <c r="V27" t="s">
        <v>654</v>
      </c>
      <c r="W27">
        <f>DEVSQ(T40:T48)*T27</f>
        <v>5796.8518518518504</v>
      </c>
      <c r="X27">
        <f>COUNT(T40:T48)-1</f>
        <v>8</v>
      </c>
      <c r="Y27">
        <f>W27/X27</f>
        <v>724.6064814814813</v>
      </c>
      <c r="Z27">
        <f>Y27/Y30</f>
        <v>2.2662706985526211</v>
      </c>
      <c r="AA27" s="18">
        <f>_xlfn.F.DIST.RT(Z27,X27,X30)</f>
        <v>2.9545808647317852E-2</v>
      </c>
      <c r="AB27">
        <f>W27/(W27+W30)</f>
        <v>0.16766982173531811</v>
      </c>
      <c r="AF27" t="s">
        <v>595</v>
      </c>
      <c r="AG27" t="s">
        <v>517</v>
      </c>
      <c r="AH27" t="s">
        <v>518</v>
      </c>
      <c r="AK27" t="s">
        <v>463</v>
      </c>
      <c r="AL27">
        <v>32</v>
      </c>
      <c r="AM27">
        <v>19</v>
      </c>
      <c r="BE27">
        <v>272</v>
      </c>
      <c r="BF27">
        <v>25</v>
      </c>
      <c r="BG27">
        <v>30</v>
      </c>
      <c r="BI27" t="s">
        <v>463</v>
      </c>
      <c r="BJ27" s="79">
        <f t="shared" si="3"/>
        <v>9.1911764705882359E-2</v>
      </c>
      <c r="BK27" s="79">
        <f t="shared" si="4"/>
        <v>0.11029411764705882</v>
      </c>
      <c r="BM27" t="str">
        <f>BI38</f>
        <v>M</v>
      </c>
      <c r="BN27" s="83">
        <f>AVERAGE(BJ38:BJ43)</f>
        <v>0.1109333778124643</v>
      </c>
      <c r="BO27" s="84">
        <f>AVERAGE(BK38:BK43)</f>
        <v>0.1550610540461235</v>
      </c>
      <c r="BP27" s="79">
        <f>AVERAGE(BJ38:BK43)</f>
        <v>0.13299721592929389</v>
      </c>
    </row>
    <row r="28" spans="1:68" x14ac:dyDescent="0.2">
      <c r="A28" t="s">
        <v>26</v>
      </c>
      <c r="B28" t="s">
        <v>463</v>
      </c>
      <c r="C28">
        <v>20</v>
      </c>
      <c r="D28">
        <v>20</v>
      </c>
      <c r="E28">
        <f t="shared" si="0"/>
        <v>40</v>
      </c>
      <c r="F28">
        <v>203</v>
      </c>
      <c r="G28">
        <f t="shared" si="1"/>
        <v>35</v>
      </c>
      <c r="H28">
        <v>23</v>
      </c>
      <c r="I28">
        <v>12</v>
      </c>
      <c r="J28">
        <f t="shared" si="2"/>
        <v>278</v>
      </c>
      <c r="K28" s="21"/>
      <c r="L28" t="s">
        <v>463</v>
      </c>
      <c r="M28">
        <v>40</v>
      </c>
      <c r="N28">
        <v>35</v>
      </c>
      <c r="Q28" t="str">
        <f>L8</f>
        <v>C</v>
      </c>
      <c r="R28" s="65">
        <f>COUNT(M8:M13)</f>
        <v>6</v>
      </c>
      <c r="S28" s="66">
        <f>COUNT(N8:N13)</f>
        <v>6</v>
      </c>
      <c r="T28">
        <f>COUNT(M8:N13)</f>
        <v>12</v>
      </c>
      <c r="V28" t="s">
        <v>655</v>
      </c>
      <c r="W28">
        <f>DEVSQ(R49:S49)*R36</f>
        <v>1.1203703703703558</v>
      </c>
      <c r="X28">
        <f>COUNT(R49:S49)-1</f>
        <v>1</v>
      </c>
      <c r="Y28">
        <f>W28/X28</f>
        <v>1.1203703703703558</v>
      </c>
      <c r="Z28">
        <f>Y28/Y30</f>
        <v>3.5040571769461544E-3</v>
      </c>
      <c r="AA28" s="18">
        <f>_xlfn.F.DIST.RT(Z28,X28,X30)</f>
        <v>0.9529279710551305</v>
      </c>
      <c r="AB28">
        <f>W28/(W28+W30)</f>
        <v>3.8932452837837465E-5</v>
      </c>
      <c r="AF28" s="77" t="s">
        <v>458</v>
      </c>
      <c r="AG28" s="77">
        <v>38</v>
      </c>
      <c r="AH28" s="77">
        <v>76</v>
      </c>
      <c r="AK28" t="s">
        <v>463</v>
      </c>
      <c r="AL28">
        <v>52</v>
      </c>
      <c r="AM28">
        <v>21</v>
      </c>
      <c r="AT28" t="s">
        <v>650</v>
      </c>
      <c r="BE28">
        <v>278</v>
      </c>
      <c r="BF28">
        <v>40</v>
      </c>
      <c r="BG28">
        <v>35</v>
      </c>
      <c r="BI28" t="s">
        <v>463</v>
      </c>
      <c r="BJ28" s="79">
        <f t="shared" si="3"/>
        <v>0.14388489208633093</v>
      </c>
      <c r="BK28" s="79">
        <f t="shared" si="4"/>
        <v>0.12589928057553956</v>
      </c>
      <c r="BM28" t="str">
        <f>BI44</f>
        <v>N</v>
      </c>
      <c r="BN28" s="83">
        <f>AVERAGE(BJ44:BJ49)</f>
        <v>8.071540666759662E-2</v>
      </c>
      <c r="BO28" s="84">
        <f>AVERAGE(BK44:BK49)</f>
        <v>0.18670322591468111</v>
      </c>
      <c r="BP28" s="79">
        <f>AVERAGE(BJ44:BK49)</f>
        <v>0.13370931629113886</v>
      </c>
    </row>
    <row r="29" spans="1:68" x14ac:dyDescent="0.2">
      <c r="A29" t="s">
        <v>27</v>
      </c>
      <c r="B29" t="s">
        <v>463</v>
      </c>
      <c r="C29">
        <v>17</v>
      </c>
      <c r="D29">
        <v>15</v>
      </c>
      <c r="E29">
        <f t="shared" si="0"/>
        <v>32</v>
      </c>
      <c r="F29">
        <v>227</v>
      </c>
      <c r="G29">
        <f t="shared" si="1"/>
        <v>19</v>
      </c>
      <c r="H29">
        <v>12</v>
      </c>
      <c r="I29">
        <v>7</v>
      </c>
      <c r="J29">
        <f t="shared" si="2"/>
        <v>278</v>
      </c>
      <c r="K29" s="21"/>
      <c r="L29" t="s">
        <v>463</v>
      </c>
      <c r="M29">
        <v>32</v>
      </c>
      <c r="N29">
        <v>19</v>
      </c>
      <c r="Q29" t="str">
        <f>L14</f>
        <v>D</v>
      </c>
      <c r="R29" s="65">
        <f>COUNT(M14:M19)</f>
        <v>6</v>
      </c>
      <c r="S29" s="66">
        <f>COUNT(N14:N19)</f>
        <v>6</v>
      </c>
      <c r="T29">
        <f>COUNT(M14:N19)</f>
        <v>12</v>
      </c>
      <c r="V29" t="s">
        <v>656</v>
      </c>
      <c r="W29">
        <f>W31-W27-W28-W30</f>
        <v>15222.62962962962</v>
      </c>
      <c r="X29">
        <f>X28*X27</f>
        <v>8</v>
      </c>
      <c r="Y29">
        <f>W29/X29</f>
        <v>1902.8287037037026</v>
      </c>
      <c r="Z29">
        <f>Y29/Y30</f>
        <v>5.9512646460902214</v>
      </c>
      <c r="AA29" s="18">
        <f>_xlfn.F.DIST.RT(Z29,X29,X30)</f>
        <v>4.0850320100615384E-6</v>
      </c>
      <c r="AB29">
        <f>W29/(W29+W30)</f>
        <v>0.34597832011397606</v>
      </c>
      <c r="AF29" s="77" t="s">
        <v>462</v>
      </c>
      <c r="AG29" s="77">
        <v>140</v>
      </c>
      <c r="AH29" s="77">
        <v>17</v>
      </c>
      <c r="AK29" t="s">
        <v>463</v>
      </c>
      <c r="AL29">
        <v>29</v>
      </c>
      <c r="AM29">
        <v>52</v>
      </c>
      <c r="BE29">
        <v>278</v>
      </c>
      <c r="BF29">
        <v>32</v>
      </c>
      <c r="BG29">
        <v>19</v>
      </c>
      <c r="BI29" t="s">
        <v>463</v>
      </c>
      <c r="BJ29" s="79">
        <f t="shared" si="3"/>
        <v>0.11510791366906475</v>
      </c>
      <c r="BK29" s="79">
        <f t="shared" si="4"/>
        <v>6.83453237410072E-2</v>
      </c>
      <c r="BM29" t="str">
        <f>BI50</f>
        <v>O</v>
      </c>
      <c r="BN29" s="85">
        <f>AVERAGE(BJ50:BJ55)</f>
        <v>0.23245990737312619</v>
      </c>
      <c r="BO29" s="86">
        <f>AVERAGE(BK50:BK55)</f>
        <v>0.14426631730253411</v>
      </c>
      <c r="BP29" s="79">
        <f>AVERAGE(BJ50:BK55)</f>
        <v>0.18836311233783018</v>
      </c>
    </row>
    <row r="30" spans="1:68" ht="17" thickBot="1" x14ac:dyDescent="0.25">
      <c r="A30" t="s">
        <v>28</v>
      </c>
      <c r="B30" t="s">
        <v>463</v>
      </c>
      <c r="C30">
        <v>37</v>
      </c>
      <c r="D30">
        <v>15</v>
      </c>
      <c r="E30">
        <f t="shared" si="0"/>
        <v>52</v>
      </c>
      <c r="F30">
        <v>202</v>
      </c>
      <c r="G30">
        <f t="shared" si="1"/>
        <v>21</v>
      </c>
      <c r="H30">
        <v>15</v>
      </c>
      <c r="I30">
        <v>6</v>
      </c>
      <c r="J30">
        <f t="shared" si="2"/>
        <v>275</v>
      </c>
      <c r="K30" s="21"/>
      <c r="L30" t="s">
        <v>463</v>
      </c>
      <c r="M30">
        <v>52</v>
      </c>
      <c r="N30">
        <v>21</v>
      </c>
      <c r="Q30" t="str">
        <f>L20</f>
        <v>E</v>
      </c>
      <c r="R30" s="65">
        <f>COUNT(M20:M25)</f>
        <v>6</v>
      </c>
      <c r="S30" s="66">
        <f>COUNT(N20:N25)</f>
        <v>6</v>
      </c>
      <c r="T30">
        <f>COUNT(M20:N25)</f>
        <v>12</v>
      </c>
      <c r="V30" t="s">
        <v>657</v>
      </c>
      <c r="W30">
        <f>SUM(R53:S61)*(R27-1)</f>
        <v>28776.166666666664</v>
      </c>
      <c r="X30">
        <f>X31-X27-X28-X29</f>
        <v>90</v>
      </c>
      <c r="Y30">
        <f>W30/X30</f>
        <v>319.73518518518517</v>
      </c>
      <c r="AF30" s="41" t="s">
        <v>467</v>
      </c>
      <c r="AG30" s="41">
        <v>98</v>
      </c>
      <c r="AH30" s="41">
        <v>38</v>
      </c>
      <c r="AK30" t="s">
        <v>464</v>
      </c>
      <c r="AL30">
        <v>44</v>
      </c>
      <c r="AM30">
        <v>32</v>
      </c>
      <c r="AO30" t="s">
        <v>614</v>
      </c>
      <c r="AP30" t="str">
        <f>IF(COUNTIF(AP32:AQ39,AP32)=COUNT(AP32:AQ39),"balanced","unbalanced")</f>
        <v>balanced</v>
      </c>
      <c r="AT30" t="s">
        <v>570</v>
      </c>
      <c r="AX30" s="33" t="s">
        <v>562</v>
      </c>
      <c r="AY30" s="33">
        <v>0.05</v>
      </c>
      <c r="BE30">
        <v>275</v>
      </c>
      <c r="BF30">
        <v>52</v>
      </c>
      <c r="BG30">
        <v>21</v>
      </c>
      <c r="BI30" t="s">
        <v>463</v>
      </c>
      <c r="BJ30" s="79">
        <f t="shared" si="3"/>
        <v>0.18909090909090909</v>
      </c>
      <c r="BK30" s="79">
        <f t="shared" si="4"/>
        <v>7.636363636363637E-2</v>
      </c>
      <c r="BN30" s="79">
        <f>AVERAGE(BJ2:BJ55)</f>
        <v>0.14163773988748518</v>
      </c>
      <c r="BO30" s="79">
        <f>AVERAGE(BK2:BK55)</f>
        <v>0.14264493240305695</v>
      </c>
      <c r="BP30" s="79">
        <f>AVERAGE(BJ2:BK55)</f>
        <v>0.14214133614527105</v>
      </c>
    </row>
    <row r="31" spans="1:68" ht="17" thickTop="1" x14ac:dyDescent="0.2">
      <c r="A31" t="s">
        <v>29</v>
      </c>
      <c r="B31" t="s">
        <v>463</v>
      </c>
      <c r="C31">
        <v>25</v>
      </c>
      <c r="D31">
        <v>4</v>
      </c>
      <c r="E31">
        <f t="shared" si="0"/>
        <v>29</v>
      </c>
      <c r="F31">
        <v>193</v>
      </c>
      <c r="G31">
        <f t="shared" si="1"/>
        <v>52</v>
      </c>
      <c r="H31">
        <v>13</v>
      </c>
      <c r="I31">
        <v>39</v>
      </c>
      <c r="J31">
        <f t="shared" si="2"/>
        <v>274</v>
      </c>
      <c r="K31" s="21"/>
      <c r="L31" t="s">
        <v>463</v>
      </c>
      <c r="M31">
        <v>29</v>
      </c>
      <c r="N31">
        <v>52</v>
      </c>
      <c r="Q31" t="str">
        <f>L26</f>
        <v>G</v>
      </c>
      <c r="R31" s="65">
        <f>COUNT(M26:M31)</f>
        <v>6</v>
      </c>
      <c r="S31" s="66">
        <f>COUNT(N26:N31)</f>
        <v>6</v>
      </c>
      <c r="T31">
        <f>COUNT(M26:N31)</f>
        <v>12</v>
      </c>
      <c r="V31" s="32" t="s">
        <v>579</v>
      </c>
      <c r="W31" s="32">
        <f>Y31*X31</f>
        <v>49796.768518518511</v>
      </c>
      <c r="X31" s="32">
        <f>T36-1</f>
        <v>107</v>
      </c>
      <c r="Y31" s="32">
        <f>T62</f>
        <v>465.39035998615429</v>
      </c>
      <c r="Z31" s="32"/>
      <c r="AA31" s="32"/>
      <c r="AB31" s="32"/>
      <c r="AF31" s="41" t="s">
        <v>467</v>
      </c>
      <c r="AG31" s="41">
        <v>106</v>
      </c>
      <c r="AH31" s="41">
        <v>35</v>
      </c>
      <c r="AK31" t="s">
        <v>464</v>
      </c>
      <c r="AL31">
        <v>17</v>
      </c>
      <c r="AM31">
        <v>25</v>
      </c>
      <c r="AP31" s="33" t="str">
        <f>AL1</f>
        <v>loss of any dubius alleles</v>
      </c>
      <c r="AQ31" s="33" t="str">
        <f>AM1</f>
        <v>loss of any pratensis alleles</v>
      </c>
      <c r="AT31" s="30"/>
      <c r="AU31" s="30" t="s">
        <v>566</v>
      </c>
      <c r="AV31" s="30" t="s">
        <v>541</v>
      </c>
      <c r="AW31" s="30" t="s">
        <v>572</v>
      </c>
      <c r="AX31" s="30" t="s">
        <v>542</v>
      </c>
      <c r="AY31" s="30" t="s">
        <v>652</v>
      </c>
      <c r="AZ31" s="30" t="s">
        <v>653</v>
      </c>
      <c r="BE31">
        <v>274</v>
      </c>
      <c r="BF31">
        <v>29</v>
      </c>
      <c r="BG31">
        <v>52</v>
      </c>
      <c r="BI31" t="s">
        <v>463</v>
      </c>
      <c r="BJ31" s="79">
        <f t="shared" si="3"/>
        <v>0.10583941605839416</v>
      </c>
      <c r="BK31" s="79">
        <f t="shared" si="4"/>
        <v>0.18978102189781021</v>
      </c>
    </row>
    <row r="32" spans="1:68" x14ac:dyDescent="0.2">
      <c r="A32" t="s">
        <v>30</v>
      </c>
      <c r="B32" t="s">
        <v>464</v>
      </c>
      <c r="C32">
        <v>21</v>
      </c>
      <c r="D32">
        <v>23</v>
      </c>
      <c r="E32">
        <f t="shared" si="0"/>
        <v>44</v>
      </c>
      <c r="F32">
        <v>200</v>
      </c>
      <c r="G32">
        <f t="shared" si="1"/>
        <v>32</v>
      </c>
      <c r="H32">
        <v>19</v>
      </c>
      <c r="I32">
        <v>13</v>
      </c>
      <c r="J32">
        <f t="shared" si="2"/>
        <v>276</v>
      </c>
      <c r="K32" s="21"/>
      <c r="L32" t="s">
        <v>464</v>
      </c>
      <c r="M32">
        <v>44</v>
      </c>
      <c r="N32">
        <v>32</v>
      </c>
      <c r="Q32" t="str">
        <f>L32</f>
        <v>H</v>
      </c>
      <c r="R32" s="65">
        <f>COUNT(M32:M37)</f>
        <v>6</v>
      </c>
      <c r="S32" s="66">
        <f>COUNT(N32:N37)</f>
        <v>6</v>
      </c>
      <c r="T32">
        <f>COUNT(M32:N37)</f>
        <v>12</v>
      </c>
      <c r="AF32" s="41" t="s">
        <v>467</v>
      </c>
      <c r="AG32" s="41">
        <v>89</v>
      </c>
      <c r="AH32" s="41">
        <v>30</v>
      </c>
      <c r="AK32" t="s">
        <v>464</v>
      </c>
      <c r="AL32">
        <v>25</v>
      </c>
      <c r="AM32">
        <v>38</v>
      </c>
      <c r="AO32" t="str">
        <f>AK2</f>
        <v>B</v>
      </c>
      <c r="AP32" s="63">
        <f>COUNT(AL2:AL7)</f>
        <v>6</v>
      </c>
      <c r="AQ32" s="64">
        <f>COUNT(AM2:AM7)</f>
        <v>6</v>
      </c>
      <c r="AR32">
        <f>COUNT(AL2:AM7)</f>
        <v>12</v>
      </c>
      <c r="AT32" t="s">
        <v>654</v>
      </c>
      <c r="AU32">
        <f>DEVSQ(AR44:AR51)*AR32</f>
        <v>1335.1250000000002</v>
      </c>
      <c r="AV32">
        <f>COUNT(AR44:AR51)-1</f>
        <v>7</v>
      </c>
      <c r="AW32">
        <f>AU32/AV32</f>
        <v>190.73214285714289</v>
      </c>
      <c r="AX32">
        <f>AW32/AW35</f>
        <v>1.2427908203435589</v>
      </c>
      <c r="AY32" s="1">
        <f>_xlfn.F.DIST.RT(AX32,AV32,AV35)</f>
        <v>0.28963527111695903</v>
      </c>
      <c r="AZ32">
        <f>AU32/(AU32+AU35)</f>
        <v>9.8078706608673863E-2</v>
      </c>
      <c r="BE32">
        <v>276</v>
      </c>
      <c r="BF32">
        <v>44</v>
      </c>
      <c r="BG32">
        <v>32</v>
      </c>
      <c r="BI32" t="s">
        <v>464</v>
      </c>
      <c r="BJ32" s="79">
        <f t="shared" si="3"/>
        <v>0.15942028985507245</v>
      </c>
      <c r="BK32" s="79">
        <f t="shared" si="4"/>
        <v>0.11594202898550725</v>
      </c>
      <c r="BM32" t="s">
        <v>616</v>
      </c>
    </row>
    <row r="33" spans="1:68" x14ac:dyDescent="0.2">
      <c r="A33" t="s">
        <v>31</v>
      </c>
      <c r="B33" t="s">
        <v>464</v>
      </c>
      <c r="C33">
        <v>11</v>
      </c>
      <c r="D33">
        <v>6</v>
      </c>
      <c r="E33">
        <f t="shared" si="0"/>
        <v>17</v>
      </c>
      <c r="F33">
        <v>235</v>
      </c>
      <c r="G33">
        <f t="shared" si="1"/>
        <v>25</v>
      </c>
      <c r="H33">
        <v>13</v>
      </c>
      <c r="I33">
        <v>12</v>
      </c>
      <c r="J33">
        <f t="shared" si="2"/>
        <v>277</v>
      </c>
      <c r="K33" s="21"/>
      <c r="L33" t="s">
        <v>464</v>
      </c>
      <c r="M33">
        <v>17</v>
      </c>
      <c r="N33">
        <v>25</v>
      </c>
      <c r="Q33" t="str">
        <f>L38</f>
        <v>M</v>
      </c>
      <c r="R33" s="65">
        <f>COUNT(M38:M43)</f>
        <v>6</v>
      </c>
      <c r="S33" s="66">
        <f>COUNT(N38:N43)</f>
        <v>6</v>
      </c>
      <c r="T33">
        <f>COUNT(M38:N43)</f>
        <v>12</v>
      </c>
      <c r="AF33" s="77" t="s">
        <v>466</v>
      </c>
      <c r="AG33" s="77">
        <v>28</v>
      </c>
      <c r="AH33" s="77">
        <v>116</v>
      </c>
      <c r="AK33" t="s">
        <v>464</v>
      </c>
      <c r="AL33">
        <v>24</v>
      </c>
      <c r="AM33">
        <v>50</v>
      </c>
      <c r="AO33" t="str">
        <f>AK8</f>
        <v>C</v>
      </c>
      <c r="AP33" s="65">
        <f>COUNT(AL8:AL13)</f>
        <v>6</v>
      </c>
      <c r="AQ33" s="66">
        <f>COUNT(AM8:AM13)</f>
        <v>6</v>
      </c>
      <c r="AR33">
        <f>COUNT(AL8:AM13)</f>
        <v>12</v>
      </c>
      <c r="AT33" t="s">
        <v>655</v>
      </c>
      <c r="AU33">
        <f>DEVSQ(AP52:AQ52)*AP40</f>
        <v>408.375</v>
      </c>
      <c r="AV33">
        <f>COUNT(AP52:AQ52)-1</f>
        <v>1</v>
      </c>
      <c r="AW33">
        <f>AU33/AV33</f>
        <v>408.375</v>
      </c>
      <c r="AX33">
        <f>AW33/AW35</f>
        <v>2.6609290581815226</v>
      </c>
      <c r="AY33" s="1">
        <f>_xlfn.F.DIST.RT(AX33,AV33,AV35)</f>
        <v>0.1067714531419776</v>
      </c>
      <c r="AZ33">
        <f>AU33/(AU33+AU35)</f>
        <v>3.2190892220780719E-2</v>
      </c>
      <c r="BE33">
        <v>277</v>
      </c>
      <c r="BF33">
        <v>17</v>
      </c>
      <c r="BG33">
        <v>25</v>
      </c>
      <c r="BI33" t="s">
        <v>464</v>
      </c>
      <c r="BJ33" s="79">
        <f t="shared" si="3"/>
        <v>6.1371841155234655E-2</v>
      </c>
      <c r="BK33" s="79">
        <f t="shared" si="4"/>
        <v>9.0252707581227443E-2</v>
      </c>
      <c r="BN33" s="33" t="str">
        <f>BJ1</f>
        <v>Proportion of dubius loss</v>
      </c>
      <c r="BO33" s="33" t="str">
        <f>BK1</f>
        <v>Proportion of pratensis loss</v>
      </c>
    </row>
    <row r="34" spans="1:68" x14ac:dyDescent="0.2">
      <c r="A34" t="s">
        <v>32</v>
      </c>
      <c r="B34" t="s">
        <v>464</v>
      </c>
      <c r="C34">
        <v>20</v>
      </c>
      <c r="D34">
        <v>5</v>
      </c>
      <c r="E34">
        <f t="shared" si="0"/>
        <v>25</v>
      </c>
      <c r="F34">
        <v>210</v>
      </c>
      <c r="G34">
        <f t="shared" si="1"/>
        <v>38</v>
      </c>
      <c r="H34">
        <v>19</v>
      </c>
      <c r="I34">
        <v>19</v>
      </c>
      <c r="J34">
        <f t="shared" si="2"/>
        <v>273</v>
      </c>
      <c r="K34" s="21"/>
      <c r="L34" t="s">
        <v>464</v>
      </c>
      <c r="M34">
        <v>25</v>
      </c>
      <c r="N34">
        <v>38</v>
      </c>
      <c r="Q34" t="str">
        <f>L44</f>
        <v>N</v>
      </c>
      <c r="R34" s="65">
        <f>COUNT(M44:M49)</f>
        <v>6</v>
      </c>
      <c r="S34" s="66">
        <f>COUNT(N44:N49)</f>
        <v>6</v>
      </c>
      <c r="T34">
        <f>COUNT(M44:N49)</f>
        <v>12</v>
      </c>
      <c r="AK34" t="s">
        <v>464</v>
      </c>
      <c r="AL34">
        <v>16</v>
      </c>
      <c r="AM34">
        <v>35</v>
      </c>
      <c r="AO34" t="str">
        <f>AK14</f>
        <v>D</v>
      </c>
      <c r="AP34" s="65">
        <f>COUNT(AL14:AL19)</f>
        <v>6</v>
      </c>
      <c r="AQ34" s="66">
        <f>COUNT(AM14:AM19)</f>
        <v>6</v>
      </c>
      <c r="AR34">
        <f>COUNT(AL14:AM19)</f>
        <v>12</v>
      </c>
      <c r="AT34" t="s">
        <v>656</v>
      </c>
      <c r="AU34">
        <f>AU36-AU32-AU33-AU35</f>
        <v>5912.7916666666642</v>
      </c>
      <c r="AV34">
        <f>AV33*AV32</f>
        <v>7</v>
      </c>
      <c r="AW34">
        <f>AU34/AV34</f>
        <v>844.68452380952351</v>
      </c>
      <c r="AX34">
        <f>AW34/AW35</f>
        <v>5.5038765703115597</v>
      </c>
      <c r="AY34" s="18">
        <f>_xlfn.F.DIST.RT(AX34,AV34,AV35)</f>
        <v>3.436790682259876E-5</v>
      </c>
      <c r="AZ34">
        <f>AU34/(AU34+AU35)</f>
        <v>0.32504907563718155</v>
      </c>
      <c r="BE34">
        <v>273</v>
      </c>
      <c r="BF34">
        <v>25</v>
      </c>
      <c r="BG34">
        <v>38</v>
      </c>
      <c r="BI34" t="s">
        <v>464</v>
      </c>
      <c r="BJ34" s="79">
        <f t="shared" si="3"/>
        <v>9.1575091575091569E-2</v>
      </c>
      <c r="BK34" s="79">
        <f t="shared" si="4"/>
        <v>0.1391941391941392</v>
      </c>
      <c r="BM34" t="str">
        <f>BI2</f>
        <v>B</v>
      </c>
      <c r="BN34" s="63">
        <f>VAR(BJ2:BJ7)</f>
        <v>8.913000325890347E-4</v>
      </c>
      <c r="BO34" s="64">
        <f>VAR(BK2:BK7)</f>
        <v>4.1202966554127309E-3</v>
      </c>
      <c r="BP34">
        <f>VAR(BJ2:BK7)</f>
        <v>5.5282867219935269E-3</v>
      </c>
    </row>
    <row r="35" spans="1:68" x14ac:dyDescent="0.2">
      <c r="A35" t="s">
        <v>33</v>
      </c>
      <c r="B35" t="s">
        <v>464</v>
      </c>
      <c r="C35">
        <v>19</v>
      </c>
      <c r="D35">
        <v>5</v>
      </c>
      <c r="E35">
        <f t="shared" si="0"/>
        <v>24</v>
      </c>
      <c r="F35">
        <v>202</v>
      </c>
      <c r="G35">
        <f t="shared" si="1"/>
        <v>50</v>
      </c>
      <c r="H35">
        <v>16</v>
      </c>
      <c r="I35">
        <v>34</v>
      </c>
      <c r="J35">
        <f t="shared" si="2"/>
        <v>276</v>
      </c>
      <c r="K35" s="21"/>
      <c r="L35" t="s">
        <v>464</v>
      </c>
      <c r="M35">
        <v>24</v>
      </c>
      <c r="N35">
        <v>50</v>
      </c>
      <c r="Q35" t="str">
        <f>L50</f>
        <v>O</v>
      </c>
      <c r="R35" s="67">
        <f>COUNT(M50:M55)</f>
        <v>6</v>
      </c>
      <c r="S35" s="68">
        <f>COUNT(N50:N55)</f>
        <v>6</v>
      </c>
      <c r="T35">
        <f>COUNT(M50:N55)</f>
        <v>12</v>
      </c>
      <c r="AK35" t="s">
        <v>464</v>
      </c>
      <c r="AL35">
        <v>17</v>
      </c>
      <c r="AM35">
        <v>22</v>
      </c>
      <c r="AO35" t="str">
        <f>AK20</f>
        <v>E</v>
      </c>
      <c r="AP35" s="65">
        <f>COUNT(AL20:AL25)</f>
        <v>6</v>
      </c>
      <c r="AQ35" s="66">
        <f>COUNT(AM20:AM25)</f>
        <v>6</v>
      </c>
      <c r="AR35">
        <f>COUNT(AL20:AM25)</f>
        <v>12</v>
      </c>
      <c r="AT35" t="s">
        <v>657</v>
      </c>
      <c r="AU35">
        <f>SUM(AP56:AQ63)*(AP32-1)</f>
        <v>12277.666666666664</v>
      </c>
      <c r="AV35">
        <f>AV36-AV32-AV33-AV34</f>
        <v>80</v>
      </c>
      <c r="AW35">
        <f>AU35/AV35</f>
        <v>153.4708333333333</v>
      </c>
      <c r="BE35">
        <v>276</v>
      </c>
      <c r="BF35">
        <v>24</v>
      </c>
      <c r="BG35">
        <v>50</v>
      </c>
      <c r="BI35" t="s">
        <v>464</v>
      </c>
      <c r="BJ35" s="79">
        <f t="shared" si="3"/>
        <v>8.6956521739130432E-2</v>
      </c>
      <c r="BK35" s="79">
        <f t="shared" si="4"/>
        <v>0.18115942028985507</v>
      </c>
      <c r="BM35" t="str">
        <f>BI8</f>
        <v>C</v>
      </c>
      <c r="BN35" s="65">
        <f>VAR(BJ8:BJ13)</f>
        <v>1.6109202150358577E-3</v>
      </c>
      <c r="BO35" s="66">
        <f>VAR(BK8:BK13)</f>
        <v>1.1835955772505776E-3</v>
      </c>
      <c r="BP35">
        <f>VAR(BJ8:BK13)</f>
        <v>1.6668262977490829E-3</v>
      </c>
    </row>
    <row r="36" spans="1:68" x14ac:dyDescent="0.2">
      <c r="A36" t="s">
        <v>34</v>
      </c>
      <c r="B36" t="s">
        <v>464</v>
      </c>
      <c r="C36">
        <v>12</v>
      </c>
      <c r="D36">
        <v>4</v>
      </c>
      <c r="E36">
        <f t="shared" si="0"/>
        <v>16</v>
      </c>
      <c r="F36">
        <v>227</v>
      </c>
      <c r="G36">
        <f t="shared" si="1"/>
        <v>35</v>
      </c>
      <c r="H36">
        <v>22</v>
      </c>
      <c r="I36">
        <v>13</v>
      </c>
      <c r="J36">
        <f t="shared" si="2"/>
        <v>278</v>
      </c>
      <c r="K36" s="21"/>
      <c r="L36" t="s">
        <v>464</v>
      </c>
      <c r="M36">
        <v>16</v>
      </c>
      <c r="N36">
        <v>35</v>
      </c>
      <c r="R36">
        <f>COUNT(M2:M55)</f>
        <v>54</v>
      </c>
      <c r="S36">
        <f>COUNT(N2:N55)</f>
        <v>54</v>
      </c>
      <c r="T36">
        <f>COUNT(M2:N55)</f>
        <v>108</v>
      </c>
      <c r="AK36" t="s">
        <v>465</v>
      </c>
      <c r="AL36">
        <v>37</v>
      </c>
      <c r="AM36">
        <v>40</v>
      </c>
      <c r="AO36" t="str">
        <f>AK26</f>
        <v>G</v>
      </c>
      <c r="AP36" s="65">
        <f>COUNT(AL26:AL31)</f>
        <v>6</v>
      </c>
      <c r="AQ36" s="66">
        <f>COUNT(AM26:AM31)</f>
        <v>6</v>
      </c>
      <c r="AR36">
        <f>COUNT(AL26:AM31)</f>
        <v>12</v>
      </c>
      <c r="AT36" s="32" t="s">
        <v>579</v>
      </c>
      <c r="AU36" s="32">
        <f>AW36*AV36</f>
        <v>19933.958333333328</v>
      </c>
      <c r="AV36" s="32">
        <f>AR40-1</f>
        <v>95</v>
      </c>
      <c r="AW36" s="32">
        <f>AR64</f>
        <v>209.83114035087715</v>
      </c>
      <c r="AX36" s="32"/>
      <c r="AY36" s="32"/>
      <c r="AZ36" s="32"/>
      <c r="BE36">
        <v>278</v>
      </c>
      <c r="BF36">
        <v>16</v>
      </c>
      <c r="BG36">
        <v>35</v>
      </c>
      <c r="BI36" t="s">
        <v>464</v>
      </c>
      <c r="BJ36" s="79">
        <f t="shared" si="3"/>
        <v>5.7553956834532377E-2</v>
      </c>
      <c r="BK36" s="79">
        <f t="shared" si="4"/>
        <v>0.12589928057553956</v>
      </c>
      <c r="BM36" t="str">
        <f>BI14</f>
        <v>D</v>
      </c>
      <c r="BN36" s="65">
        <f>VAR(BJ14:BJ19)</f>
        <v>1.0742456473859601E-3</v>
      </c>
      <c r="BO36" s="66">
        <f>VAR(BK14:BK19)</f>
        <v>2.0274685879959121E-3</v>
      </c>
      <c r="BP36">
        <f>VAR(BJ14:BK19)</f>
        <v>1.952980980643075E-3</v>
      </c>
    </row>
    <row r="37" spans="1:68" x14ac:dyDescent="0.2">
      <c r="A37" t="s">
        <v>35</v>
      </c>
      <c r="B37" t="s">
        <v>464</v>
      </c>
      <c r="C37">
        <v>14</v>
      </c>
      <c r="D37">
        <v>3</v>
      </c>
      <c r="E37">
        <f t="shared" si="0"/>
        <v>17</v>
      </c>
      <c r="F37">
        <v>223</v>
      </c>
      <c r="G37">
        <f t="shared" si="1"/>
        <v>22</v>
      </c>
      <c r="H37">
        <v>9</v>
      </c>
      <c r="I37">
        <v>13</v>
      </c>
      <c r="J37">
        <f t="shared" si="2"/>
        <v>262</v>
      </c>
      <c r="K37" s="21"/>
      <c r="L37" t="s">
        <v>464</v>
      </c>
      <c r="M37">
        <v>17</v>
      </c>
      <c r="N37">
        <v>22</v>
      </c>
      <c r="AK37" t="s">
        <v>465</v>
      </c>
      <c r="AL37">
        <v>18</v>
      </c>
      <c r="AM37">
        <v>38</v>
      </c>
      <c r="AO37" t="str">
        <f>AK32</f>
        <v>H</v>
      </c>
      <c r="AP37" s="65">
        <f>COUNT(AL32:AL37)</f>
        <v>6</v>
      </c>
      <c r="AQ37" s="66">
        <f>COUNT(AM32:AM37)</f>
        <v>6</v>
      </c>
      <c r="AR37">
        <f>COUNT(AL32:AM37)</f>
        <v>12</v>
      </c>
      <c r="BE37">
        <v>262</v>
      </c>
      <c r="BF37">
        <v>17</v>
      </c>
      <c r="BG37">
        <v>22</v>
      </c>
      <c r="BI37" t="s">
        <v>464</v>
      </c>
      <c r="BJ37" s="79">
        <f t="shared" si="3"/>
        <v>6.4885496183206104E-2</v>
      </c>
      <c r="BK37" s="79">
        <f t="shared" si="4"/>
        <v>8.3969465648854963E-2</v>
      </c>
      <c r="BM37" t="str">
        <f>BI20</f>
        <v>E</v>
      </c>
      <c r="BN37" s="65">
        <f>VAR(BJ20:BJ25)</f>
        <v>1.6383378123200641E-2</v>
      </c>
      <c r="BO37" s="66">
        <f>VAR(BK20:BK25)</f>
        <v>3.6624846926259073E-3</v>
      </c>
      <c r="BP37">
        <f>VAR(BJ20:BK25)</f>
        <v>1.6672072059435196E-2</v>
      </c>
    </row>
    <row r="38" spans="1:68" x14ac:dyDescent="0.2">
      <c r="A38" t="s">
        <v>36</v>
      </c>
      <c r="B38" t="s">
        <v>465</v>
      </c>
      <c r="C38">
        <v>32</v>
      </c>
      <c r="D38">
        <v>5</v>
      </c>
      <c r="E38">
        <f t="shared" si="0"/>
        <v>37</v>
      </c>
      <c r="F38">
        <v>189</v>
      </c>
      <c r="G38">
        <f t="shared" si="1"/>
        <v>40</v>
      </c>
      <c r="H38">
        <v>14</v>
      </c>
      <c r="I38">
        <v>26</v>
      </c>
      <c r="J38">
        <f t="shared" si="2"/>
        <v>266</v>
      </c>
      <c r="K38" s="21"/>
      <c r="L38" t="s">
        <v>465</v>
      </c>
      <c r="M38">
        <v>37</v>
      </c>
      <c r="N38">
        <v>40</v>
      </c>
      <c r="Q38" t="s">
        <v>615</v>
      </c>
      <c r="AK38" t="s">
        <v>465</v>
      </c>
      <c r="AL38">
        <v>19</v>
      </c>
      <c r="AM38">
        <v>46</v>
      </c>
      <c r="AO38" t="str">
        <f>AK38</f>
        <v>M</v>
      </c>
      <c r="AP38" s="65">
        <f>COUNT(AL38:AL43)</f>
        <v>6</v>
      </c>
      <c r="AQ38" s="66">
        <f>COUNT(AM38:AM43)</f>
        <v>6</v>
      </c>
      <c r="AR38">
        <f>COUNT(AL38:AM43)</f>
        <v>12</v>
      </c>
      <c r="BE38">
        <v>266</v>
      </c>
      <c r="BF38">
        <v>37</v>
      </c>
      <c r="BG38">
        <v>40</v>
      </c>
      <c r="BI38" t="s">
        <v>465</v>
      </c>
      <c r="BJ38" s="79">
        <f t="shared" si="3"/>
        <v>0.13909774436090225</v>
      </c>
      <c r="BK38" s="79">
        <f t="shared" si="4"/>
        <v>0.15037593984962405</v>
      </c>
      <c r="BM38" t="str">
        <f>BI26</f>
        <v>G</v>
      </c>
      <c r="BN38" s="65">
        <f>VAR(BJ26:BJ31)</f>
        <v>2.4617338224876217E-3</v>
      </c>
      <c r="BO38" s="66">
        <f>VAR(BK26:BK31)</f>
        <v>2.2824661881289537E-3</v>
      </c>
      <c r="BP38">
        <f>VAR(BJ26:BK31)</f>
        <v>2.5460559386034517E-3</v>
      </c>
    </row>
    <row r="39" spans="1:68" x14ac:dyDescent="0.2">
      <c r="A39" t="s">
        <v>37</v>
      </c>
      <c r="B39" t="s">
        <v>465</v>
      </c>
      <c r="C39">
        <v>14</v>
      </c>
      <c r="D39">
        <v>4</v>
      </c>
      <c r="E39">
        <f t="shared" si="0"/>
        <v>18</v>
      </c>
      <c r="F39">
        <v>218</v>
      </c>
      <c r="G39">
        <f t="shared" si="1"/>
        <v>38</v>
      </c>
      <c r="H39">
        <v>10</v>
      </c>
      <c r="I39">
        <v>28</v>
      </c>
      <c r="J39">
        <f t="shared" si="2"/>
        <v>274</v>
      </c>
      <c r="K39" s="21"/>
      <c r="L39" t="s">
        <v>465</v>
      </c>
      <c r="M39">
        <v>18</v>
      </c>
      <c r="N39">
        <v>38</v>
      </c>
      <c r="R39" s="33" t="str">
        <f>M1</f>
        <v>loss of any dubius alleles</v>
      </c>
      <c r="S39" s="33" t="str">
        <f>N1</f>
        <v>loss of any pratensis alleles</v>
      </c>
      <c r="AK39" t="s">
        <v>465</v>
      </c>
      <c r="AL39">
        <v>34</v>
      </c>
      <c r="AM39">
        <v>52</v>
      </c>
      <c r="AO39" t="str">
        <f>AK44</f>
        <v>N</v>
      </c>
      <c r="AP39" s="67">
        <f>COUNT(AL44:AL49)</f>
        <v>6</v>
      </c>
      <c r="AQ39" s="68">
        <f>COUNT(AM44:AM49)</f>
        <v>6</v>
      </c>
      <c r="AR39">
        <f>COUNT(AL44:AM49)</f>
        <v>12</v>
      </c>
      <c r="BE39">
        <v>274</v>
      </c>
      <c r="BF39">
        <v>18</v>
      </c>
      <c r="BG39">
        <v>38</v>
      </c>
      <c r="BI39" t="s">
        <v>465</v>
      </c>
      <c r="BJ39" s="79">
        <f t="shared" si="3"/>
        <v>6.569343065693431E-2</v>
      </c>
      <c r="BK39" s="79">
        <f t="shared" si="4"/>
        <v>0.13868613138686131</v>
      </c>
      <c r="BM39" t="str">
        <f>BI32</f>
        <v>H</v>
      </c>
      <c r="BN39" s="65">
        <f>VAR(BJ32:BJ37)</f>
        <v>1.4557091305987993E-3</v>
      </c>
      <c r="BO39" s="66">
        <f>VAR(BK32:BK37)</f>
        <v>1.2596678484050022E-3</v>
      </c>
      <c r="BP39">
        <f>VAR(BJ32:BK37)</f>
        <v>1.5833249385203544E-3</v>
      </c>
    </row>
    <row r="40" spans="1:68" x14ac:dyDescent="0.2">
      <c r="A40" t="s">
        <v>38</v>
      </c>
      <c r="B40" t="s">
        <v>465</v>
      </c>
      <c r="C40">
        <v>9</v>
      </c>
      <c r="D40">
        <v>10</v>
      </c>
      <c r="E40">
        <f t="shared" si="0"/>
        <v>19</v>
      </c>
      <c r="F40">
        <v>213</v>
      </c>
      <c r="G40">
        <f t="shared" si="1"/>
        <v>46</v>
      </c>
      <c r="H40">
        <v>17</v>
      </c>
      <c r="I40">
        <v>29</v>
      </c>
      <c r="J40">
        <f t="shared" si="2"/>
        <v>278</v>
      </c>
      <c r="K40" s="21"/>
      <c r="L40" t="s">
        <v>465</v>
      </c>
      <c r="M40">
        <v>19</v>
      </c>
      <c r="N40">
        <v>46</v>
      </c>
      <c r="Q40" t="str">
        <f>L2</f>
        <v>B</v>
      </c>
      <c r="R40" s="70">
        <f>AVERAGE(M2:M7)</f>
        <v>23.5</v>
      </c>
      <c r="S40" s="71">
        <f>AVERAGE(N2:N7)</f>
        <v>53.5</v>
      </c>
      <c r="T40" s="8">
        <f>AVERAGE(M2:N7)</f>
        <v>38.5</v>
      </c>
      <c r="AK40" t="s">
        <v>465</v>
      </c>
      <c r="AL40">
        <v>54</v>
      </c>
      <c r="AM40">
        <v>39</v>
      </c>
      <c r="AP40">
        <f>COUNT(AL2:AL49)</f>
        <v>48</v>
      </c>
      <c r="AQ40">
        <f>COUNT(AM2:AM49)</f>
        <v>48</v>
      </c>
      <c r="AR40">
        <f>COUNT(AL2:AM49)</f>
        <v>96</v>
      </c>
      <c r="BE40">
        <v>278</v>
      </c>
      <c r="BF40">
        <v>19</v>
      </c>
      <c r="BG40">
        <v>46</v>
      </c>
      <c r="BI40" t="s">
        <v>465</v>
      </c>
      <c r="BJ40" s="79">
        <f t="shared" si="3"/>
        <v>6.83453237410072E-2</v>
      </c>
      <c r="BK40" s="79">
        <f t="shared" si="4"/>
        <v>0.16546762589928057</v>
      </c>
      <c r="BM40" t="str">
        <f>BI38</f>
        <v>M</v>
      </c>
      <c r="BN40" s="65">
        <f>VAR(BJ38:BJ43)</f>
        <v>2.7186465012936619E-3</v>
      </c>
      <c r="BO40" s="66">
        <f>VAR(BK38:BK43)</f>
        <v>3.668956014744429E-4</v>
      </c>
      <c r="BP40">
        <f>VAR(BJ38:BK43)</f>
        <v>1.9335878130171352E-3</v>
      </c>
    </row>
    <row r="41" spans="1:68" x14ac:dyDescent="0.2">
      <c r="A41" t="s">
        <v>39</v>
      </c>
      <c r="B41" t="s">
        <v>465</v>
      </c>
      <c r="C41">
        <v>29</v>
      </c>
      <c r="D41">
        <v>5</v>
      </c>
      <c r="E41">
        <f t="shared" si="0"/>
        <v>34</v>
      </c>
      <c r="F41">
        <v>189</v>
      </c>
      <c r="G41">
        <f t="shared" si="1"/>
        <v>52</v>
      </c>
      <c r="H41">
        <v>28</v>
      </c>
      <c r="I41">
        <v>24</v>
      </c>
      <c r="J41">
        <f t="shared" si="2"/>
        <v>275</v>
      </c>
      <c r="K41" s="21"/>
      <c r="L41" t="s">
        <v>465</v>
      </c>
      <c r="M41">
        <v>34</v>
      </c>
      <c r="N41">
        <v>52</v>
      </c>
      <c r="Q41" t="str">
        <f>L8</f>
        <v>C</v>
      </c>
      <c r="R41" s="72">
        <f>AVERAGE(M8:M13)</f>
        <v>38.166666666666664</v>
      </c>
      <c r="S41" s="73">
        <f>AVERAGE(N8:N13)</f>
        <v>27.666666666666668</v>
      </c>
      <c r="T41" s="8">
        <f>AVERAGE(M8:N13)</f>
        <v>32.916666666666664</v>
      </c>
      <c r="AK41" t="s">
        <v>465</v>
      </c>
      <c r="AL41">
        <v>20</v>
      </c>
      <c r="AM41">
        <v>40</v>
      </c>
      <c r="BE41">
        <v>275</v>
      </c>
      <c r="BF41">
        <v>34</v>
      </c>
      <c r="BG41">
        <v>52</v>
      </c>
      <c r="BI41" t="s">
        <v>465</v>
      </c>
      <c r="BJ41" s="79">
        <f t="shared" si="3"/>
        <v>0.12363636363636364</v>
      </c>
      <c r="BK41" s="79">
        <f t="shared" si="4"/>
        <v>0.18909090909090909</v>
      </c>
      <c r="BM41" t="str">
        <f>BI44</f>
        <v>N</v>
      </c>
      <c r="BN41" s="65">
        <f>VAR(BJ44:BJ49)</f>
        <v>5.3627245537369857E-4</v>
      </c>
      <c r="BO41" s="66">
        <f>VAR(BK44:BK49)</f>
        <v>1.4559428803162994E-2</v>
      </c>
      <c r="BP41">
        <f>VAR(BJ44:BK49)</f>
        <v>9.9253417980855897E-3</v>
      </c>
    </row>
    <row r="42" spans="1:68" x14ac:dyDescent="0.2">
      <c r="A42" t="s">
        <v>40</v>
      </c>
      <c r="B42" t="s">
        <v>465</v>
      </c>
      <c r="C42">
        <v>41</v>
      </c>
      <c r="D42">
        <v>13</v>
      </c>
      <c r="E42">
        <f t="shared" si="0"/>
        <v>54</v>
      </c>
      <c r="F42">
        <v>182</v>
      </c>
      <c r="G42">
        <f t="shared" si="1"/>
        <v>39</v>
      </c>
      <c r="H42">
        <v>17</v>
      </c>
      <c r="I42">
        <v>22</v>
      </c>
      <c r="J42">
        <f t="shared" si="2"/>
        <v>275</v>
      </c>
      <c r="K42" s="21"/>
      <c r="L42" t="s">
        <v>465</v>
      </c>
      <c r="M42">
        <v>54</v>
      </c>
      <c r="N42">
        <v>39</v>
      </c>
      <c r="Q42" t="str">
        <f>L14</f>
        <v>D</v>
      </c>
      <c r="R42" s="72">
        <f>AVERAGE(M14:M19)</f>
        <v>35</v>
      </c>
      <c r="S42" s="73">
        <f>AVERAGE(N14:N19)</f>
        <v>47.333333333333336</v>
      </c>
      <c r="T42" s="8">
        <f>AVERAGE(M14:N19)</f>
        <v>41.166666666666664</v>
      </c>
      <c r="AK42" t="s">
        <v>466</v>
      </c>
      <c r="AL42">
        <v>16</v>
      </c>
      <c r="AM42">
        <v>52</v>
      </c>
      <c r="AO42" t="s">
        <v>615</v>
      </c>
      <c r="BE42">
        <v>275</v>
      </c>
      <c r="BF42">
        <v>54</v>
      </c>
      <c r="BG42">
        <v>39</v>
      </c>
      <c r="BI42" t="s">
        <v>465</v>
      </c>
      <c r="BJ42" s="79">
        <f t="shared" si="3"/>
        <v>0.19636363636363635</v>
      </c>
      <c r="BK42" s="79">
        <f t="shared" si="4"/>
        <v>0.14181818181818182</v>
      </c>
      <c r="BM42" t="str">
        <f>BI50</f>
        <v>O</v>
      </c>
      <c r="BN42" s="67">
        <f>VAR(BJ50:BJ55)</f>
        <v>1.7735513388851699E-2</v>
      </c>
      <c r="BO42" s="68">
        <f>VAR(BK50:BK55)</f>
        <v>1.0333973144706493E-3</v>
      </c>
      <c r="BP42">
        <f>VAR(BJ50:BK55)</f>
        <v>1.0652625591384595E-2</v>
      </c>
    </row>
    <row r="43" spans="1:68" x14ac:dyDescent="0.2">
      <c r="A43" t="s">
        <v>41</v>
      </c>
      <c r="B43" t="s">
        <v>465</v>
      </c>
      <c r="C43">
        <v>10</v>
      </c>
      <c r="D43">
        <v>10</v>
      </c>
      <c r="E43">
        <f t="shared" si="0"/>
        <v>20</v>
      </c>
      <c r="F43">
        <v>216</v>
      </c>
      <c r="G43">
        <f t="shared" si="1"/>
        <v>40</v>
      </c>
      <c r="H43">
        <v>9</v>
      </c>
      <c r="I43">
        <v>31</v>
      </c>
      <c r="J43">
        <f t="shared" si="2"/>
        <v>276</v>
      </c>
      <c r="K43" s="21"/>
      <c r="L43" t="s">
        <v>465</v>
      </c>
      <c r="M43">
        <v>20</v>
      </c>
      <c r="N43">
        <v>40</v>
      </c>
      <c r="Q43" t="str">
        <f>L20</f>
        <v>E</v>
      </c>
      <c r="R43" s="72">
        <f>AVERAGE(M20:M25)</f>
        <v>73.666666666666671</v>
      </c>
      <c r="S43" s="73">
        <f>AVERAGE(N20:N25)</f>
        <v>27.666666666666668</v>
      </c>
      <c r="T43" s="8">
        <f>AVERAGE(M20:N25)</f>
        <v>50.666666666666664</v>
      </c>
      <c r="AK43" t="s">
        <v>466</v>
      </c>
      <c r="AL43">
        <v>17</v>
      </c>
      <c r="AM43">
        <v>36</v>
      </c>
      <c r="AP43" s="33" t="str">
        <f>AL1</f>
        <v>loss of any dubius alleles</v>
      </c>
      <c r="AQ43" s="33" t="str">
        <f>AM1</f>
        <v>loss of any pratensis alleles</v>
      </c>
      <c r="BE43">
        <v>276</v>
      </c>
      <c r="BF43">
        <v>20</v>
      </c>
      <c r="BG43">
        <v>40</v>
      </c>
      <c r="BI43" t="s">
        <v>465</v>
      </c>
      <c r="BJ43" s="79">
        <f t="shared" si="3"/>
        <v>7.2463768115942032E-2</v>
      </c>
      <c r="BK43" s="79">
        <f t="shared" si="4"/>
        <v>0.14492753623188406</v>
      </c>
      <c r="BN43">
        <f>VAR(BJ2:BJ55)</f>
        <v>8.1687906541098015E-3</v>
      </c>
      <c r="BO43">
        <f>VAR(BK2:BK55)</f>
        <v>4.1400798250807794E-3</v>
      </c>
      <c r="BP43">
        <f>VAR(BJ2:BK55)</f>
        <v>6.0971731326141462E-3</v>
      </c>
    </row>
    <row r="44" spans="1:68" x14ac:dyDescent="0.2">
      <c r="A44" t="s">
        <v>42</v>
      </c>
      <c r="B44" t="s">
        <v>466</v>
      </c>
      <c r="C44">
        <v>11</v>
      </c>
      <c r="D44">
        <v>5</v>
      </c>
      <c r="E44">
        <f t="shared" si="0"/>
        <v>16</v>
      </c>
      <c r="F44">
        <v>208</v>
      </c>
      <c r="G44">
        <f t="shared" si="1"/>
        <v>52</v>
      </c>
      <c r="H44">
        <v>15</v>
      </c>
      <c r="I44">
        <v>37</v>
      </c>
      <c r="J44">
        <f t="shared" si="2"/>
        <v>276</v>
      </c>
      <c r="K44" s="21"/>
      <c r="L44" t="s">
        <v>466</v>
      </c>
      <c r="M44">
        <v>16</v>
      </c>
      <c r="N44">
        <v>52</v>
      </c>
      <c r="Q44" t="str">
        <f>L26</f>
        <v>G</v>
      </c>
      <c r="R44" s="72">
        <f>AVERAGE(M26:M31)</f>
        <v>39.666666666666664</v>
      </c>
      <c r="S44" s="73">
        <f>AVERAGE(N26:N31)</f>
        <v>29.166666666666668</v>
      </c>
      <c r="T44" s="8">
        <f>AVERAGE(M26:N31)</f>
        <v>34.416666666666664</v>
      </c>
      <c r="AK44" t="s">
        <v>466</v>
      </c>
      <c r="AL44">
        <v>16</v>
      </c>
      <c r="AM44">
        <v>42</v>
      </c>
      <c r="AO44" t="str">
        <f>AK2</f>
        <v>B</v>
      </c>
      <c r="AP44" s="63">
        <f>AVERAGE(AL2:AL7)</f>
        <v>26.666666666666668</v>
      </c>
      <c r="AQ44" s="64">
        <f>AVERAGE(AM2:AM7)</f>
        <v>48.5</v>
      </c>
      <c r="AR44">
        <f>AVERAGE(AL2:AM7)</f>
        <v>37.583333333333336</v>
      </c>
      <c r="BE44">
        <v>276</v>
      </c>
      <c r="BF44">
        <v>16</v>
      </c>
      <c r="BG44">
        <v>52</v>
      </c>
      <c r="BI44" t="s">
        <v>466</v>
      </c>
      <c r="BJ44" s="79">
        <f t="shared" si="3"/>
        <v>5.7971014492753624E-2</v>
      </c>
      <c r="BK44" s="79">
        <f t="shared" si="4"/>
        <v>0.18840579710144928</v>
      </c>
    </row>
    <row r="45" spans="1:68" x14ac:dyDescent="0.2">
      <c r="A45" t="s">
        <v>43</v>
      </c>
      <c r="B45" t="s">
        <v>466</v>
      </c>
      <c r="C45">
        <v>11</v>
      </c>
      <c r="D45">
        <v>6</v>
      </c>
      <c r="E45">
        <f t="shared" si="0"/>
        <v>17</v>
      </c>
      <c r="F45">
        <v>222</v>
      </c>
      <c r="G45">
        <f t="shared" si="1"/>
        <v>36</v>
      </c>
      <c r="H45">
        <v>13</v>
      </c>
      <c r="I45">
        <v>23</v>
      </c>
      <c r="J45">
        <f t="shared" si="2"/>
        <v>275</v>
      </c>
      <c r="K45" s="21"/>
      <c r="L45" t="s">
        <v>466</v>
      </c>
      <c r="M45">
        <v>17</v>
      </c>
      <c r="N45">
        <v>36</v>
      </c>
      <c r="Q45" t="str">
        <f>L32</f>
        <v>H</v>
      </c>
      <c r="R45" s="72">
        <f>AVERAGE(M32:M37)</f>
        <v>23.833333333333332</v>
      </c>
      <c r="S45" s="73">
        <f>AVERAGE(N32:N37)</f>
        <v>33.666666666666664</v>
      </c>
      <c r="T45" s="8">
        <f>AVERAGE(M32:N37)</f>
        <v>28.75</v>
      </c>
      <c r="AK45" t="s">
        <v>466</v>
      </c>
      <c r="AL45">
        <v>28</v>
      </c>
      <c r="AM45">
        <v>34</v>
      </c>
      <c r="AO45" t="str">
        <f>AK8</f>
        <v>C</v>
      </c>
      <c r="AP45" s="65">
        <f>AVERAGE(AL8:AL13)</f>
        <v>35.666666666666664</v>
      </c>
      <c r="AQ45" s="66">
        <f>AVERAGE(AM8:AM13)</f>
        <v>30</v>
      </c>
      <c r="AR45">
        <f>AVERAGE(AL8:AM13)</f>
        <v>32.833333333333336</v>
      </c>
      <c r="BE45">
        <v>275</v>
      </c>
      <c r="BF45">
        <v>17</v>
      </c>
      <c r="BG45">
        <v>36</v>
      </c>
      <c r="BI45" t="s">
        <v>466</v>
      </c>
      <c r="BJ45" s="79">
        <f t="shared" si="3"/>
        <v>6.1818181818181821E-2</v>
      </c>
      <c r="BK45" s="79">
        <f t="shared" si="4"/>
        <v>0.13090909090909092</v>
      </c>
    </row>
    <row r="46" spans="1:68" x14ac:dyDescent="0.2">
      <c r="A46" t="s">
        <v>44</v>
      </c>
      <c r="B46" t="s">
        <v>466</v>
      </c>
      <c r="C46">
        <v>8</v>
      </c>
      <c r="D46">
        <v>8</v>
      </c>
      <c r="E46">
        <f t="shared" si="0"/>
        <v>16</v>
      </c>
      <c r="F46">
        <v>213</v>
      </c>
      <c r="G46">
        <f t="shared" si="1"/>
        <v>42</v>
      </c>
      <c r="H46">
        <v>17</v>
      </c>
      <c r="I46">
        <v>25</v>
      </c>
      <c r="J46">
        <f t="shared" si="2"/>
        <v>271</v>
      </c>
      <c r="K46" s="21"/>
      <c r="L46" t="s">
        <v>466</v>
      </c>
      <c r="M46">
        <v>16</v>
      </c>
      <c r="N46">
        <v>42</v>
      </c>
      <c r="Q46" t="str">
        <f>L38</f>
        <v>M</v>
      </c>
      <c r="R46" s="72">
        <f>AVERAGE(M38:M43)</f>
        <v>30.333333333333332</v>
      </c>
      <c r="S46" s="73">
        <f>AVERAGE(N38:N43)</f>
        <v>42.5</v>
      </c>
      <c r="T46" s="8">
        <f>AVERAGE(M38:N43)</f>
        <v>36.416666666666664</v>
      </c>
      <c r="AK46" t="s">
        <v>466</v>
      </c>
      <c r="AL46">
        <v>28</v>
      </c>
      <c r="AM46">
        <v>27</v>
      </c>
      <c r="AO46" t="str">
        <f>AK14</f>
        <v>D</v>
      </c>
      <c r="AP46" s="65">
        <f>AVERAGE(AL14:AL19)</f>
        <v>35.333333333333336</v>
      </c>
      <c r="AQ46" s="66">
        <f>AVERAGE(AM14:AM19)</f>
        <v>42.333333333333336</v>
      </c>
      <c r="AR46">
        <f>AVERAGE(AL14:AM19)</f>
        <v>38.833333333333336</v>
      </c>
      <c r="BE46">
        <v>271</v>
      </c>
      <c r="BF46">
        <v>16</v>
      </c>
      <c r="BG46">
        <v>42</v>
      </c>
      <c r="BI46" t="s">
        <v>466</v>
      </c>
      <c r="BJ46" s="79">
        <f t="shared" si="3"/>
        <v>5.9040590405904057E-2</v>
      </c>
      <c r="BK46" s="79">
        <f t="shared" si="4"/>
        <v>0.15498154981549817</v>
      </c>
    </row>
    <row r="47" spans="1:68" x14ac:dyDescent="0.2">
      <c r="A47" t="s">
        <v>45</v>
      </c>
      <c r="B47" t="s">
        <v>466</v>
      </c>
      <c r="C47">
        <v>8</v>
      </c>
      <c r="D47">
        <v>20</v>
      </c>
      <c r="E47">
        <f t="shared" si="0"/>
        <v>28</v>
      </c>
      <c r="F47">
        <v>129</v>
      </c>
      <c r="G47">
        <f t="shared" si="1"/>
        <v>116</v>
      </c>
      <c r="H47">
        <v>18</v>
      </c>
      <c r="I47">
        <v>98</v>
      </c>
      <c r="J47">
        <f t="shared" si="2"/>
        <v>273</v>
      </c>
      <c r="K47" s="21"/>
      <c r="L47" t="s">
        <v>466</v>
      </c>
      <c r="M47">
        <v>28</v>
      </c>
      <c r="N47">
        <v>116</v>
      </c>
      <c r="Q47" t="str">
        <f>L44</f>
        <v>N</v>
      </c>
      <c r="R47" s="72">
        <f>AVERAGE(M44:M49)</f>
        <v>22.166666666666668</v>
      </c>
      <c r="S47" s="73">
        <f>AVERAGE(N44:N49)</f>
        <v>51.166666666666664</v>
      </c>
      <c r="T47" s="8">
        <f>AVERAGE(M44:N49)</f>
        <v>36.666666666666664</v>
      </c>
      <c r="AK47" t="s">
        <v>467</v>
      </c>
      <c r="AL47">
        <v>31</v>
      </c>
      <c r="AM47">
        <v>51</v>
      </c>
      <c r="AO47" t="str">
        <f>AK20</f>
        <v>E</v>
      </c>
      <c r="AP47" s="65">
        <f>AVERAGE(AL20:AL25)</f>
        <v>57.166666666666664</v>
      </c>
      <c r="AQ47" s="66">
        <f>AVERAGE(AM20:AM25)</f>
        <v>27.833333333333332</v>
      </c>
      <c r="AR47">
        <f>AVERAGE(AL20:AM25)</f>
        <v>42.5</v>
      </c>
      <c r="BE47">
        <v>273</v>
      </c>
      <c r="BF47">
        <v>28</v>
      </c>
      <c r="BG47">
        <v>116</v>
      </c>
      <c r="BI47" t="s">
        <v>466</v>
      </c>
      <c r="BJ47" s="79">
        <f t="shared" si="3"/>
        <v>0.10256410256410256</v>
      </c>
      <c r="BK47" s="79">
        <f t="shared" si="4"/>
        <v>0.4249084249084249</v>
      </c>
    </row>
    <row r="48" spans="1:68" x14ac:dyDescent="0.2">
      <c r="A48" t="s">
        <v>46</v>
      </c>
      <c r="B48" t="s">
        <v>466</v>
      </c>
      <c r="C48">
        <v>22</v>
      </c>
      <c r="D48">
        <v>6</v>
      </c>
      <c r="E48">
        <f t="shared" si="0"/>
        <v>28</v>
      </c>
      <c r="F48">
        <v>214</v>
      </c>
      <c r="G48">
        <f t="shared" si="1"/>
        <v>34</v>
      </c>
      <c r="H48">
        <v>12</v>
      </c>
      <c r="I48">
        <v>22</v>
      </c>
      <c r="J48">
        <f t="shared" si="2"/>
        <v>276</v>
      </c>
      <c r="K48" s="21"/>
      <c r="L48" t="s">
        <v>466</v>
      </c>
      <c r="M48">
        <v>28</v>
      </c>
      <c r="N48">
        <v>34</v>
      </c>
      <c r="Q48" t="str">
        <f>L50</f>
        <v>O</v>
      </c>
      <c r="R48" s="74">
        <f>AVERAGE(M50:M55)</f>
        <v>64.166666666666671</v>
      </c>
      <c r="S48" s="75">
        <f>AVERAGE(N50:N55)</f>
        <v>39.666666666666664</v>
      </c>
      <c r="T48" s="8">
        <f>AVERAGE(M50:N55)</f>
        <v>51.916666666666664</v>
      </c>
      <c r="AK48" t="s">
        <v>467</v>
      </c>
      <c r="AL48">
        <v>26</v>
      </c>
      <c r="AM48">
        <v>34</v>
      </c>
      <c r="AO48" t="str">
        <f>AK26</f>
        <v>G</v>
      </c>
      <c r="AP48" s="65">
        <f>AVERAGE(AL26:AL31)</f>
        <v>35.666666666666664</v>
      </c>
      <c r="AQ48" s="66">
        <f>AVERAGE(AM26:AM31)</f>
        <v>30.666666666666668</v>
      </c>
      <c r="AR48">
        <f>AVERAGE(AL26:AM31)</f>
        <v>33.166666666666664</v>
      </c>
      <c r="BE48">
        <v>276</v>
      </c>
      <c r="BF48">
        <v>28</v>
      </c>
      <c r="BG48">
        <v>34</v>
      </c>
      <c r="BI48" t="s">
        <v>466</v>
      </c>
      <c r="BJ48" s="79">
        <f t="shared" si="3"/>
        <v>0.10144927536231885</v>
      </c>
      <c r="BK48" s="79">
        <f t="shared" si="4"/>
        <v>0.12318840579710146</v>
      </c>
    </row>
    <row r="49" spans="1:63" x14ac:dyDescent="0.2">
      <c r="A49" t="s">
        <v>47</v>
      </c>
      <c r="B49" t="s">
        <v>466</v>
      </c>
      <c r="C49">
        <v>18</v>
      </c>
      <c r="D49">
        <v>10</v>
      </c>
      <c r="E49">
        <f t="shared" si="0"/>
        <v>28</v>
      </c>
      <c r="F49">
        <v>221</v>
      </c>
      <c r="G49">
        <f t="shared" si="1"/>
        <v>27</v>
      </c>
      <c r="H49">
        <v>12</v>
      </c>
      <c r="I49">
        <v>15</v>
      </c>
      <c r="J49">
        <f t="shared" si="2"/>
        <v>276</v>
      </c>
      <c r="K49" s="21"/>
      <c r="L49" t="s">
        <v>466</v>
      </c>
      <c r="M49">
        <v>28</v>
      </c>
      <c r="N49">
        <v>27</v>
      </c>
      <c r="R49" s="8">
        <f>AVERAGE(M2:M55)</f>
        <v>38.944444444444443</v>
      </c>
      <c r="S49" s="8">
        <f>AVERAGE(N2:N55)</f>
        <v>39.148148148148145</v>
      </c>
      <c r="T49" s="8">
        <f>AVERAGE(M2:N55)</f>
        <v>39.046296296296298</v>
      </c>
      <c r="AK49" t="s">
        <v>467</v>
      </c>
      <c r="AL49">
        <v>35</v>
      </c>
      <c r="AM49">
        <v>50</v>
      </c>
      <c r="AO49" t="str">
        <f>AK32</f>
        <v>H</v>
      </c>
      <c r="AP49" s="65">
        <f>AVERAGE(AL32:AL37)</f>
        <v>22.833333333333332</v>
      </c>
      <c r="AQ49" s="66">
        <f>AVERAGE(AM32:AM37)</f>
        <v>37.166666666666664</v>
      </c>
      <c r="AR49">
        <f>AVERAGE(AL32:AM37)</f>
        <v>30</v>
      </c>
      <c r="BE49">
        <v>276</v>
      </c>
      <c r="BF49">
        <v>28</v>
      </c>
      <c r="BG49">
        <v>27</v>
      </c>
      <c r="BI49" t="s">
        <v>466</v>
      </c>
      <c r="BJ49" s="79">
        <f t="shared" si="3"/>
        <v>0.10144927536231885</v>
      </c>
      <c r="BK49" s="79">
        <f t="shared" si="4"/>
        <v>9.7826086956521743E-2</v>
      </c>
    </row>
    <row r="50" spans="1:63" x14ac:dyDescent="0.2">
      <c r="A50" t="s">
        <v>48</v>
      </c>
      <c r="B50" t="s">
        <v>467</v>
      </c>
      <c r="C50">
        <v>26</v>
      </c>
      <c r="D50">
        <v>5</v>
      </c>
      <c r="E50">
        <f t="shared" si="0"/>
        <v>31</v>
      </c>
      <c r="F50">
        <v>192</v>
      </c>
      <c r="G50">
        <f t="shared" si="1"/>
        <v>51</v>
      </c>
      <c r="H50">
        <v>15</v>
      </c>
      <c r="I50">
        <v>36</v>
      </c>
      <c r="J50">
        <f t="shared" si="2"/>
        <v>274</v>
      </c>
      <c r="K50" s="21"/>
      <c r="L50" t="s">
        <v>467</v>
      </c>
      <c r="M50">
        <v>31</v>
      </c>
      <c r="N50">
        <v>51</v>
      </c>
      <c r="R50" s="8"/>
      <c r="S50" s="8"/>
      <c r="T50" s="8"/>
      <c r="AO50" t="str">
        <f>AK38</f>
        <v>M</v>
      </c>
      <c r="AP50" s="65">
        <f>AVERAGE(AL38:AL43)</f>
        <v>26.666666666666668</v>
      </c>
      <c r="AQ50" s="66">
        <f>AVERAGE(AM38:AM43)</f>
        <v>44.166666666666664</v>
      </c>
      <c r="AR50">
        <f>AVERAGE(AL38:AM43)</f>
        <v>35.416666666666664</v>
      </c>
      <c r="BE50">
        <v>274</v>
      </c>
      <c r="BF50">
        <v>31</v>
      </c>
      <c r="BG50">
        <v>51</v>
      </c>
      <c r="BI50" t="s">
        <v>467</v>
      </c>
      <c r="BJ50" s="79">
        <f t="shared" si="3"/>
        <v>0.11313868613138686</v>
      </c>
      <c r="BK50" s="79">
        <f t="shared" si="4"/>
        <v>0.18613138686131386</v>
      </c>
    </row>
    <row r="51" spans="1:63" x14ac:dyDescent="0.2">
      <c r="A51" t="s">
        <v>49</v>
      </c>
      <c r="B51" t="s">
        <v>467</v>
      </c>
      <c r="C51">
        <v>82</v>
      </c>
      <c r="D51">
        <v>16</v>
      </c>
      <c r="E51">
        <f t="shared" si="0"/>
        <v>98</v>
      </c>
      <c r="F51">
        <v>142</v>
      </c>
      <c r="G51">
        <f t="shared" si="1"/>
        <v>38</v>
      </c>
      <c r="H51">
        <v>12</v>
      </c>
      <c r="I51">
        <v>26</v>
      </c>
      <c r="J51">
        <f t="shared" si="2"/>
        <v>278</v>
      </c>
      <c r="K51" s="21"/>
      <c r="L51" t="s">
        <v>467</v>
      </c>
      <c r="M51">
        <v>98</v>
      </c>
      <c r="N51">
        <v>38</v>
      </c>
      <c r="Q51" t="s">
        <v>616</v>
      </c>
      <c r="R51" s="8"/>
      <c r="S51" s="8"/>
      <c r="T51" s="8"/>
      <c r="AO51" t="str">
        <f>AK44</f>
        <v>N</v>
      </c>
      <c r="AP51" s="67">
        <f>AVERAGE(AL44:AL49)</f>
        <v>27.333333333333332</v>
      </c>
      <c r="AQ51" s="68">
        <f>AVERAGE(AM44:AM49)</f>
        <v>39.666666666666664</v>
      </c>
      <c r="AR51">
        <f>AVERAGE(AL44:AM49)</f>
        <v>33.5</v>
      </c>
      <c r="BE51">
        <v>278</v>
      </c>
      <c r="BF51">
        <v>98</v>
      </c>
      <c r="BG51">
        <v>38</v>
      </c>
      <c r="BI51" t="s">
        <v>467</v>
      </c>
      <c r="BJ51" s="79">
        <f t="shared" si="3"/>
        <v>0.35251798561151076</v>
      </c>
      <c r="BK51" s="79">
        <f t="shared" si="4"/>
        <v>0.1366906474820144</v>
      </c>
    </row>
    <row r="52" spans="1:63" x14ac:dyDescent="0.2">
      <c r="A52" t="s">
        <v>50</v>
      </c>
      <c r="B52" t="s">
        <v>467</v>
      </c>
      <c r="C52">
        <v>70</v>
      </c>
      <c r="D52">
        <v>36</v>
      </c>
      <c r="E52">
        <f t="shared" si="0"/>
        <v>106</v>
      </c>
      <c r="F52">
        <v>139</v>
      </c>
      <c r="G52">
        <f t="shared" si="1"/>
        <v>35</v>
      </c>
      <c r="H52">
        <v>11</v>
      </c>
      <c r="I52">
        <v>24</v>
      </c>
      <c r="J52">
        <f t="shared" si="2"/>
        <v>280</v>
      </c>
      <c r="K52" s="21"/>
      <c r="L52" t="s">
        <v>467</v>
      </c>
      <c r="M52">
        <v>106</v>
      </c>
      <c r="N52">
        <v>35</v>
      </c>
      <c r="R52" s="76" t="str">
        <f>M1</f>
        <v>loss of any dubius alleles</v>
      </c>
      <c r="S52" s="76" t="str">
        <f>N1</f>
        <v>loss of any pratensis alleles</v>
      </c>
      <c r="T52" s="8"/>
      <c r="AP52">
        <f>AVERAGE(AL2:AL49)</f>
        <v>33.416666666666664</v>
      </c>
      <c r="AQ52">
        <f>AVERAGE(AM2:AM49)</f>
        <v>37.541666666666664</v>
      </c>
      <c r="AR52">
        <f>AVERAGE(AL2:AM49)</f>
        <v>35.479166666666664</v>
      </c>
      <c r="BE52">
        <v>280</v>
      </c>
      <c r="BF52">
        <v>106</v>
      </c>
      <c r="BG52">
        <v>35</v>
      </c>
      <c r="BI52" t="s">
        <v>467</v>
      </c>
      <c r="BJ52" s="79">
        <f t="shared" si="3"/>
        <v>0.37857142857142856</v>
      </c>
      <c r="BK52" s="79">
        <f t="shared" si="4"/>
        <v>0.125</v>
      </c>
    </row>
    <row r="53" spans="1:63" x14ac:dyDescent="0.2">
      <c r="A53" t="s">
        <v>51</v>
      </c>
      <c r="B53" t="s">
        <v>467</v>
      </c>
      <c r="C53">
        <v>19</v>
      </c>
      <c r="D53">
        <v>7</v>
      </c>
      <c r="E53">
        <f t="shared" si="0"/>
        <v>26</v>
      </c>
      <c r="F53">
        <v>212</v>
      </c>
      <c r="G53">
        <f t="shared" si="1"/>
        <v>34</v>
      </c>
      <c r="H53">
        <v>10</v>
      </c>
      <c r="I53">
        <v>24</v>
      </c>
      <c r="J53">
        <f t="shared" si="2"/>
        <v>272</v>
      </c>
      <c r="K53" s="21"/>
      <c r="L53" t="s">
        <v>467</v>
      </c>
      <c r="M53">
        <v>26</v>
      </c>
      <c r="N53">
        <v>34</v>
      </c>
      <c r="Q53" t="str">
        <f>L2</f>
        <v>B</v>
      </c>
      <c r="R53" s="70">
        <f>VAR(M2:M7)</f>
        <v>65.900000000000006</v>
      </c>
      <c r="S53" s="71">
        <f>VAR(N2:N7)</f>
        <v>305.89999999999998</v>
      </c>
      <c r="T53" s="8">
        <f>VAR(M2:N7)</f>
        <v>414.45454545454544</v>
      </c>
      <c r="BE53">
        <v>272</v>
      </c>
      <c r="BF53">
        <v>26</v>
      </c>
      <c r="BG53">
        <v>34</v>
      </c>
      <c r="BI53" t="s">
        <v>467</v>
      </c>
      <c r="BJ53" s="79">
        <f t="shared" si="3"/>
        <v>9.5588235294117641E-2</v>
      </c>
      <c r="BK53" s="79">
        <f t="shared" si="4"/>
        <v>0.125</v>
      </c>
    </row>
    <row r="54" spans="1:63" x14ac:dyDescent="0.2">
      <c r="A54" t="s">
        <v>52</v>
      </c>
      <c r="B54" t="s">
        <v>467</v>
      </c>
      <c r="C54">
        <v>25</v>
      </c>
      <c r="D54">
        <v>10</v>
      </c>
      <c r="E54">
        <f t="shared" si="0"/>
        <v>35</v>
      </c>
      <c r="F54">
        <v>189</v>
      </c>
      <c r="G54">
        <f t="shared" si="1"/>
        <v>50</v>
      </c>
      <c r="H54">
        <v>13</v>
      </c>
      <c r="I54">
        <v>37</v>
      </c>
      <c r="J54">
        <f t="shared" si="2"/>
        <v>274</v>
      </c>
      <c r="K54" s="21"/>
      <c r="L54" t="s">
        <v>467</v>
      </c>
      <c r="M54">
        <v>35</v>
      </c>
      <c r="N54">
        <v>50</v>
      </c>
      <c r="Q54" t="str">
        <f>L8</f>
        <v>C</v>
      </c>
      <c r="R54" s="72">
        <f>VAR(M8:M13)</f>
        <v>120.56666666666679</v>
      </c>
      <c r="S54" s="73">
        <f>VAR(N8:N13)</f>
        <v>89.466666666666612</v>
      </c>
      <c r="T54" s="8">
        <f>VAR(M8:N13)</f>
        <v>125.53787878787874</v>
      </c>
      <c r="AO54" t="s">
        <v>616</v>
      </c>
      <c r="BE54">
        <v>274</v>
      </c>
      <c r="BF54">
        <v>35</v>
      </c>
      <c r="BG54">
        <v>50</v>
      </c>
      <c r="BI54" t="s">
        <v>467</v>
      </c>
      <c r="BJ54" s="79">
        <f t="shared" si="3"/>
        <v>0.12773722627737227</v>
      </c>
      <c r="BK54" s="79">
        <f t="shared" si="4"/>
        <v>0.18248175182481752</v>
      </c>
    </row>
    <row r="55" spans="1:63" x14ac:dyDescent="0.2">
      <c r="A55" t="s">
        <v>53</v>
      </c>
      <c r="B55" t="s">
        <v>467</v>
      </c>
      <c r="C55">
        <v>39</v>
      </c>
      <c r="D55">
        <v>50</v>
      </c>
      <c r="E55">
        <f t="shared" si="0"/>
        <v>89</v>
      </c>
      <c r="F55">
        <v>153</v>
      </c>
      <c r="G55">
        <f t="shared" si="1"/>
        <v>30</v>
      </c>
      <c r="H55">
        <v>13</v>
      </c>
      <c r="I55">
        <v>17</v>
      </c>
      <c r="J55">
        <f t="shared" si="2"/>
        <v>272</v>
      </c>
      <c r="K55" s="21"/>
      <c r="L55" t="s">
        <v>467</v>
      </c>
      <c r="M55">
        <v>89</v>
      </c>
      <c r="N55">
        <v>30</v>
      </c>
      <c r="Q55" t="str">
        <f>L14</f>
        <v>D</v>
      </c>
      <c r="R55" s="72">
        <f>VAR(M14:M19)</f>
        <v>74.8</v>
      </c>
      <c r="S55" s="73">
        <f>VAR(N14:N19)</f>
        <v>169.06666666666678</v>
      </c>
      <c r="T55" s="8">
        <f>VAR(M14:N19)</f>
        <v>152.33333333333346</v>
      </c>
      <c r="AP55" s="33" t="str">
        <f>AL1</f>
        <v>loss of any dubius alleles</v>
      </c>
      <c r="AQ55" s="33" t="str">
        <f>AM1</f>
        <v>loss of any pratensis alleles</v>
      </c>
      <c r="BE55">
        <v>272</v>
      </c>
      <c r="BF55">
        <v>89</v>
      </c>
      <c r="BG55">
        <v>30</v>
      </c>
      <c r="BI55" t="s">
        <v>467</v>
      </c>
      <c r="BJ55" s="79">
        <f t="shared" si="3"/>
        <v>0.32720588235294118</v>
      </c>
      <c r="BK55" s="79">
        <f t="shared" si="4"/>
        <v>0.11029411764705882</v>
      </c>
    </row>
    <row r="56" spans="1:63" x14ac:dyDescent="0.2">
      <c r="Q56" t="str">
        <f>L20</f>
        <v>E</v>
      </c>
      <c r="R56" s="72">
        <f>VAR(M20:M25)</f>
        <v>1256.2666666666664</v>
      </c>
      <c r="S56" s="73">
        <f>VAR(N20:N25)</f>
        <v>287.86666666666662</v>
      </c>
      <c r="T56" s="8">
        <f>VAR(M20:N25)</f>
        <v>1278.969696969697</v>
      </c>
      <c r="AO56" t="str">
        <f>AK2</f>
        <v>B</v>
      </c>
      <c r="AP56" s="63">
        <f>VAR(AL2:AL7)</f>
        <v>236.26666666666659</v>
      </c>
      <c r="AQ56" s="64">
        <f>VAR(AM2:AM7)</f>
        <v>185.9</v>
      </c>
      <c r="AR56">
        <f>VAR(AL2:AM7)</f>
        <v>321.90151515151524</v>
      </c>
    </row>
    <row r="57" spans="1:63" x14ac:dyDescent="0.2">
      <c r="Q57" t="str">
        <f>L26</f>
        <v>G</v>
      </c>
      <c r="R57" s="72">
        <f>VAR(M26:M31)</f>
        <v>190.6666666666668</v>
      </c>
      <c r="S57" s="73">
        <f>VAR(N26:N31)</f>
        <v>170.1666666666666</v>
      </c>
      <c r="T57" s="8">
        <f>VAR(M26:N31)</f>
        <v>194.08333333333329</v>
      </c>
      <c r="AO57" t="str">
        <f>AK8</f>
        <v>C</v>
      </c>
      <c r="AP57" s="65">
        <f>VAR(AL8:AL13)</f>
        <v>45.066666666666606</v>
      </c>
      <c r="AQ57" s="66">
        <f>VAR(AM8:AM13)</f>
        <v>224.8</v>
      </c>
      <c r="AR57">
        <f>VAR(AL8:AM13)</f>
        <v>131.42424242424238</v>
      </c>
    </row>
    <row r="58" spans="1:63" x14ac:dyDescent="0.2">
      <c r="Q58" t="str">
        <f>L32</f>
        <v>H</v>
      </c>
      <c r="R58" s="72">
        <f>VAR(M32:M37)</f>
        <v>112.56666666666669</v>
      </c>
      <c r="S58" s="73">
        <f>VAR(N32:N37)</f>
        <v>100.26666666666661</v>
      </c>
      <c r="T58" s="8">
        <f>VAR(M32:N37)</f>
        <v>123.11363636363636</v>
      </c>
      <c r="AO58" t="str">
        <f>AK14</f>
        <v>D</v>
      </c>
      <c r="AP58" s="65">
        <f>VAR(AL14:AL19)</f>
        <v>81.066666666666606</v>
      </c>
      <c r="AQ58" s="66">
        <f>VAR(AM14:AM19)</f>
        <v>167.06666666666678</v>
      </c>
      <c r="AR58">
        <f>VAR(AL14:AM19)</f>
        <v>126.15151515151526</v>
      </c>
    </row>
    <row r="59" spans="1:63" x14ac:dyDescent="0.2">
      <c r="Q59" t="str">
        <f>L38</f>
        <v>M</v>
      </c>
      <c r="R59" s="72">
        <f>VAR(M38:M43)</f>
        <v>201.06666666666661</v>
      </c>
      <c r="S59" s="73">
        <f>VAR(N38:N43)</f>
        <v>29.5</v>
      </c>
      <c r="T59" s="8">
        <f>VAR(M38:N43)</f>
        <v>145.17424242424238</v>
      </c>
      <c r="AO59" t="str">
        <f>AK20</f>
        <v>E</v>
      </c>
      <c r="AP59" s="65">
        <f>VAR(AL20:AL25)</f>
        <v>384.56666666666644</v>
      </c>
      <c r="AQ59" s="66">
        <f>VAR(AM20:AM25)</f>
        <v>283.76666666666659</v>
      </c>
      <c r="AR59">
        <f>VAR(AL20:AM25)</f>
        <v>538.4545454545455</v>
      </c>
    </row>
    <row r="60" spans="1:63" x14ac:dyDescent="0.2">
      <c r="Q60" t="str">
        <f>L44</f>
        <v>N</v>
      </c>
      <c r="R60" s="72">
        <f>VAR(M44:M49)</f>
        <v>40.966666666666697</v>
      </c>
      <c r="S60" s="73">
        <f>VAR(N44:N49)</f>
        <v>1079.3666666666668</v>
      </c>
      <c r="T60" s="8">
        <f>VAR(M44:N49)</f>
        <v>738.60606060606051</v>
      </c>
      <c r="AO60" t="str">
        <f>AK26</f>
        <v>G</v>
      </c>
      <c r="AP60" s="65">
        <f>VAR(AL26:AL31)</f>
        <v>152.26666666666659</v>
      </c>
      <c r="AQ60" s="66">
        <f>VAR(AM26:AM31)</f>
        <v>147.46666666666661</v>
      </c>
      <c r="AR60">
        <f>VAR(AL26:AM31)</f>
        <v>143.06060606060601</v>
      </c>
    </row>
    <row r="61" spans="1:63" x14ac:dyDescent="0.2">
      <c r="Q61" t="str">
        <f>L50</f>
        <v>O</v>
      </c>
      <c r="R61" s="74">
        <f>VAR(M50:M55)</f>
        <v>1383.7666666666664</v>
      </c>
      <c r="S61" s="75">
        <f>VAR(N50:N55)</f>
        <v>77.066666666666791</v>
      </c>
      <c r="T61" s="8">
        <f>VAR(M50:N55)</f>
        <v>827.71969696969711</v>
      </c>
      <c r="AO61" t="str">
        <f>AK32</f>
        <v>H</v>
      </c>
      <c r="AP61" s="65">
        <f>VAR(AL32:AL37)</f>
        <v>62.1666666666667</v>
      </c>
      <c r="AQ61" s="66">
        <f>VAR(AM32:AM37)</f>
        <v>81.766666666666794</v>
      </c>
      <c r="AR61">
        <f>VAR(AL32:AM37)</f>
        <v>121.45454545454545</v>
      </c>
    </row>
    <row r="62" spans="1:63" x14ac:dyDescent="0.2">
      <c r="R62">
        <f>VAR(M2:M55)</f>
        <v>628.65723270440242</v>
      </c>
      <c r="S62">
        <f>VAR(N2:N55)</f>
        <v>310.8832983927324</v>
      </c>
      <c r="T62">
        <f>VAR(M2:N55)</f>
        <v>465.39035998615429</v>
      </c>
      <c r="AO62" t="str">
        <f>AK38</f>
        <v>M</v>
      </c>
      <c r="AP62" s="65">
        <f>VAR(AL38:AL43)</f>
        <v>222.26666666666659</v>
      </c>
      <c r="AQ62" s="66">
        <f>VAR(AM38:AM43)</f>
        <v>47.366666666666788</v>
      </c>
      <c r="AR62">
        <f>VAR(AL38:AM43)</f>
        <v>206.08333333333329</v>
      </c>
    </row>
    <row r="63" spans="1:63" x14ac:dyDescent="0.2">
      <c r="AO63" t="str">
        <f>AK44</f>
        <v>N</v>
      </c>
      <c r="AP63" s="67">
        <f>VAR(AL44:AL49)</f>
        <v>40.666666666666607</v>
      </c>
      <c r="AQ63" s="68">
        <f>VAR(AM44:AM49)</f>
        <v>93.066666666666791</v>
      </c>
      <c r="AR63">
        <f>VAR(AL44:AM49)</f>
        <v>102.27272727272727</v>
      </c>
    </row>
    <row r="64" spans="1:63" x14ac:dyDescent="0.2">
      <c r="AP64">
        <f>VAR(AL2:AL49)</f>
        <v>234.67375886524817</v>
      </c>
      <c r="AQ64">
        <f>VAR(AM2:AM49)</f>
        <v>180.76418439716323</v>
      </c>
      <c r="AR64">
        <f>VAR(AL2:AM49)</f>
        <v>209.83114035087715</v>
      </c>
    </row>
  </sheetData>
  <mergeCells count="1">
    <mergeCell ref="BC1:BC16"/>
  </mergeCells>
  <pageMargins left="0.7" right="0.7" top="0.75" bottom="0.75" header="0.3" footer="0.3"/>
  <pageSetup orientation="portrait" horizontalDpi="0" verticalDpi="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8DB70-BD26-1548-916F-2B5FD719D940}">
  <dimension ref="A1:BL78"/>
  <sheetViews>
    <sheetView topLeftCell="AM1" zoomScale="96" zoomScaleNormal="96" workbookViewId="0">
      <selection activeCell="BK13" sqref="BK13"/>
    </sheetView>
  </sheetViews>
  <sheetFormatPr baseColWidth="10" defaultRowHeight="16" x14ac:dyDescent="0.2"/>
  <cols>
    <col min="1" max="1" width="17.83203125" customWidth="1"/>
    <col min="12" max="12" width="10.83203125" style="21"/>
    <col min="24" max="24" width="10.83203125" style="21"/>
    <col min="45" max="45" width="10.83203125" style="78"/>
    <col min="51" max="51" width="12" customWidth="1"/>
  </cols>
  <sheetData>
    <row r="1" spans="1:64" ht="51" customHeight="1" x14ac:dyDescent="0.2">
      <c r="A1" s="7" t="s">
        <v>492</v>
      </c>
      <c r="B1" s="7" t="s">
        <v>663</v>
      </c>
      <c r="C1" s="7" t="s">
        <v>517</v>
      </c>
      <c r="D1" s="7" t="s">
        <v>443</v>
      </c>
      <c r="E1" s="7" t="s">
        <v>446</v>
      </c>
      <c r="F1" s="7" t="s">
        <v>449</v>
      </c>
      <c r="G1" s="7" t="s">
        <v>452</v>
      </c>
      <c r="H1" s="7" t="s">
        <v>455</v>
      </c>
      <c r="I1" s="7" t="s">
        <v>518</v>
      </c>
      <c r="J1" s="7" t="s">
        <v>456</v>
      </c>
      <c r="M1" s="7" t="s">
        <v>663</v>
      </c>
      <c r="N1" s="7" t="s">
        <v>517</v>
      </c>
      <c r="O1" s="7" t="s">
        <v>518</v>
      </c>
      <c r="P1" s="7" t="s">
        <v>666</v>
      </c>
      <c r="Y1" s="7" t="s">
        <v>663</v>
      </c>
      <c r="Z1" s="7" t="s">
        <v>517</v>
      </c>
      <c r="AA1" s="7" t="s">
        <v>518</v>
      </c>
      <c r="AB1" t="s">
        <v>667</v>
      </c>
      <c r="AI1" s="26" t="s">
        <v>647</v>
      </c>
      <c r="AS1" s="92" t="s">
        <v>764</v>
      </c>
      <c r="AT1" s="7" t="s">
        <v>517</v>
      </c>
      <c r="AU1" s="7" t="s">
        <v>518</v>
      </c>
      <c r="AV1" t="s">
        <v>456</v>
      </c>
      <c r="AW1" s="7" t="s">
        <v>663</v>
      </c>
      <c r="AX1" s="7" t="s">
        <v>765</v>
      </c>
      <c r="AY1" s="7" t="s">
        <v>766</v>
      </c>
    </row>
    <row r="2" spans="1:64" x14ac:dyDescent="0.2">
      <c r="A2" t="s">
        <v>61</v>
      </c>
      <c r="B2" t="s">
        <v>505</v>
      </c>
      <c r="C2">
        <f>SUM(D2:E2)</f>
        <v>19</v>
      </c>
      <c r="D2">
        <v>13</v>
      </c>
      <c r="E2">
        <v>6</v>
      </c>
      <c r="F2">
        <v>236</v>
      </c>
      <c r="G2">
        <v>14</v>
      </c>
      <c r="H2">
        <v>7</v>
      </c>
      <c r="I2">
        <f>SUM(G2:H2)</f>
        <v>21</v>
      </c>
      <c r="J2">
        <v>276</v>
      </c>
      <c r="K2" t="s">
        <v>469</v>
      </c>
      <c r="M2" t="s">
        <v>505</v>
      </c>
      <c r="N2">
        <v>19</v>
      </c>
      <c r="O2">
        <v>21</v>
      </c>
      <c r="Y2" t="s">
        <v>505</v>
      </c>
      <c r="Z2">
        <v>19</v>
      </c>
      <c r="AA2">
        <v>21</v>
      </c>
      <c r="AI2" t="s">
        <v>668</v>
      </c>
      <c r="AS2" s="92"/>
      <c r="AT2">
        <v>19</v>
      </c>
      <c r="AU2">
        <v>21</v>
      </c>
      <c r="AV2">
        <v>276</v>
      </c>
      <c r="AW2" t="s">
        <v>505</v>
      </c>
      <c r="AX2" s="79">
        <f>AT2/AV2</f>
        <v>6.8840579710144928E-2</v>
      </c>
      <c r="AY2" s="79">
        <f>AU2/AV2</f>
        <v>7.6086956521739135E-2</v>
      </c>
    </row>
    <row r="3" spans="1:64" x14ac:dyDescent="0.2">
      <c r="A3" t="s">
        <v>62</v>
      </c>
      <c r="B3" t="s">
        <v>505</v>
      </c>
      <c r="C3">
        <f t="shared" ref="C3:C66" si="0">SUM(D3:E3)</f>
        <v>19</v>
      </c>
      <c r="D3">
        <v>15</v>
      </c>
      <c r="E3">
        <v>4</v>
      </c>
      <c r="F3">
        <v>240</v>
      </c>
      <c r="G3">
        <v>13</v>
      </c>
      <c r="H3">
        <v>6</v>
      </c>
      <c r="I3">
        <f t="shared" ref="I3:I66" si="1">SUM(G3:H3)</f>
        <v>19</v>
      </c>
      <c r="J3">
        <v>278</v>
      </c>
      <c r="K3" t="s">
        <v>469</v>
      </c>
      <c r="M3" t="s">
        <v>505</v>
      </c>
      <c r="N3">
        <v>19</v>
      </c>
      <c r="O3">
        <v>19</v>
      </c>
      <c r="Y3" t="s">
        <v>505</v>
      </c>
      <c r="Z3">
        <v>19</v>
      </c>
      <c r="AA3">
        <v>19</v>
      </c>
      <c r="AI3" t="s">
        <v>669</v>
      </c>
      <c r="AS3" s="92"/>
      <c r="AT3">
        <v>19</v>
      </c>
      <c r="AU3">
        <v>19</v>
      </c>
      <c r="AV3">
        <v>278</v>
      </c>
      <c r="AW3" t="s">
        <v>505</v>
      </c>
      <c r="AX3" s="79">
        <f t="shared" ref="AX3:AX61" si="2">AT3/AV3</f>
        <v>6.83453237410072E-2</v>
      </c>
      <c r="AY3" s="79">
        <f t="shared" ref="AY3:AY61" si="3">AU3/AV3</f>
        <v>6.83453237410072E-2</v>
      </c>
    </row>
    <row r="4" spans="1:64" x14ac:dyDescent="0.2">
      <c r="A4" t="s">
        <v>63</v>
      </c>
      <c r="B4" t="s">
        <v>505</v>
      </c>
      <c r="C4">
        <f t="shared" si="0"/>
        <v>28</v>
      </c>
      <c r="D4">
        <v>14</v>
      </c>
      <c r="E4">
        <v>14</v>
      </c>
      <c r="F4">
        <v>229</v>
      </c>
      <c r="G4">
        <v>10</v>
      </c>
      <c r="H4">
        <v>5</v>
      </c>
      <c r="I4">
        <f t="shared" si="1"/>
        <v>15</v>
      </c>
      <c r="J4">
        <v>272</v>
      </c>
      <c r="K4" t="s">
        <v>469</v>
      </c>
      <c r="M4" t="s">
        <v>505</v>
      </c>
      <c r="N4">
        <v>28</v>
      </c>
      <c r="O4">
        <v>15</v>
      </c>
      <c r="Y4" t="s">
        <v>505</v>
      </c>
      <c r="Z4">
        <v>28</v>
      </c>
      <c r="AA4">
        <v>15</v>
      </c>
      <c r="AI4" t="s">
        <v>670</v>
      </c>
      <c r="AS4" s="92"/>
      <c r="AT4">
        <v>28</v>
      </c>
      <c r="AU4">
        <v>15</v>
      </c>
      <c r="AV4">
        <v>272</v>
      </c>
      <c r="AW4" t="s">
        <v>505</v>
      </c>
      <c r="AX4" s="79">
        <f t="shared" si="2"/>
        <v>0.10294117647058823</v>
      </c>
      <c r="AY4" s="79">
        <f t="shared" si="3"/>
        <v>5.514705882352941E-2</v>
      </c>
    </row>
    <row r="5" spans="1:64" x14ac:dyDescent="0.2">
      <c r="A5" t="s">
        <v>64</v>
      </c>
      <c r="B5" t="s">
        <v>505</v>
      </c>
      <c r="C5">
        <f t="shared" si="0"/>
        <v>22</v>
      </c>
      <c r="D5">
        <v>13</v>
      </c>
      <c r="E5">
        <v>9</v>
      </c>
      <c r="F5">
        <v>190</v>
      </c>
      <c r="G5">
        <v>45</v>
      </c>
      <c r="H5">
        <v>18</v>
      </c>
      <c r="I5">
        <f t="shared" si="1"/>
        <v>63</v>
      </c>
      <c r="J5">
        <v>275</v>
      </c>
      <c r="K5" t="s">
        <v>469</v>
      </c>
      <c r="M5" t="s">
        <v>505</v>
      </c>
      <c r="N5">
        <v>22</v>
      </c>
      <c r="O5">
        <v>63</v>
      </c>
      <c r="Y5" t="s">
        <v>505</v>
      </c>
      <c r="Z5">
        <v>22</v>
      </c>
      <c r="AA5">
        <v>63</v>
      </c>
      <c r="AS5" s="92"/>
      <c r="AT5">
        <v>22</v>
      </c>
      <c r="AU5">
        <v>63</v>
      </c>
      <c r="AV5">
        <v>275</v>
      </c>
      <c r="AW5" t="s">
        <v>505</v>
      </c>
      <c r="AX5" s="79">
        <f t="shared" si="2"/>
        <v>0.08</v>
      </c>
      <c r="AY5" s="79">
        <f t="shared" si="3"/>
        <v>0.2290909090909091</v>
      </c>
    </row>
    <row r="6" spans="1:64" x14ac:dyDescent="0.2">
      <c r="A6" t="s">
        <v>65</v>
      </c>
      <c r="B6" t="s">
        <v>505</v>
      </c>
      <c r="C6">
        <f t="shared" si="0"/>
        <v>17</v>
      </c>
      <c r="D6">
        <v>14</v>
      </c>
      <c r="E6">
        <v>3</v>
      </c>
      <c r="F6">
        <v>237</v>
      </c>
      <c r="G6">
        <v>12</v>
      </c>
      <c r="H6">
        <v>6</v>
      </c>
      <c r="I6">
        <f t="shared" si="1"/>
        <v>18</v>
      </c>
      <c r="J6">
        <v>272</v>
      </c>
      <c r="K6" t="s">
        <v>469</v>
      </c>
      <c r="M6" t="s">
        <v>505</v>
      </c>
      <c r="N6">
        <v>17</v>
      </c>
      <c r="O6">
        <v>18</v>
      </c>
      <c r="Y6" t="s">
        <v>505</v>
      </c>
      <c r="Z6">
        <v>18</v>
      </c>
      <c r="AA6">
        <v>22</v>
      </c>
      <c r="AI6" s="26" t="s">
        <v>649</v>
      </c>
      <c r="AS6" s="92"/>
      <c r="AT6">
        <v>18</v>
      </c>
      <c r="AU6">
        <v>22</v>
      </c>
      <c r="AV6">
        <v>276</v>
      </c>
      <c r="AW6" t="s">
        <v>505</v>
      </c>
      <c r="AX6" s="79">
        <f t="shared" si="2"/>
        <v>6.5217391304347824E-2</v>
      </c>
      <c r="AY6" s="79">
        <f t="shared" si="3"/>
        <v>7.9710144927536225E-2</v>
      </c>
    </row>
    <row r="7" spans="1:64" x14ac:dyDescent="0.2">
      <c r="A7" t="s">
        <v>66</v>
      </c>
      <c r="B7" t="s">
        <v>505</v>
      </c>
      <c r="C7">
        <f t="shared" si="0"/>
        <v>18</v>
      </c>
      <c r="D7">
        <v>13</v>
      </c>
      <c r="E7">
        <v>5</v>
      </c>
      <c r="F7">
        <v>236</v>
      </c>
      <c r="G7">
        <v>14</v>
      </c>
      <c r="H7">
        <v>8</v>
      </c>
      <c r="I7">
        <f t="shared" si="1"/>
        <v>22</v>
      </c>
      <c r="J7">
        <v>276</v>
      </c>
      <c r="K7" t="s">
        <v>469</v>
      </c>
      <c r="M7" t="s">
        <v>505</v>
      </c>
      <c r="N7">
        <v>18</v>
      </c>
      <c r="O7">
        <v>22</v>
      </c>
      <c r="Y7" t="s">
        <v>505</v>
      </c>
      <c r="Z7">
        <v>30</v>
      </c>
      <c r="AA7">
        <v>24</v>
      </c>
      <c r="AI7" t="s">
        <v>671</v>
      </c>
      <c r="AS7" s="92"/>
      <c r="AT7">
        <v>30</v>
      </c>
      <c r="AU7">
        <v>24</v>
      </c>
      <c r="AV7">
        <v>278</v>
      </c>
      <c r="AW7" t="s">
        <v>505</v>
      </c>
      <c r="AX7" s="79">
        <f t="shared" si="2"/>
        <v>0.1079136690647482</v>
      </c>
      <c r="AY7" s="79">
        <f t="shared" si="3"/>
        <v>8.6330935251798566E-2</v>
      </c>
    </row>
    <row r="8" spans="1:64" x14ac:dyDescent="0.2">
      <c r="A8" t="s">
        <v>95</v>
      </c>
      <c r="B8" t="s">
        <v>505</v>
      </c>
      <c r="C8">
        <f t="shared" si="0"/>
        <v>18</v>
      </c>
      <c r="D8">
        <v>14</v>
      </c>
      <c r="E8">
        <v>4</v>
      </c>
      <c r="F8">
        <v>238</v>
      </c>
      <c r="G8">
        <v>15</v>
      </c>
      <c r="H8">
        <v>6</v>
      </c>
      <c r="I8">
        <f t="shared" si="1"/>
        <v>21</v>
      </c>
      <c r="J8">
        <v>277</v>
      </c>
      <c r="K8" t="s">
        <v>470</v>
      </c>
      <c r="M8" t="s">
        <v>505</v>
      </c>
      <c r="N8">
        <v>18</v>
      </c>
      <c r="O8">
        <v>21</v>
      </c>
      <c r="Y8" t="s">
        <v>505</v>
      </c>
      <c r="Z8">
        <v>36</v>
      </c>
      <c r="AA8">
        <v>29</v>
      </c>
      <c r="AI8" t="s">
        <v>672</v>
      </c>
      <c r="AS8" s="92"/>
      <c r="AT8">
        <v>36</v>
      </c>
      <c r="AU8">
        <v>29</v>
      </c>
      <c r="AV8">
        <v>274</v>
      </c>
      <c r="AW8" t="s">
        <v>505</v>
      </c>
      <c r="AX8" s="79">
        <f t="shared" si="2"/>
        <v>0.13138686131386862</v>
      </c>
      <c r="AY8" s="79">
        <f t="shared" si="3"/>
        <v>0.10583941605839416</v>
      </c>
    </row>
    <row r="9" spans="1:64" x14ac:dyDescent="0.2">
      <c r="A9" t="s">
        <v>96</v>
      </c>
      <c r="B9" t="s">
        <v>505</v>
      </c>
      <c r="C9">
        <f t="shared" si="0"/>
        <v>30</v>
      </c>
      <c r="D9">
        <v>14</v>
      </c>
      <c r="E9">
        <v>16</v>
      </c>
      <c r="F9">
        <v>224</v>
      </c>
      <c r="G9">
        <v>17</v>
      </c>
      <c r="H9">
        <v>7</v>
      </c>
      <c r="I9">
        <f t="shared" si="1"/>
        <v>24</v>
      </c>
      <c r="J9">
        <v>278</v>
      </c>
      <c r="K9" t="s">
        <v>470</v>
      </c>
      <c r="M9" t="s">
        <v>505</v>
      </c>
      <c r="N9">
        <v>30</v>
      </c>
      <c r="O9">
        <v>24</v>
      </c>
      <c r="Y9" t="s">
        <v>505</v>
      </c>
      <c r="Z9">
        <v>28</v>
      </c>
      <c r="AA9">
        <v>28</v>
      </c>
      <c r="AI9" t="s">
        <v>674</v>
      </c>
      <c r="AS9" s="92"/>
      <c r="AT9">
        <v>28</v>
      </c>
      <c r="AU9">
        <v>28</v>
      </c>
      <c r="AV9">
        <v>276</v>
      </c>
      <c r="AW9" t="s">
        <v>505</v>
      </c>
      <c r="AX9" s="79">
        <f t="shared" si="2"/>
        <v>0.10144927536231885</v>
      </c>
      <c r="AY9" s="79">
        <f t="shared" si="3"/>
        <v>0.10144927536231885</v>
      </c>
      <c r="BF9" t="s">
        <v>650</v>
      </c>
    </row>
    <row r="10" spans="1:64" x14ac:dyDescent="0.2">
      <c r="A10" t="s">
        <v>97</v>
      </c>
      <c r="B10" t="s">
        <v>505</v>
      </c>
      <c r="C10">
        <f t="shared" si="0"/>
        <v>36</v>
      </c>
      <c r="D10">
        <v>15</v>
      </c>
      <c r="E10">
        <v>21</v>
      </c>
      <c r="F10">
        <v>209</v>
      </c>
      <c r="G10">
        <v>19</v>
      </c>
      <c r="H10">
        <v>10</v>
      </c>
      <c r="I10">
        <f t="shared" si="1"/>
        <v>29</v>
      </c>
      <c r="J10">
        <v>274</v>
      </c>
      <c r="K10" t="s">
        <v>470</v>
      </c>
      <c r="M10" t="s">
        <v>505</v>
      </c>
      <c r="N10">
        <v>36</v>
      </c>
      <c r="O10">
        <v>29</v>
      </c>
      <c r="Y10" t="s">
        <v>505</v>
      </c>
      <c r="Z10">
        <v>16</v>
      </c>
      <c r="AA10">
        <v>32</v>
      </c>
      <c r="AS10" s="92"/>
      <c r="AT10">
        <v>16</v>
      </c>
      <c r="AU10">
        <v>32</v>
      </c>
      <c r="AV10">
        <v>278</v>
      </c>
      <c r="AW10" t="s">
        <v>505</v>
      </c>
      <c r="AX10" s="79">
        <f t="shared" si="2"/>
        <v>5.7553956834532377E-2</v>
      </c>
      <c r="AY10" s="79">
        <f t="shared" si="3"/>
        <v>0.11510791366906475</v>
      </c>
    </row>
    <row r="11" spans="1:64" ht="17" thickBot="1" x14ac:dyDescent="0.25">
      <c r="A11" t="s">
        <v>98</v>
      </c>
      <c r="B11" t="s">
        <v>505</v>
      </c>
      <c r="C11">
        <f t="shared" si="0"/>
        <v>28</v>
      </c>
      <c r="D11">
        <v>13</v>
      </c>
      <c r="E11">
        <v>15</v>
      </c>
      <c r="F11">
        <v>220</v>
      </c>
      <c r="G11">
        <v>20</v>
      </c>
      <c r="H11">
        <v>8</v>
      </c>
      <c r="I11">
        <f t="shared" si="1"/>
        <v>28</v>
      </c>
      <c r="J11">
        <v>276</v>
      </c>
      <c r="K11" t="s">
        <v>470</v>
      </c>
      <c r="M11" t="s">
        <v>505</v>
      </c>
      <c r="N11">
        <v>28</v>
      </c>
      <c r="O11">
        <v>28</v>
      </c>
      <c r="Y11" t="s">
        <v>505</v>
      </c>
      <c r="Z11">
        <v>53</v>
      </c>
      <c r="AA11">
        <v>33</v>
      </c>
      <c r="AI11" s="26" t="s">
        <v>534</v>
      </c>
      <c r="AS11" s="92"/>
      <c r="AT11">
        <v>53</v>
      </c>
      <c r="AU11">
        <v>33</v>
      </c>
      <c r="AV11">
        <v>276</v>
      </c>
      <c r="AW11" t="s">
        <v>505</v>
      </c>
      <c r="AX11" s="79">
        <f t="shared" si="2"/>
        <v>0.19202898550724637</v>
      </c>
      <c r="AY11" s="79">
        <f t="shared" si="3"/>
        <v>0.11956521739130435</v>
      </c>
      <c r="BA11" t="s">
        <v>614</v>
      </c>
      <c r="BB11" t="str">
        <f>IF(COUNTIF(BB13:BC18,BB13)=COUNT(BB13:BC18),"balanced","unbalanced")</f>
        <v>balanced</v>
      </c>
      <c r="BF11" t="s">
        <v>570</v>
      </c>
      <c r="BJ11" s="33" t="s">
        <v>562</v>
      </c>
      <c r="BK11" s="33">
        <v>0.05</v>
      </c>
    </row>
    <row r="12" spans="1:64" ht="17" thickTop="1" x14ac:dyDescent="0.2">
      <c r="A12" t="s">
        <v>99</v>
      </c>
      <c r="B12" t="s">
        <v>505</v>
      </c>
      <c r="C12">
        <f t="shared" si="0"/>
        <v>16</v>
      </c>
      <c r="D12">
        <v>13</v>
      </c>
      <c r="E12">
        <v>3</v>
      </c>
      <c r="F12">
        <v>230</v>
      </c>
      <c r="G12">
        <v>25</v>
      </c>
      <c r="H12">
        <v>7</v>
      </c>
      <c r="I12">
        <f t="shared" si="1"/>
        <v>32</v>
      </c>
      <c r="J12">
        <v>278</v>
      </c>
      <c r="K12" t="s">
        <v>470</v>
      </c>
      <c r="M12" t="s">
        <v>505</v>
      </c>
      <c r="N12">
        <v>16</v>
      </c>
      <c r="O12">
        <v>32</v>
      </c>
      <c r="Y12" t="s">
        <v>504</v>
      </c>
      <c r="Z12">
        <v>22</v>
      </c>
      <c r="AA12">
        <v>19</v>
      </c>
      <c r="AI12" t="s">
        <v>675</v>
      </c>
      <c r="AS12" s="92"/>
      <c r="AT12">
        <v>22</v>
      </c>
      <c r="AU12">
        <v>19</v>
      </c>
      <c r="AV12">
        <v>276</v>
      </c>
      <c r="AW12" t="s">
        <v>504</v>
      </c>
      <c r="AX12" s="79">
        <f t="shared" si="2"/>
        <v>7.9710144927536225E-2</v>
      </c>
      <c r="AY12" s="79">
        <f t="shared" si="3"/>
        <v>6.8840579710144928E-2</v>
      </c>
      <c r="BB12" s="33" t="str">
        <f>AX1</f>
        <v>proportion of any loss of dubius</v>
      </c>
      <c r="BC12" s="33" t="str">
        <f>AY1</f>
        <v>proportion of any loss of pratensis</v>
      </c>
      <c r="BF12" s="30"/>
      <c r="BG12" s="30" t="s">
        <v>566</v>
      </c>
      <c r="BH12" s="30" t="s">
        <v>541</v>
      </c>
      <c r="BI12" s="30" t="s">
        <v>572</v>
      </c>
      <c r="BJ12" s="30" t="s">
        <v>542</v>
      </c>
      <c r="BK12" s="30" t="s">
        <v>652</v>
      </c>
      <c r="BL12" s="30" t="s">
        <v>653</v>
      </c>
    </row>
    <row r="13" spans="1:64" x14ac:dyDescent="0.2">
      <c r="A13" t="s">
        <v>100</v>
      </c>
      <c r="B13" t="s">
        <v>505</v>
      </c>
      <c r="C13">
        <f t="shared" si="0"/>
        <v>53</v>
      </c>
      <c r="D13">
        <v>16</v>
      </c>
      <c r="E13">
        <v>37</v>
      </c>
      <c r="F13">
        <v>190</v>
      </c>
      <c r="G13">
        <v>15</v>
      </c>
      <c r="H13">
        <v>18</v>
      </c>
      <c r="I13">
        <f t="shared" si="1"/>
        <v>33</v>
      </c>
      <c r="J13">
        <v>276</v>
      </c>
      <c r="K13" t="s">
        <v>470</v>
      </c>
      <c r="M13" t="s">
        <v>505</v>
      </c>
      <c r="N13">
        <v>53</v>
      </c>
      <c r="O13">
        <v>33</v>
      </c>
      <c r="Y13" t="s">
        <v>504</v>
      </c>
      <c r="Z13">
        <v>18</v>
      </c>
      <c r="AA13">
        <v>24</v>
      </c>
      <c r="AI13" t="s">
        <v>676</v>
      </c>
      <c r="AS13" s="92"/>
      <c r="AT13">
        <v>18</v>
      </c>
      <c r="AU13">
        <v>24</v>
      </c>
      <c r="AV13">
        <v>276</v>
      </c>
      <c r="AW13" t="s">
        <v>504</v>
      </c>
      <c r="AX13" s="79">
        <f t="shared" si="2"/>
        <v>6.5217391304347824E-2</v>
      </c>
      <c r="AY13" s="79">
        <f t="shared" si="3"/>
        <v>8.6956521739130432E-2</v>
      </c>
      <c r="BA13" t="str">
        <f>AW2</f>
        <v>I</v>
      </c>
      <c r="BB13" s="63">
        <f>COUNT(AX2:AX11)</f>
        <v>10</v>
      </c>
      <c r="BC13" s="64">
        <f>COUNT(AY2:AY11)</f>
        <v>10</v>
      </c>
      <c r="BD13">
        <f>COUNT(AX2:AY11)</f>
        <v>20</v>
      </c>
      <c r="BF13" t="s">
        <v>654</v>
      </c>
      <c r="BG13">
        <f>DEVSQ(BD23:BD28)*BD13</f>
        <v>7.5819569218143696E-3</v>
      </c>
      <c r="BH13">
        <f>COUNT(BD23:BD28)-1</f>
        <v>5</v>
      </c>
      <c r="BI13">
        <f>BG13/BH13</f>
        <v>1.516391384362874E-3</v>
      </c>
      <c r="BJ13">
        <f>BI13/BI16</f>
        <v>1.0134851815357806</v>
      </c>
      <c r="BK13" s="1">
        <f>_xlfn.F.DIST.RT(BJ13,BH13,BH16)</f>
        <v>0.41340953132885094</v>
      </c>
      <c r="BL13">
        <f>BG13/(BG13+BG16)</f>
        <v>4.4817734789651315E-2</v>
      </c>
    </row>
    <row r="14" spans="1:64" x14ac:dyDescent="0.2">
      <c r="A14" t="s">
        <v>67</v>
      </c>
      <c r="B14" t="s">
        <v>504</v>
      </c>
      <c r="C14">
        <f t="shared" si="0"/>
        <v>22</v>
      </c>
      <c r="D14">
        <v>13</v>
      </c>
      <c r="E14">
        <v>9</v>
      </c>
      <c r="F14">
        <v>235</v>
      </c>
      <c r="G14">
        <v>12</v>
      </c>
      <c r="H14">
        <v>7</v>
      </c>
      <c r="I14">
        <f t="shared" si="1"/>
        <v>19</v>
      </c>
      <c r="J14">
        <v>276</v>
      </c>
      <c r="K14" t="s">
        <v>469</v>
      </c>
      <c r="M14" t="s">
        <v>504</v>
      </c>
      <c r="N14">
        <v>22</v>
      </c>
      <c r="O14">
        <v>19</v>
      </c>
      <c r="Y14" t="s">
        <v>504</v>
      </c>
      <c r="Z14">
        <v>18</v>
      </c>
      <c r="AA14">
        <v>19</v>
      </c>
      <c r="AS14" s="92"/>
      <c r="AT14">
        <v>18</v>
      </c>
      <c r="AU14">
        <v>19</v>
      </c>
      <c r="AV14">
        <v>275</v>
      </c>
      <c r="AW14" t="s">
        <v>504</v>
      </c>
      <c r="AX14" s="79">
        <f t="shared" si="2"/>
        <v>6.545454545454546E-2</v>
      </c>
      <c r="AY14" s="79">
        <f t="shared" si="3"/>
        <v>6.9090909090909092E-2</v>
      </c>
      <c r="BA14" t="str">
        <f>AW12</f>
        <v>II</v>
      </c>
      <c r="BB14" s="65">
        <f>COUNT(AX12:AX21)</f>
        <v>10</v>
      </c>
      <c r="BC14" s="66">
        <f>COUNT(AY12:AY21)</f>
        <v>10</v>
      </c>
      <c r="BD14">
        <f>COUNT(AX12:AY21)</f>
        <v>20</v>
      </c>
      <c r="BF14" t="s">
        <v>655</v>
      </c>
      <c r="BG14">
        <f>DEVSQ(BB29:BC29)*BB19</f>
        <v>2.5771418259888691E-3</v>
      </c>
      <c r="BH14">
        <f>COUNT(BB29:BC29)-1</f>
        <v>1</v>
      </c>
      <c r="BI14">
        <f>BG14/BH14</f>
        <v>2.5771418259888691E-3</v>
      </c>
      <c r="BJ14">
        <f>BI14/BI16</f>
        <v>1.722441236668721</v>
      </c>
      <c r="BK14">
        <f>_xlfn.F.DIST.RT(BJ14,BH14,BH16)</f>
        <v>0.19216145455966369</v>
      </c>
      <c r="BL14">
        <f>BG14/(BG14+BG16)</f>
        <v>1.569816727786302E-2</v>
      </c>
    </row>
    <row r="15" spans="1:64" x14ac:dyDescent="0.2">
      <c r="A15" t="s">
        <v>68</v>
      </c>
      <c r="B15" t="s">
        <v>504</v>
      </c>
      <c r="C15">
        <f t="shared" si="0"/>
        <v>18</v>
      </c>
      <c r="D15">
        <v>13</v>
      </c>
      <c r="E15">
        <v>5</v>
      </c>
      <c r="F15">
        <v>234</v>
      </c>
      <c r="G15">
        <v>17</v>
      </c>
      <c r="H15">
        <v>7</v>
      </c>
      <c r="I15">
        <f t="shared" si="1"/>
        <v>24</v>
      </c>
      <c r="J15">
        <v>276</v>
      </c>
      <c r="K15" t="s">
        <v>469</v>
      </c>
      <c r="M15" t="s">
        <v>504</v>
      </c>
      <c r="N15">
        <v>18</v>
      </c>
      <c r="O15">
        <v>24</v>
      </c>
      <c r="Y15" t="s">
        <v>504</v>
      </c>
      <c r="Z15">
        <v>19</v>
      </c>
      <c r="AA15">
        <v>32</v>
      </c>
      <c r="AI15" s="26" t="s">
        <v>535</v>
      </c>
      <c r="AS15" s="92"/>
      <c r="AT15">
        <v>19</v>
      </c>
      <c r="AU15">
        <v>32</v>
      </c>
      <c r="AV15">
        <v>276</v>
      </c>
      <c r="AW15" t="s">
        <v>504</v>
      </c>
      <c r="AX15" s="79">
        <f t="shared" si="2"/>
        <v>6.8840579710144928E-2</v>
      </c>
      <c r="AY15" s="79">
        <f t="shared" si="3"/>
        <v>0.11594202898550725</v>
      </c>
      <c r="BA15" t="str">
        <f>AW22</f>
        <v>III</v>
      </c>
      <c r="BB15" s="65">
        <f>COUNT(AX22:AX31)</f>
        <v>10</v>
      </c>
      <c r="BC15" s="66">
        <f>COUNT(AY22:AY31)</f>
        <v>10</v>
      </c>
      <c r="BD15">
        <f>COUNT(AX22:AY31)</f>
        <v>20</v>
      </c>
      <c r="BF15" t="s">
        <v>656</v>
      </c>
      <c r="BG15">
        <f>BG17-BG13-BG14-BG16</f>
        <v>2.1992267075932326E-3</v>
      </c>
      <c r="BH15">
        <f>BH14*BH13</f>
        <v>5</v>
      </c>
      <c r="BI15">
        <f>BG15/BH15</f>
        <v>4.3984534151864649E-4</v>
      </c>
      <c r="BJ15">
        <f>BI15/BI16</f>
        <v>0.29397208424788707</v>
      </c>
      <c r="BK15">
        <f>_xlfn.F.DIST.RT(BJ15,BH15,BH16)</f>
        <v>0.9153554466215158</v>
      </c>
      <c r="BL15">
        <f>BG15/(BG15+BG16)</f>
        <v>1.3427078609431129E-2</v>
      </c>
    </row>
    <row r="16" spans="1:64" x14ac:dyDescent="0.2">
      <c r="A16" t="s">
        <v>69</v>
      </c>
      <c r="B16" t="s">
        <v>504</v>
      </c>
      <c r="C16">
        <f t="shared" si="0"/>
        <v>62</v>
      </c>
      <c r="D16">
        <v>22</v>
      </c>
      <c r="E16">
        <v>40</v>
      </c>
      <c r="F16">
        <v>195</v>
      </c>
      <c r="G16">
        <v>11</v>
      </c>
      <c r="H16">
        <v>5</v>
      </c>
      <c r="I16">
        <f t="shared" si="1"/>
        <v>16</v>
      </c>
      <c r="J16">
        <v>273</v>
      </c>
      <c r="K16" t="s">
        <v>469</v>
      </c>
      <c r="M16" t="s">
        <v>504</v>
      </c>
      <c r="N16">
        <v>62</v>
      </c>
      <c r="O16">
        <v>16</v>
      </c>
      <c r="Y16" t="s">
        <v>504</v>
      </c>
      <c r="Z16">
        <v>25</v>
      </c>
      <c r="AA16">
        <v>20</v>
      </c>
      <c r="AI16" t="s">
        <v>677</v>
      </c>
      <c r="AS16" s="92"/>
      <c r="AT16">
        <v>25</v>
      </c>
      <c r="AU16">
        <v>20</v>
      </c>
      <c r="AV16">
        <v>274</v>
      </c>
      <c r="AW16" t="s">
        <v>504</v>
      </c>
      <c r="AX16" s="79">
        <f t="shared" si="2"/>
        <v>9.1240875912408759E-2</v>
      </c>
      <c r="AY16" s="79">
        <f t="shared" si="3"/>
        <v>7.2992700729927001E-2</v>
      </c>
      <c r="BA16" t="str">
        <f>AW32</f>
        <v>IV</v>
      </c>
      <c r="BB16" s="65">
        <f>COUNT(AX32:AX41)</f>
        <v>10</v>
      </c>
      <c r="BC16" s="66">
        <f>COUNT(AY32:AY41)</f>
        <v>10</v>
      </c>
      <c r="BD16">
        <f>COUNT(AX32:AY41)</f>
        <v>20</v>
      </c>
      <c r="BF16" t="s">
        <v>657</v>
      </c>
      <c r="BG16">
        <f>SUM(BB33:BC38)*(BB13-1)</f>
        <v>0.16159118307287115</v>
      </c>
      <c r="BH16">
        <f>BH17-BH13-BH14-BH15</f>
        <v>108</v>
      </c>
      <c r="BI16">
        <f>BG16/BH16</f>
        <v>1.4962146580821403E-3</v>
      </c>
    </row>
    <row r="17" spans="1:64" x14ac:dyDescent="0.2">
      <c r="A17" t="s">
        <v>70</v>
      </c>
      <c r="B17" t="s">
        <v>504</v>
      </c>
      <c r="C17">
        <f t="shared" si="0"/>
        <v>18</v>
      </c>
      <c r="D17">
        <v>12</v>
      </c>
      <c r="E17">
        <v>6</v>
      </c>
      <c r="F17">
        <v>238</v>
      </c>
      <c r="G17">
        <v>13</v>
      </c>
      <c r="H17">
        <v>6</v>
      </c>
      <c r="I17">
        <f t="shared" si="1"/>
        <v>19</v>
      </c>
      <c r="J17">
        <v>275</v>
      </c>
      <c r="K17" t="s">
        <v>469</v>
      </c>
      <c r="M17" t="s">
        <v>504</v>
      </c>
      <c r="N17">
        <v>18</v>
      </c>
      <c r="O17">
        <v>19</v>
      </c>
      <c r="Y17" t="s">
        <v>504</v>
      </c>
      <c r="Z17">
        <v>23</v>
      </c>
      <c r="AA17">
        <v>52</v>
      </c>
      <c r="AI17" t="s">
        <v>678</v>
      </c>
      <c r="AS17" s="92"/>
      <c r="AT17">
        <v>23</v>
      </c>
      <c r="AU17">
        <v>52</v>
      </c>
      <c r="AV17">
        <v>275</v>
      </c>
      <c r="AW17" t="s">
        <v>504</v>
      </c>
      <c r="AX17" s="79">
        <f t="shared" si="2"/>
        <v>8.3636363636363634E-2</v>
      </c>
      <c r="AY17" s="79">
        <f t="shared" si="3"/>
        <v>0.18909090909090909</v>
      </c>
      <c r="BA17" t="str">
        <f>AW42</f>
        <v>V</v>
      </c>
      <c r="BB17" s="65">
        <f>COUNT(AX42:AX51)</f>
        <v>10</v>
      </c>
      <c r="BC17" s="66">
        <f>COUNT(AY42:AY51)</f>
        <v>10</v>
      </c>
      <c r="BD17">
        <f>COUNT(AX42:AY51)</f>
        <v>20</v>
      </c>
      <c r="BF17" s="32" t="s">
        <v>579</v>
      </c>
      <c r="BG17" s="32">
        <f>BI17*BH17</f>
        <v>0.17394950852826763</v>
      </c>
      <c r="BH17" s="32">
        <f>BD19-1</f>
        <v>119</v>
      </c>
      <c r="BI17" s="32">
        <f>BD39</f>
        <v>1.4617605758677952E-3</v>
      </c>
      <c r="BJ17" s="32"/>
      <c r="BK17" s="32"/>
      <c r="BL17" s="32"/>
    </row>
    <row r="18" spans="1:64" x14ac:dyDescent="0.2">
      <c r="A18" t="s">
        <v>71</v>
      </c>
      <c r="B18" t="s">
        <v>504</v>
      </c>
      <c r="C18">
        <f t="shared" si="0"/>
        <v>19</v>
      </c>
      <c r="D18">
        <v>14</v>
      </c>
      <c r="E18">
        <v>5</v>
      </c>
      <c r="F18">
        <v>225</v>
      </c>
      <c r="G18">
        <v>22</v>
      </c>
      <c r="H18">
        <v>10</v>
      </c>
      <c r="I18">
        <f t="shared" si="1"/>
        <v>32</v>
      </c>
      <c r="J18">
        <v>276</v>
      </c>
      <c r="K18" t="s">
        <v>469</v>
      </c>
      <c r="M18" t="s">
        <v>504</v>
      </c>
      <c r="N18">
        <v>19</v>
      </c>
      <c r="O18">
        <v>32</v>
      </c>
      <c r="Y18" t="s">
        <v>504</v>
      </c>
      <c r="Z18">
        <v>23</v>
      </c>
      <c r="AA18">
        <v>37</v>
      </c>
      <c r="AS18" s="92"/>
      <c r="AT18">
        <v>23</v>
      </c>
      <c r="AU18">
        <v>37</v>
      </c>
      <c r="AV18">
        <v>275</v>
      </c>
      <c r="AW18" t="s">
        <v>504</v>
      </c>
      <c r="AX18" s="79">
        <f t="shared" si="2"/>
        <v>8.3636363636363634E-2</v>
      </c>
      <c r="AY18" s="79">
        <f t="shared" si="3"/>
        <v>0.13454545454545455</v>
      </c>
      <c r="BA18" t="str">
        <f>AW52</f>
        <v>VI</v>
      </c>
      <c r="BB18" s="67">
        <f>COUNT(AX52:AX61)</f>
        <v>10</v>
      </c>
      <c r="BC18" s="68">
        <f>COUNT(AY52:AY61)</f>
        <v>10</v>
      </c>
      <c r="BD18">
        <f>COUNT(AX52:AY61)</f>
        <v>20</v>
      </c>
    </row>
    <row r="19" spans="1:64" x14ac:dyDescent="0.2">
      <c r="A19" t="s">
        <v>72</v>
      </c>
      <c r="B19" t="s">
        <v>504</v>
      </c>
      <c r="C19">
        <f t="shared" si="0"/>
        <v>17</v>
      </c>
      <c r="D19">
        <v>14</v>
      </c>
      <c r="E19">
        <v>3</v>
      </c>
      <c r="F19">
        <v>236</v>
      </c>
      <c r="G19">
        <v>16</v>
      </c>
      <c r="H19">
        <v>6</v>
      </c>
      <c r="I19">
        <f t="shared" si="1"/>
        <v>22</v>
      </c>
      <c r="J19">
        <v>275</v>
      </c>
      <c r="K19" t="s">
        <v>469</v>
      </c>
      <c r="M19" t="s">
        <v>504</v>
      </c>
      <c r="N19">
        <v>17</v>
      </c>
      <c r="O19">
        <v>22</v>
      </c>
      <c r="Y19" t="s">
        <v>504</v>
      </c>
      <c r="Z19">
        <v>40</v>
      </c>
      <c r="AA19">
        <v>17</v>
      </c>
      <c r="AH19" t="s">
        <v>650</v>
      </c>
      <c r="AS19" s="92"/>
      <c r="AT19">
        <v>40</v>
      </c>
      <c r="AU19">
        <v>17</v>
      </c>
      <c r="AV19">
        <v>276</v>
      </c>
      <c r="AW19" t="s">
        <v>504</v>
      </c>
      <c r="AX19" s="79">
        <f t="shared" si="2"/>
        <v>0.14492753623188406</v>
      </c>
      <c r="AY19" s="79">
        <f t="shared" si="3"/>
        <v>6.1594202898550728E-2</v>
      </c>
      <c r="BB19">
        <f>COUNT(AX2:AX61)</f>
        <v>60</v>
      </c>
      <c r="BC19">
        <f>COUNT(AY2:AY61)</f>
        <v>60</v>
      </c>
      <c r="BD19">
        <f>COUNT(AX2:AY61)</f>
        <v>120</v>
      </c>
    </row>
    <row r="20" spans="1:64" x14ac:dyDescent="0.2">
      <c r="A20" t="s">
        <v>101</v>
      </c>
      <c r="B20" t="s">
        <v>504</v>
      </c>
      <c r="C20">
        <f t="shared" si="0"/>
        <v>25</v>
      </c>
      <c r="D20">
        <v>19</v>
      </c>
      <c r="E20">
        <v>6</v>
      </c>
      <c r="F20">
        <v>229</v>
      </c>
      <c r="G20">
        <v>13</v>
      </c>
      <c r="H20">
        <v>7</v>
      </c>
      <c r="I20">
        <f t="shared" si="1"/>
        <v>20</v>
      </c>
      <c r="J20">
        <v>274</v>
      </c>
      <c r="K20" t="s">
        <v>470</v>
      </c>
      <c r="M20" t="s">
        <v>504</v>
      </c>
      <c r="N20">
        <v>25</v>
      </c>
      <c r="O20">
        <v>20</v>
      </c>
      <c r="Y20" t="s">
        <v>504</v>
      </c>
      <c r="Z20">
        <v>38</v>
      </c>
      <c r="AA20">
        <v>22</v>
      </c>
      <c r="AS20" s="92"/>
      <c r="AT20">
        <v>38</v>
      </c>
      <c r="AU20">
        <v>22</v>
      </c>
      <c r="AV20">
        <v>275</v>
      </c>
      <c r="AW20" t="s">
        <v>504</v>
      </c>
      <c r="AX20" s="79">
        <f t="shared" si="2"/>
        <v>0.13818181818181818</v>
      </c>
      <c r="AY20" s="79">
        <f t="shared" si="3"/>
        <v>0.08</v>
      </c>
    </row>
    <row r="21" spans="1:64" ht="17" thickBot="1" x14ac:dyDescent="0.25">
      <c r="A21" t="s">
        <v>102</v>
      </c>
      <c r="B21" t="s">
        <v>504</v>
      </c>
      <c r="C21">
        <f t="shared" si="0"/>
        <v>23</v>
      </c>
      <c r="D21">
        <v>14</v>
      </c>
      <c r="E21">
        <v>9</v>
      </c>
      <c r="F21">
        <v>200</v>
      </c>
      <c r="G21">
        <v>41</v>
      </c>
      <c r="H21">
        <v>11</v>
      </c>
      <c r="I21">
        <f t="shared" si="1"/>
        <v>52</v>
      </c>
      <c r="J21">
        <v>275</v>
      </c>
      <c r="K21" t="s">
        <v>470</v>
      </c>
      <c r="M21" t="s">
        <v>504</v>
      </c>
      <c r="N21">
        <v>23</v>
      </c>
      <c r="O21">
        <v>52</v>
      </c>
      <c r="Y21" t="s">
        <v>504</v>
      </c>
      <c r="Z21">
        <v>50</v>
      </c>
      <c r="AA21">
        <v>27</v>
      </c>
      <c r="AC21" t="s">
        <v>614</v>
      </c>
      <c r="AD21" t="str">
        <f>IF(COUNTIF(AD23:AE28,AD23)=COUNT(AD23:AE28),"balanced","unbalanced")</f>
        <v>balanced</v>
      </c>
      <c r="AH21" t="s">
        <v>570</v>
      </c>
      <c r="AL21" s="33" t="s">
        <v>562</v>
      </c>
      <c r="AM21" s="33">
        <v>0.05</v>
      </c>
      <c r="AS21" s="92"/>
      <c r="AT21">
        <v>50</v>
      </c>
      <c r="AU21">
        <v>27</v>
      </c>
      <c r="AV21">
        <v>277</v>
      </c>
      <c r="AW21" t="s">
        <v>504</v>
      </c>
      <c r="AX21" s="79">
        <f t="shared" si="2"/>
        <v>0.18050541516245489</v>
      </c>
      <c r="AY21" s="79">
        <f t="shared" si="3"/>
        <v>9.7472924187725629E-2</v>
      </c>
      <c r="BA21" t="s">
        <v>615</v>
      </c>
    </row>
    <row r="22" spans="1:64" ht="52" thickTop="1" x14ac:dyDescent="0.2">
      <c r="A22" t="s">
        <v>103</v>
      </c>
      <c r="B22" t="s">
        <v>504</v>
      </c>
      <c r="C22">
        <f t="shared" si="0"/>
        <v>23</v>
      </c>
      <c r="D22">
        <v>13</v>
      </c>
      <c r="E22">
        <v>10</v>
      </c>
      <c r="F22">
        <v>215</v>
      </c>
      <c r="G22">
        <v>28</v>
      </c>
      <c r="H22">
        <v>9</v>
      </c>
      <c r="I22">
        <f t="shared" si="1"/>
        <v>37</v>
      </c>
      <c r="J22">
        <v>275</v>
      </c>
      <c r="K22" t="s">
        <v>470</v>
      </c>
      <c r="M22" t="s">
        <v>504</v>
      </c>
      <c r="N22">
        <v>23</v>
      </c>
      <c r="O22">
        <v>37</v>
      </c>
      <c r="Y22" t="s">
        <v>503</v>
      </c>
      <c r="Z22">
        <v>20</v>
      </c>
      <c r="AA22">
        <v>26</v>
      </c>
      <c r="AD22" s="33" t="str">
        <f>Z1</f>
        <v>loss of any dubius alleles</v>
      </c>
      <c r="AE22" s="33" t="str">
        <f>AA1</f>
        <v>loss of any pratensis alleles</v>
      </c>
      <c r="AH22" s="30"/>
      <c r="AI22" s="30" t="s">
        <v>566</v>
      </c>
      <c r="AJ22" s="30" t="s">
        <v>541</v>
      </c>
      <c r="AK22" s="30" t="s">
        <v>572</v>
      </c>
      <c r="AL22" s="30" t="s">
        <v>542</v>
      </c>
      <c r="AM22" s="30" t="s">
        <v>652</v>
      </c>
      <c r="AN22" s="30" t="s">
        <v>653</v>
      </c>
      <c r="AS22" s="92"/>
      <c r="AT22">
        <v>20</v>
      </c>
      <c r="AU22">
        <v>26</v>
      </c>
      <c r="AV22">
        <v>275</v>
      </c>
      <c r="AW22" t="s">
        <v>503</v>
      </c>
      <c r="AX22" s="79">
        <f t="shared" si="2"/>
        <v>7.2727272727272724E-2</v>
      </c>
      <c r="AY22" s="79">
        <f t="shared" si="3"/>
        <v>9.4545454545454544E-2</v>
      </c>
      <c r="BB22" s="88" t="str">
        <f>AX1</f>
        <v>proportion of any loss of dubius</v>
      </c>
      <c r="BC22" s="88" t="str">
        <f>AY1</f>
        <v>proportion of any loss of pratensis</v>
      </c>
    </row>
    <row r="23" spans="1:64" x14ac:dyDescent="0.2">
      <c r="A23" t="s">
        <v>104</v>
      </c>
      <c r="B23" t="s">
        <v>504</v>
      </c>
      <c r="C23">
        <f t="shared" si="0"/>
        <v>40</v>
      </c>
      <c r="D23">
        <v>26</v>
      </c>
      <c r="E23">
        <v>14</v>
      </c>
      <c r="F23">
        <v>219</v>
      </c>
      <c r="G23">
        <v>11</v>
      </c>
      <c r="H23">
        <v>6</v>
      </c>
      <c r="I23">
        <f t="shared" si="1"/>
        <v>17</v>
      </c>
      <c r="J23">
        <v>276</v>
      </c>
      <c r="K23" t="s">
        <v>470</v>
      </c>
      <c r="M23" t="s">
        <v>504</v>
      </c>
      <c r="N23">
        <v>40</v>
      </c>
      <c r="O23">
        <v>17</v>
      </c>
      <c r="Y23" t="s">
        <v>503</v>
      </c>
      <c r="Z23">
        <v>17</v>
      </c>
      <c r="AA23">
        <v>22</v>
      </c>
      <c r="AC23" t="str">
        <f>Y2</f>
        <v>I</v>
      </c>
      <c r="AD23" s="63">
        <f>COUNT(Z2:Z11)</f>
        <v>10</v>
      </c>
      <c r="AE23" s="64">
        <f>COUNT(AA2:AA11)</f>
        <v>10</v>
      </c>
      <c r="AF23">
        <f>COUNT(Z2:AA11)</f>
        <v>20</v>
      </c>
      <c r="AH23" t="s">
        <v>654</v>
      </c>
      <c r="AI23">
        <f>DEVSQ(AF33:AF38)*AF23</f>
        <v>583.06666666666706</v>
      </c>
      <c r="AJ23">
        <f>COUNT(AF33:AF38)-1</f>
        <v>5</v>
      </c>
      <c r="AK23">
        <f>AI23/AJ23</f>
        <v>116.61333333333341</v>
      </c>
      <c r="AL23">
        <f>AK23/AK26</f>
        <v>1.0367336187026681</v>
      </c>
      <c r="AM23" s="1">
        <f>_xlfn.F.DIST.RT(AL23,AJ23,AJ26)</f>
        <v>0.39989128896386339</v>
      </c>
      <c r="AN23">
        <f>AI23/(AI23+AI26)</f>
        <v>4.5798728569483617E-2</v>
      </c>
      <c r="AS23" s="92"/>
      <c r="AT23">
        <v>17</v>
      </c>
      <c r="AU23">
        <v>22</v>
      </c>
      <c r="AV23">
        <v>279</v>
      </c>
      <c r="AW23" t="s">
        <v>503</v>
      </c>
      <c r="AX23" s="79">
        <f t="shared" si="2"/>
        <v>6.093189964157706E-2</v>
      </c>
      <c r="AY23" s="79">
        <f t="shared" si="3"/>
        <v>7.8853046594982074E-2</v>
      </c>
      <c r="BA23" t="str">
        <f>AW2</f>
        <v>I</v>
      </c>
      <c r="BB23" s="81">
        <f>AVERAGE(AX2:AX11)</f>
        <v>9.7567721930880244E-2</v>
      </c>
      <c r="BC23" s="82">
        <f>AVERAGE(AY2:AY11)</f>
        <v>0.10366731508376019</v>
      </c>
      <c r="BD23" s="79">
        <f>AVERAGE(AX2:AY11)</f>
        <v>0.10061751850732022</v>
      </c>
    </row>
    <row r="24" spans="1:64" x14ac:dyDescent="0.2">
      <c r="A24" t="s">
        <v>105</v>
      </c>
      <c r="B24" t="s">
        <v>504</v>
      </c>
      <c r="C24">
        <f t="shared" si="0"/>
        <v>38</v>
      </c>
      <c r="D24">
        <v>13</v>
      </c>
      <c r="E24">
        <v>25</v>
      </c>
      <c r="F24">
        <v>215</v>
      </c>
      <c r="G24">
        <v>13</v>
      </c>
      <c r="H24">
        <v>9</v>
      </c>
      <c r="I24">
        <f t="shared" si="1"/>
        <v>22</v>
      </c>
      <c r="J24">
        <v>275</v>
      </c>
      <c r="K24" t="s">
        <v>470</v>
      </c>
      <c r="M24" t="s">
        <v>504</v>
      </c>
      <c r="N24">
        <v>38</v>
      </c>
      <c r="O24">
        <v>22</v>
      </c>
      <c r="Y24" t="s">
        <v>503</v>
      </c>
      <c r="Z24">
        <v>18</v>
      </c>
      <c r="AA24">
        <v>21</v>
      </c>
      <c r="AC24" t="str">
        <f>Y12</f>
        <v>II</v>
      </c>
      <c r="AD24" s="65">
        <f>COUNT(Z12:Z21)</f>
        <v>10</v>
      </c>
      <c r="AE24" s="66">
        <f>COUNT(AA12:AA21)</f>
        <v>10</v>
      </c>
      <c r="AF24">
        <f>COUNT(Z12:AA21)</f>
        <v>20</v>
      </c>
      <c r="AH24" t="s">
        <v>655</v>
      </c>
      <c r="AI24">
        <f>DEVSQ(AD39:AE39)*AD29</f>
        <v>197.63333333333333</v>
      </c>
      <c r="AJ24">
        <f>COUNT(AD39:AE39)-1</f>
        <v>1</v>
      </c>
      <c r="AK24">
        <f>AI24/AJ24</f>
        <v>197.63333333333333</v>
      </c>
      <c r="AL24">
        <f>AK24/AK26</f>
        <v>1.7570299637800464</v>
      </c>
      <c r="AM24">
        <f>_xlfn.F.DIST.RT(AL24,AJ24,AJ26)</f>
        <v>0.18779251222653096</v>
      </c>
      <c r="AN24">
        <f>AI24/(AI24+AI26)</f>
        <v>1.6008359230929158E-2</v>
      </c>
      <c r="AS24" s="92"/>
      <c r="AT24">
        <v>18</v>
      </c>
      <c r="AU24">
        <v>21</v>
      </c>
      <c r="AV24">
        <v>280</v>
      </c>
      <c r="AW24" t="s">
        <v>503</v>
      </c>
      <c r="AX24" s="79">
        <f t="shared" si="2"/>
        <v>6.4285714285714279E-2</v>
      </c>
      <c r="AY24" s="79">
        <f t="shared" si="3"/>
        <v>7.4999999999999997E-2</v>
      </c>
      <c r="BA24" t="str">
        <f>AW12</f>
        <v>II</v>
      </c>
      <c r="BB24" s="83">
        <f>AVERAGE(AX12:AX21)</f>
        <v>0.10013510341578676</v>
      </c>
      <c r="BC24" s="84">
        <f>AVERAGE(AY12:AY21)</f>
        <v>9.765262309782588E-2</v>
      </c>
      <c r="BD24" s="79">
        <f>AVERAGE(AX12:AY21)</f>
        <v>9.8893863256806339E-2</v>
      </c>
    </row>
    <row r="25" spans="1:64" x14ac:dyDescent="0.2">
      <c r="A25" t="s">
        <v>106</v>
      </c>
      <c r="B25" t="s">
        <v>504</v>
      </c>
      <c r="C25">
        <f t="shared" si="0"/>
        <v>50</v>
      </c>
      <c r="D25">
        <v>24</v>
      </c>
      <c r="E25">
        <v>26</v>
      </c>
      <c r="F25">
        <v>200</v>
      </c>
      <c r="G25">
        <v>19</v>
      </c>
      <c r="H25">
        <v>8</v>
      </c>
      <c r="I25">
        <f t="shared" si="1"/>
        <v>27</v>
      </c>
      <c r="J25">
        <v>277</v>
      </c>
      <c r="K25" t="s">
        <v>470</v>
      </c>
      <c r="M25" t="s">
        <v>504</v>
      </c>
      <c r="N25">
        <v>50</v>
      </c>
      <c r="O25">
        <v>27</v>
      </c>
      <c r="Y25" t="s">
        <v>503</v>
      </c>
      <c r="Z25">
        <v>25</v>
      </c>
      <c r="AA25">
        <v>22</v>
      </c>
      <c r="AC25" t="str">
        <f>Y22</f>
        <v>III</v>
      </c>
      <c r="AD25" s="65">
        <f>COUNT(Z22:Z31)</f>
        <v>10</v>
      </c>
      <c r="AE25" s="66">
        <f>COUNT(AA22:AA31)</f>
        <v>10</v>
      </c>
      <c r="AF25">
        <f>COUNT(Z22:AA31)</f>
        <v>20</v>
      </c>
      <c r="AH25" t="s">
        <v>656</v>
      </c>
      <c r="AI25">
        <f>AI27-AI23-AI24-AI26</f>
        <v>159.66666666667152</v>
      </c>
      <c r="AJ25">
        <f>AJ24*AJ23</f>
        <v>5</v>
      </c>
      <c r="AK25">
        <f>AI25/AJ25</f>
        <v>31.933333333334303</v>
      </c>
      <c r="AL25">
        <f>AK25/AK26</f>
        <v>0.28389858412908342</v>
      </c>
      <c r="AM25">
        <f>_xlfn.F.DIST.RT(AL25,AJ25,AJ26)</f>
        <v>0.92103633798476281</v>
      </c>
      <c r="AN25">
        <f>AI25/(AI25+AI26)</f>
        <v>1.2972943693633087E-2</v>
      </c>
      <c r="AS25" s="92"/>
      <c r="AT25">
        <v>25</v>
      </c>
      <c r="AU25">
        <v>22</v>
      </c>
      <c r="AV25">
        <v>275</v>
      </c>
      <c r="AW25" t="s">
        <v>503</v>
      </c>
      <c r="AX25" s="79">
        <f t="shared" si="2"/>
        <v>9.0909090909090912E-2</v>
      </c>
      <c r="AY25" s="79">
        <f t="shared" si="3"/>
        <v>0.08</v>
      </c>
      <c r="BA25" t="str">
        <f>AW22</f>
        <v>III</v>
      </c>
      <c r="BB25" s="83">
        <f>AVERAGE(AX22:AX31)</f>
        <v>6.8461636746529747E-2</v>
      </c>
      <c r="BC25" s="84">
        <f>AVERAGE(AY22:AY31)</f>
        <v>8.7608205293479846E-2</v>
      </c>
      <c r="BD25" s="79">
        <f>AVERAGE(AX22:AY31)</f>
        <v>7.8034921020004797E-2</v>
      </c>
    </row>
    <row r="26" spans="1:64" x14ac:dyDescent="0.2">
      <c r="A26" s="21" t="s">
        <v>54</v>
      </c>
      <c r="B26" s="21" t="s">
        <v>503</v>
      </c>
      <c r="C26" s="21">
        <f t="shared" si="0"/>
        <v>15</v>
      </c>
      <c r="D26" s="21">
        <v>7</v>
      </c>
      <c r="E26" s="21">
        <v>8</v>
      </c>
      <c r="F26" s="21">
        <v>131</v>
      </c>
      <c r="G26" s="21">
        <v>18</v>
      </c>
      <c r="H26" s="21">
        <v>107</v>
      </c>
      <c r="I26" s="21">
        <f t="shared" si="1"/>
        <v>125</v>
      </c>
      <c r="J26" s="21">
        <v>271</v>
      </c>
      <c r="K26" s="21" t="s">
        <v>468</v>
      </c>
      <c r="L26" s="21" t="s">
        <v>665</v>
      </c>
      <c r="M26" t="s">
        <v>503</v>
      </c>
      <c r="N26">
        <v>20</v>
      </c>
      <c r="O26">
        <v>26</v>
      </c>
      <c r="X26" s="21" t="s">
        <v>665</v>
      </c>
      <c r="Y26" t="s">
        <v>503</v>
      </c>
      <c r="Z26">
        <v>17</v>
      </c>
      <c r="AA26">
        <v>25</v>
      </c>
      <c r="AC26" t="str">
        <f>Y32</f>
        <v>IV</v>
      </c>
      <c r="AD26" s="65">
        <f>COUNT(Z32:Z41)</f>
        <v>10</v>
      </c>
      <c r="AE26" s="66">
        <f>COUNT(AA32:AA41)</f>
        <v>10</v>
      </c>
      <c r="AF26">
        <f>COUNT(Z32:AA41)</f>
        <v>20</v>
      </c>
      <c r="AH26" t="s">
        <v>657</v>
      </c>
      <c r="AI26">
        <f>SUM(AD43:AE48)*(AD23-1)</f>
        <v>12147.999999999996</v>
      </c>
      <c r="AJ26">
        <f>AJ27-AJ23-AJ24-AJ25</f>
        <v>108</v>
      </c>
      <c r="AK26">
        <f>AI26/AJ26</f>
        <v>112.48148148148145</v>
      </c>
      <c r="AS26" s="92"/>
      <c r="AT26">
        <v>17</v>
      </c>
      <c r="AU26">
        <v>25</v>
      </c>
      <c r="AV26">
        <v>276</v>
      </c>
      <c r="AW26" t="s">
        <v>503</v>
      </c>
      <c r="AX26" s="79">
        <f t="shared" si="2"/>
        <v>6.1594202898550728E-2</v>
      </c>
      <c r="AY26" s="79">
        <f t="shared" si="3"/>
        <v>9.0579710144927536E-2</v>
      </c>
      <c r="BA26" t="str">
        <f>AW32</f>
        <v>IV</v>
      </c>
      <c r="BB26" s="83">
        <f>AVERAGE(AX32:AX41)</f>
        <v>8.4487609205131403E-2</v>
      </c>
      <c r="BC26" s="84">
        <f>AVERAGE(AY32:AY41)</f>
        <v>0.10569329604320916</v>
      </c>
      <c r="BD26" s="79">
        <f>AVERAGE(AX32:AY41)</f>
        <v>9.5090452624170291E-2</v>
      </c>
    </row>
    <row r="27" spans="1:64" x14ac:dyDescent="0.2">
      <c r="A27" t="s">
        <v>73</v>
      </c>
      <c r="B27" t="s">
        <v>503</v>
      </c>
      <c r="C27">
        <f t="shared" si="0"/>
        <v>20</v>
      </c>
      <c r="D27">
        <v>13</v>
      </c>
      <c r="E27">
        <v>7</v>
      </c>
      <c r="F27">
        <v>229</v>
      </c>
      <c r="G27">
        <v>15</v>
      </c>
      <c r="H27">
        <v>11</v>
      </c>
      <c r="I27">
        <f t="shared" si="1"/>
        <v>26</v>
      </c>
      <c r="J27">
        <v>275</v>
      </c>
      <c r="K27" t="s">
        <v>469</v>
      </c>
      <c r="M27" t="s">
        <v>503</v>
      </c>
      <c r="N27">
        <v>17</v>
      </c>
      <c r="O27">
        <v>22</v>
      </c>
      <c r="Y27" t="s">
        <v>503</v>
      </c>
      <c r="Z27">
        <v>21</v>
      </c>
      <c r="AA27">
        <v>28</v>
      </c>
      <c r="AC27" t="str">
        <f>Y42</f>
        <v>V</v>
      </c>
      <c r="AD27" s="65">
        <f>COUNT(Z42:Z51)</f>
        <v>10</v>
      </c>
      <c r="AE27" s="66">
        <f>COUNT(AA42:AA51)</f>
        <v>10</v>
      </c>
      <c r="AF27">
        <f>COUNT(Z42:AA51)</f>
        <v>20</v>
      </c>
      <c r="AH27" s="32" t="s">
        <v>579</v>
      </c>
      <c r="AI27" s="32">
        <f>AK27*AJ27</f>
        <v>13088.366666666669</v>
      </c>
      <c r="AJ27" s="32">
        <f>AF29-1</f>
        <v>119</v>
      </c>
      <c r="AK27" s="32">
        <f>AF49</f>
        <v>109.98627450980393</v>
      </c>
      <c r="AL27" s="32"/>
      <c r="AM27" s="32"/>
      <c r="AN27" s="32"/>
      <c r="AS27" s="92"/>
      <c r="AT27">
        <v>21</v>
      </c>
      <c r="AU27">
        <v>28</v>
      </c>
      <c r="AV27">
        <v>276</v>
      </c>
      <c r="AW27" t="s">
        <v>503</v>
      </c>
      <c r="AX27" s="79">
        <f t="shared" si="2"/>
        <v>7.6086956521739135E-2</v>
      </c>
      <c r="AY27" s="79">
        <f t="shared" si="3"/>
        <v>0.10144927536231885</v>
      </c>
      <c r="BA27" t="str">
        <f>AW42</f>
        <v>V</v>
      </c>
      <c r="BB27" s="83">
        <f>AVERAGE(AX42:AX51)</f>
        <v>9.7686488692095827E-2</v>
      </c>
      <c r="BC27" s="84">
        <f>AVERAGE(AY42:AY51)</f>
        <v>9.9774197257981451E-2</v>
      </c>
      <c r="BD27" s="79">
        <f>AVERAGE(AX42:AY51)</f>
        <v>9.873034297503866E-2</v>
      </c>
    </row>
    <row r="28" spans="1:64" x14ac:dyDescent="0.2">
      <c r="A28" t="s">
        <v>74</v>
      </c>
      <c r="B28" t="s">
        <v>503</v>
      </c>
      <c r="C28">
        <f t="shared" si="0"/>
        <v>17</v>
      </c>
      <c r="D28">
        <v>13</v>
      </c>
      <c r="E28">
        <v>4</v>
      </c>
      <c r="F28">
        <v>240</v>
      </c>
      <c r="G28">
        <v>13</v>
      </c>
      <c r="H28">
        <v>9</v>
      </c>
      <c r="I28">
        <f t="shared" si="1"/>
        <v>22</v>
      </c>
      <c r="J28">
        <v>279</v>
      </c>
      <c r="K28" t="s">
        <v>469</v>
      </c>
      <c r="M28" t="s">
        <v>503</v>
      </c>
      <c r="N28">
        <v>18</v>
      </c>
      <c r="O28">
        <v>21</v>
      </c>
      <c r="Y28" t="s">
        <v>503</v>
      </c>
      <c r="Z28">
        <v>18</v>
      </c>
      <c r="AA28">
        <v>25</v>
      </c>
      <c r="AC28" t="str">
        <f>Y52</f>
        <v>VI</v>
      </c>
      <c r="AD28" s="67">
        <f>COUNT(Z52:Z61)</f>
        <v>10</v>
      </c>
      <c r="AE28" s="68">
        <f>COUNT(AA52:AA61)</f>
        <v>10</v>
      </c>
      <c r="AF28">
        <f>COUNT(Z52:AA61)</f>
        <v>20</v>
      </c>
      <c r="AT28">
        <v>18</v>
      </c>
      <c r="AU28">
        <v>25</v>
      </c>
      <c r="AV28">
        <v>272</v>
      </c>
      <c r="AW28" t="s">
        <v>503</v>
      </c>
      <c r="AX28" s="79">
        <f t="shared" si="2"/>
        <v>6.6176470588235295E-2</v>
      </c>
      <c r="AY28" s="79">
        <f t="shared" si="3"/>
        <v>9.1911764705882359E-2</v>
      </c>
      <c r="BA28" t="str">
        <f>AW52</f>
        <v>VI</v>
      </c>
      <c r="BB28" s="85">
        <f>AVERAGE(AX52:AX61)</f>
        <v>8.3176908515906062E-2</v>
      </c>
      <c r="BC28" s="86">
        <f>AVERAGE(AY52:AY61)</f>
        <v>9.2730713679442189E-2</v>
      </c>
      <c r="BD28" s="79">
        <f>AVERAGE(AX52:AY61)</f>
        <v>8.7953811097674139E-2</v>
      </c>
    </row>
    <row r="29" spans="1:64" x14ac:dyDescent="0.2">
      <c r="A29" t="s">
        <v>75</v>
      </c>
      <c r="B29" t="s">
        <v>503</v>
      </c>
      <c r="C29">
        <f t="shared" si="0"/>
        <v>18</v>
      </c>
      <c r="D29">
        <v>14</v>
      </c>
      <c r="E29">
        <v>4</v>
      </c>
      <c r="F29">
        <v>241</v>
      </c>
      <c r="G29">
        <v>13</v>
      </c>
      <c r="H29">
        <v>8</v>
      </c>
      <c r="I29">
        <f t="shared" si="1"/>
        <v>21</v>
      </c>
      <c r="J29">
        <v>280</v>
      </c>
      <c r="K29" t="s">
        <v>469</v>
      </c>
      <c r="M29" t="s">
        <v>503</v>
      </c>
      <c r="N29">
        <v>25</v>
      </c>
      <c r="O29">
        <v>22</v>
      </c>
      <c r="Y29" t="s">
        <v>503</v>
      </c>
      <c r="Z29">
        <v>17</v>
      </c>
      <c r="AA29">
        <v>32</v>
      </c>
      <c r="AD29">
        <f>COUNT(Z2:Z61)</f>
        <v>60</v>
      </c>
      <c r="AE29">
        <f>COUNT(AA2:AA61)</f>
        <v>60</v>
      </c>
      <c r="AF29">
        <f>COUNT(Z2:AA61)</f>
        <v>120</v>
      </c>
      <c r="AT29">
        <v>17</v>
      </c>
      <c r="AU29">
        <v>32</v>
      </c>
      <c r="AV29">
        <v>262</v>
      </c>
      <c r="AW29" t="s">
        <v>503</v>
      </c>
      <c r="AX29" s="79">
        <f t="shared" si="2"/>
        <v>6.4885496183206104E-2</v>
      </c>
      <c r="AY29" s="79">
        <f t="shared" si="3"/>
        <v>0.12213740458015267</v>
      </c>
      <c r="BB29" s="79">
        <f>AVERAGE(AX2:AX61)</f>
        <v>8.858591141772168E-2</v>
      </c>
      <c r="BC29" s="79">
        <f>AVERAGE(AY2:AY61)</f>
        <v>9.7854391742616495E-2</v>
      </c>
      <c r="BD29" s="79">
        <f>AVERAGE(AX2:AY61)</f>
        <v>9.3220151580169011E-2</v>
      </c>
    </row>
    <row r="30" spans="1:64" x14ac:dyDescent="0.2">
      <c r="A30" t="s">
        <v>76</v>
      </c>
      <c r="B30" t="s">
        <v>503</v>
      </c>
      <c r="C30">
        <f t="shared" si="0"/>
        <v>25</v>
      </c>
      <c r="D30">
        <v>14</v>
      </c>
      <c r="E30">
        <v>11</v>
      </c>
      <c r="F30">
        <v>228</v>
      </c>
      <c r="G30">
        <v>13</v>
      </c>
      <c r="H30">
        <v>9</v>
      </c>
      <c r="I30">
        <f t="shared" si="1"/>
        <v>22</v>
      </c>
      <c r="J30">
        <v>275</v>
      </c>
      <c r="K30" t="s">
        <v>469</v>
      </c>
      <c r="M30" t="s">
        <v>503</v>
      </c>
      <c r="N30">
        <v>17</v>
      </c>
      <c r="O30">
        <v>25</v>
      </c>
      <c r="Y30" t="s">
        <v>503</v>
      </c>
      <c r="Z30">
        <v>17</v>
      </c>
      <c r="AA30">
        <v>20</v>
      </c>
      <c r="AK30" t="s">
        <v>673</v>
      </c>
      <c r="AT30">
        <v>17</v>
      </c>
      <c r="AU30">
        <v>20</v>
      </c>
      <c r="AV30">
        <v>273</v>
      </c>
      <c r="AW30" t="s">
        <v>503</v>
      </c>
      <c r="AX30" s="79">
        <f t="shared" si="2"/>
        <v>6.2271062271062272E-2</v>
      </c>
      <c r="AY30" s="79">
        <f t="shared" si="3"/>
        <v>7.3260073260073263E-2</v>
      </c>
    </row>
    <row r="31" spans="1:64" ht="17" thickBot="1" x14ac:dyDescent="0.25">
      <c r="A31" t="s">
        <v>107</v>
      </c>
      <c r="B31" t="s">
        <v>503</v>
      </c>
      <c r="C31">
        <f t="shared" si="0"/>
        <v>17</v>
      </c>
      <c r="D31">
        <v>13</v>
      </c>
      <c r="E31">
        <v>4</v>
      </c>
      <c r="F31">
        <v>234</v>
      </c>
      <c r="G31">
        <v>18</v>
      </c>
      <c r="H31">
        <v>7</v>
      </c>
      <c r="I31">
        <f t="shared" si="1"/>
        <v>25</v>
      </c>
      <c r="J31">
        <v>276</v>
      </c>
      <c r="K31" t="s">
        <v>470</v>
      </c>
      <c r="M31" t="s">
        <v>503</v>
      </c>
      <c r="N31">
        <v>21</v>
      </c>
      <c r="O31">
        <v>28</v>
      </c>
      <c r="Y31" t="s">
        <v>503</v>
      </c>
      <c r="Z31">
        <v>18</v>
      </c>
      <c r="AA31">
        <v>19</v>
      </c>
      <c r="AC31" t="s">
        <v>615</v>
      </c>
      <c r="AT31">
        <v>18</v>
      </c>
      <c r="AU31">
        <v>19</v>
      </c>
      <c r="AV31">
        <v>278</v>
      </c>
      <c r="AW31" t="s">
        <v>503</v>
      </c>
      <c r="AX31" s="79">
        <f t="shared" si="2"/>
        <v>6.4748201438848921E-2</v>
      </c>
      <c r="AY31" s="79">
        <f t="shared" si="3"/>
        <v>6.83453237410072E-2</v>
      </c>
      <c r="BA31" t="s">
        <v>616</v>
      </c>
    </row>
    <row r="32" spans="1:64" ht="52" thickBot="1" x14ac:dyDescent="0.25">
      <c r="A32" t="s">
        <v>108</v>
      </c>
      <c r="B32" t="s">
        <v>503</v>
      </c>
      <c r="C32">
        <f t="shared" si="0"/>
        <v>21</v>
      </c>
      <c r="D32">
        <v>14</v>
      </c>
      <c r="E32">
        <v>7</v>
      </c>
      <c r="F32">
        <v>227</v>
      </c>
      <c r="G32">
        <v>22</v>
      </c>
      <c r="H32">
        <v>6</v>
      </c>
      <c r="I32">
        <f t="shared" si="1"/>
        <v>28</v>
      </c>
      <c r="J32">
        <v>276</v>
      </c>
      <c r="K32" t="s">
        <v>470</v>
      </c>
      <c r="M32" t="s">
        <v>503</v>
      </c>
      <c r="N32">
        <v>18</v>
      </c>
      <c r="O32">
        <v>25</v>
      </c>
      <c r="Y32" t="s">
        <v>502</v>
      </c>
      <c r="Z32">
        <v>33</v>
      </c>
      <c r="AA32">
        <v>25</v>
      </c>
      <c r="AD32" s="33" t="str">
        <f>Z1</f>
        <v>loss of any dubius alleles</v>
      </c>
      <c r="AE32" s="33" t="str">
        <f>AA1</f>
        <v>loss of any pratensis alleles</v>
      </c>
      <c r="AK32" s="28"/>
      <c r="AL32" s="28" t="s">
        <v>517</v>
      </c>
      <c r="AM32" s="28" t="s">
        <v>518</v>
      </c>
      <c r="AT32">
        <v>33</v>
      </c>
      <c r="AU32">
        <v>25</v>
      </c>
      <c r="AV32">
        <v>275</v>
      </c>
      <c r="AW32" t="s">
        <v>502</v>
      </c>
      <c r="AX32" s="79">
        <f t="shared" si="2"/>
        <v>0.12</v>
      </c>
      <c r="AY32" s="79">
        <f t="shared" si="3"/>
        <v>9.0909090909090912E-2</v>
      </c>
      <c r="BB32" s="88" t="str">
        <f>AX1</f>
        <v>proportion of any loss of dubius</v>
      </c>
      <c r="BC32" s="88" t="str">
        <f>AY1</f>
        <v>proportion of any loss of pratensis</v>
      </c>
    </row>
    <row r="33" spans="1:56" ht="51" x14ac:dyDescent="0.2">
      <c r="A33" t="s">
        <v>109</v>
      </c>
      <c r="B33" t="s">
        <v>503</v>
      </c>
      <c r="C33">
        <f t="shared" si="0"/>
        <v>18</v>
      </c>
      <c r="D33">
        <v>13</v>
      </c>
      <c r="E33">
        <v>5</v>
      </c>
      <c r="F33">
        <v>229</v>
      </c>
      <c r="G33">
        <v>19</v>
      </c>
      <c r="H33">
        <v>6</v>
      </c>
      <c r="I33">
        <f t="shared" si="1"/>
        <v>25</v>
      </c>
      <c r="J33">
        <v>272</v>
      </c>
      <c r="K33" t="s">
        <v>470</v>
      </c>
      <c r="M33" t="s">
        <v>503</v>
      </c>
      <c r="N33">
        <v>17</v>
      </c>
      <c r="O33">
        <v>32</v>
      </c>
      <c r="Q33" s="29" t="s">
        <v>517</v>
      </c>
      <c r="R33" s="29"/>
      <c r="S33" s="29" t="s">
        <v>518</v>
      </c>
      <c r="T33" s="29"/>
      <c r="Y33" t="s">
        <v>502</v>
      </c>
      <c r="Z33">
        <v>32</v>
      </c>
      <c r="AA33">
        <v>20</v>
      </c>
      <c r="AC33" t="str">
        <f>Y2</f>
        <v>I</v>
      </c>
      <c r="AD33" s="63">
        <f>AVERAGE(Z2:Z11)</f>
        <v>26.9</v>
      </c>
      <c r="AE33" s="64">
        <f>AVERAGE(AA2:AA11)</f>
        <v>28.6</v>
      </c>
      <c r="AF33">
        <f>AVERAGE(Z2:AA11)</f>
        <v>27.75</v>
      </c>
      <c r="AK33" t="s">
        <v>538</v>
      </c>
      <c r="AL33">
        <v>24.333333333333332</v>
      </c>
      <c r="AM33">
        <v>26.9</v>
      </c>
      <c r="AT33">
        <v>32</v>
      </c>
      <c r="AU33">
        <v>20</v>
      </c>
      <c r="AV33">
        <v>273</v>
      </c>
      <c r="AW33" t="s">
        <v>502</v>
      </c>
      <c r="AX33" s="79">
        <f t="shared" si="2"/>
        <v>0.11721611721611722</v>
      </c>
      <c r="AY33" s="79">
        <f t="shared" si="3"/>
        <v>7.3260073260073263E-2</v>
      </c>
      <c r="BA33" t="str">
        <f>AW2</f>
        <v>I</v>
      </c>
      <c r="BB33" s="63">
        <f>VAR(AX2:AX11)</f>
        <v>1.6503456662986897E-3</v>
      </c>
      <c r="BC33" s="64">
        <f>VAR(AY2:AY11)</f>
        <v>2.3734863151386901E-3</v>
      </c>
      <c r="BD33">
        <f>VAR(AX2:AY11)</f>
        <v>1.9158164745310402E-3</v>
      </c>
    </row>
    <row r="34" spans="1:56" x14ac:dyDescent="0.2">
      <c r="A34" t="s">
        <v>110</v>
      </c>
      <c r="B34" t="s">
        <v>503</v>
      </c>
      <c r="C34">
        <f t="shared" si="0"/>
        <v>17</v>
      </c>
      <c r="D34">
        <v>13</v>
      </c>
      <c r="E34">
        <v>4</v>
      </c>
      <c r="F34">
        <v>213</v>
      </c>
      <c r="G34">
        <v>21</v>
      </c>
      <c r="H34">
        <v>11</v>
      </c>
      <c r="I34">
        <f t="shared" si="1"/>
        <v>32</v>
      </c>
      <c r="J34">
        <v>262</v>
      </c>
      <c r="K34" t="s">
        <v>470</v>
      </c>
      <c r="M34" t="s">
        <v>503</v>
      </c>
      <c r="N34">
        <v>17</v>
      </c>
      <c r="O34">
        <v>20</v>
      </c>
      <c r="Y34" t="s">
        <v>502</v>
      </c>
      <c r="Z34">
        <v>16</v>
      </c>
      <c r="AA34">
        <v>42</v>
      </c>
      <c r="AC34" t="str">
        <f>Y12</f>
        <v>II</v>
      </c>
      <c r="AD34" s="65">
        <f>AVERAGE(Z12:Z21)</f>
        <v>27.6</v>
      </c>
      <c r="AE34" s="66">
        <f>AVERAGE(AA12:AA21)</f>
        <v>26.9</v>
      </c>
      <c r="AF34">
        <f>AVERAGE(Z12:AA21)</f>
        <v>27.25</v>
      </c>
      <c r="AK34" t="s">
        <v>539</v>
      </c>
      <c r="AL34">
        <v>94.666666666666714</v>
      </c>
      <c r="AM34">
        <v>123.82033898305087</v>
      </c>
      <c r="AT34">
        <v>16</v>
      </c>
      <c r="AU34">
        <v>42</v>
      </c>
      <c r="AV34">
        <v>272</v>
      </c>
      <c r="AW34" t="s">
        <v>502</v>
      </c>
      <c r="AX34" s="79">
        <f t="shared" si="2"/>
        <v>5.8823529411764705E-2</v>
      </c>
      <c r="AY34" s="79">
        <f t="shared" si="3"/>
        <v>0.15441176470588236</v>
      </c>
      <c r="BA34" t="str">
        <f>AW12</f>
        <v>II</v>
      </c>
      <c r="BB34" s="65">
        <f>VAR(AX12:AX21)</f>
        <v>1.5950377251821271E-3</v>
      </c>
      <c r="BC34" s="66">
        <f>VAR(AY12:AY21)</f>
        <v>1.5596471436836487E-3</v>
      </c>
      <c r="BD34">
        <f>VAR(AX12:AY21)</f>
        <v>1.4959461769703793E-3</v>
      </c>
    </row>
    <row r="35" spans="1:56" x14ac:dyDescent="0.2">
      <c r="A35" t="s">
        <v>111</v>
      </c>
      <c r="B35" t="s">
        <v>503</v>
      </c>
      <c r="C35">
        <f t="shared" si="0"/>
        <v>17</v>
      </c>
      <c r="D35">
        <v>13</v>
      </c>
      <c r="E35">
        <v>4</v>
      </c>
      <c r="F35">
        <v>236</v>
      </c>
      <c r="G35">
        <v>14</v>
      </c>
      <c r="H35">
        <v>6</v>
      </c>
      <c r="I35">
        <f t="shared" si="1"/>
        <v>20</v>
      </c>
      <c r="J35">
        <v>273</v>
      </c>
      <c r="K35" t="s">
        <v>470</v>
      </c>
      <c r="M35" t="s">
        <v>503</v>
      </c>
      <c r="N35">
        <v>18</v>
      </c>
      <c r="O35">
        <v>19</v>
      </c>
      <c r="Q35" t="s">
        <v>538</v>
      </c>
      <c r="R35">
        <v>24.75</v>
      </c>
      <c r="S35" t="s">
        <v>538</v>
      </c>
      <c r="T35">
        <v>27.763157894736842</v>
      </c>
      <c r="Y35" t="s">
        <v>502</v>
      </c>
      <c r="Z35">
        <v>38</v>
      </c>
      <c r="AA35">
        <v>19</v>
      </c>
      <c r="AC35" t="str">
        <f>Y22</f>
        <v>III</v>
      </c>
      <c r="AD35" s="65">
        <f>AVERAGE(Z22:Z31)</f>
        <v>18.8</v>
      </c>
      <c r="AE35" s="66">
        <f>AVERAGE(AA22:AA31)</f>
        <v>24</v>
      </c>
      <c r="AF35">
        <f>AVERAGE(Z22:AA31)</f>
        <v>21.4</v>
      </c>
      <c r="AK35" t="s">
        <v>540</v>
      </c>
      <c r="AL35">
        <v>60</v>
      </c>
      <c r="AM35">
        <v>60</v>
      </c>
      <c r="AT35">
        <v>38</v>
      </c>
      <c r="AU35">
        <v>19</v>
      </c>
      <c r="AV35">
        <v>275</v>
      </c>
      <c r="AW35" t="s">
        <v>502</v>
      </c>
      <c r="AX35" s="79">
        <f t="shared" si="2"/>
        <v>0.13818181818181818</v>
      </c>
      <c r="AY35" s="79">
        <f t="shared" si="3"/>
        <v>6.9090909090909092E-2</v>
      </c>
      <c r="BA35" t="str">
        <f>AW22</f>
        <v>III</v>
      </c>
      <c r="BB35" s="65">
        <f>VAR(AX22:AX31)</f>
        <v>8.5738871902201234E-5</v>
      </c>
      <c r="BC35" s="66">
        <f>VAR(AY22:AY31)</f>
        <v>2.5886096075670686E-4</v>
      </c>
      <c r="BD35">
        <f>VAR(AX22:AY31)</f>
        <v>2.5970283839713004E-4</v>
      </c>
    </row>
    <row r="36" spans="1:56" x14ac:dyDescent="0.2">
      <c r="A36" t="s">
        <v>112</v>
      </c>
      <c r="B36" t="s">
        <v>503</v>
      </c>
      <c r="C36">
        <f t="shared" si="0"/>
        <v>18</v>
      </c>
      <c r="D36">
        <v>14</v>
      </c>
      <c r="E36">
        <v>4</v>
      </c>
      <c r="F36">
        <v>241</v>
      </c>
      <c r="G36">
        <v>13</v>
      </c>
      <c r="H36">
        <v>6</v>
      </c>
      <c r="I36">
        <f t="shared" si="1"/>
        <v>19</v>
      </c>
      <c r="J36">
        <v>278</v>
      </c>
      <c r="K36" t="s">
        <v>470</v>
      </c>
      <c r="M36" t="s">
        <v>502</v>
      </c>
      <c r="N36">
        <v>33</v>
      </c>
      <c r="O36">
        <v>25</v>
      </c>
      <c r="Q36" t="s">
        <v>738</v>
      </c>
      <c r="R36">
        <v>1.1945967535150812</v>
      </c>
      <c r="S36" t="s">
        <v>738</v>
      </c>
      <c r="T36">
        <v>1.3650870316130455</v>
      </c>
      <c r="Y36" t="s">
        <v>502</v>
      </c>
      <c r="Z36">
        <v>17</v>
      </c>
      <c r="AA36">
        <v>22</v>
      </c>
      <c r="AC36" t="str">
        <f>Y32</f>
        <v>IV</v>
      </c>
      <c r="AD36" s="65">
        <f>AVERAGE(Z32:Z41)</f>
        <v>23.2</v>
      </c>
      <c r="AE36" s="66">
        <f>AVERAGE(AA32:AA41)</f>
        <v>29</v>
      </c>
      <c r="AF36">
        <f>AVERAGE(Z32:AA41)</f>
        <v>26.1</v>
      </c>
      <c r="AK36" t="s">
        <v>552</v>
      </c>
      <c r="AL36">
        <v>1</v>
      </c>
      <c r="AT36">
        <v>17</v>
      </c>
      <c r="AU36">
        <v>22</v>
      </c>
      <c r="AV36">
        <v>275</v>
      </c>
      <c r="AW36" t="s">
        <v>502</v>
      </c>
      <c r="AX36" s="79">
        <f t="shared" si="2"/>
        <v>6.1818181818181821E-2</v>
      </c>
      <c r="AY36" s="79">
        <f t="shared" si="3"/>
        <v>0.08</v>
      </c>
      <c r="BA36" t="str">
        <f>AW32</f>
        <v>IV</v>
      </c>
      <c r="BB36" s="65">
        <f>VAR(AX32:AX41)</f>
        <v>8.6483520267339716E-4</v>
      </c>
      <c r="BC36" s="66">
        <f>VAR(AY32:AY41)</f>
        <v>1.8549496419187582E-3</v>
      </c>
      <c r="BD36">
        <f>VAR(AX32:AY41)</f>
        <v>1.4066562827738148E-3</v>
      </c>
    </row>
    <row r="37" spans="1:56" x14ac:dyDescent="0.2">
      <c r="A37" t="s">
        <v>77</v>
      </c>
      <c r="B37" t="s">
        <v>502</v>
      </c>
      <c r="C37">
        <f t="shared" si="0"/>
        <v>33</v>
      </c>
      <c r="D37">
        <v>13</v>
      </c>
      <c r="E37">
        <v>20</v>
      </c>
      <c r="F37">
        <v>217</v>
      </c>
      <c r="G37">
        <v>18</v>
      </c>
      <c r="H37">
        <v>7</v>
      </c>
      <c r="I37">
        <f t="shared" si="1"/>
        <v>25</v>
      </c>
      <c r="J37">
        <v>275</v>
      </c>
      <c r="K37" t="s">
        <v>469</v>
      </c>
      <c r="M37" t="s">
        <v>502</v>
      </c>
      <c r="N37">
        <v>32</v>
      </c>
      <c r="O37">
        <v>20</v>
      </c>
      <c r="Q37" t="s">
        <v>739</v>
      </c>
      <c r="R37">
        <v>20.5</v>
      </c>
      <c r="S37" t="s">
        <v>739</v>
      </c>
      <c r="T37">
        <v>23</v>
      </c>
      <c r="Y37" t="s">
        <v>502</v>
      </c>
      <c r="Z37">
        <v>17</v>
      </c>
      <c r="AA37">
        <v>22</v>
      </c>
      <c r="AC37" t="str">
        <f>Y42</f>
        <v>V</v>
      </c>
      <c r="AD37" s="65">
        <f>AVERAGE(Z42:Z51)</f>
        <v>26.6</v>
      </c>
      <c r="AE37" s="66">
        <f>AVERAGE(AA42:AA51)</f>
        <v>27.4</v>
      </c>
      <c r="AF37">
        <f>AVERAGE(Z42:AA51)</f>
        <v>27</v>
      </c>
      <c r="AK37" t="s">
        <v>541</v>
      </c>
      <c r="AL37">
        <v>116</v>
      </c>
      <c r="AT37">
        <v>17</v>
      </c>
      <c r="AU37">
        <v>22</v>
      </c>
      <c r="AV37">
        <v>277</v>
      </c>
      <c r="AW37" t="s">
        <v>502</v>
      </c>
      <c r="AX37" s="79">
        <f t="shared" si="2"/>
        <v>6.1371841155234655E-2</v>
      </c>
      <c r="AY37" s="79">
        <f t="shared" si="3"/>
        <v>7.9422382671480149E-2</v>
      </c>
      <c r="BA37" t="str">
        <f>AW42</f>
        <v>V</v>
      </c>
      <c r="BB37" s="65">
        <f>VAR(AX42:AX51)</f>
        <v>1.0016724247160259E-3</v>
      </c>
      <c r="BC37" s="66">
        <f>VAR(AY42:AY51)</f>
        <v>3.070076898876643E-3</v>
      </c>
      <c r="BD37">
        <f>VAR(AX42:AY51)</f>
        <v>1.9298703446112826E-3</v>
      </c>
    </row>
    <row r="38" spans="1:56" x14ac:dyDescent="0.2">
      <c r="A38" t="s">
        <v>78</v>
      </c>
      <c r="B38" t="s">
        <v>502</v>
      </c>
      <c r="C38">
        <f t="shared" si="0"/>
        <v>32</v>
      </c>
      <c r="D38">
        <v>12</v>
      </c>
      <c r="E38">
        <v>20</v>
      </c>
      <c r="F38">
        <v>221</v>
      </c>
      <c r="G38">
        <v>14</v>
      </c>
      <c r="H38">
        <v>6</v>
      </c>
      <c r="I38">
        <f t="shared" si="1"/>
        <v>20</v>
      </c>
      <c r="J38">
        <v>273</v>
      </c>
      <c r="K38" t="s">
        <v>469</v>
      </c>
      <c r="M38" t="s">
        <v>502</v>
      </c>
      <c r="N38">
        <v>17</v>
      </c>
      <c r="O38">
        <v>50</v>
      </c>
      <c r="Q38" t="s">
        <v>740</v>
      </c>
      <c r="R38">
        <v>17</v>
      </c>
      <c r="S38" t="s">
        <v>740</v>
      </c>
      <c r="T38">
        <v>22</v>
      </c>
      <c r="Y38" t="s">
        <v>502</v>
      </c>
      <c r="Z38">
        <v>23</v>
      </c>
      <c r="AA38">
        <v>48</v>
      </c>
      <c r="AC38" t="str">
        <f>Y52</f>
        <v>VI</v>
      </c>
      <c r="AD38" s="67">
        <f>AVERAGE(Z52:Z61)</f>
        <v>22.9</v>
      </c>
      <c r="AE38" s="68">
        <f>AVERAGE(AA52:AA61)</f>
        <v>25.5</v>
      </c>
      <c r="AF38">
        <f>AVERAGE(Z52:AA61)</f>
        <v>24.2</v>
      </c>
      <c r="AK38" t="s">
        <v>553</v>
      </c>
      <c r="AL38">
        <v>-1.8690690316854532</v>
      </c>
      <c r="AT38">
        <v>23</v>
      </c>
      <c r="AU38">
        <v>48</v>
      </c>
      <c r="AV38">
        <v>272</v>
      </c>
      <c r="AW38" t="s">
        <v>502</v>
      </c>
      <c r="AX38" s="79">
        <f t="shared" si="2"/>
        <v>8.455882352941177E-2</v>
      </c>
      <c r="AY38" s="79">
        <f t="shared" si="3"/>
        <v>0.17647058823529413</v>
      </c>
      <c r="BA38" t="str">
        <f>AW52</f>
        <v>VI</v>
      </c>
      <c r="BB38" s="67">
        <f>VAR(AX52:AX61)</f>
        <v>2.2951406788102222E-3</v>
      </c>
      <c r="BC38" s="68">
        <f>VAR(AY52:AY61)</f>
        <v>1.3447843670285743E-3</v>
      </c>
      <c r="BD38">
        <f>VAR(AX52:AY61)</f>
        <v>1.7481948093717419E-3</v>
      </c>
    </row>
    <row r="39" spans="1:56" x14ac:dyDescent="0.2">
      <c r="A39" t="s">
        <v>79</v>
      </c>
      <c r="B39" t="s">
        <v>502</v>
      </c>
      <c r="C39">
        <f t="shared" si="0"/>
        <v>17</v>
      </c>
      <c r="D39">
        <v>13</v>
      </c>
      <c r="E39">
        <v>4</v>
      </c>
      <c r="F39">
        <v>201</v>
      </c>
      <c r="G39">
        <v>42</v>
      </c>
      <c r="H39">
        <v>8</v>
      </c>
      <c r="I39">
        <f t="shared" si="1"/>
        <v>50</v>
      </c>
      <c r="J39">
        <v>268</v>
      </c>
      <c r="K39" t="s">
        <v>469</v>
      </c>
      <c r="M39" t="s">
        <v>502</v>
      </c>
      <c r="N39">
        <v>16</v>
      </c>
      <c r="O39">
        <v>42</v>
      </c>
      <c r="Q39" t="s">
        <v>741</v>
      </c>
      <c r="R39">
        <v>10.414253053708013</v>
      </c>
      <c r="S39" t="s">
        <v>741</v>
      </c>
      <c r="T39">
        <v>11.900552839878356</v>
      </c>
      <c r="Y39" t="s">
        <v>502</v>
      </c>
      <c r="Z39">
        <v>18</v>
      </c>
      <c r="AA39">
        <v>47</v>
      </c>
      <c r="AD39">
        <f>AVERAGE(Z2:Z61)</f>
        <v>24.333333333333332</v>
      </c>
      <c r="AE39">
        <f>AVERAGE(AA2:AA61)</f>
        <v>26.9</v>
      </c>
      <c r="AF39">
        <f>AVERAGE(Z2:AA61)</f>
        <v>25.616666666666667</v>
      </c>
      <c r="AK39" s="18" t="s">
        <v>554</v>
      </c>
      <c r="AL39" s="18">
        <v>3.2067667747354998E-2</v>
      </c>
      <c r="AT39">
        <v>18</v>
      </c>
      <c r="AU39">
        <v>47</v>
      </c>
      <c r="AV39">
        <v>276</v>
      </c>
      <c r="AW39" t="s">
        <v>502</v>
      </c>
      <c r="AX39" s="79">
        <f t="shared" si="2"/>
        <v>6.5217391304347824E-2</v>
      </c>
      <c r="AY39" s="79">
        <f t="shared" si="3"/>
        <v>0.17028985507246377</v>
      </c>
      <c r="BB39">
        <f>VAR(AX2:AX61)</f>
        <v>1.269730610120821E-3</v>
      </c>
      <c r="BC39">
        <f>VAR(AY2:AY61)</f>
        <v>1.6348857746635453E-3</v>
      </c>
      <c r="BD39">
        <f>VAR(AX2:AY61)</f>
        <v>1.4617605758677952E-3</v>
      </c>
    </row>
    <row r="40" spans="1:56" x14ac:dyDescent="0.2">
      <c r="A40" t="s">
        <v>80</v>
      </c>
      <c r="B40" t="s">
        <v>502</v>
      </c>
      <c r="C40">
        <f t="shared" si="0"/>
        <v>16</v>
      </c>
      <c r="D40">
        <v>13</v>
      </c>
      <c r="E40">
        <v>3</v>
      </c>
      <c r="F40">
        <v>214</v>
      </c>
      <c r="G40">
        <v>34</v>
      </c>
      <c r="H40">
        <v>8</v>
      </c>
      <c r="I40">
        <f t="shared" si="1"/>
        <v>42</v>
      </c>
      <c r="J40">
        <v>272</v>
      </c>
      <c r="K40" t="s">
        <v>469</v>
      </c>
      <c r="M40" t="s">
        <v>502</v>
      </c>
      <c r="N40">
        <v>38</v>
      </c>
      <c r="O40">
        <v>19</v>
      </c>
      <c r="Q40" s="13" t="s">
        <v>742</v>
      </c>
      <c r="R40" s="13">
        <v>108.45666666666666</v>
      </c>
      <c r="S40" s="13" t="s">
        <v>742</v>
      </c>
      <c r="T40" s="13">
        <v>141.62315789473681</v>
      </c>
      <c r="Y40" t="s">
        <v>502</v>
      </c>
      <c r="Z40">
        <v>19</v>
      </c>
      <c r="AA40">
        <v>22</v>
      </c>
      <c r="AK40" t="s">
        <v>555</v>
      </c>
      <c r="AL40">
        <v>1.6580957442687665</v>
      </c>
      <c r="AT40">
        <v>19</v>
      </c>
      <c r="AU40">
        <v>22</v>
      </c>
      <c r="AV40">
        <v>278</v>
      </c>
      <c r="AW40" t="s">
        <v>502</v>
      </c>
      <c r="AX40" s="79">
        <f t="shared" si="2"/>
        <v>6.83453237410072E-2</v>
      </c>
      <c r="AY40" s="79">
        <f t="shared" si="3"/>
        <v>7.9136690647482008E-2</v>
      </c>
    </row>
    <row r="41" spans="1:56" x14ac:dyDescent="0.2">
      <c r="A41" t="s">
        <v>81</v>
      </c>
      <c r="B41" t="s">
        <v>502</v>
      </c>
      <c r="C41">
        <f t="shared" si="0"/>
        <v>38</v>
      </c>
      <c r="D41">
        <v>17</v>
      </c>
      <c r="E41">
        <v>21</v>
      </c>
      <c r="F41">
        <v>218</v>
      </c>
      <c r="G41">
        <v>10</v>
      </c>
      <c r="H41">
        <v>9</v>
      </c>
      <c r="I41">
        <f t="shared" si="1"/>
        <v>19</v>
      </c>
      <c r="J41">
        <v>275</v>
      </c>
      <c r="K41" t="s">
        <v>469</v>
      </c>
      <c r="M41" t="s">
        <v>502</v>
      </c>
      <c r="N41">
        <v>33</v>
      </c>
      <c r="O41">
        <v>24</v>
      </c>
      <c r="Q41" t="s">
        <v>743</v>
      </c>
      <c r="R41">
        <v>3.1789265708647738</v>
      </c>
      <c r="S41" t="s">
        <v>743</v>
      </c>
      <c r="T41">
        <v>1.6574444838418954</v>
      </c>
      <c r="Y41" t="s">
        <v>502</v>
      </c>
      <c r="Z41">
        <v>19</v>
      </c>
      <c r="AA41">
        <v>23</v>
      </c>
      <c r="AC41" t="s">
        <v>616</v>
      </c>
      <c r="AK41" s="18" t="s">
        <v>556</v>
      </c>
      <c r="AL41" s="18">
        <v>6.4135335494709997E-2</v>
      </c>
      <c r="AT41">
        <v>19</v>
      </c>
      <c r="AU41">
        <v>23</v>
      </c>
      <c r="AV41">
        <v>274</v>
      </c>
      <c r="AW41" t="s">
        <v>502</v>
      </c>
      <c r="AX41" s="79">
        <f t="shared" si="2"/>
        <v>6.9343065693430656E-2</v>
      </c>
      <c r="AY41" s="79">
        <f t="shared" si="3"/>
        <v>8.3941605839416053E-2</v>
      </c>
    </row>
    <row r="42" spans="1:56" ht="17" thickBot="1" x14ac:dyDescent="0.25">
      <c r="A42" t="s">
        <v>82</v>
      </c>
      <c r="B42" t="s">
        <v>502</v>
      </c>
      <c r="C42">
        <f t="shared" si="0"/>
        <v>33</v>
      </c>
      <c r="D42">
        <v>12</v>
      </c>
      <c r="E42">
        <v>21</v>
      </c>
      <c r="F42">
        <v>222</v>
      </c>
      <c r="G42">
        <v>11</v>
      </c>
      <c r="H42">
        <v>13</v>
      </c>
      <c r="I42">
        <f t="shared" si="1"/>
        <v>24</v>
      </c>
      <c r="J42">
        <v>279</v>
      </c>
      <c r="K42" t="s">
        <v>469</v>
      </c>
      <c r="M42" t="s">
        <v>502</v>
      </c>
      <c r="N42">
        <v>17</v>
      </c>
      <c r="O42">
        <v>22</v>
      </c>
      <c r="Q42" t="s">
        <v>744</v>
      </c>
      <c r="R42">
        <v>1.831566638714059</v>
      </c>
      <c r="S42" t="s">
        <v>744</v>
      </c>
      <c r="T42">
        <v>1.5638852485510715</v>
      </c>
      <c r="Y42" t="s">
        <v>501</v>
      </c>
      <c r="Z42">
        <v>26</v>
      </c>
      <c r="AA42">
        <v>22</v>
      </c>
      <c r="AD42" s="33" t="str">
        <f>Z1</f>
        <v>loss of any dubius alleles</v>
      </c>
      <c r="AE42" s="33" t="str">
        <f>AA1</f>
        <v>loss of any pratensis alleles</v>
      </c>
      <c r="AK42" s="27" t="s">
        <v>557</v>
      </c>
      <c r="AL42" s="27">
        <v>1.98062600245909</v>
      </c>
      <c r="AM42" s="27"/>
      <c r="AT42">
        <v>26</v>
      </c>
      <c r="AU42">
        <v>22</v>
      </c>
      <c r="AV42">
        <v>281</v>
      </c>
      <c r="AW42" t="s">
        <v>501</v>
      </c>
      <c r="AX42" s="79">
        <f t="shared" si="2"/>
        <v>9.2526690391459068E-2</v>
      </c>
      <c r="AY42" s="79">
        <f t="shared" si="3"/>
        <v>7.8291814946619215E-2</v>
      </c>
    </row>
    <row r="43" spans="1:56" x14ac:dyDescent="0.2">
      <c r="A43" t="s">
        <v>113</v>
      </c>
      <c r="B43" t="s">
        <v>502</v>
      </c>
      <c r="C43">
        <f t="shared" si="0"/>
        <v>17</v>
      </c>
      <c r="D43">
        <v>13</v>
      </c>
      <c r="E43">
        <v>4</v>
      </c>
      <c r="F43">
        <v>236</v>
      </c>
      <c r="G43">
        <v>16</v>
      </c>
      <c r="H43">
        <v>6</v>
      </c>
      <c r="I43">
        <f t="shared" si="1"/>
        <v>22</v>
      </c>
      <c r="J43">
        <v>275</v>
      </c>
      <c r="K43" t="s">
        <v>470</v>
      </c>
      <c r="M43" t="s">
        <v>502</v>
      </c>
      <c r="N43">
        <v>17</v>
      </c>
      <c r="O43">
        <v>22</v>
      </c>
      <c r="Q43" t="s">
        <v>745</v>
      </c>
      <c r="R43">
        <v>46</v>
      </c>
      <c r="S43" t="s">
        <v>745</v>
      </c>
      <c r="T43">
        <v>50</v>
      </c>
      <c r="Y43" t="s">
        <v>501</v>
      </c>
      <c r="Z43">
        <v>18</v>
      </c>
      <c r="AA43">
        <v>19</v>
      </c>
      <c r="AC43" t="str">
        <f>Y2</f>
        <v>I</v>
      </c>
      <c r="AD43" s="70">
        <f>VAR(Z2:Z11)</f>
        <v>124.76666666666662</v>
      </c>
      <c r="AE43" s="71">
        <f>VAR(AA2:AA11)</f>
        <v>179.37777777777774</v>
      </c>
      <c r="AF43" s="8">
        <f>VAR(Z2:AA11)</f>
        <v>144.82894736842104</v>
      </c>
      <c r="AT43">
        <v>18</v>
      </c>
      <c r="AU43">
        <v>19</v>
      </c>
      <c r="AV43">
        <v>275</v>
      </c>
      <c r="AW43" t="s">
        <v>501</v>
      </c>
      <c r="AX43" s="79">
        <f t="shared" si="2"/>
        <v>6.545454545454546E-2</v>
      </c>
      <c r="AY43" s="79">
        <f t="shared" si="3"/>
        <v>6.9090909090909092E-2</v>
      </c>
    </row>
    <row r="44" spans="1:56" x14ac:dyDescent="0.2">
      <c r="A44" t="s">
        <v>114</v>
      </c>
      <c r="B44" t="s">
        <v>502</v>
      </c>
      <c r="C44">
        <f t="shared" si="0"/>
        <v>17</v>
      </c>
      <c r="D44">
        <v>13</v>
      </c>
      <c r="E44">
        <v>4</v>
      </c>
      <c r="F44">
        <v>238</v>
      </c>
      <c r="G44">
        <v>13</v>
      </c>
      <c r="H44">
        <v>9</v>
      </c>
      <c r="I44">
        <f t="shared" si="1"/>
        <v>22</v>
      </c>
      <c r="J44">
        <v>277</v>
      </c>
      <c r="K44" t="s">
        <v>470</v>
      </c>
      <c r="M44" t="s">
        <v>502</v>
      </c>
      <c r="N44">
        <v>23</v>
      </c>
      <c r="O44">
        <v>48</v>
      </c>
      <c r="Q44" t="s">
        <v>746</v>
      </c>
      <c r="R44">
        <v>16</v>
      </c>
      <c r="S44" t="s">
        <v>746</v>
      </c>
      <c r="T44">
        <v>15</v>
      </c>
      <c r="Y44" t="s">
        <v>501</v>
      </c>
      <c r="Z44">
        <v>17</v>
      </c>
      <c r="AA44">
        <v>21</v>
      </c>
      <c r="AC44" t="str">
        <f>Y12</f>
        <v>II</v>
      </c>
      <c r="AD44" s="72">
        <f>VAR(Z12:Z21)</f>
        <v>122.48888888888885</v>
      </c>
      <c r="AE44" s="73">
        <f>VAR(AA12:AA21)</f>
        <v>117.87777777777774</v>
      </c>
      <c r="AF44" s="8">
        <f>VAR(Z12:AA21)</f>
        <v>113.98684210526316</v>
      </c>
      <c r="AT44">
        <v>17</v>
      </c>
      <c r="AU44">
        <v>21</v>
      </c>
      <c r="AV44">
        <v>276</v>
      </c>
      <c r="AW44" t="s">
        <v>501</v>
      </c>
      <c r="AX44" s="79">
        <f t="shared" si="2"/>
        <v>6.1594202898550728E-2</v>
      </c>
      <c r="AY44" s="79">
        <f t="shared" si="3"/>
        <v>7.6086956521739135E-2</v>
      </c>
    </row>
    <row r="45" spans="1:56" x14ac:dyDescent="0.2">
      <c r="A45" t="s">
        <v>115</v>
      </c>
      <c r="B45" t="s">
        <v>502</v>
      </c>
      <c r="C45">
        <f t="shared" si="0"/>
        <v>23</v>
      </c>
      <c r="D45">
        <v>15</v>
      </c>
      <c r="E45">
        <v>8</v>
      </c>
      <c r="F45">
        <v>201</v>
      </c>
      <c r="G45">
        <v>39</v>
      </c>
      <c r="H45">
        <v>9</v>
      </c>
      <c r="I45">
        <f t="shared" si="1"/>
        <v>48</v>
      </c>
      <c r="J45">
        <v>272</v>
      </c>
      <c r="K45" t="s">
        <v>470</v>
      </c>
      <c r="M45" t="s">
        <v>502</v>
      </c>
      <c r="N45">
        <v>18</v>
      </c>
      <c r="O45">
        <v>47</v>
      </c>
      <c r="Q45" t="s">
        <v>747</v>
      </c>
      <c r="R45">
        <v>62</v>
      </c>
      <c r="S45" t="s">
        <v>747</v>
      </c>
      <c r="T45">
        <v>65</v>
      </c>
      <c r="Y45" t="s">
        <v>501</v>
      </c>
      <c r="Z45">
        <v>45</v>
      </c>
      <c r="AA45">
        <v>17</v>
      </c>
      <c r="AC45" t="str">
        <f>Y22</f>
        <v>III</v>
      </c>
      <c r="AD45" s="72">
        <f>VAR(Z22:Z31)</f>
        <v>6.622222222222212</v>
      </c>
      <c r="AE45" s="73">
        <f>VAR(AA22:AA31)</f>
        <v>16</v>
      </c>
      <c r="AF45" s="8">
        <f>VAR(Z22:AA31)</f>
        <v>17.831578947368381</v>
      </c>
      <c r="AT45">
        <v>45</v>
      </c>
      <c r="AU45">
        <v>17</v>
      </c>
      <c r="AV45">
        <v>261</v>
      </c>
      <c r="AW45" t="s">
        <v>501</v>
      </c>
      <c r="AX45" s="79">
        <f t="shared" si="2"/>
        <v>0.17241379310344829</v>
      </c>
      <c r="AY45" s="79">
        <f t="shared" si="3"/>
        <v>6.5134099616858232E-2</v>
      </c>
    </row>
    <row r="46" spans="1:56" x14ac:dyDescent="0.2">
      <c r="A46" t="s">
        <v>116</v>
      </c>
      <c r="B46" t="s">
        <v>502</v>
      </c>
      <c r="C46">
        <f t="shared" si="0"/>
        <v>18</v>
      </c>
      <c r="D46">
        <v>13</v>
      </c>
      <c r="E46">
        <v>5</v>
      </c>
      <c r="F46">
        <v>211</v>
      </c>
      <c r="G46">
        <v>39</v>
      </c>
      <c r="H46">
        <v>8</v>
      </c>
      <c r="I46">
        <f t="shared" si="1"/>
        <v>47</v>
      </c>
      <c r="J46">
        <v>276</v>
      </c>
      <c r="K46" t="s">
        <v>470</v>
      </c>
      <c r="M46" t="s">
        <v>502</v>
      </c>
      <c r="N46">
        <v>19</v>
      </c>
      <c r="O46">
        <v>22</v>
      </c>
      <c r="Q46" t="s">
        <v>565</v>
      </c>
      <c r="R46">
        <v>1881</v>
      </c>
      <c r="S46" t="s">
        <v>565</v>
      </c>
      <c r="T46">
        <v>2110</v>
      </c>
      <c r="Y46" t="s">
        <v>501</v>
      </c>
      <c r="Z46">
        <v>22</v>
      </c>
      <c r="AA46">
        <v>26</v>
      </c>
      <c r="AC46" t="str">
        <f>Y32</f>
        <v>IV</v>
      </c>
      <c r="AD46" s="72">
        <f>VAR(Z32:Z41)</f>
        <v>64.844444444444491</v>
      </c>
      <c r="AE46" s="73">
        <f>VAR(AA32:AA41)</f>
        <v>137.11111111111111</v>
      </c>
      <c r="AF46" s="8">
        <f>VAR(Z32:AA41)</f>
        <v>104.51578947368417</v>
      </c>
      <c r="AT46">
        <v>22</v>
      </c>
      <c r="AU46">
        <v>26</v>
      </c>
      <c r="AV46">
        <v>277</v>
      </c>
      <c r="AW46" t="s">
        <v>501</v>
      </c>
      <c r="AX46" s="79">
        <f t="shared" si="2"/>
        <v>7.9422382671480149E-2</v>
      </c>
      <c r="AY46" s="79">
        <f t="shared" si="3"/>
        <v>9.3862815884476536E-2</v>
      </c>
    </row>
    <row r="47" spans="1:56" ht="17" thickBot="1" x14ac:dyDescent="0.25">
      <c r="A47" t="s">
        <v>117</v>
      </c>
      <c r="B47" t="s">
        <v>502</v>
      </c>
      <c r="C47">
        <f t="shared" si="0"/>
        <v>19</v>
      </c>
      <c r="D47">
        <v>14</v>
      </c>
      <c r="E47">
        <v>5</v>
      </c>
      <c r="F47">
        <v>237</v>
      </c>
      <c r="G47">
        <v>16</v>
      </c>
      <c r="H47">
        <v>6</v>
      </c>
      <c r="I47">
        <f t="shared" si="1"/>
        <v>22</v>
      </c>
      <c r="J47">
        <v>278</v>
      </c>
      <c r="K47" t="s">
        <v>470</v>
      </c>
      <c r="M47" t="s">
        <v>502</v>
      </c>
      <c r="N47">
        <v>19</v>
      </c>
      <c r="O47">
        <v>23</v>
      </c>
      <c r="Q47" s="27" t="s">
        <v>564</v>
      </c>
      <c r="R47" s="27">
        <v>76</v>
      </c>
      <c r="S47" s="27" t="s">
        <v>564</v>
      </c>
      <c r="T47" s="27">
        <v>76</v>
      </c>
      <c r="Y47" t="s">
        <v>501</v>
      </c>
      <c r="Z47">
        <v>31</v>
      </c>
      <c r="AA47">
        <v>18</v>
      </c>
      <c r="AC47" t="str">
        <f>Y42</f>
        <v>V</v>
      </c>
      <c r="AD47" s="72">
        <f>VAR(Z42:Z51)</f>
        <v>64.044444444444409</v>
      </c>
      <c r="AE47" s="73">
        <f>VAR(AA42:AA51)</f>
        <v>241.15555555555551</v>
      </c>
      <c r="AF47" s="8">
        <f>VAR(Z42:AA51)</f>
        <v>144.73684210526315</v>
      </c>
      <c r="AT47">
        <v>31</v>
      </c>
      <c r="AU47">
        <v>18</v>
      </c>
      <c r="AV47">
        <v>265</v>
      </c>
      <c r="AW47" t="s">
        <v>501</v>
      </c>
      <c r="AX47" s="79">
        <f t="shared" si="2"/>
        <v>0.1169811320754717</v>
      </c>
      <c r="AY47" s="79">
        <f t="shared" si="3"/>
        <v>6.7924528301886791E-2</v>
      </c>
    </row>
    <row r="48" spans="1:56" x14ac:dyDescent="0.2">
      <c r="A48" t="s">
        <v>118</v>
      </c>
      <c r="B48" t="s">
        <v>502</v>
      </c>
      <c r="C48">
        <f t="shared" si="0"/>
        <v>19</v>
      </c>
      <c r="D48">
        <v>15</v>
      </c>
      <c r="E48">
        <v>4</v>
      </c>
      <c r="F48">
        <v>232</v>
      </c>
      <c r="G48">
        <v>16</v>
      </c>
      <c r="H48">
        <v>7</v>
      </c>
      <c r="I48">
        <f t="shared" si="1"/>
        <v>23</v>
      </c>
      <c r="J48">
        <v>274</v>
      </c>
      <c r="K48" t="s">
        <v>470</v>
      </c>
      <c r="M48" t="s">
        <v>501</v>
      </c>
      <c r="N48">
        <v>26</v>
      </c>
      <c r="O48">
        <v>22</v>
      </c>
      <c r="Y48" t="s">
        <v>501</v>
      </c>
      <c r="Z48">
        <v>22</v>
      </c>
      <c r="AA48">
        <v>23</v>
      </c>
      <c r="AC48" t="str">
        <f>Y52</f>
        <v>VI</v>
      </c>
      <c r="AD48" s="74">
        <f>VAR(Z52:Z61)</f>
        <v>175.21111111111108</v>
      </c>
      <c r="AE48" s="75">
        <f>VAR(AA52:AA61)</f>
        <v>100.27777777777777</v>
      </c>
      <c r="AF48" s="8">
        <f>VAR(Z52:AA61)</f>
        <v>132.27368421052634</v>
      </c>
      <c r="AT48">
        <v>22</v>
      </c>
      <c r="AU48">
        <v>23</v>
      </c>
      <c r="AV48">
        <v>272</v>
      </c>
      <c r="AW48" t="s">
        <v>501</v>
      </c>
      <c r="AX48" s="79">
        <f t="shared" si="2"/>
        <v>8.0882352941176475E-2</v>
      </c>
      <c r="AY48" s="79">
        <f t="shared" si="3"/>
        <v>8.455882352941177E-2</v>
      </c>
    </row>
    <row r="49" spans="1:51" x14ac:dyDescent="0.2">
      <c r="A49" t="s">
        <v>83</v>
      </c>
      <c r="B49" t="s">
        <v>501</v>
      </c>
      <c r="C49">
        <f t="shared" si="0"/>
        <v>26</v>
      </c>
      <c r="D49">
        <v>15</v>
      </c>
      <c r="E49">
        <v>11</v>
      </c>
      <c r="F49">
        <v>233</v>
      </c>
      <c r="G49">
        <v>13</v>
      </c>
      <c r="H49">
        <v>9</v>
      </c>
      <c r="I49">
        <f t="shared" si="1"/>
        <v>22</v>
      </c>
      <c r="J49">
        <v>281</v>
      </c>
      <c r="K49" t="s">
        <v>469</v>
      </c>
      <c r="M49" t="s">
        <v>501</v>
      </c>
      <c r="N49">
        <v>18</v>
      </c>
      <c r="O49">
        <v>19</v>
      </c>
      <c r="Y49" t="s">
        <v>501</v>
      </c>
      <c r="Z49">
        <v>29</v>
      </c>
      <c r="AA49">
        <v>65</v>
      </c>
      <c r="AD49" s="8">
        <f>VAR(Z2:Z61)</f>
        <v>94.666666666666714</v>
      </c>
      <c r="AE49" s="8">
        <f>VAR(AA2:AA61)</f>
        <v>123.82033898305087</v>
      </c>
      <c r="AF49" s="8">
        <f>VAR(Z2:AA61)</f>
        <v>109.98627450980393</v>
      </c>
      <c r="AT49">
        <v>29</v>
      </c>
      <c r="AU49">
        <v>65</v>
      </c>
      <c r="AV49">
        <v>279</v>
      </c>
      <c r="AW49" t="s">
        <v>501</v>
      </c>
      <c r="AX49" s="79">
        <f t="shared" si="2"/>
        <v>0.1039426523297491</v>
      </c>
      <c r="AY49" s="79">
        <f t="shared" si="3"/>
        <v>0.23297491039426524</v>
      </c>
    </row>
    <row r="50" spans="1:51" x14ac:dyDescent="0.2">
      <c r="A50" t="s">
        <v>84</v>
      </c>
      <c r="B50" t="s">
        <v>501</v>
      </c>
      <c r="C50">
        <f t="shared" si="0"/>
        <v>18</v>
      </c>
      <c r="D50">
        <v>14</v>
      </c>
      <c r="E50">
        <v>4</v>
      </c>
      <c r="F50">
        <v>238</v>
      </c>
      <c r="G50">
        <v>12</v>
      </c>
      <c r="H50">
        <v>7</v>
      </c>
      <c r="I50">
        <f t="shared" si="1"/>
        <v>19</v>
      </c>
      <c r="J50">
        <v>275</v>
      </c>
      <c r="K50" t="s">
        <v>469</v>
      </c>
      <c r="M50" t="s">
        <v>501</v>
      </c>
      <c r="N50">
        <v>17</v>
      </c>
      <c r="O50">
        <v>21</v>
      </c>
      <c r="Q50" t="s">
        <v>558</v>
      </c>
      <c r="Y50" t="s">
        <v>501</v>
      </c>
      <c r="Z50">
        <v>28</v>
      </c>
      <c r="AA50">
        <v>18</v>
      </c>
      <c r="AT50">
        <v>28</v>
      </c>
      <c r="AU50">
        <v>18</v>
      </c>
      <c r="AV50">
        <v>277</v>
      </c>
      <c r="AW50" t="s">
        <v>501</v>
      </c>
      <c r="AX50" s="79">
        <f t="shared" si="2"/>
        <v>0.10108303249097472</v>
      </c>
      <c r="AY50" s="79">
        <f t="shared" si="3"/>
        <v>6.4981949458483748E-2</v>
      </c>
    </row>
    <row r="51" spans="1:51" ht="17" thickBot="1" x14ac:dyDescent="0.25">
      <c r="A51" t="s">
        <v>85</v>
      </c>
      <c r="B51" t="s">
        <v>501</v>
      </c>
      <c r="C51">
        <f t="shared" si="0"/>
        <v>17</v>
      </c>
      <c r="D51">
        <v>13</v>
      </c>
      <c r="E51">
        <v>4</v>
      </c>
      <c r="F51">
        <v>238</v>
      </c>
      <c r="G51">
        <v>14</v>
      </c>
      <c r="H51">
        <v>7</v>
      </c>
      <c r="I51">
        <f t="shared" si="1"/>
        <v>21</v>
      </c>
      <c r="J51">
        <v>276</v>
      </c>
      <c r="K51" t="s">
        <v>469</v>
      </c>
      <c r="M51" t="s">
        <v>501</v>
      </c>
      <c r="N51">
        <v>45</v>
      </c>
      <c r="O51">
        <v>17</v>
      </c>
      <c r="Y51" t="s">
        <v>501</v>
      </c>
      <c r="Z51">
        <v>28</v>
      </c>
      <c r="AA51">
        <v>45</v>
      </c>
      <c r="AT51">
        <v>28</v>
      </c>
      <c r="AU51">
        <v>45</v>
      </c>
      <c r="AV51">
        <v>273</v>
      </c>
      <c r="AW51" t="s">
        <v>501</v>
      </c>
      <c r="AX51" s="79">
        <f t="shared" si="2"/>
        <v>0.10256410256410256</v>
      </c>
      <c r="AY51" s="79">
        <f t="shared" si="3"/>
        <v>0.16483516483516483</v>
      </c>
    </row>
    <row r="52" spans="1:51" x14ac:dyDescent="0.2">
      <c r="A52" t="s">
        <v>86</v>
      </c>
      <c r="B52" t="s">
        <v>501</v>
      </c>
      <c r="C52">
        <f t="shared" si="0"/>
        <v>45</v>
      </c>
      <c r="D52">
        <v>14</v>
      </c>
      <c r="E52">
        <v>31</v>
      </c>
      <c r="F52">
        <v>199</v>
      </c>
      <c r="G52">
        <v>10</v>
      </c>
      <c r="H52">
        <v>7</v>
      </c>
      <c r="I52">
        <f t="shared" si="1"/>
        <v>17</v>
      </c>
      <c r="J52">
        <v>261</v>
      </c>
      <c r="K52" t="s">
        <v>469</v>
      </c>
      <c r="M52" t="s">
        <v>501</v>
      </c>
      <c r="N52">
        <v>22</v>
      </c>
      <c r="O52">
        <v>26</v>
      </c>
      <c r="Q52" s="28"/>
      <c r="R52" s="28" t="s">
        <v>517</v>
      </c>
      <c r="S52" s="28" t="s">
        <v>518</v>
      </c>
      <c r="Y52" t="s">
        <v>506</v>
      </c>
      <c r="Z52">
        <v>17</v>
      </c>
      <c r="AA52">
        <v>20</v>
      </c>
      <c r="AT52">
        <v>17</v>
      </c>
      <c r="AU52">
        <v>20</v>
      </c>
      <c r="AV52">
        <v>272</v>
      </c>
      <c r="AW52" t="s">
        <v>506</v>
      </c>
      <c r="AX52" s="79">
        <f t="shared" si="2"/>
        <v>6.25E-2</v>
      </c>
      <c r="AY52" s="79">
        <f t="shared" si="3"/>
        <v>7.3529411764705885E-2</v>
      </c>
    </row>
    <row r="53" spans="1:51" x14ac:dyDescent="0.2">
      <c r="A53" t="s">
        <v>87</v>
      </c>
      <c r="B53" t="s">
        <v>501</v>
      </c>
      <c r="C53">
        <f t="shared" si="0"/>
        <v>22</v>
      </c>
      <c r="D53">
        <v>13</v>
      </c>
      <c r="E53">
        <v>9</v>
      </c>
      <c r="F53">
        <v>229</v>
      </c>
      <c r="G53">
        <v>18</v>
      </c>
      <c r="H53">
        <v>8</v>
      </c>
      <c r="I53">
        <f t="shared" si="1"/>
        <v>26</v>
      </c>
      <c r="J53">
        <v>277</v>
      </c>
      <c r="K53" t="s">
        <v>469</v>
      </c>
      <c r="M53" t="s">
        <v>501</v>
      </c>
      <c r="N53">
        <v>45</v>
      </c>
      <c r="O53">
        <v>28</v>
      </c>
      <c r="Q53" t="s">
        <v>538</v>
      </c>
      <c r="R53">
        <v>24.75</v>
      </c>
      <c r="S53">
        <v>27.763157894736842</v>
      </c>
      <c r="Y53" t="s">
        <v>506</v>
      </c>
      <c r="Z53">
        <v>16</v>
      </c>
      <c r="AA53">
        <v>19</v>
      </c>
      <c r="AT53">
        <v>16</v>
      </c>
      <c r="AU53">
        <v>19</v>
      </c>
      <c r="AV53">
        <v>276</v>
      </c>
      <c r="AW53" t="s">
        <v>506</v>
      </c>
      <c r="AX53" s="79">
        <f t="shared" si="2"/>
        <v>5.7971014492753624E-2</v>
      </c>
      <c r="AY53" s="79">
        <f t="shared" si="3"/>
        <v>6.8840579710144928E-2</v>
      </c>
    </row>
    <row r="54" spans="1:51" x14ac:dyDescent="0.2">
      <c r="A54" t="s">
        <v>88</v>
      </c>
      <c r="B54" t="s">
        <v>501</v>
      </c>
      <c r="C54">
        <f t="shared" si="0"/>
        <v>45</v>
      </c>
      <c r="D54">
        <v>16</v>
      </c>
      <c r="E54">
        <v>29</v>
      </c>
      <c r="F54">
        <v>203</v>
      </c>
      <c r="G54">
        <v>18</v>
      </c>
      <c r="H54">
        <v>10</v>
      </c>
      <c r="I54">
        <f t="shared" si="1"/>
        <v>28</v>
      </c>
      <c r="J54">
        <v>276</v>
      </c>
      <c r="K54" t="s">
        <v>469</v>
      </c>
      <c r="M54" t="s">
        <v>501</v>
      </c>
      <c r="N54">
        <v>31</v>
      </c>
      <c r="O54">
        <v>18</v>
      </c>
      <c r="Q54" t="s">
        <v>539</v>
      </c>
      <c r="R54">
        <v>108.45666666666666</v>
      </c>
      <c r="S54">
        <v>141.62315789473681</v>
      </c>
      <c r="Y54" t="s">
        <v>506</v>
      </c>
      <c r="Z54">
        <v>23</v>
      </c>
      <c r="AA54">
        <v>43</v>
      </c>
      <c r="AT54">
        <v>23</v>
      </c>
      <c r="AU54">
        <v>43</v>
      </c>
      <c r="AV54">
        <v>272</v>
      </c>
      <c r="AW54" t="s">
        <v>506</v>
      </c>
      <c r="AX54" s="79">
        <f t="shared" si="2"/>
        <v>8.455882352941177E-2</v>
      </c>
      <c r="AY54" s="79">
        <f t="shared" si="3"/>
        <v>0.15808823529411764</v>
      </c>
    </row>
    <row r="55" spans="1:51" x14ac:dyDescent="0.2">
      <c r="A55" t="s">
        <v>89</v>
      </c>
      <c r="B55" t="s">
        <v>501</v>
      </c>
      <c r="C55">
        <f t="shared" si="0"/>
        <v>31</v>
      </c>
      <c r="D55">
        <v>15</v>
      </c>
      <c r="E55">
        <v>16</v>
      </c>
      <c r="F55">
        <v>216</v>
      </c>
      <c r="G55">
        <v>11</v>
      </c>
      <c r="H55">
        <v>7</v>
      </c>
      <c r="I55">
        <f t="shared" si="1"/>
        <v>18</v>
      </c>
      <c r="J55">
        <v>265</v>
      </c>
      <c r="K55" t="s">
        <v>469</v>
      </c>
      <c r="M55" t="s">
        <v>501</v>
      </c>
      <c r="N55">
        <v>21</v>
      </c>
      <c r="O55">
        <v>25</v>
      </c>
      <c r="Q55" t="s">
        <v>540</v>
      </c>
      <c r="R55">
        <v>76</v>
      </c>
      <c r="S55">
        <v>76</v>
      </c>
      <c r="Y55" t="s">
        <v>506</v>
      </c>
      <c r="Z55">
        <v>18</v>
      </c>
      <c r="AA55">
        <v>24</v>
      </c>
      <c r="AT55">
        <v>18</v>
      </c>
      <c r="AU55">
        <v>24</v>
      </c>
      <c r="AV55">
        <v>276</v>
      </c>
      <c r="AW55" t="s">
        <v>506</v>
      </c>
      <c r="AX55" s="79">
        <f t="shared" si="2"/>
        <v>6.5217391304347824E-2</v>
      </c>
      <c r="AY55" s="79">
        <f t="shared" si="3"/>
        <v>8.6956521739130432E-2</v>
      </c>
    </row>
    <row r="56" spans="1:51" x14ac:dyDescent="0.2">
      <c r="A56" t="s">
        <v>90</v>
      </c>
      <c r="B56" t="s">
        <v>501</v>
      </c>
      <c r="C56">
        <f t="shared" si="0"/>
        <v>21</v>
      </c>
      <c r="D56">
        <v>14</v>
      </c>
      <c r="E56">
        <v>7</v>
      </c>
      <c r="F56">
        <v>233</v>
      </c>
      <c r="G56">
        <v>17</v>
      </c>
      <c r="H56">
        <v>8</v>
      </c>
      <c r="I56">
        <f t="shared" si="1"/>
        <v>25</v>
      </c>
      <c r="J56">
        <v>279</v>
      </c>
      <c r="K56" t="s">
        <v>469</v>
      </c>
      <c r="M56" t="s">
        <v>501</v>
      </c>
      <c r="N56">
        <v>22</v>
      </c>
      <c r="O56">
        <v>23</v>
      </c>
      <c r="Q56" t="s">
        <v>559</v>
      </c>
      <c r="R56">
        <v>-0.12936850468586175</v>
      </c>
      <c r="Y56" t="s">
        <v>506</v>
      </c>
      <c r="Z56">
        <v>19</v>
      </c>
      <c r="AA56">
        <v>23</v>
      </c>
      <c r="AT56">
        <v>19</v>
      </c>
      <c r="AU56">
        <v>23</v>
      </c>
      <c r="AV56">
        <v>275</v>
      </c>
      <c r="AW56" t="s">
        <v>506</v>
      </c>
      <c r="AX56" s="79">
        <f t="shared" si="2"/>
        <v>6.9090909090909092E-2</v>
      </c>
      <c r="AY56" s="79">
        <f t="shared" si="3"/>
        <v>8.3636363636363634E-2</v>
      </c>
    </row>
    <row r="57" spans="1:51" x14ac:dyDescent="0.2">
      <c r="A57" t="s">
        <v>91</v>
      </c>
      <c r="B57" t="s">
        <v>501</v>
      </c>
      <c r="C57">
        <f t="shared" si="0"/>
        <v>22</v>
      </c>
      <c r="D57">
        <v>14</v>
      </c>
      <c r="E57">
        <v>8</v>
      </c>
      <c r="F57">
        <v>227</v>
      </c>
      <c r="G57">
        <v>15</v>
      </c>
      <c r="H57">
        <v>8</v>
      </c>
      <c r="I57">
        <f t="shared" si="1"/>
        <v>23</v>
      </c>
      <c r="J57">
        <v>272</v>
      </c>
      <c r="K57" t="s">
        <v>469</v>
      </c>
      <c r="M57" t="s">
        <v>501</v>
      </c>
      <c r="N57">
        <v>32</v>
      </c>
      <c r="O57">
        <v>61</v>
      </c>
      <c r="Q57" t="s">
        <v>552</v>
      </c>
      <c r="R57">
        <v>0</v>
      </c>
      <c r="Y57" t="s">
        <v>506</v>
      </c>
      <c r="Z57">
        <v>17</v>
      </c>
      <c r="AA57">
        <v>22</v>
      </c>
      <c r="AT57">
        <v>17</v>
      </c>
      <c r="AU57">
        <v>22</v>
      </c>
      <c r="AV57">
        <v>273</v>
      </c>
      <c r="AW57" t="s">
        <v>506</v>
      </c>
      <c r="AX57" s="79">
        <f t="shared" si="2"/>
        <v>6.2271062271062272E-2</v>
      </c>
      <c r="AY57" s="79">
        <f t="shared" si="3"/>
        <v>8.0586080586080591E-2</v>
      </c>
    </row>
    <row r="58" spans="1:51" x14ac:dyDescent="0.2">
      <c r="A58" t="s">
        <v>119</v>
      </c>
      <c r="B58" t="s">
        <v>501</v>
      </c>
      <c r="C58">
        <f t="shared" si="0"/>
        <v>32</v>
      </c>
      <c r="D58">
        <v>14</v>
      </c>
      <c r="E58">
        <v>18</v>
      </c>
      <c r="F58">
        <v>182</v>
      </c>
      <c r="G58">
        <v>46</v>
      </c>
      <c r="H58">
        <v>15</v>
      </c>
      <c r="I58">
        <f t="shared" si="1"/>
        <v>61</v>
      </c>
      <c r="J58">
        <v>275</v>
      </c>
      <c r="K58" t="s">
        <v>470</v>
      </c>
      <c r="M58" t="s">
        <v>501</v>
      </c>
      <c r="N58">
        <v>29</v>
      </c>
      <c r="O58">
        <v>65</v>
      </c>
      <c r="Q58" t="s">
        <v>541</v>
      </c>
      <c r="R58">
        <v>75</v>
      </c>
      <c r="Y58" t="s">
        <v>506</v>
      </c>
      <c r="Z58">
        <v>20</v>
      </c>
      <c r="AA58">
        <v>22</v>
      </c>
      <c r="AT58">
        <v>20</v>
      </c>
      <c r="AU58">
        <v>22</v>
      </c>
      <c r="AV58">
        <v>281</v>
      </c>
      <c r="AW58" t="s">
        <v>506</v>
      </c>
      <c r="AX58" s="79">
        <f t="shared" si="2"/>
        <v>7.1174377224199295E-2</v>
      </c>
      <c r="AY58" s="79">
        <f t="shared" si="3"/>
        <v>7.8291814946619215E-2</v>
      </c>
    </row>
    <row r="59" spans="1:51" x14ac:dyDescent="0.2">
      <c r="A59" t="s">
        <v>120</v>
      </c>
      <c r="B59" t="s">
        <v>501</v>
      </c>
      <c r="C59">
        <f t="shared" si="0"/>
        <v>29</v>
      </c>
      <c r="D59">
        <v>15</v>
      </c>
      <c r="E59">
        <v>14</v>
      </c>
      <c r="F59">
        <v>185</v>
      </c>
      <c r="G59">
        <v>42</v>
      </c>
      <c r="H59">
        <v>23</v>
      </c>
      <c r="I59">
        <f t="shared" si="1"/>
        <v>65</v>
      </c>
      <c r="J59">
        <v>279</v>
      </c>
      <c r="K59" t="s">
        <v>470</v>
      </c>
      <c r="M59" t="s">
        <v>501</v>
      </c>
      <c r="N59">
        <v>28</v>
      </c>
      <c r="O59">
        <v>18</v>
      </c>
      <c r="Q59" t="s">
        <v>553</v>
      </c>
      <c r="R59">
        <v>-1.5638365502696159</v>
      </c>
      <c r="Y59" t="s">
        <v>506</v>
      </c>
      <c r="Z59">
        <v>60</v>
      </c>
      <c r="AA59">
        <v>16</v>
      </c>
      <c r="AT59">
        <v>60</v>
      </c>
      <c r="AU59">
        <v>16</v>
      </c>
      <c r="AV59">
        <v>276</v>
      </c>
      <c r="AW59" t="s">
        <v>506</v>
      </c>
      <c r="AX59" s="79">
        <f t="shared" si="2"/>
        <v>0.21739130434782608</v>
      </c>
      <c r="AY59" s="79">
        <f t="shared" si="3"/>
        <v>5.7971014492753624E-2</v>
      </c>
    </row>
    <row r="60" spans="1:51" x14ac:dyDescent="0.2">
      <c r="A60" t="s">
        <v>121</v>
      </c>
      <c r="B60" t="s">
        <v>501</v>
      </c>
      <c r="C60">
        <f t="shared" si="0"/>
        <v>28</v>
      </c>
      <c r="D60">
        <v>24</v>
      </c>
      <c r="E60">
        <v>4</v>
      </c>
      <c r="F60">
        <v>231</v>
      </c>
      <c r="G60">
        <v>11</v>
      </c>
      <c r="H60">
        <v>7</v>
      </c>
      <c r="I60">
        <f t="shared" si="1"/>
        <v>18</v>
      </c>
      <c r="J60">
        <v>277</v>
      </c>
      <c r="K60" t="s">
        <v>470</v>
      </c>
      <c r="M60" t="s">
        <v>501</v>
      </c>
      <c r="N60">
        <v>23</v>
      </c>
      <c r="O60">
        <v>40</v>
      </c>
      <c r="Q60" t="s">
        <v>554</v>
      </c>
      <c r="R60">
        <v>6.1032943630423241E-2</v>
      </c>
      <c r="Y60" t="s">
        <v>506</v>
      </c>
      <c r="Z60">
        <v>17</v>
      </c>
      <c r="AA60">
        <v>45</v>
      </c>
      <c r="AT60">
        <v>17</v>
      </c>
      <c r="AU60">
        <v>45</v>
      </c>
      <c r="AV60">
        <v>276</v>
      </c>
      <c r="AW60" t="s">
        <v>506</v>
      </c>
      <c r="AX60" s="79">
        <f t="shared" si="2"/>
        <v>6.1594202898550728E-2</v>
      </c>
      <c r="AY60" s="79">
        <f t="shared" si="3"/>
        <v>0.16304347826086957</v>
      </c>
    </row>
    <row r="61" spans="1:51" x14ac:dyDescent="0.2">
      <c r="A61" t="s">
        <v>122</v>
      </c>
      <c r="B61" t="s">
        <v>501</v>
      </c>
      <c r="C61">
        <f t="shared" si="0"/>
        <v>23</v>
      </c>
      <c r="D61">
        <v>14</v>
      </c>
      <c r="E61">
        <v>9</v>
      </c>
      <c r="F61">
        <v>212</v>
      </c>
      <c r="G61">
        <v>29</v>
      </c>
      <c r="H61">
        <v>11</v>
      </c>
      <c r="I61">
        <f t="shared" si="1"/>
        <v>40</v>
      </c>
      <c r="J61">
        <v>275</v>
      </c>
      <c r="K61" t="s">
        <v>470</v>
      </c>
      <c r="M61" t="s">
        <v>501</v>
      </c>
      <c r="N61">
        <v>28</v>
      </c>
      <c r="O61">
        <v>45</v>
      </c>
      <c r="Q61" t="s">
        <v>555</v>
      </c>
      <c r="R61">
        <v>1.6654253733225626</v>
      </c>
      <c r="Y61" t="s">
        <v>506</v>
      </c>
      <c r="Z61">
        <v>22</v>
      </c>
      <c r="AA61">
        <v>21</v>
      </c>
      <c r="AT61">
        <v>22</v>
      </c>
      <c r="AU61">
        <v>21</v>
      </c>
      <c r="AV61">
        <v>275</v>
      </c>
      <c r="AW61" t="s">
        <v>506</v>
      </c>
      <c r="AX61" s="79">
        <f t="shared" si="2"/>
        <v>0.08</v>
      </c>
      <c r="AY61" s="79">
        <f t="shared" si="3"/>
        <v>7.636363636363637E-2</v>
      </c>
    </row>
    <row r="62" spans="1:51" x14ac:dyDescent="0.2">
      <c r="A62" t="s">
        <v>123</v>
      </c>
      <c r="B62" t="s">
        <v>501</v>
      </c>
      <c r="C62">
        <f t="shared" si="0"/>
        <v>28</v>
      </c>
      <c r="D62">
        <v>22</v>
      </c>
      <c r="E62">
        <v>6</v>
      </c>
      <c r="F62">
        <v>200</v>
      </c>
      <c r="G62">
        <v>32</v>
      </c>
      <c r="H62">
        <v>13</v>
      </c>
      <c r="I62">
        <f t="shared" si="1"/>
        <v>45</v>
      </c>
      <c r="J62">
        <v>273</v>
      </c>
      <c r="K62" t="s">
        <v>470</v>
      </c>
      <c r="M62" t="s">
        <v>501</v>
      </c>
      <c r="N62">
        <v>18</v>
      </c>
      <c r="O62">
        <v>47</v>
      </c>
      <c r="Q62" s="1" t="s">
        <v>556</v>
      </c>
      <c r="R62" s="1">
        <v>0.12206588726084648</v>
      </c>
    </row>
    <row r="63" spans="1:51" ht="17" thickBot="1" x14ac:dyDescent="0.25">
      <c r="A63" t="s">
        <v>124</v>
      </c>
      <c r="B63" t="s">
        <v>501</v>
      </c>
      <c r="C63">
        <f t="shared" si="0"/>
        <v>18</v>
      </c>
      <c r="D63">
        <v>14</v>
      </c>
      <c r="E63">
        <v>4</v>
      </c>
      <c r="F63">
        <v>205</v>
      </c>
      <c r="G63">
        <v>31</v>
      </c>
      <c r="H63">
        <v>16</v>
      </c>
      <c r="I63">
        <f t="shared" si="1"/>
        <v>47</v>
      </c>
      <c r="J63">
        <v>270</v>
      </c>
      <c r="K63" t="s">
        <v>470</v>
      </c>
      <c r="M63" t="s">
        <v>506</v>
      </c>
      <c r="N63">
        <v>17</v>
      </c>
      <c r="O63">
        <v>20</v>
      </c>
      <c r="Q63" s="27" t="s">
        <v>557</v>
      </c>
      <c r="R63" s="27">
        <v>1.9921021540022406</v>
      </c>
      <c r="S63" s="27"/>
    </row>
    <row r="64" spans="1:51" x14ac:dyDescent="0.2">
      <c r="A64" t="s">
        <v>55</v>
      </c>
      <c r="B64" t="s">
        <v>506</v>
      </c>
      <c r="C64">
        <f t="shared" si="0"/>
        <v>17</v>
      </c>
      <c r="D64">
        <v>13</v>
      </c>
      <c r="E64">
        <v>4</v>
      </c>
      <c r="F64">
        <v>235</v>
      </c>
      <c r="G64">
        <v>12</v>
      </c>
      <c r="H64">
        <v>8</v>
      </c>
      <c r="I64">
        <f t="shared" si="1"/>
        <v>20</v>
      </c>
      <c r="J64">
        <v>272</v>
      </c>
      <c r="K64" t="s">
        <v>468</v>
      </c>
      <c r="M64" t="s">
        <v>506</v>
      </c>
      <c r="N64">
        <v>16</v>
      </c>
      <c r="O64">
        <v>19</v>
      </c>
    </row>
    <row r="65" spans="1:15" x14ac:dyDescent="0.2">
      <c r="A65" t="s">
        <v>56</v>
      </c>
      <c r="B65" t="s">
        <v>506</v>
      </c>
      <c r="C65">
        <f t="shared" si="0"/>
        <v>16</v>
      </c>
      <c r="D65">
        <v>12</v>
      </c>
      <c r="E65">
        <v>4</v>
      </c>
      <c r="F65">
        <v>241</v>
      </c>
      <c r="G65">
        <v>11</v>
      </c>
      <c r="H65">
        <v>8</v>
      </c>
      <c r="I65">
        <f t="shared" si="1"/>
        <v>19</v>
      </c>
      <c r="J65">
        <v>276</v>
      </c>
      <c r="K65" t="s">
        <v>468</v>
      </c>
      <c r="M65" t="s">
        <v>506</v>
      </c>
      <c r="N65">
        <v>23</v>
      </c>
      <c r="O65">
        <v>43</v>
      </c>
    </row>
    <row r="66" spans="1:15" x14ac:dyDescent="0.2">
      <c r="A66" t="s">
        <v>57</v>
      </c>
      <c r="B66" t="s">
        <v>506</v>
      </c>
      <c r="C66">
        <f t="shared" si="0"/>
        <v>23</v>
      </c>
      <c r="D66">
        <v>13</v>
      </c>
      <c r="E66">
        <v>10</v>
      </c>
      <c r="F66">
        <v>206</v>
      </c>
      <c r="G66">
        <v>31</v>
      </c>
      <c r="H66">
        <v>12</v>
      </c>
      <c r="I66">
        <f t="shared" si="1"/>
        <v>43</v>
      </c>
      <c r="J66">
        <v>272</v>
      </c>
      <c r="K66" t="s">
        <v>468</v>
      </c>
      <c r="M66" t="s">
        <v>506</v>
      </c>
      <c r="N66">
        <v>18</v>
      </c>
      <c r="O66">
        <v>53</v>
      </c>
    </row>
    <row r="67" spans="1:15" x14ac:dyDescent="0.2">
      <c r="A67" t="s">
        <v>58</v>
      </c>
      <c r="B67" t="s">
        <v>506</v>
      </c>
      <c r="C67">
        <f t="shared" ref="C67:C78" si="4">SUM(D67:E67)</f>
        <v>18</v>
      </c>
      <c r="D67">
        <v>14</v>
      </c>
      <c r="E67">
        <v>4</v>
      </c>
      <c r="F67">
        <v>205</v>
      </c>
      <c r="G67">
        <v>44</v>
      </c>
      <c r="H67">
        <v>9</v>
      </c>
      <c r="I67">
        <f t="shared" ref="I67:I78" si="5">SUM(G67:H67)</f>
        <v>53</v>
      </c>
      <c r="J67">
        <v>276</v>
      </c>
      <c r="K67" t="s">
        <v>468</v>
      </c>
      <c r="M67" t="s">
        <v>506</v>
      </c>
      <c r="N67">
        <v>18</v>
      </c>
      <c r="O67">
        <v>24</v>
      </c>
    </row>
    <row r="68" spans="1:15" x14ac:dyDescent="0.2">
      <c r="A68" t="s">
        <v>59</v>
      </c>
      <c r="B68" t="s">
        <v>506</v>
      </c>
      <c r="C68">
        <f t="shared" si="4"/>
        <v>18</v>
      </c>
      <c r="D68">
        <v>13</v>
      </c>
      <c r="E68">
        <v>5</v>
      </c>
      <c r="F68">
        <v>234</v>
      </c>
      <c r="G68">
        <v>14</v>
      </c>
      <c r="H68">
        <v>10</v>
      </c>
      <c r="I68">
        <f t="shared" si="5"/>
        <v>24</v>
      </c>
      <c r="J68">
        <v>276</v>
      </c>
      <c r="K68" t="s">
        <v>468</v>
      </c>
      <c r="M68" t="s">
        <v>506</v>
      </c>
      <c r="N68">
        <v>19</v>
      </c>
      <c r="O68">
        <v>23</v>
      </c>
    </row>
    <row r="69" spans="1:15" x14ac:dyDescent="0.2">
      <c r="A69" t="s">
        <v>60</v>
      </c>
      <c r="B69" t="s">
        <v>506</v>
      </c>
      <c r="C69">
        <f t="shared" si="4"/>
        <v>19</v>
      </c>
      <c r="D69">
        <v>13</v>
      </c>
      <c r="E69">
        <v>6</v>
      </c>
      <c r="F69">
        <v>233</v>
      </c>
      <c r="G69">
        <v>12</v>
      </c>
      <c r="H69">
        <v>11</v>
      </c>
      <c r="I69">
        <f t="shared" si="5"/>
        <v>23</v>
      </c>
      <c r="J69">
        <v>275</v>
      </c>
      <c r="K69" t="s">
        <v>468</v>
      </c>
      <c r="M69" t="s">
        <v>506</v>
      </c>
      <c r="N69">
        <v>17</v>
      </c>
      <c r="O69">
        <v>22</v>
      </c>
    </row>
    <row r="70" spans="1:15" x14ac:dyDescent="0.2">
      <c r="A70" t="s">
        <v>92</v>
      </c>
      <c r="B70" t="s">
        <v>506</v>
      </c>
      <c r="C70">
        <f t="shared" si="4"/>
        <v>17</v>
      </c>
      <c r="D70">
        <v>13</v>
      </c>
      <c r="E70">
        <v>4</v>
      </c>
      <c r="F70">
        <v>234</v>
      </c>
      <c r="G70">
        <v>13</v>
      </c>
      <c r="H70">
        <v>9</v>
      </c>
      <c r="I70">
        <f t="shared" si="5"/>
        <v>22</v>
      </c>
      <c r="J70">
        <v>273</v>
      </c>
      <c r="K70" t="s">
        <v>469</v>
      </c>
      <c r="M70" t="s">
        <v>506</v>
      </c>
      <c r="N70">
        <v>17</v>
      </c>
      <c r="O70">
        <v>29</v>
      </c>
    </row>
    <row r="71" spans="1:15" x14ac:dyDescent="0.2">
      <c r="A71" t="s">
        <v>93</v>
      </c>
      <c r="B71" t="s">
        <v>506</v>
      </c>
      <c r="C71">
        <f t="shared" si="4"/>
        <v>17</v>
      </c>
      <c r="D71">
        <v>13</v>
      </c>
      <c r="E71">
        <v>4</v>
      </c>
      <c r="F71">
        <v>220</v>
      </c>
      <c r="G71">
        <v>20</v>
      </c>
      <c r="H71">
        <v>9</v>
      </c>
      <c r="I71">
        <f t="shared" si="5"/>
        <v>29</v>
      </c>
      <c r="J71">
        <v>266</v>
      </c>
      <c r="K71" t="s">
        <v>469</v>
      </c>
      <c r="M71" t="s">
        <v>506</v>
      </c>
      <c r="N71">
        <v>20</v>
      </c>
      <c r="O71">
        <v>22</v>
      </c>
    </row>
    <row r="72" spans="1:15" x14ac:dyDescent="0.2">
      <c r="A72" t="s">
        <v>94</v>
      </c>
      <c r="B72" t="s">
        <v>506</v>
      </c>
      <c r="C72">
        <f t="shared" si="4"/>
        <v>20</v>
      </c>
      <c r="D72">
        <v>15</v>
      </c>
      <c r="E72">
        <v>5</v>
      </c>
      <c r="F72">
        <v>239</v>
      </c>
      <c r="G72">
        <v>13</v>
      </c>
      <c r="H72">
        <v>9</v>
      </c>
      <c r="I72">
        <f t="shared" si="5"/>
        <v>22</v>
      </c>
      <c r="J72">
        <v>281</v>
      </c>
      <c r="K72" t="s">
        <v>469</v>
      </c>
      <c r="M72" t="s">
        <v>506</v>
      </c>
      <c r="N72">
        <v>60</v>
      </c>
      <c r="O72">
        <v>16</v>
      </c>
    </row>
    <row r="73" spans="1:15" x14ac:dyDescent="0.2">
      <c r="A73" t="s">
        <v>125</v>
      </c>
      <c r="B73" t="s">
        <v>506</v>
      </c>
      <c r="C73">
        <f t="shared" si="4"/>
        <v>60</v>
      </c>
      <c r="D73">
        <v>14</v>
      </c>
      <c r="E73">
        <v>46</v>
      </c>
      <c r="F73">
        <v>200</v>
      </c>
      <c r="G73">
        <v>9</v>
      </c>
      <c r="H73">
        <v>7</v>
      </c>
      <c r="I73">
        <f t="shared" si="5"/>
        <v>16</v>
      </c>
      <c r="J73">
        <v>276</v>
      </c>
      <c r="K73" t="s">
        <v>470</v>
      </c>
      <c r="M73" t="s">
        <v>506</v>
      </c>
      <c r="N73">
        <v>18</v>
      </c>
      <c r="O73">
        <v>25</v>
      </c>
    </row>
    <row r="74" spans="1:15" x14ac:dyDescent="0.2">
      <c r="A74" t="s">
        <v>126</v>
      </c>
      <c r="B74" t="s">
        <v>506</v>
      </c>
      <c r="C74">
        <f t="shared" si="4"/>
        <v>18</v>
      </c>
      <c r="D74">
        <v>13</v>
      </c>
      <c r="E74">
        <v>5</v>
      </c>
      <c r="F74">
        <v>236</v>
      </c>
      <c r="G74">
        <v>17</v>
      </c>
      <c r="H74">
        <v>8</v>
      </c>
      <c r="I74">
        <f t="shared" si="5"/>
        <v>25</v>
      </c>
      <c r="J74">
        <v>279</v>
      </c>
      <c r="K74" t="s">
        <v>470</v>
      </c>
      <c r="M74" t="s">
        <v>506</v>
      </c>
      <c r="N74">
        <v>17</v>
      </c>
      <c r="O74">
        <v>45</v>
      </c>
    </row>
    <row r="75" spans="1:15" x14ac:dyDescent="0.2">
      <c r="A75" t="s">
        <v>127</v>
      </c>
      <c r="B75" t="s">
        <v>506</v>
      </c>
      <c r="C75">
        <f t="shared" si="4"/>
        <v>17</v>
      </c>
      <c r="D75">
        <v>12</v>
      </c>
      <c r="E75">
        <v>5</v>
      </c>
      <c r="F75">
        <v>214</v>
      </c>
      <c r="G75">
        <v>34</v>
      </c>
      <c r="H75">
        <v>11</v>
      </c>
      <c r="I75">
        <f t="shared" si="5"/>
        <v>45</v>
      </c>
      <c r="J75">
        <v>276</v>
      </c>
      <c r="K75" t="s">
        <v>470</v>
      </c>
      <c r="M75" t="s">
        <v>506</v>
      </c>
      <c r="N75">
        <v>38</v>
      </c>
      <c r="O75">
        <v>18</v>
      </c>
    </row>
    <row r="76" spans="1:15" x14ac:dyDescent="0.2">
      <c r="A76" t="s">
        <v>128</v>
      </c>
      <c r="B76" t="s">
        <v>506</v>
      </c>
      <c r="C76">
        <f t="shared" si="4"/>
        <v>38</v>
      </c>
      <c r="D76">
        <v>20</v>
      </c>
      <c r="E76">
        <v>18</v>
      </c>
      <c r="F76">
        <v>219</v>
      </c>
      <c r="G76">
        <v>11</v>
      </c>
      <c r="H76">
        <v>7</v>
      </c>
      <c r="I76">
        <f t="shared" si="5"/>
        <v>18</v>
      </c>
      <c r="J76">
        <v>275</v>
      </c>
      <c r="K76" t="s">
        <v>470</v>
      </c>
      <c r="M76" t="s">
        <v>506</v>
      </c>
      <c r="N76">
        <v>27</v>
      </c>
      <c r="O76">
        <v>19</v>
      </c>
    </row>
    <row r="77" spans="1:15" x14ac:dyDescent="0.2">
      <c r="A77" t="s">
        <v>129</v>
      </c>
      <c r="B77" t="s">
        <v>506</v>
      </c>
      <c r="C77">
        <f t="shared" si="4"/>
        <v>27</v>
      </c>
      <c r="D77">
        <v>13</v>
      </c>
      <c r="E77">
        <v>14</v>
      </c>
      <c r="F77">
        <v>228</v>
      </c>
      <c r="G77">
        <v>12</v>
      </c>
      <c r="H77">
        <v>7</v>
      </c>
      <c r="I77">
        <f t="shared" si="5"/>
        <v>19</v>
      </c>
      <c r="J77">
        <v>274</v>
      </c>
      <c r="K77" t="s">
        <v>470</v>
      </c>
      <c r="M77" t="s">
        <v>506</v>
      </c>
      <c r="N77">
        <v>22</v>
      </c>
      <c r="O77">
        <v>21</v>
      </c>
    </row>
    <row r="78" spans="1:15" x14ac:dyDescent="0.2">
      <c r="A78" t="s">
        <v>130</v>
      </c>
      <c r="B78" t="s">
        <v>506</v>
      </c>
      <c r="C78">
        <f t="shared" si="4"/>
        <v>22</v>
      </c>
      <c r="D78">
        <v>15</v>
      </c>
      <c r="E78">
        <v>7</v>
      </c>
      <c r="F78">
        <v>232</v>
      </c>
      <c r="G78">
        <v>11</v>
      </c>
      <c r="H78">
        <v>10</v>
      </c>
      <c r="I78">
        <f t="shared" si="5"/>
        <v>21</v>
      </c>
      <c r="J78">
        <v>275</v>
      </c>
      <c r="K78" t="s">
        <v>470</v>
      </c>
    </row>
  </sheetData>
  <mergeCells count="1">
    <mergeCell ref="AS1:AS2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C8206-2A8E-0549-94C5-6B5207E40D3A}">
  <dimension ref="A1:CC132"/>
  <sheetViews>
    <sheetView topLeftCell="J1" zoomScale="73" zoomScaleNormal="73" workbookViewId="0">
      <selection activeCell="U1" sqref="U1:X1048576"/>
    </sheetView>
  </sheetViews>
  <sheetFormatPr baseColWidth="10" defaultRowHeight="16" x14ac:dyDescent="0.2"/>
  <cols>
    <col min="1" max="1" width="16.6640625" customWidth="1"/>
    <col min="16" max="16" width="10.83203125" style="78"/>
    <col min="19" max="19" width="10.83203125" style="78"/>
    <col min="26" max="26" width="20.33203125" customWidth="1"/>
    <col min="27" max="27" width="23.1640625" customWidth="1"/>
    <col min="36" max="36" width="21.83203125" customWidth="1"/>
    <col min="37" max="37" width="20.1640625" customWidth="1"/>
    <col min="47" max="47" width="11" style="78" customWidth="1"/>
    <col min="62" max="62" width="21.33203125" customWidth="1"/>
    <col min="63" max="63" width="19.6640625" customWidth="1"/>
    <col min="72" max="72" width="20.83203125" customWidth="1"/>
    <col min="73" max="73" width="21" customWidth="1"/>
  </cols>
  <sheetData>
    <row r="1" spans="1:81" ht="51" x14ac:dyDescent="0.2">
      <c r="A1" s="7" t="s">
        <v>516</v>
      </c>
      <c r="B1" s="7" t="s">
        <v>471</v>
      </c>
      <c r="C1" s="7" t="s">
        <v>443</v>
      </c>
      <c r="D1" s="7" t="s">
        <v>446</v>
      </c>
      <c r="E1" s="7" t="s">
        <v>517</v>
      </c>
      <c r="F1" s="7" t="s">
        <v>449</v>
      </c>
      <c r="G1" s="7" t="s">
        <v>518</v>
      </c>
      <c r="H1" s="7" t="s">
        <v>452</v>
      </c>
      <c r="I1" s="7" t="s">
        <v>455</v>
      </c>
      <c r="J1" s="7" t="s">
        <v>700</v>
      </c>
      <c r="K1" s="21"/>
      <c r="L1" s="7" t="s">
        <v>517</v>
      </c>
      <c r="M1" s="7" t="s">
        <v>518</v>
      </c>
      <c r="N1" t="s">
        <v>449</v>
      </c>
      <c r="O1" s="7" t="s">
        <v>519</v>
      </c>
      <c r="Q1" s="7" t="s">
        <v>471</v>
      </c>
      <c r="R1" t="s">
        <v>519</v>
      </c>
      <c r="T1" s="7" t="s">
        <v>700</v>
      </c>
      <c r="U1" s="7" t="s">
        <v>679</v>
      </c>
      <c r="V1" s="7" t="s">
        <v>680</v>
      </c>
      <c r="W1" s="7" t="s">
        <v>681</v>
      </c>
      <c r="X1" s="7" t="s">
        <v>682</v>
      </c>
      <c r="AU1" s="94" t="s">
        <v>697</v>
      </c>
      <c r="AV1" s="7" t="s">
        <v>755</v>
      </c>
      <c r="AW1" s="7" t="s">
        <v>679</v>
      </c>
      <c r="AX1" s="7" t="s">
        <v>754</v>
      </c>
      <c r="AY1" s="7" t="s">
        <v>680</v>
      </c>
      <c r="AZ1" s="7" t="s">
        <v>756</v>
      </c>
      <c r="BA1" s="7" t="s">
        <v>681</v>
      </c>
      <c r="BB1" s="7" t="s">
        <v>757</v>
      </c>
      <c r="BC1" s="7" t="s">
        <v>682</v>
      </c>
      <c r="BD1" s="7" t="s">
        <v>753</v>
      </c>
      <c r="BE1" s="7" t="s">
        <v>758</v>
      </c>
      <c r="BF1" s="7" t="s">
        <v>759</v>
      </c>
      <c r="BG1" s="7" t="s">
        <v>760</v>
      </c>
    </row>
    <row r="2" spans="1:81" ht="17" thickBot="1" x14ac:dyDescent="0.25">
      <c r="A2" s="78" t="s">
        <v>54</v>
      </c>
      <c r="B2" s="78" t="s">
        <v>468</v>
      </c>
      <c r="C2" s="78">
        <v>7</v>
      </c>
      <c r="D2" s="78">
        <v>8</v>
      </c>
      <c r="E2" s="78">
        <f t="shared" ref="E2:E65" si="0">SUM(C2,D2)</f>
        <v>15</v>
      </c>
      <c r="F2" s="78">
        <v>131</v>
      </c>
      <c r="G2" s="78">
        <f t="shared" ref="G2:G65" si="1">SUM(H2,I2)</f>
        <v>125</v>
      </c>
      <c r="H2" s="78">
        <v>18</v>
      </c>
      <c r="I2" s="78">
        <v>107</v>
      </c>
      <c r="J2">
        <f>SUM(E2:G2)</f>
        <v>271</v>
      </c>
      <c r="K2" s="78"/>
      <c r="L2" s="78">
        <v>15</v>
      </c>
      <c r="M2" s="78">
        <v>125</v>
      </c>
      <c r="N2" s="78">
        <v>131</v>
      </c>
      <c r="O2" s="78">
        <f t="shared" ref="O2:O65" si="2">SUM(L2:M2)</f>
        <v>140</v>
      </c>
      <c r="Q2" t="s">
        <v>468</v>
      </c>
      <c r="R2">
        <v>37</v>
      </c>
      <c r="T2">
        <v>271</v>
      </c>
      <c r="U2">
        <v>37</v>
      </c>
      <c r="V2">
        <v>40</v>
      </c>
      <c r="W2">
        <v>39</v>
      </c>
      <c r="X2">
        <v>51</v>
      </c>
      <c r="AH2" t="s">
        <v>686</v>
      </c>
      <c r="AI2" t="s">
        <v>687</v>
      </c>
      <c r="AJ2" t="s">
        <v>688</v>
      </c>
      <c r="AU2" s="94"/>
      <c r="AV2">
        <v>272</v>
      </c>
      <c r="AW2">
        <v>37</v>
      </c>
      <c r="AX2">
        <v>276</v>
      </c>
      <c r="AY2">
        <v>40</v>
      </c>
      <c r="AZ2">
        <v>277</v>
      </c>
      <c r="BA2">
        <v>39</v>
      </c>
      <c r="BB2">
        <v>279</v>
      </c>
      <c r="BC2">
        <v>51</v>
      </c>
      <c r="BD2" s="79">
        <f>AW2/AV2</f>
        <v>0.13602941176470587</v>
      </c>
      <c r="BE2" s="79">
        <f>AY2/AX2</f>
        <v>0.14492753623188406</v>
      </c>
      <c r="BF2" s="79">
        <f>BA2/AZ2</f>
        <v>0.1407942238267148</v>
      </c>
      <c r="BG2" s="79">
        <f>BC2/BB2</f>
        <v>0.18279569892473119</v>
      </c>
      <c r="BJ2" s="78" t="s">
        <v>560</v>
      </c>
      <c r="BK2" s="78"/>
      <c r="BL2" s="78"/>
      <c r="BM2" s="78"/>
      <c r="BN2" s="78"/>
      <c r="BO2" s="78"/>
      <c r="BP2" s="78"/>
      <c r="BQ2" s="78"/>
      <c r="BR2" s="78"/>
      <c r="BT2" t="s">
        <v>580</v>
      </c>
    </row>
    <row r="3" spans="1:81" ht="17" thickTop="1" x14ac:dyDescent="0.2">
      <c r="A3" t="s">
        <v>55</v>
      </c>
      <c r="B3" t="s">
        <v>468</v>
      </c>
      <c r="C3">
        <v>13</v>
      </c>
      <c r="D3">
        <v>4</v>
      </c>
      <c r="E3">
        <f t="shared" si="0"/>
        <v>17</v>
      </c>
      <c r="F3">
        <v>235</v>
      </c>
      <c r="G3">
        <f t="shared" si="1"/>
        <v>20</v>
      </c>
      <c r="H3">
        <v>12</v>
      </c>
      <c r="I3">
        <v>8</v>
      </c>
      <c r="J3">
        <f t="shared" ref="J3:J66" si="3">SUM(E3:G3)</f>
        <v>272</v>
      </c>
      <c r="K3" s="21"/>
      <c r="L3">
        <v>17</v>
      </c>
      <c r="M3">
        <v>20</v>
      </c>
      <c r="N3">
        <v>235</v>
      </c>
      <c r="O3">
        <f t="shared" si="2"/>
        <v>37</v>
      </c>
      <c r="Q3" t="s">
        <v>468</v>
      </c>
      <c r="R3">
        <v>35</v>
      </c>
      <c r="T3">
        <v>272</v>
      </c>
      <c r="U3">
        <v>35</v>
      </c>
      <c r="V3">
        <v>38</v>
      </c>
      <c r="W3">
        <v>54</v>
      </c>
      <c r="X3">
        <v>76</v>
      </c>
      <c r="AH3">
        <v>1</v>
      </c>
      <c r="AI3" s="69">
        <f>AVERAGE(U2:U7)</f>
        <v>48.833333333333336</v>
      </c>
      <c r="AJ3">
        <v>44</v>
      </c>
      <c r="AU3" s="94"/>
      <c r="AV3">
        <v>276</v>
      </c>
      <c r="AW3">
        <v>35</v>
      </c>
      <c r="AX3">
        <v>278</v>
      </c>
      <c r="AY3">
        <v>38</v>
      </c>
      <c r="AZ3">
        <v>278</v>
      </c>
      <c r="BA3">
        <v>54</v>
      </c>
      <c r="BB3">
        <v>270</v>
      </c>
      <c r="BC3">
        <v>76</v>
      </c>
      <c r="BD3" s="79">
        <f t="shared" ref="BD3:BD7" si="4">AW3/AV3</f>
        <v>0.12681159420289856</v>
      </c>
      <c r="BE3" s="79">
        <f t="shared" ref="BE3:BE35" si="5">AY3/AX3</f>
        <v>0.1366906474820144</v>
      </c>
      <c r="BF3" s="79">
        <f t="shared" ref="BF3:BF37" si="6">BA3/AZ3</f>
        <v>0.19424460431654678</v>
      </c>
      <c r="BG3" s="79">
        <f t="shared" ref="BG3:BG55" si="7">BC3/BB3</f>
        <v>0.2814814814814815</v>
      </c>
      <c r="BT3" s="30" t="s">
        <v>581</v>
      </c>
      <c r="BU3" s="30" t="s">
        <v>582</v>
      </c>
      <c r="BV3" s="30" t="s">
        <v>583</v>
      </c>
      <c r="BW3" s="30" t="s">
        <v>584</v>
      </c>
    </row>
    <row r="4" spans="1:81" ht="17" thickBot="1" x14ac:dyDescent="0.25">
      <c r="A4" t="s">
        <v>56</v>
      </c>
      <c r="B4" t="s">
        <v>468</v>
      </c>
      <c r="C4">
        <v>12</v>
      </c>
      <c r="D4">
        <v>4</v>
      </c>
      <c r="E4">
        <f t="shared" si="0"/>
        <v>16</v>
      </c>
      <c r="F4">
        <v>241</v>
      </c>
      <c r="G4">
        <f t="shared" si="1"/>
        <v>19</v>
      </c>
      <c r="H4">
        <v>11</v>
      </c>
      <c r="I4">
        <v>8</v>
      </c>
      <c r="J4">
        <f t="shared" si="3"/>
        <v>276</v>
      </c>
      <c r="K4" s="21"/>
      <c r="L4">
        <v>16</v>
      </c>
      <c r="M4">
        <v>19</v>
      </c>
      <c r="N4">
        <v>241</v>
      </c>
      <c r="O4">
        <f t="shared" si="2"/>
        <v>35</v>
      </c>
      <c r="Q4" t="s">
        <v>468</v>
      </c>
      <c r="R4">
        <v>66</v>
      </c>
      <c r="T4">
        <v>276</v>
      </c>
      <c r="U4">
        <v>66</v>
      </c>
      <c r="V4">
        <v>43</v>
      </c>
      <c r="W4">
        <v>65</v>
      </c>
      <c r="X4">
        <v>114</v>
      </c>
      <c r="AH4">
        <v>2</v>
      </c>
      <c r="AI4" s="69">
        <f>AVERAGE(V2:V35)</f>
        <v>48.882352941176471</v>
      </c>
      <c r="AJ4">
        <v>49</v>
      </c>
      <c r="AU4" s="94"/>
      <c r="AV4">
        <v>272</v>
      </c>
      <c r="AW4">
        <v>66</v>
      </c>
      <c r="AX4">
        <v>272</v>
      </c>
      <c r="AY4">
        <v>43</v>
      </c>
      <c r="AZ4">
        <v>274</v>
      </c>
      <c r="BA4">
        <v>65</v>
      </c>
      <c r="BB4">
        <v>274</v>
      </c>
      <c r="BC4">
        <v>114</v>
      </c>
      <c r="BD4" s="79">
        <f t="shared" si="4"/>
        <v>0.24264705882352941</v>
      </c>
      <c r="BE4" s="79">
        <f t="shared" si="5"/>
        <v>0.15808823529411764</v>
      </c>
      <c r="BF4" s="79">
        <f t="shared" si="6"/>
        <v>0.23722627737226276</v>
      </c>
      <c r="BG4" s="79">
        <f t="shared" si="7"/>
        <v>0.41605839416058393</v>
      </c>
      <c r="BJ4" t="s">
        <v>561</v>
      </c>
      <c r="BO4" t="s">
        <v>562</v>
      </c>
      <c r="BP4">
        <v>0.05</v>
      </c>
      <c r="BT4" t="str">
        <f>BD1</f>
        <v>proportion of S1 loss</v>
      </c>
      <c r="BU4" s="79">
        <f>AVERAGE(BD2:BD55)</f>
        <v>0.17793927122891318</v>
      </c>
      <c r="BV4">
        <f>COUNT(BD2:BD55)</f>
        <v>6</v>
      </c>
      <c r="BW4">
        <f>_xlfn.STDEV.S(BD2:BD55)</f>
        <v>5.6827262824368119E-2</v>
      </c>
    </row>
    <row r="5" spans="1:81" ht="17" thickTop="1" x14ac:dyDescent="0.2">
      <c r="A5" t="s">
        <v>57</v>
      </c>
      <c r="B5" t="s">
        <v>468</v>
      </c>
      <c r="C5">
        <v>13</v>
      </c>
      <c r="D5">
        <v>10</v>
      </c>
      <c r="E5">
        <f t="shared" si="0"/>
        <v>23</v>
      </c>
      <c r="F5">
        <v>206</v>
      </c>
      <c r="G5">
        <f t="shared" si="1"/>
        <v>43</v>
      </c>
      <c r="H5">
        <v>31</v>
      </c>
      <c r="I5">
        <v>12</v>
      </c>
      <c r="J5">
        <f t="shared" si="3"/>
        <v>272</v>
      </c>
      <c r="K5" s="21"/>
      <c r="L5">
        <v>23</v>
      </c>
      <c r="M5">
        <v>43</v>
      </c>
      <c r="N5">
        <v>206</v>
      </c>
      <c r="O5">
        <f t="shared" si="2"/>
        <v>66</v>
      </c>
      <c r="Q5" t="s">
        <v>468</v>
      </c>
      <c r="R5">
        <v>71</v>
      </c>
      <c r="T5">
        <v>272</v>
      </c>
      <c r="U5">
        <v>71</v>
      </c>
      <c r="V5">
        <v>85</v>
      </c>
      <c r="W5">
        <v>56</v>
      </c>
      <c r="X5">
        <v>52</v>
      </c>
      <c r="AH5">
        <v>3</v>
      </c>
      <c r="AI5" s="69">
        <f>AVERAGE(W2:W37)</f>
        <v>56.555555555555557</v>
      </c>
      <c r="AJ5">
        <v>52</v>
      </c>
      <c r="AU5" s="94"/>
      <c r="AV5">
        <v>276</v>
      </c>
      <c r="AW5">
        <v>71</v>
      </c>
      <c r="AX5">
        <v>275</v>
      </c>
      <c r="AY5">
        <v>85</v>
      </c>
      <c r="AZ5">
        <v>276</v>
      </c>
      <c r="BA5">
        <v>56</v>
      </c>
      <c r="BB5">
        <v>276</v>
      </c>
      <c r="BC5">
        <v>52</v>
      </c>
      <c r="BD5" s="79">
        <f t="shared" si="4"/>
        <v>0.25724637681159418</v>
      </c>
      <c r="BE5" s="79">
        <f t="shared" si="5"/>
        <v>0.30909090909090908</v>
      </c>
      <c r="BF5" s="79">
        <f t="shared" si="6"/>
        <v>0.20289855072463769</v>
      </c>
      <c r="BG5" s="79">
        <f t="shared" si="7"/>
        <v>0.18840579710144928</v>
      </c>
      <c r="BJ5" s="30" t="s">
        <v>563</v>
      </c>
      <c r="BK5" s="30" t="s">
        <v>564</v>
      </c>
      <c r="BL5" s="30" t="s">
        <v>565</v>
      </c>
      <c r="BM5" s="30" t="s">
        <v>538</v>
      </c>
      <c r="BN5" s="30" t="s">
        <v>539</v>
      </c>
      <c r="BO5" s="30" t="s">
        <v>566</v>
      </c>
      <c r="BP5" s="30" t="s">
        <v>567</v>
      </c>
      <c r="BQ5" s="30" t="s">
        <v>568</v>
      </c>
      <c r="BR5" s="30" t="s">
        <v>569</v>
      </c>
      <c r="BT5" t="str">
        <f>BE1</f>
        <v>proportion of S2 loss</v>
      </c>
      <c r="BU5" s="79">
        <f>AVERAGE(BE2:BE55)</f>
        <v>0.17830239349999763</v>
      </c>
      <c r="BV5">
        <f>COUNT(BE2:BE55)</f>
        <v>34</v>
      </c>
      <c r="BW5">
        <f>_xlfn.STDEV.S(BE2:BE55)</f>
        <v>4.5954417870229039E-2</v>
      </c>
    </row>
    <row r="6" spans="1:81" x14ac:dyDescent="0.2">
      <c r="A6" t="s">
        <v>58</v>
      </c>
      <c r="B6" t="s">
        <v>468</v>
      </c>
      <c r="C6">
        <v>14</v>
      </c>
      <c r="D6">
        <v>4</v>
      </c>
      <c r="E6">
        <f t="shared" si="0"/>
        <v>18</v>
      </c>
      <c r="F6">
        <v>205</v>
      </c>
      <c r="G6">
        <f t="shared" si="1"/>
        <v>53</v>
      </c>
      <c r="H6">
        <v>44</v>
      </c>
      <c r="I6">
        <v>9</v>
      </c>
      <c r="J6">
        <f t="shared" si="3"/>
        <v>276</v>
      </c>
      <c r="K6" s="21"/>
      <c r="L6">
        <v>18</v>
      </c>
      <c r="M6">
        <v>53</v>
      </c>
      <c r="N6">
        <v>205</v>
      </c>
      <c r="O6">
        <f t="shared" si="2"/>
        <v>71</v>
      </c>
      <c r="Q6" t="s">
        <v>468</v>
      </c>
      <c r="R6">
        <v>42</v>
      </c>
      <c r="T6">
        <v>276</v>
      </c>
      <c r="U6">
        <v>42</v>
      </c>
      <c r="V6">
        <v>35</v>
      </c>
      <c r="W6">
        <v>48</v>
      </c>
      <c r="X6">
        <v>80</v>
      </c>
      <c r="AH6">
        <v>40</v>
      </c>
      <c r="AI6" s="69">
        <f>AVERAGE(X2:X55)</f>
        <v>78.092592592592595</v>
      </c>
      <c r="AJ6">
        <v>66</v>
      </c>
      <c r="AU6" s="94"/>
      <c r="AV6">
        <v>276</v>
      </c>
      <c r="AW6">
        <v>42</v>
      </c>
      <c r="AX6">
        <v>272</v>
      </c>
      <c r="AY6">
        <v>35</v>
      </c>
      <c r="AZ6">
        <v>278</v>
      </c>
      <c r="BA6">
        <v>48</v>
      </c>
      <c r="BB6">
        <v>276</v>
      </c>
      <c r="BC6">
        <v>80</v>
      </c>
      <c r="BD6" s="79">
        <f t="shared" si="4"/>
        <v>0.15217391304347827</v>
      </c>
      <c r="BE6" s="79">
        <f t="shared" si="5"/>
        <v>0.12867647058823528</v>
      </c>
      <c r="BF6" s="79">
        <f t="shared" si="6"/>
        <v>0.17266187050359713</v>
      </c>
      <c r="BG6" s="79">
        <f t="shared" si="7"/>
        <v>0.28985507246376813</v>
      </c>
      <c r="BJ6" t="str">
        <f>BD1</f>
        <v>proportion of S1 loss</v>
      </c>
      <c r="BK6">
        <f>COUNT(BD2:BD55)</f>
        <v>6</v>
      </c>
      <c r="BL6" s="79">
        <f>SUM(BD2:BD55)</f>
        <v>1.0676356273734791</v>
      </c>
      <c r="BM6" s="79">
        <f>AVERAGE(BD2:BD55)</f>
        <v>0.17793927122891318</v>
      </c>
      <c r="BN6">
        <f>_xlfn.VAR.S(BD2:BD55)</f>
        <v>3.2293378001098105E-3</v>
      </c>
      <c r="BO6">
        <f>DEVSQ(BD2:BD55)</f>
        <v>1.6146689000549028E-2</v>
      </c>
      <c r="BP6">
        <f>SQRT(BM14/BK6)</f>
        <v>3.0293899084931859E-2</v>
      </c>
      <c r="BQ6">
        <f>BM6-BP6*_xlfn.T.INV.2T(BP4,BL14)</f>
        <v>0.11798853552016228</v>
      </c>
      <c r="BR6">
        <f>BM6+BP6*_xlfn.T.INV.2T(BP4,BL14)</f>
        <v>0.23789000693766407</v>
      </c>
      <c r="BT6" t="str">
        <f>BF1</f>
        <v>proportion of S3 loss</v>
      </c>
      <c r="BU6" s="79">
        <f>AVERAGE(BF2:BF55)</f>
        <v>0.20558350946734025</v>
      </c>
      <c r="BV6">
        <f>COUNT(BF2:BF55)</f>
        <v>36</v>
      </c>
      <c r="BW6">
        <f>_xlfn.STDEV.S(BF2:BF55)</f>
        <v>5.8042056115341516E-2</v>
      </c>
    </row>
    <row r="7" spans="1:81" x14ac:dyDescent="0.2">
      <c r="A7" t="s">
        <v>59</v>
      </c>
      <c r="B7" t="s">
        <v>468</v>
      </c>
      <c r="C7">
        <v>13</v>
      </c>
      <c r="D7">
        <v>5</v>
      </c>
      <c r="E7">
        <f t="shared" si="0"/>
        <v>18</v>
      </c>
      <c r="F7">
        <v>234</v>
      </c>
      <c r="G7">
        <f t="shared" si="1"/>
        <v>24</v>
      </c>
      <c r="H7">
        <v>14</v>
      </c>
      <c r="I7">
        <v>10</v>
      </c>
      <c r="J7">
        <f t="shared" si="3"/>
        <v>276</v>
      </c>
      <c r="K7" s="21"/>
      <c r="L7">
        <v>18</v>
      </c>
      <c r="M7">
        <v>24</v>
      </c>
      <c r="N7">
        <v>234</v>
      </c>
      <c r="O7">
        <f t="shared" si="2"/>
        <v>42</v>
      </c>
      <c r="Q7" t="s">
        <v>468</v>
      </c>
      <c r="R7">
        <v>42</v>
      </c>
      <c r="T7">
        <v>276</v>
      </c>
      <c r="U7">
        <v>42</v>
      </c>
      <c r="V7">
        <v>40</v>
      </c>
      <c r="W7">
        <v>86</v>
      </c>
      <c r="X7">
        <v>89</v>
      </c>
      <c r="AU7" s="94"/>
      <c r="AV7">
        <v>275</v>
      </c>
      <c r="AW7">
        <v>42</v>
      </c>
      <c r="AX7">
        <v>276</v>
      </c>
      <c r="AY7">
        <v>40</v>
      </c>
      <c r="AZ7">
        <v>276</v>
      </c>
      <c r="BA7">
        <v>86</v>
      </c>
      <c r="BB7">
        <v>276</v>
      </c>
      <c r="BC7">
        <v>89</v>
      </c>
      <c r="BD7" s="79">
        <f t="shared" si="4"/>
        <v>0.15272727272727274</v>
      </c>
      <c r="BE7" s="79">
        <f t="shared" si="5"/>
        <v>0.14492753623188406</v>
      </c>
      <c r="BF7" s="79">
        <f t="shared" si="6"/>
        <v>0.31159420289855072</v>
      </c>
      <c r="BG7" s="79">
        <f t="shared" si="7"/>
        <v>0.32246376811594202</v>
      </c>
      <c r="BJ7" t="str">
        <f>BE1</f>
        <v>proportion of S2 loss</v>
      </c>
      <c r="BK7">
        <f>COUNT(BE2:BE55)</f>
        <v>34</v>
      </c>
      <c r="BL7" s="79">
        <f>SUM(BE2:BE55)</f>
        <v>6.062281378999919</v>
      </c>
      <c r="BM7" s="79">
        <f>AVERAGE(BE2:BE55)</f>
        <v>0.17830239349999763</v>
      </c>
      <c r="BN7">
        <f>_xlfn.VAR.S(BE2:BE55)</f>
        <v>2.1118085217916261E-3</v>
      </c>
      <c r="BO7">
        <f>DEVSQ(BE2:BE55)</f>
        <v>6.9689681219124125E-2</v>
      </c>
      <c r="BP7">
        <f>SQRT(BM14/BK7)</f>
        <v>1.272598306685533E-2</v>
      </c>
      <c r="BQ7">
        <f>BM7-BP7*_xlfn.T.INV.2T(BP4,BL14)</f>
        <v>0.15311804712926042</v>
      </c>
      <c r="BR7">
        <f>BM7+BP7*_xlfn.T.INV.2T(BP4,BL14)</f>
        <v>0.20348673987073485</v>
      </c>
      <c r="BT7" t="str">
        <f>BG1</f>
        <v>proportion of 40th loss</v>
      </c>
      <c r="BU7" s="79">
        <f>AVERAGE(BG2:BG55)</f>
        <v>0.2842826722905421</v>
      </c>
      <c r="BV7">
        <f>COUNT(BG2:BG55)</f>
        <v>54</v>
      </c>
      <c r="BW7">
        <f>_xlfn.STDEV.S(BG2:BG55)</f>
        <v>9.6157239869460245E-2</v>
      </c>
    </row>
    <row r="8" spans="1:81" x14ac:dyDescent="0.2">
      <c r="A8" t="s">
        <v>60</v>
      </c>
      <c r="B8" t="s">
        <v>468</v>
      </c>
      <c r="C8">
        <v>13</v>
      </c>
      <c r="D8">
        <v>6</v>
      </c>
      <c r="E8">
        <f t="shared" si="0"/>
        <v>19</v>
      </c>
      <c r="F8">
        <v>233</v>
      </c>
      <c r="G8">
        <f t="shared" si="1"/>
        <v>23</v>
      </c>
      <c r="H8">
        <v>12</v>
      </c>
      <c r="I8">
        <v>11</v>
      </c>
      <c r="J8">
        <f t="shared" si="3"/>
        <v>275</v>
      </c>
      <c r="K8" s="21"/>
      <c r="L8">
        <v>19</v>
      </c>
      <c r="M8">
        <v>23</v>
      </c>
      <c r="N8">
        <v>233</v>
      </c>
      <c r="O8">
        <f t="shared" si="2"/>
        <v>42</v>
      </c>
      <c r="Q8" t="s">
        <v>469</v>
      </c>
      <c r="R8">
        <v>40</v>
      </c>
      <c r="T8">
        <v>275</v>
      </c>
      <c r="V8">
        <v>41</v>
      </c>
      <c r="W8">
        <v>45</v>
      </c>
      <c r="X8">
        <v>103</v>
      </c>
      <c r="AX8">
        <v>276</v>
      </c>
      <c r="AY8">
        <v>41</v>
      </c>
      <c r="AZ8">
        <v>274</v>
      </c>
      <c r="BA8">
        <v>45</v>
      </c>
      <c r="BB8">
        <v>276</v>
      </c>
      <c r="BC8">
        <v>103</v>
      </c>
      <c r="BE8" s="79">
        <f t="shared" si="5"/>
        <v>0.14855072463768115</v>
      </c>
      <c r="BF8" s="79">
        <f t="shared" si="6"/>
        <v>0.16423357664233576</v>
      </c>
      <c r="BG8" s="79">
        <f t="shared" si="7"/>
        <v>0.37318840579710144</v>
      </c>
      <c r="BJ8" t="str">
        <f>BF1</f>
        <v>proportion of S3 loss</v>
      </c>
      <c r="BK8">
        <f>COUNT(BF2:BF55)</f>
        <v>36</v>
      </c>
      <c r="BL8" s="79">
        <f>SUM(BF2:BF55)</f>
        <v>7.4010063408242486</v>
      </c>
      <c r="BM8" s="79">
        <f>AVERAGE(BF2:BF55)</f>
        <v>0.20558350946734025</v>
      </c>
      <c r="BN8">
        <f>_xlfn.VAR.S(BF2:BF55)</f>
        <v>3.3688802780964533E-3</v>
      </c>
      <c r="BO8">
        <f>DEVSQ(BF2:BF55)</f>
        <v>0.11791080973337603</v>
      </c>
      <c r="BP8">
        <f>SQRT(BM14/BK8)</f>
        <v>1.2367432512908215E-2</v>
      </c>
      <c r="BQ8">
        <f>BM8-BP8*_xlfn.T.INV.2T(BP4,BL14)</f>
        <v>0.18110872410219184</v>
      </c>
      <c r="BR8">
        <f>BM8+BP8*_xlfn.T.INV.2T(BP4,BL14)</f>
        <v>0.23005829483248866</v>
      </c>
      <c r="BT8" s="31"/>
      <c r="BU8" s="31"/>
      <c r="BV8" s="31"/>
      <c r="BW8" s="31"/>
    </row>
    <row r="9" spans="1:81" ht="17" thickBot="1" x14ac:dyDescent="0.25">
      <c r="A9" t="s">
        <v>61</v>
      </c>
      <c r="B9" t="s">
        <v>469</v>
      </c>
      <c r="C9">
        <v>13</v>
      </c>
      <c r="D9">
        <v>6</v>
      </c>
      <c r="E9">
        <f t="shared" si="0"/>
        <v>19</v>
      </c>
      <c r="F9">
        <v>236</v>
      </c>
      <c r="G9">
        <f t="shared" si="1"/>
        <v>21</v>
      </c>
      <c r="H9">
        <v>14</v>
      </c>
      <c r="I9">
        <v>7</v>
      </c>
      <c r="J9">
        <f t="shared" si="3"/>
        <v>276</v>
      </c>
      <c r="K9" s="21"/>
      <c r="L9">
        <v>19</v>
      </c>
      <c r="M9">
        <v>21</v>
      </c>
      <c r="N9">
        <v>236</v>
      </c>
      <c r="O9">
        <f t="shared" si="2"/>
        <v>40</v>
      </c>
      <c r="Q9" t="s">
        <v>469</v>
      </c>
      <c r="R9">
        <v>38</v>
      </c>
      <c r="T9">
        <v>276</v>
      </c>
      <c r="V9">
        <v>42</v>
      </c>
      <c r="W9">
        <v>75</v>
      </c>
      <c r="X9">
        <v>62</v>
      </c>
      <c r="AX9">
        <v>276</v>
      </c>
      <c r="AY9">
        <v>42</v>
      </c>
      <c r="AZ9">
        <v>275</v>
      </c>
      <c r="BA9">
        <v>75</v>
      </c>
      <c r="BB9">
        <v>278</v>
      </c>
      <c r="BC9">
        <v>62</v>
      </c>
      <c r="BE9" s="79">
        <f t="shared" si="5"/>
        <v>0.15217391304347827</v>
      </c>
      <c r="BF9" s="79">
        <f t="shared" si="6"/>
        <v>0.27272727272727271</v>
      </c>
      <c r="BG9" s="79">
        <f t="shared" si="7"/>
        <v>0.22302158273381295</v>
      </c>
      <c r="BJ9" t="str">
        <f>BG1</f>
        <v>proportion of 40th loss</v>
      </c>
      <c r="BK9">
        <f>COUNT(BG2:BG55)</f>
        <v>54</v>
      </c>
      <c r="BL9" s="79">
        <f>SUM(BG2:BG55)</f>
        <v>15.351264303689275</v>
      </c>
      <c r="BM9" s="79">
        <f>AVERAGE(BG2:BG55)</f>
        <v>0.2842826722905421</v>
      </c>
      <c r="BN9">
        <f>_xlfn.VAR.S(BG2:BG55)</f>
        <v>9.2462147793129137E-3</v>
      </c>
      <c r="BO9">
        <f>DEVSQ(BG2:BG55)</f>
        <v>0.49004938330358544</v>
      </c>
      <c r="BP9">
        <f>SQRT(BM14/BK9)</f>
        <v>1.0097966361643953E-2</v>
      </c>
      <c r="BQ9">
        <f>BM9-BP9*_xlfn.T.INV.2T(BP4,BL14)</f>
        <v>0.2642990937209585</v>
      </c>
      <c r="BR9">
        <f>BM9+BP9*_xlfn.T.INV.2T(BP4,BL14)</f>
        <v>0.30426625086012571</v>
      </c>
      <c r="BT9" t="s">
        <v>585</v>
      </c>
      <c r="BY9" s="33" t="s">
        <v>586</v>
      </c>
      <c r="BZ9">
        <v>0.05</v>
      </c>
    </row>
    <row r="10" spans="1:81" ht="17" thickTop="1" x14ac:dyDescent="0.2">
      <c r="A10" t="s">
        <v>62</v>
      </c>
      <c r="B10" t="s">
        <v>469</v>
      </c>
      <c r="C10">
        <v>15</v>
      </c>
      <c r="D10">
        <v>4</v>
      </c>
      <c r="E10">
        <f t="shared" si="0"/>
        <v>19</v>
      </c>
      <c r="F10">
        <v>240</v>
      </c>
      <c r="G10">
        <f t="shared" si="1"/>
        <v>19</v>
      </c>
      <c r="H10">
        <v>13</v>
      </c>
      <c r="I10">
        <v>6</v>
      </c>
      <c r="J10">
        <f t="shared" si="3"/>
        <v>278</v>
      </c>
      <c r="K10" s="21"/>
      <c r="L10">
        <v>19</v>
      </c>
      <c r="M10">
        <v>19</v>
      </c>
      <c r="N10">
        <v>240</v>
      </c>
      <c r="O10">
        <f t="shared" si="2"/>
        <v>38</v>
      </c>
      <c r="Q10" t="s">
        <v>469</v>
      </c>
      <c r="R10">
        <v>43</v>
      </c>
      <c r="T10">
        <v>278</v>
      </c>
      <c r="V10">
        <v>78</v>
      </c>
      <c r="W10">
        <v>60</v>
      </c>
      <c r="X10">
        <v>51</v>
      </c>
      <c r="AX10">
        <v>273</v>
      </c>
      <c r="AY10">
        <v>78</v>
      </c>
      <c r="AZ10">
        <v>275</v>
      </c>
      <c r="BA10">
        <v>60</v>
      </c>
      <c r="BB10">
        <v>279</v>
      </c>
      <c r="BC10">
        <v>51</v>
      </c>
      <c r="BE10" s="79">
        <f t="shared" si="5"/>
        <v>0.2857142857142857</v>
      </c>
      <c r="BF10" s="79">
        <f t="shared" si="6"/>
        <v>0.21818181818181817</v>
      </c>
      <c r="BG10" s="79">
        <f t="shared" si="7"/>
        <v>0.18279569892473119</v>
      </c>
      <c r="BJ10" s="31"/>
      <c r="BK10" s="31"/>
      <c r="BL10" s="31"/>
      <c r="BM10" s="31"/>
      <c r="BN10" s="31"/>
      <c r="BO10" s="31"/>
      <c r="BP10" s="31"/>
      <c r="BQ10" s="31"/>
      <c r="BR10" s="31"/>
      <c r="BT10" s="30" t="str">
        <f t="array" ref="BT10:CC16">[1]!REGWQ(BD1:BG55,TRUE,BZ9)</f>
        <v>group 1</v>
      </c>
      <c r="BU10" s="30" t="str">
        <v>group 2</v>
      </c>
      <c r="BV10" s="30" t="str">
        <v>index 1</v>
      </c>
      <c r="BW10" s="30" t="str">
        <v>index 2</v>
      </c>
      <c r="BX10" s="30" t="str">
        <v>mean</v>
      </c>
      <c r="BY10" s="30" t="str">
        <v>q-stat</v>
      </c>
      <c r="BZ10" s="30" t="str">
        <v>alpha</v>
      </c>
      <c r="CA10" s="30" t="str">
        <v>q-crit</v>
      </c>
      <c r="CB10" s="30" t="str">
        <v>p-value</v>
      </c>
      <c r="CC10" s="30" t="str">
        <v>sig</v>
      </c>
    </row>
    <row r="11" spans="1:81" ht="17" thickBot="1" x14ac:dyDescent="0.25">
      <c r="A11" t="s">
        <v>63</v>
      </c>
      <c r="B11" t="s">
        <v>469</v>
      </c>
      <c r="C11">
        <v>14</v>
      </c>
      <c r="D11">
        <v>14</v>
      </c>
      <c r="E11">
        <f t="shared" si="0"/>
        <v>28</v>
      </c>
      <c r="F11">
        <v>229</v>
      </c>
      <c r="G11">
        <f t="shared" si="1"/>
        <v>15</v>
      </c>
      <c r="H11">
        <v>10</v>
      </c>
      <c r="I11">
        <v>5</v>
      </c>
      <c r="J11">
        <f t="shared" si="3"/>
        <v>272</v>
      </c>
      <c r="K11" s="21"/>
      <c r="L11">
        <v>28</v>
      </c>
      <c r="M11">
        <v>15</v>
      </c>
      <c r="N11">
        <v>229</v>
      </c>
      <c r="O11">
        <f t="shared" si="2"/>
        <v>43</v>
      </c>
      <c r="Q11" t="s">
        <v>469</v>
      </c>
      <c r="R11">
        <v>85</v>
      </c>
      <c r="T11">
        <v>272</v>
      </c>
      <c r="V11">
        <v>37</v>
      </c>
      <c r="W11">
        <v>57</v>
      </c>
      <c r="X11">
        <v>51</v>
      </c>
      <c r="AX11">
        <v>275</v>
      </c>
      <c r="AY11">
        <v>37</v>
      </c>
      <c r="AZ11">
        <v>276</v>
      </c>
      <c r="BA11">
        <v>57</v>
      </c>
      <c r="BB11">
        <v>278</v>
      </c>
      <c r="BC11">
        <v>51</v>
      </c>
      <c r="BE11" s="79">
        <f t="shared" si="5"/>
        <v>0.13454545454545455</v>
      </c>
      <c r="BF11" s="79">
        <f t="shared" si="6"/>
        <v>0.20652173913043478</v>
      </c>
      <c r="BG11" s="79">
        <f t="shared" si="7"/>
        <v>0.18345323741007194</v>
      </c>
      <c r="BJ11" t="s">
        <v>570</v>
      </c>
      <c r="BT11" t="str">
        <v>proportion of 40th loss</v>
      </c>
      <c r="BU11" t="str">
        <v>proportion of S3 loss</v>
      </c>
      <c r="BV11">
        <v>1</v>
      </c>
      <c r="BW11">
        <v>2</v>
      </c>
      <c r="BX11">
        <v>7.8699162823201857E-2</v>
      </c>
      <c r="BY11">
        <v>10.109247999490462</v>
      </c>
      <c r="BZ11">
        <v>2.5320565519103666E-2</v>
      </c>
      <c r="CA11">
        <v>3.1852008040346629</v>
      </c>
      <c r="CB11">
        <v>1.3930523401484152E-11</v>
      </c>
      <c r="CC11" s="33" t="str">
        <v>yes</v>
      </c>
    </row>
    <row r="12" spans="1:81" ht="17" thickTop="1" x14ac:dyDescent="0.2">
      <c r="A12" t="s">
        <v>64</v>
      </c>
      <c r="B12" t="s">
        <v>469</v>
      </c>
      <c r="C12">
        <v>13</v>
      </c>
      <c r="D12">
        <v>9</v>
      </c>
      <c r="E12">
        <f t="shared" si="0"/>
        <v>22</v>
      </c>
      <c r="F12">
        <v>190</v>
      </c>
      <c r="G12">
        <f t="shared" si="1"/>
        <v>63</v>
      </c>
      <c r="H12">
        <v>45</v>
      </c>
      <c r="I12">
        <v>18</v>
      </c>
      <c r="J12">
        <f t="shared" si="3"/>
        <v>275</v>
      </c>
      <c r="K12" s="21"/>
      <c r="L12">
        <v>22</v>
      </c>
      <c r="M12">
        <v>63</v>
      </c>
      <c r="N12">
        <v>190</v>
      </c>
      <c r="O12">
        <f t="shared" si="2"/>
        <v>85</v>
      </c>
      <c r="Q12" t="s">
        <v>469</v>
      </c>
      <c r="R12">
        <v>35</v>
      </c>
      <c r="T12">
        <v>275</v>
      </c>
      <c r="V12">
        <v>51</v>
      </c>
      <c r="W12">
        <v>60</v>
      </c>
      <c r="X12">
        <v>63</v>
      </c>
      <c r="AX12">
        <v>276</v>
      </c>
      <c r="AY12">
        <v>51</v>
      </c>
      <c r="AZ12">
        <v>275</v>
      </c>
      <c r="BA12">
        <v>60</v>
      </c>
      <c r="BB12">
        <v>273</v>
      </c>
      <c r="BC12">
        <v>63</v>
      </c>
      <c r="BE12" s="79">
        <f t="shared" si="5"/>
        <v>0.18478260869565216</v>
      </c>
      <c r="BF12" s="79">
        <f t="shared" si="6"/>
        <v>0.21818181818181817</v>
      </c>
      <c r="BG12" s="79">
        <f t="shared" si="7"/>
        <v>0.23076923076923078</v>
      </c>
      <c r="BJ12" s="30" t="s">
        <v>571</v>
      </c>
      <c r="BK12" s="30" t="s">
        <v>566</v>
      </c>
      <c r="BL12" s="30" t="s">
        <v>541</v>
      </c>
      <c r="BM12" s="30" t="s">
        <v>572</v>
      </c>
      <c r="BN12" s="30" t="s">
        <v>542</v>
      </c>
      <c r="BO12" s="30" t="s">
        <v>573</v>
      </c>
      <c r="BP12" s="30" t="s">
        <v>574</v>
      </c>
      <c r="BQ12" s="30" t="s">
        <v>575</v>
      </c>
      <c r="BR12" s="30" t="s">
        <v>576</v>
      </c>
      <c r="BT12" t="str">
        <v>proportion of 40th loss</v>
      </c>
      <c r="BU12" t="str">
        <v>proportion of S2 loss</v>
      </c>
      <c r="BV12">
        <v>1</v>
      </c>
      <c r="BW12">
        <v>3</v>
      </c>
      <c r="BX12">
        <v>0.10598027879054447</v>
      </c>
      <c r="BY12">
        <v>13.613625392122874</v>
      </c>
      <c r="BZ12">
        <v>0.05</v>
      </c>
      <c r="CA12">
        <v>3.3377735849056602</v>
      </c>
      <c r="CB12">
        <v>-3.5749181392930041E-14</v>
      </c>
      <c r="CC12" s="33" t="str">
        <v>yes</v>
      </c>
    </row>
    <row r="13" spans="1:81" x14ac:dyDescent="0.2">
      <c r="A13" t="s">
        <v>65</v>
      </c>
      <c r="B13" t="s">
        <v>469</v>
      </c>
      <c r="C13">
        <v>14</v>
      </c>
      <c r="D13">
        <v>3</v>
      </c>
      <c r="E13">
        <f t="shared" si="0"/>
        <v>17</v>
      </c>
      <c r="F13">
        <v>237</v>
      </c>
      <c r="G13">
        <f t="shared" si="1"/>
        <v>18</v>
      </c>
      <c r="H13">
        <v>12</v>
      </c>
      <c r="I13">
        <v>6</v>
      </c>
      <c r="J13">
        <f t="shared" si="3"/>
        <v>272</v>
      </c>
      <c r="K13" s="21"/>
      <c r="L13">
        <v>17</v>
      </c>
      <c r="M13">
        <v>18</v>
      </c>
      <c r="N13">
        <v>237</v>
      </c>
      <c r="O13">
        <f t="shared" si="2"/>
        <v>35</v>
      </c>
      <c r="Q13" t="s">
        <v>469</v>
      </c>
      <c r="R13">
        <v>40</v>
      </c>
      <c r="T13">
        <v>272</v>
      </c>
      <c r="V13">
        <v>39</v>
      </c>
      <c r="W13">
        <v>77</v>
      </c>
      <c r="X13">
        <v>65</v>
      </c>
      <c r="AX13">
        <v>275</v>
      </c>
      <c r="AY13">
        <v>39</v>
      </c>
      <c r="AZ13">
        <v>277</v>
      </c>
      <c r="BA13">
        <v>77</v>
      </c>
      <c r="BB13">
        <v>271</v>
      </c>
      <c r="BC13">
        <v>65</v>
      </c>
      <c r="BE13" s="79">
        <f t="shared" si="5"/>
        <v>0.14181818181818182</v>
      </c>
      <c r="BF13" s="79">
        <f t="shared" si="6"/>
        <v>0.27797833935018051</v>
      </c>
      <c r="BG13" s="79">
        <f t="shared" si="7"/>
        <v>0.23985239852398524</v>
      </c>
      <c r="BJ13" t="s">
        <v>577</v>
      </c>
      <c r="BK13">
        <f>BK15-BK14</f>
        <v>0.28770812182521111</v>
      </c>
      <c r="BL13">
        <f>COUNTA(BJ6:BJ9)-1</f>
        <v>3</v>
      </c>
      <c r="BM13">
        <f>BK13/BL13</f>
        <v>9.5902707275070373E-2</v>
      </c>
      <c r="BN13">
        <f>BM13/BM14</f>
        <v>17.416836226369576</v>
      </c>
      <c r="BO13" s="18">
        <f>_xlfn.F.DIST.RT(BN13,BL13,BL14)</f>
        <v>1.6017559225668199E-9</v>
      </c>
      <c r="BP13">
        <f>BK13/BK15</f>
        <v>0.29312964695753813</v>
      </c>
      <c r="BQ13">
        <f>SQRT(DEVSQ(BM6:BM9)/(BM14*BL13))</f>
        <v>0.67653494600194464</v>
      </c>
      <c r="BR13">
        <f>(BK15-BL15*BM14)/(BK15+BM14)</f>
        <v>0.27475798558137521</v>
      </c>
      <c r="BT13" t="str">
        <v>proportion of 40th loss</v>
      </c>
      <c r="BU13" t="str">
        <v>proportion of S1 loss</v>
      </c>
      <c r="BV13">
        <v>1</v>
      </c>
      <c r="BW13">
        <v>4</v>
      </c>
      <c r="BX13">
        <v>0.10634340106162893</v>
      </c>
      <c r="BY13">
        <v>13.660270019090223</v>
      </c>
      <c r="BZ13">
        <v>0.05</v>
      </c>
      <c r="CA13">
        <v>3.6624339622641506</v>
      </c>
      <c r="CB13">
        <v>-3.4416913763379853E-14</v>
      </c>
      <c r="CC13" s="33" t="str">
        <v>yes</v>
      </c>
    </row>
    <row r="14" spans="1:81" x14ac:dyDescent="0.2">
      <c r="A14" t="s">
        <v>66</v>
      </c>
      <c r="B14" t="s">
        <v>469</v>
      </c>
      <c r="C14">
        <v>13</v>
      </c>
      <c r="D14">
        <v>5</v>
      </c>
      <c r="E14">
        <f t="shared" si="0"/>
        <v>18</v>
      </c>
      <c r="F14">
        <v>236</v>
      </c>
      <c r="G14">
        <f t="shared" si="1"/>
        <v>22</v>
      </c>
      <c r="H14">
        <v>14</v>
      </c>
      <c r="I14">
        <v>8</v>
      </c>
      <c r="J14">
        <f t="shared" si="3"/>
        <v>276</v>
      </c>
      <c r="K14" s="21"/>
      <c r="L14">
        <v>18</v>
      </c>
      <c r="M14">
        <v>22</v>
      </c>
      <c r="N14">
        <v>236</v>
      </c>
      <c r="O14">
        <f t="shared" si="2"/>
        <v>40</v>
      </c>
      <c r="Q14" t="s">
        <v>469</v>
      </c>
      <c r="R14">
        <v>41</v>
      </c>
      <c r="T14">
        <v>276</v>
      </c>
      <c r="V14">
        <v>46</v>
      </c>
      <c r="W14">
        <v>42</v>
      </c>
      <c r="X14">
        <v>102</v>
      </c>
      <c r="AX14">
        <v>275</v>
      </c>
      <c r="AY14">
        <v>46</v>
      </c>
      <c r="AZ14">
        <v>276</v>
      </c>
      <c r="BA14">
        <v>42</v>
      </c>
      <c r="BB14">
        <v>276</v>
      </c>
      <c r="BC14">
        <v>102</v>
      </c>
      <c r="BE14" s="79">
        <f t="shared" si="5"/>
        <v>0.16727272727272727</v>
      </c>
      <c r="BF14" s="79">
        <f t="shared" si="6"/>
        <v>0.15217391304347827</v>
      </c>
      <c r="BG14" s="79">
        <f t="shared" si="7"/>
        <v>0.36956521739130432</v>
      </c>
      <c r="BJ14" t="s">
        <v>578</v>
      </c>
      <c r="BK14">
        <f>SUM(BO6:BO9)</f>
        <v>0.69379656325663464</v>
      </c>
      <c r="BL14">
        <f>BL15-BL13</f>
        <v>126</v>
      </c>
      <c r="BM14">
        <f>BK14/BL14</f>
        <v>5.5063219306082118E-3</v>
      </c>
      <c r="BT14" t="str">
        <v>proportion of S3 loss</v>
      </c>
      <c r="BU14" t="str">
        <v>proportion of S2 loss</v>
      </c>
      <c r="BV14">
        <v>2</v>
      </c>
      <c r="BW14">
        <v>3</v>
      </c>
      <c r="BX14">
        <v>2.7281115967342617E-2</v>
      </c>
      <c r="BY14">
        <v>3.5043773926324104</v>
      </c>
      <c r="BZ14">
        <v>2.5320565519103666E-2</v>
      </c>
      <c r="CA14">
        <v>3.1852008040346629</v>
      </c>
      <c r="CB14">
        <v>1.399430205909491E-2</v>
      </c>
      <c r="CC14" s="33" t="str">
        <v>yes</v>
      </c>
    </row>
    <row r="15" spans="1:81" x14ac:dyDescent="0.2">
      <c r="A15" t="s">
        <v>67</v>
      </c>
      <c r="B15" t="s">
        <v>469</v>
      </c>
      <c r="C15">
        <v>13</v>
      </c>
      <c r="D15">
        <v>9</v>
      </c>
      <c r="E15">
        <f t="shared" si="0"/>
        <v>22</v>
      </c>
      <c r="F15">
        <v>235</v>
      </c>
      <c r="G15">
        <f t="shared" si="1"/>
        <v>19</v>
      </c>
      <c r="H15">
        <v>12</v>
      </c>
      <c r="I15">
        <v>7</v>
      </c>
      <c r="J15">
        <f t="shared" si="3"/>
        <v>276</v>
      </c>
      <c r="K15" s="21"/>
      <c r="L15">
        <v>22</v>
      </c>
      <c r="M15">
        <v>19</v>
      </c>
      <c r="N15">
        <v>235</v>
      </c>
      <c r="O15">
        <f t="shared" si="2"/>
        <v>41</v>
      </c>
      <c r="Q15" t="s">
        <v>469</v>
      </c>
      <c r="R15">
        <v>42</v>
      </c>
      <c r="T15">
        <v>276</v>
      </c>
      <c r="V15">
        <v>39</v>
      </c>
      <c r="W15">
        <v>49</v>
      </c>
      <c r="X15">
        <v>70</v>
      </c>
      <c r="AX15">
        <v>279</v>
      </c>
      <c r="AY15">
        <v>39</v>
      </c>
      <c r="AZ15">
        <v>276</v>
      </c>
      <c r="BA15">
        <v>49</v>
      </c>
      <c r="BB15">
        <v>258</v>
      </c>
      <c r="BC15">
        <v>70</v>
      </c>
      <c r="BE15" s="79">
        <f t="shared" si="5"/>
        <v>0.13978494623655913</v>
      </c>
      <c r="BF15" s="79">
        <f t="shared" si="6"/>
        <v>0.17753623188405798</v>
      </c>
      <c r="BG15" s="79">
        <f t="shared" si="7"/>
        <v>0.27131782945736432</v>
      </c>
      <c r="BJ15" s="32" t="s">
        <v>579</v>
      </c>
      <c r="BK15" s="32">
        <f>DEVSQ(BD2:BG55)</f>
        <v>0.98150468508184574</v>
      </c>
      <c r="BL15" s="32">
        <f>COUNT(BD2:BG55)-1</f>
        <v>129</v>
      </c>
      <c r="BM15" s="32">
        <f>BK15/BL15</f>
        <v>7.6085634502468663E-3</v>
      </c>
      <c r="BN15" s="32"/>
      <c r="BO15" s="32"/>
      <c r="BP15" s="32"/>
      <c r="BQ15" s="32"/>
      <c r="BR15" s="32"/>
      <c r="BT15" t="str">
        <v>proportion of S3 loss</v>
      </c>
      <c r="BU15" t="str">
        <v>proportion of S1 loss</v>
      </c>
      <c r="BV15">
        <v>2</v>
      </c>
      <c r="BW15">
        <v>4</v>
      </c>
      <c r="BX15">
        <v>2.7644238238427071E-2</v>
      </c>
      <c r="BY15">
        <v>3.5510220195997602</v>
      </c>
      <c r="BZ15">
        <v>0.05</v>
      </c>
      <c r="CA15">
        <v>3.3377735849056602</v>
      </c>
      <c r="CB15">
        <v>3.404998301546891E-2</v>
      </c>
      <c r="CC15" s="33" t="str">
        <v>yes</v>
      </c>
    </row>
    <row r="16" spans="1:81" x14ac:dyDescent="0.2">
      <c r="A16" t="s">
        <v>68</v>
      </c>
      <c r="B16" t="s">
        <v>469</v>
      </c>
      <c r="C16">
        <v>13</v>
      </c>
      <c r="D16">
        <v>5</v>
      </c>
      <c r="E16">
        <f t="shared" si="0"/>
        <v>18</v>
      </c>
      <c r="F16">
        <v>234</v>
      </c>
      <c r="G16">
        <f t="shared" si="1"/>
        <v>24</v>
      </c>
      <c r="H16">
        <v>17</v>
      </c>
      <c r="I16">
        <v>7</v>
      </c>
      <c r="J16">
        <f t="shared" si="3"/>
        <v>276</v>
      </c>
      <c r="K16" s="21"/>
      <c r="L16">
        <v>18</v>
      </c>
      <c r="M16">
        <v>24</v>
      </c>
      <c r="N16">
        <v>234</v>
      </c>
      <c r="O16">
        <f t="shared" si="2"/>
        <v>42</v>
      </c>
      <c r="Q16" t="s">
        <v>469</v>
      </c>
      <c r="R16">
        <v>78</v>
      </c>
      <c r="T16">
        <v>276</v>
      </c>
      <c r="V16">
        <v>39</v>
      </c>
      <c r="W16">
        <v>43</v>
      </c>
      <c r="X16">
        <v>65</v>
      </c>
      <c r="AX16">
        <v>280</v>
      </c>
      <c r="AY16">
        <v>39</v>
      </c>
      <c r="AZ16">
        <v>272</v>
      </c>
      <c r="BA16">
        <v>43</v>
      </c>
      <c r="BB16">
        <v>271</v>
      </c>
      <c r="BC16">
        <v>65</v>
      </c>
      <c r="BE16" s="79">
        <f t="shared" si="5"/>
        <v>0.13928571428571429</v>
      </c>
      <c r="BF16" s="79">
        <f t="shared" si="6"/>
        <v>0.15808823529411764</v>
      </c>
      <c r="BG16" s="79">
        <f t="shared" si="7"/>
        <v>0.23985239852398524</v>
      </c>
      <c r="BT16" s="32" t="str">
        <v>proportion of S2 loss</v>
      </c>
      <c r="BU16" s="32" t="str">
        <v>proportion of S1 loss</v>
      </c>
      <c r="BV16" s="32">
        <v>3</v>
      </c>
      <c r="BW16" s="32">
        <v>4</v>
      </c>
      <c r="BX16" s="32">
        <v>3.6312227108445394E-4</v>
      </c>
      <c r="BY16" s="32">
        <v>4.6644626967349487E-2</v>
      </c>
      <c r="BZ16" s="32">
        <v>2.5320565519103666E-2</v>
      </c>
      <c r="CA16" s="32">
        <v>3.1852008040346629</v>
      </c>
      <c r="CB16" s="32">
        <v>0.97371938993228058</v>
      </c>
      <c r="CC16" s="34" t="str">
        <v>no</v>
      </c>
    </row>
    <row r="17" spans="1:65" x14ac:dyDescent="0.2">
      <c r="A17" t="s">
        <v>69</v>
      </c>
      <c r="B17" t="s">
        <v>469</v>
      </c>
      <c r="C17">
        <v>22</v>
      </c>
      <c r="D17">
        <v>40</v>
      </c>
      <c r="E17">
        <f t="shared" si="0"/>
        <v>62</v>
      </c>
      <c r="F17">
        <v>195</v>
      </c>
      <c r="G17">
        <f t="shared" si="1"/>
        <v>16</v>
      </c>
      <c r="H17">
        <v>11</v>
      </c>
      <c r="I17">
        <v>5</v>
      </c>
      <c r="J17">
        <f t="shared" si="3"/>
        <v>273</v>
      </c>
      <c r="K17" s="21"/>
      <c r="L17">
        <v>62</v>
      </c>
      <c r="M17">
        <v>16</v>
      </c>
      <c r="N17">
        <v>195</v>
      </c>
      <c r="O17">
        <f t="shared" si="2"/>
        <v>78</v>
      </c>
      <c r="Q17" t="s">
        <v>469</v>
      </c>
      <c r="R17">
        <v>37</v>
      </c>
      <c r="T17">
        <v>273</v>
      </c>
      <c r="V17">
        <v>47</v>
      </c>
      <c r="W17">
        <v>49</v>
      </c>
      <c r="X17">
        <v>75</v>
      </c>
      <c r="AX17">
        <v>275</v>
      </c>
      <c r="AY17">
        <v>47</v>
      </c>
      <c r="AZ17">
        <v>262</v>
      </c>
      <c r="BA17">
        <v>49</v>
      </c>
      <c r="BB17">
        <v>267</v>
      </c>
      <c r="BC17">
        <v>75</v>
      </c>
      <c r="BE17" s="79">
        <f t="shared" si="5"/>
        <v>0.1709090909090909</v>
      </c>
      <c r="BF17" s="79">
        <f t="shared" si="6"/>
        <v>0.18702290076335878</v>
      </c>
      <c r="BG17" s="79">
        <f t="shared" si="7"/>
        <v>0.2808988764044944</v>
      </c>
    </row>
    <row r="18" spans="1:65" x14ac:dyDescent="0.2">
      <c r="A18" t="s">
        <v>70</v>
      </c>
      <c r="B18" t="s">
        <v>469</v>
      </c>
      <c r="C18">
        <v>12</v>
      </c>
      <c r="D18">
        <v>6</v>
      </c>
      <c r="E18">
        <f t="shared" si="0"/>
        <v>18</v>
      </c>
      <c r="F18">
        <v>238</v>
      </c>
      <c r="G18">
        <f t="shared" si="1"/>
        <v>19</v>
      </c>
      <c r="H18">
        <v>13</v>
      </c>
      <c r="I18">
        <v>6</v>
      </c>
      <c r="J18">
        <f t="shared" si="3"/>
        <v>275</v>
      </c>
      <c r="K18" s="21"/>
      <c r="L18">
        <v>18</v>
      </c>
      <c r="M18">
        <v>19</v>
      </c>
      <c r="N18">
        <v>238</v>
      </c>
      <c r="O18">
        <f t="shared" si="2"/>
        <v>37</v>
      </c>
      <c r="Q18" t="s">
        <v>469</v>
      </c>
      <c r="R18">
        <v>51</v>
      </c>
      <c r="T18">
        <v>275</v>
      </c>
      <c r="V18">
        <v>58</v>
      </c>
      <c r="W18">
        <v>37</v>
      </c>
      <c r="X18">
        <v>91</v>
      </c>
      <c r="AX18">
        <v>275</v>
      </c>
      <c r="AY18">
        <v>58</v>
      </c>
      <c r="AZ18">
        <v>273</v>
      </c>
      <c r="BA18">
        <v>37</v>
      </c>
      <c r="BB18">
        <v>277</v>
      </c>
      <c r="BC18">
        <v>91</v>
      </c>
      <c r="BE18" s="79">
        <f t="shared" si="5"/>
        <v>0.21090909090909091</v>
      </c>
      <c r="BF18" s="79">
        <f t="shared" si="6"/>
        <v>0.13553113553113552</v>
      </c>
      <c r="BG18" s="79">
        <f t="shared" si="7"/>
        <v>0.32851985559566788</v>
      </c>
      <c r="BJ18" s="78" t="s">
        <v>683</v>
      </c>
      <c r="BK18" s="78"/>
      <c r="BL18" s="78"/>
      <c r="BM18" s="78"/>
    </row>
    <row r="19" spans="1:65" ht="17" thickBot="1" x14ac:dyDescent="0.25">
      <c r="A19" t="s">
        <v>71</v>
      </c>
      <c r="B19" t="s">
        <v>469</v>
      </c>
      <c r="C19">
        <v>14</v>
      </c>
      <c r="D19">
        <v>5</v>
      </c>
      <c r="E19">
        <f t="shared" si="0"/>
        <v>19</v>
      </c>
      <c r="F19">
        <v>225</v>
      </c>
      <c r="G19">
        <f t="shared" si="1"/>
        <v>32</v>
      </c>
      <c r="H19">
        <v>22</v>
      </c>
      <c r="I19">
        <v>10</v>
      </c>
      <c r="J19">
        <f t="shared" si="3"/>
        <v>276</v>
      </c>
      <c r="K19" s="21"/>
      <c r="L19">
        <v>19</v>
      </c>
      <c r="M19">
        <v>32</v>
      </c>
      <c r="N19">
        <v>225</v>
      </c>
      <c r="O19">
        <f t="shared" si="2"/>
        <v>51</v>
      </c>
      <c r="Q19" t="s">
        <v>469</v>
      </c>
      <c r="R19">
        <v>39</v>
      </c>
      <c r="T19">
        <v>276</v>
      </c>
      <c r="V19">
        <v>52</v>
      </c>
      <c r="W19">
        <v>37</v>
      </c>
      <c r="X19">
        <v>91</v>
      </c>
      <c r="AX19">
        <v>273</v>
      </c>
      <c r="AY19">
        <v>52</v>
      </c>
      <c r="AZ19">
        <v>278</v>
      </c>
      <c r="BA19">
        <v>37</v>
      </c>
      <c r="BB19">
        <v>274</v>
      </c>
      <c r="BC19">
        <v>91</v>
      </c>
      <c r="BE19" s="79">
        <f t="shared" si="5"/>
        <v>0.19047619047619047</v>
      </c>
      <c r="BF19" s="79">
        <f t="shared" si="6"/>
        <v>0.13309352517985612</v>
      </c>
      <c r="BG19" s="79">
        <f t="shared" si="7"/>
        <v>0.33211678832116787</v>
      </c>
    </row>
    <row r="20" spans="1:65" ht="17" thickTop="1" x14ac:dyDescent="0.2">
      <c r="A20" t="s">
        <v>72</v>
      </c>
      <c r="B20" t="s">
        <v>469</v>
      </c>
      <c r="C20">
        <v>14</v>
      </c>
      <c r="D20">
        <v>3</v>
      </c>
      <c r="E20">
        <f t="shared" si="0"/>
        <v>17</v>
      </c>
      <c r="F20">
        <v>236</v>
      </c>
      <c r="G20">
        <f t="shared" si="1"/>
        <v>22</v>
      </c>
      <c r="H20">
        <v>16</v>
      </c>
      <c r="I20">
        <v>6</v>
      </c>
      <c r="J20">
        <f t="shared" si="3"/>
        <v>275</v>
      </c>
      <c r="K20" s="21"/>
      <c r="L20">
        <v>17</v>
      </c>
      <c r="M20">
        <v>22</v>
      </c>
      <c r="N20">
        <v>236</v>
      </c>
      <c r="O20">
        <f t="shared" si="2"/>
        <v>39</v>
      </c>
      <c r="Q20" t="s">
        <v>469</v>
      </c>
      <c r="R20">
        <v>46</v>
      </c>
      <c r="T20">
        <v>275</v>
      </c>
      <c r="V20">
        <v>67</v>
      </c>
      <c r="W20">
        <v>39</v>
      </c>
      <c r="X20">
        <v>74</v>
      </c>
      <c r="AX20">
        <v>268</v>
      </c>
      <c r="AY20">
        <v>67</v>
      </c>
      <c r="AZ20">
        <v>275</v>
      </c>
      <c r="BA20">
        <v>39</v>
      </c>
      <c r="BB20">
        <v>276</v>
      </c>
      <c r="BC20">
        <v>74</v>
      </c>
      <c r="BE20" s="79">
        <f t="shared" si="5"/>
        <v>0.25</v>
      </c>
      <c r="BF20" s="79">
        <f t="shared" si="6"/>
        <v>0.14181818181818182</v>
      </c>
      <c r="BG20" s="79">
        <f t="shared" si="7"/>
        <v>0.26811594202898553</v>
      </c>
      <c r="BJ20" s="30" t="s">
        <v>684</v>
      </c>
      <c r="BK20" s="30" t="s">
        <v>685</v>
      </c>
      <c r="BL20" s="30" t="s">
        <v>652</v>
      </c>
      <c r="BM20" s="30" t="s">
        <v>582</v>
      </c>
    </row>
    <row r="21" spans="1:65" x14ac:dyDescent="0.2">
      <c r="A21" t="s">
        <v>73</v>
      </c>
      <c r="B21" t="s">
        <v>469</v>
      </c>
      <c r="C21">
        <v>13</v>
      </c>
      <c r="D21">
        <v>7</v>
      </c>
      <c r="E21">
        <f t="shared" si="0"/>
        <v>20</v>
      </c>
      <c r="F21">
        <v>229</v>
      </c>
      <c r="G21">
        <f t="shared" si="1"/>
        <v>26</v>
      </c>
      <c r="H21">
        <v>15</v>
      </c>
      <c r="I21">
        <v>11</v>
      </c>
      <c r="J21">
        <f t="shared" si="3"/>
        <v>275</v>
      </c>
      <c r="K21" s="21"/>
      <c r="L21">
        <v>20</v>
      </c>
      <c r="M21">
        <v>26</v>
      </c>
      <c r="N21">
        <v>229</v>
      </c>
      <c r="O21">
        <f t="shared" si="2"/>
        <v>46</v>
      </c>
      <c r="Q21" t="s">
        <v>469</v>
      </c>
      <c r="R21">
        <v>39</v>
      </c>
      <c r="T21">
        <v>275</v>
      </c>
      <c r="V21">
        <v>58</v>
      </c>
      <c r="W21">
        <v>39</v>
      </c>
      <c r="X21">
        <v>103</v>
      </c>
      <c r="AX21">
        <v>272</v>
      </c>
      <c r="AY21">
        <v>58</v>
      </c>
      <c r="AZ21">
        <v>277</v>
      </c>
      <c r="BA21">
        <v>39</v>
      </c>
      <c r="BB21">
        <v>280</v>
      </c>
      <c r="BC21">
        <v>103</v>
      </c>
      <c r="BE21" s="79">
        <f t="shared" si="5"/>
        <v>0.21323529411764705</v>
      </c>
      <c r="BF21" s="79">
        <f t="shared" si="6"/>
        <v>0.1407942238267148</v>
      </c>
      <c r="BG21" s="79">
        <f t="shared" si="7"/>
        <v>0.36785714285714288</v>
      </c>
      <c r="BJ21" t="str">
        <f>BD1</f>
        <v>proportion of S1 loss</v>
      </c>
      <c r="BK21" t="str">
        <f>BE1</f>
        <v>proportion of S2 loss</v>
      </c>
      <c r="BL21">
        <f>_xlfn.T.TEST(BD2:BD55,BE2:BE55,2,3)</f>
        <v>0.98864042652129802</v>
      </c>
      <c r="BM21">
        <f>ABS(AVERAGE(BD2:BD55)-AVERAGE(BE2:BE55))</f>
        <v>3.6312227108445394E-4</v>
      </c>
    </row>
    <row r="22" spans="1:65" x14ac:dyDescent="0.2">
      <c r="A22" t="s">
        <v>74</v>
      </c>
      <c r="B22" t="s">
        <v>469</v>
      </c>
      <c r="C22">
        <v>13</v>
      </c>
      <c r="D22">
        <v>4</v>
      </c>
      <c r="E22">
        <f t="shared" si="0"/>
        <v>17</v>
      </c>
      <c r="F22">
        <v>240</v>
      </c>
      <c r="G22">
        <f t="shared" si="1"/>
        <v>22</v>
      </c>
      <c r="H22">
        <v>13</v>
      </c>
      <c r="I22">
        <v>9</v>
      </c>
      <c r="J22">
        <f t="shared" si="3"/>
        <v>279</v>
      </c>
      <c r="K22" s="21"/>
      <c r="L22">
        <v>17</v>
      </c>
      <c r="M22">
        <v>22</v>
      </c>
      <c r="N22">
        <v>240</v>
      </c>
      <c r="O22">
        <f t="shared" si="2"/>
        <v>39</v>
      </c>
      <c r="Q22" t="s">
        <v>469</v>
      </c>
      <c r="R22">
        <v>39</v>
      </c>
      <c r="T22">
        <v>279</v>
      </c>
      <c r="V22">
        <v>57</v>
      </c>
      <c r="W22">
        <v>71</v>
      </c>
      <c r="X22">
        <v>157</v>
      </c>
      <c r="AX22">
        <v>275</v>
      </c>
      <c r="AY22">
        <v>57</v>
      </c>
      <c r="AZ22">
        <v>272</v>
      </c>
      <c r="BA22">
        <v>71</v>
      </c>
      <c r="BB22">
        <v>276</v>
      </c>
      <c r="BC22">
        <v>157</v>
      </c>
      <c r="BE22" s="79">
        <f t="shared" si="5"/>
        <v>0.20727272727272728</v>
      </c>
      <c r="BF22" s="79">
        <f t="shared" si="6"/>
        <v>0.2610294117647059</v>
      </c>
      <c r="BG22" s="79">
        <f t="shared" si="7"/>
        <v>0.5688405797101449</v>
      </c>
      <c r="BJ22" t="str">
        <f>BD1</f>
        <v>proportion of S1 loss</v>
      </c>
      <c r="BK22" t="str">
        <f>BF1</f>
        <v>proportion of S3 loss</v>
      </c>
      <c r="BL22">
        <f>_xlfn.T.TEST(BD2:BD55,BF2:BF55,2,3)</f>
        <v>0.30850849847415757</v>
      </c>
      <c r="BM22">
        <f>ABS(AVERAGE(BD2:BD55)-AVERAGE(BF2:BF55))</f>
        <v>2.7644238238427071E-2</v>
      </c>
    </row>
    <row r="23" spans="1:65" x14ac:dyDescent="0.2">
      <c r="A23" t="s">
        <v>75</v>
      </c>
      <c r="B23" t="s">
        <v>469</v>
      </c>
      <c r="C23">
        <v>14</v>
      </c>
      <c r="D23">
        <v>4</v>
      </c>
      <c r="E23">
        <f t="shared" si="0"/>
        <v>18</v>
      </c>
      <c r="F23">
        <v>241</v>
      </c>
      <c r="G23">
        <f t="shared" si="1"/>
        <v>21</v>
      </c>
      <c r="H23">
        <v>13</v>
      </c>
      <c r="I23">
        <v>8</v>
      </c>
      <c r="J23">
        <f t="shared" si="3"/>
        <v>280</v>
      </c>
      <c r="K23" s="21"/>
      <c r="L23">
        <v>18</v>
      </c>
      <c r="M23">
        <v>21</v>
      </c>
      <c r="N23">
        <v>241</v>
      </c>
      <c r="O23">
        <f t="shared" si="2"/>
        <v>39</v>
      </c>
      <c r="Q23" t="s">
        <v>469</v>
      </c>
      <c r="R23">
        <v>47</v>
      </c>
      <c r="T23">
        <v>280</v>
      </c>
      <c r="V23">
        <v>57</v>
      </c>
      <c r="W23">
        <v>65</v>
      </c>
      <c r="X23">
        <v>122</v>
      </c>
      <c r="AX23">
        <v>279</v>
      </c>
      <c r="AY23">
        <v>57</v>
      </c>
      <c r="AZ23">
        <v>276</v>
      </c>
      <c r="BA23">
        <v>65</v>
      </c>
      <c r="BB23">
        <v>279</v>
      </c>
      <c r="BC23">
        <v>122</v>
      </c>
      <c r="BE23" s="79">
        <f t="shared" si="5"/>
        <v>0.20430107526881722</v>
      </c>
      <c r="BF23" s="79">
        <f t="shared" si="6"/>
        <v>0.23550724637681159</v>
      </c>
      <c r="BG23" s="79">
        <f t="shared" si="7"/>
        <v>0.43727598566308246</v>
      </c>
      <c r="BJ23" t="str">
        <f>BD1</f>
        <v>proportion of S1 loss</v>
      </c>
      <c r="BK23" t="str">
        <f>BG1</f>
        <v>proportion of 40th loss</v>
      </c>
      <c r="BL23" s="18">
        <f>_xlfn.T.TEST(BD2:BD55,BG2:BG55,2,3)</f>
        <v>3.4431054930900932E-3</v>
      </c>
      <c r="BM23">
        <f>ABS(AVERAGE(BD2:BD55)-AVERAGE(BG2:BG55))</f>
        <v>0.10634340106162893</v>
      </c>
    </row>
    <row r="24" spans="1:65" x14ac:dyDescent="0.2">
      <c r="A24" t="s">
        <v>76</v>
      </c>
      <c r="B24" t="s">
        <v>469</v>
      </c>
      <c r="C24">
        <v>14</v>
      </c>
      <c r="D24">
        <v>11</v>
      </c>
      <c r="E24">
        <f t="shared" si="0"/>
        <v>25</v>
      </c>
      <c r="F24">
        <v>228</v>
      </c>
      <c r="G24">
        <f t="shared" si="1"/>
        <v>22</v>
      </c>
      <c r="H24">
        <v>13</v>
      </c>
      <c r="I24">
        <v>9</v>
      </c>
      <c r="J24">
        <f t="shared" si="3"/>
        <v>275</v>
      </c>
      <c r="K24" s="21"/>
      <c r="L24">
        <v>25</v>
      </c>
      <c r="M24">
        <v>22</v>
      </c>
      <c r="N24">
        <v>228</v>
      </c>
      <c r="O24">
        <f t="shared" si="2"/>
        <v>47</v>
      </c>
      <c r="Q24" t="s">
        <v>469</v>
      </c>
      <c r="R24">
        <v>58</v>
      </c>
      <c r="T24">
        <v>275</v>
      </c>
      <c r="V24">
        <v>48</v>
      </c>
      <c r="W24">
        <v>41</v>
      </c>
      <c r="X24">
        <v>67</v>
      </c>
      <c r="AX24">
        <v>281</v>
      </c>
      <c r="AY24">
        <v>48</v>
      </c>
      <c r="AZ24">
        <v>278</v>
      </c>
      <c r="BA24">
        <v>41</v>
      </c>
      <c r="BB24">
        <v>273</v>
      </c>
      <c r="BC24">
        <v>67</v>
      </c>
      <c r="BE24" s="79">
        <f t="shared" si="5"/>
        <v>0.1708185053380783</v>
      </c>
      <c r="BF24" s="79">
        <f t="shared" si="6"/>
        <v>0.14748201438848921</v>
      </c>
      <c r="BG24" s="79">
        <f t="shared" si="7"/>
        <v>0.24542124542124541</v>
      </c>
      <c r="BJ24" t="str">
        <f>BE1</f>
        <v>proportion of S2 loss</v>
      </c>
      <c r="BK24" t="str">
        <f>BF1</f>
        <v>proportion of S3 loss</v>
      </c>
      <c r="BL24">
        <f>_xlfn.T.TEST(BE2:BE55,BF2:BF55,2,3)</f>
        <v>3.2335898019435323E-2</v>
      </c>
      <c r="BM24">
        <f>ABS(AVERAGE(BE2:BE55)-AVERAGE(BF2:BF55))</f>
        <v>2.7281115967342617E-2</v>
      </c>
    </row>
    <row r="25" spans="1:65" x14ac:dyDescent="0.2">
      <c r="A25" t="s">
        <v>77</v>
      </c>
      <c r="B25" t="s">
        <v>469</v>
      </c>
      <c r="C25">
        <v>13</v>
      </c>
      <c r="D25">
        <v>20</v>
      </c>
      <c r="E25">
        <f t="shared" si="0"/>
        <v>33</v>
      </c>
      <c r="F25">
        <v>217</v>
      </c>
      <c r="G25">
        <f t="shared" si="1"/>
        <v>25</v>
      </c>
      <c r="H25">
        <v>18</v>
      </c>
      <c r="I25">
        <v>7</v>
      </c>
      <c r="J25">
        <f t="shared" si="3"/>
        <v>275</v>
      </c>
      <c r="K25" s="21"/>
      <c r="L25">
        <v>33</v>
      </c>
      <c r="M25">
        <v>25</v>
      </c>
      <c r="N25">
        <v>217</v>
      </c>
      <c r="O25">
        <f t="shared" si="2"/>
        <v>58</v>
      </c>
      <c r="Q25" t="s">
        <v>469</v>
      </c>
      <c r="R25">
        <v>52</v>
      </c>
      <c r="T25">
        <v>275</v>
      </c>
      <c r="V25">
        <v>37</v>
      </c>
      <c r="W25">
        <v>42</v>
      </c>
      <c r="X25">
        <v>85</v>
      </c>
      <c r="AX25">
        <v>275</v>
      </c>
      <c r="AY25">
        <v>37</v>
      </c>
      <c r="AZ25">
        <v>274</v>
      </c>
      <c r="BA25">
        <v>42</v>
      </c>
      <c r="BB25">
        <v>274</v>
      </c>
      <c r="BC25">
        <v>85</v>
      </c>
      <c r="BE25" s="79">
        <f t="shared" si="5"/>
        <v>0.13454545454545455</v>
      </c>
      <c r="BF25" s="79">
        <f t="shared" si="6"/>
        <v>0.15328467153284672</v>
      </c>
      <c r="BG25" s="79">
        <f t="shared" si="7"/>
        <v>0.31021897810218979</v>
      </c>
      <c r="BJ25" t="str">
        <f>BE1</f>
        <v>proportion of S2 loss</v>
      </c>
      <c r="BK25" t="str">
        <f>BG1</f>
        <v>proportion of 40th loss</v>
      </c>
      <c r="BL25" s="18">
        <f>_xlfn.T.TEST(BE2:BE55,BG2:BG55,2,3)</f>
        <v>8.7731986485338177E-10</v>
      </c>
      <c r="BM25">
        <f>ABS(AVERAGE(BE2:BE55)-AVERAGE(BG2:BG55))</f>
        <v>0.10598027879054447</v>
      </c>
    </row>
    <row r="26" spans="1:65" x14ac:dyDescent="0.2">
      <c r="A26" t="s">
        <v>78</v>
      </c>
      <c r="B26" t="s">
        <v>469</v>
      </c>
      <c r="C26">
        <v>12</v>
      </c>
      <c r="D26">
        <v>20</v>
      </c>
      <c r="E26">
        <f t="shared" si="0"/>
        <v>32</v>
      </c>
      <c r="F26">
        <v>221</v>
      </c>
      <c r="G26">
        <f t="shared" si="1"/>
        <v>20</v>
      </c>
      <c r="H26">
        <v>14</v>
      </c>
      <c r="I26">
        <v>6</v>
      </c>
      <c r="J26">
        <f t="shared" si="3"/>
        <v>273</v>
      </c>
      <c r="K26" s="21"/>
      <c r="L26">
        <v>32</v>
      </c>
      <c r="M26">
        <v>20</v>
      </c>
      <c r="N26">
        <v>221</v>
      </c>
      <c r="O26">
        <f t="shared" si="2"/>
        <v>52</v>
      </c>
      <c r="Q26" t="s">
        <v>469</v>
      </c>
      <c r="R26">
        <v>67</v>
      </c>
      <c r="T26">
        <v>273</v>
      </c>
      <c r="V26">
        <v>38</v>
      </c>
      <c r="W26">
        <v>93</v>
      </c>
      <c r="X26">
        <v>78</v>
      </c>
      <c r="AX26">
        <v>276</v>
      </c>
      <c r="AY26">
        <v>38</v>
      </c>
      <c r="AZ26">
        <v>275</v>
      </c>
      <c r="BA26">
        <v>93</v>
      </c>
      <c r="BB26">
        <v>277</v>
      </c>
      <c r="BC26">
        <v>78</v>
      </c>
      <c r="BE26" s="79">
        <f t="shared" si="5"/>
        <v>0.13768115942028986</v>
      </c>
      <c r="BF26" s="79">
        <f t="shared" si="6"/>
        <v>0.33818181818181819</v>
      </c>
      <c r="BG26" s="79">
        <f t="shared" si="7"/>
        <v>0.28158844765342961</v>
      </c>
      <c r="BJ26" s="32" t="str">
        <f>BF1</f>
        <v>proportion of S3 loss</v>
      </c>
      <c r="BK26" s="32" t="str">
        <f>BG1</f>
        <v>proportion of 40th loss</v>
      </c>
      <c r="BL26" s="61">
        <f>_xlfn.T.TEST(BF2:BF55,BG2:BG55,2,3)</f>
        <v>5.6409422841330478E-6</v>
      </c>
      <c r="BM26" s="32">
        <f>ABS(AVERAGE(BF2:BF55)-AVERAGE(BG2:BG55))</f>
        <v>7.8699162823201857E-2</v>
      </c>
    </row>
    <row r="27" spans="1:65" x14ac:dyDescent="0.2">
      <c r="A27" t="s">
        <v>79</v>
      </c>
      <c r="B27" t="s">
        <v>469</v>
      </c>
      <c r="C27">
        <v>13</v>
      </c>
      <c r="D27">
        <v>4</v>
      </c>
      <c r="E27">
        <f t="shared" si="0"/>
        <v>17</v>
      </c>
      <c r="F27">
        <v>201</v>
      </c>
      <c r="G27">
        <f t="shared" si="1"/>
        <v>50</v>
      </c>
      <c r="H27">
        <v>42</v>
      </c>
      <c r="I27">
        <v>8</v>
      </c>
      <c r="J27">
        <f t="shared" si="3"/>
        <v>268</v>
      </c>
      <c r="K27" s="21"/>
      <c r="L27">
        <v>17</v>
      </c>
      <c r="M27">
        <v>50</v>
      </c>
      <c r="N27">
        <v>201</v>
      </c>
      <c r="O27">
        <f t="shared" si="2"/>
        <v>67</v>
      </c>
      <c r="Q27" t="s">
        <v>469</v>
      </c>
      <c r="R27">
        <v>58</v>
      </c>
      <c r="T27">
        <v>268</v>
      </c>
      <c r="V27">
        <v>62</v>
      </c>
      <c r="W27">
        <v>94</v>
      </c>
      <c r="X27">
        <v>55</v>
      </c>
      <c r="AX27">
        <v>261</v>
      </c>
      <c r="AY27">
        <v>62</v>
      </c>
      <c r="AZ27">
        <v>279</v>
      </c>
      <c r="BA27">
        <v>94</v>
      </c>
      <c r="BB27">
        <v>272</v>
      </c>
      <c r="BC27">
        <v>55</v>
      </c>
      <c r="BE27" s="79">
        <f t="shared" si="5"/>
        <v>0.23754789272030652</v>
      </c>
      <c r="BF27" s="79">
        <f t="shared" si="6"/>
        <v>0.33691756272401435</v>
      </c>
      <c r="BG27" s="79">
        <f t="shared" si="7"/>
        <v>0.20220588235294118</v>
      </c>
    </row>
    <row r="28" spans="1:65" x14ac:dyDescent="0.2">
      <c r="A28" t="s">
        <v>80</v>
      </c>
      <c r="B28" t="s">
        <v>469</v>
      </c>
      <c r="C28">
        <v>13</v>
      </c>
      <c r="D28">
        <v>3</v>
      </c>
      <c r="E28">
        <f t="shared" si="0"/>
        <v>16</v>
      </c>
      <c r="F28">
        <v>214</v>
      </c>
      <c r="G28">
        <f t="shared" si="1"/>
        <v>42</v>
      </c>
      <c r="H28">
        <v>34</v>
      </c>
      <c r="I28">
        <v>8</v>
      </c>
      <c r="J28">
        <f t="shared" si="3"/>
        <v>272</v>
      </c>
      <c r="K28" s="21"/>
      <c r="L28">
        <v>16</v>
      </c>
      <c r="M28">
        <v>42</v>
      </c>
      <c r="N28">
        <v>214</v>
      </c>
      <c r="O28">
        <f t="shared" si="2"/>
        <v>58</v>
      </c>
      <c r="Q28" t="s">
        <v>469</v>
      </c>
      <c r="R28">
        <v>57</v>
      </c>
      <c r="T28">
        <v>272</v>
      </c>
      <c r="V28">
        <v>48</v>
      </c>
      <c r="W28">
        <v>46</v>
      </c>
      <c r="X28">
        <v>75</v>
      </c>
      <c r="AX28">
        <v>277</v>
      </c>
      <c r="AY28">
        <v>48</v>
      </c>
      <c r="AZ28">
        <v>277</v>
      </c>
      <c r="BA28">
        <v>46</v>
      </c>
      <c r="BB28">
        <v>278</v>
      </c>
      <c r="BC28">
        <v>75</v>
      </c>
      <c r="BE28" s="79">
        <f t="shared" si="5"/>
        <v>0.17328519855595667</v>
      </c>
      <c r="BF28" s="79">
        <f t="shared" si="6"/>
        <v>0.16606498194945848</v>
      </c>
      <c r="BG28" s="79">
        <f t="shared" si="7"/>
        <v>0.26978417266187049</v>
      </c>
    </row>
    <row r="29" spans="1:65" x14ac:dyDescent="0.2">
      <c r="A29" t="s">
        <v>81</v>
      </c>
      <c r="B29" t="s">
        <v>469</v>
      </c>
      <c r="C29">
        <v>17</v>
      </c>
      <c r="D29">
        <v>21</v>
      </c>
      <c r="E29">
        <f t="shared" si="0"/>
        <v>38</v>
      </c>
      <c r="F29">
        <v>218</v>
      </c>
      <c r="G29">
        <f t="shared" si="1"/>
        <v>19</v>
      </c>
      <c r="H29">
        <v>10</v>
      </c>
      <c r="I29">
        <v>9</v>
      </c>
      <c r="J29">
        <f t="shared" si="3"/>
        <v>275</v>
      </c>
      <c r="K29" s="21"/>
      <c r="L29">
        <v>38</v>
      </c>
      <c r="M29">
        <v>19</v>
      </c>
      <c r="N29">
        <v>218</v>
      </c>
      <c r="O29">
        <f t="shared" si="2"/>
        <v>57</v>
      </c>
      <c r="Q29" t="s">
        <v>469</v>
      </c>
      <c r="R29">
        <v>57</v>
      </c>
      <c r="T29">
        <v>275</v>
      </c>
      <c r="V29">
        <v>73</v>
      </c>
      <c r="W29">
        <v>63</v>
      </c>
      <c r="X29">
        <v>51</v>
      </c>
      <c r="AX29">
        <v>276</v>
      </c>
      <c r="AY29">
        <v>73</v>
      </c>
      <c r="AZ29">
        <v>275</v>
      </c>
      <c r="BA29">
        <v>63</v>
      </c>
      <c r="BB29">
        <v>278</v>
      </c>
      <c r="BC29">
        <v>51</v>
      </c>
      <c r="BE29" s="79">
        <f t="shared" si="5"/>
        <v>0.26449275362318841</v>
      </c>
      <c r="BF29" s="79">
        <f t="shared" si="6"/>
        <v>0.2290909090909091</v>
      </c>
      <c r="BG29" s="79">
        <f t="shared" si="7"/>
        <v>0.18345323741007194</v>
      </c>
    </row>
    <row r="30" spans="1:65" x14ac:dyDescent="0.2">
      <c r="A30" t="s">
        <v>82</v>
      </c>
      <c r="B30" t="s">
        <v>469</v>
      </c>
      <c r="C30">
        <v>12</v>
      </c>
      <c r="D30">
        <v>21</v>
      </c>
      <c r="E30">
        <f t="shared" si="0"/>
        <v>33</v>
      </c>
      <c r="F30">
        <v>222</v>
      </c>
      <c r="G30">
        <f t="shared" si="1"/>
        <v>24</v>
      </c>
      <c r="H30">
        <v>11</v>
      </c>
      <c r="I30">
        <v>13</v>
      </c>
      <c r="J30">
        <f t="shared" si="3"/>
        <v>279</v>
      </c>
      <c r="K30" s="21"/>
      <c r="L30">
        <v>33</v>
      </c>
      <c r="M30">
        <v>24</v>
      </c>
      <c r="N30">
        <v>222</v>
      </c>
      <c r="O30">
        <f t="shared" si="2"/>
        <v>57</v>
      </c>
      <c r="Q30" t="s">
        <v>469</v>
      </c>
      <c r="R30">
        <v>48</v>
      </c>
      <c r="T30">
        <v>279</v>
      </c>
      <c r="V30">
        <v>49</v>
      </c>
      <c r="W30">
        <v>73</v>
      </c>
      <c r="X30">
        <v>73</v>
      </c>
      <c r="AX30">
        <v>265</v>
      </c>
      <c r="AY30">
        <v>49</v>
      </c>
      <c r="AZ30">
        <v>273</v>
      </c>
      <c r="BA30">
        <v>73</v>
      </c>
      <c r="BB30">
        <v>275</v>
      </c>
      <c r="BC30">
        <v>73</v>
      </c>
      <c r="BE30" s="79">
        <f t="shared" si="5"/>
        <v>0.18490566037735848</v>
      </c>
      <c r="BF30" s="79">
        <f t="shared" si="6"/>
        <v>0.26739926739926739</v>
      </c>
      <c r="BG30" s="79">
        <f t="shared" si="7"/>
        <v>0.26545454545454544</v>
      </c>
    </row>
    <row r="31" spans="1:65" x14ac:dyDescent="0.2">
      <c r="A31" t="s">
        <v>83</v>
      </c>
      <c r="B31" t="s">
        <v>469</v>
      </c>
      <c r="C31">
        <v>15</v>
      </c>
      <c r="D31">
        <v>11</v>
      </c>
      <c r="E31">
        <f t="shared" si="0"/>
        <v>26</v>
      </c>
      <c r="F31">
        <v>233</v>
      </c>
      <c r="G31">
        <f t="shared" si="1"/>
        <v>22</v>
      </c>
      <c r="H31">
        <v>13</v>
      </c>
      <c r="I31">
        <v>9</v>
      </c>
      <c r="J31">
        <f t="shared" si="3"/>
        <v>281</v>
      </c>
      <c r="K31" s="21"/>
      <c r="L31">
        <v>26</v>
      </c>
      <c r="M31">
        <v>22</v>
      </c>
      <c r="N31">
        <v>233</v>
      </c>
      <c r="O31">
        <f t="shared" si="2"/>
        <v>48</v>
      </c>
      <c r="Q31" t="s">
        <v>469</v>
      </c>
      <c r="R31">
        <v>37</v>
      </c>
      <c r="T31">
        <v>281</v>
      </c>
      <c r="V31">
        <v>46</v>
      </c>
      <c r="W31">
        <v>65</v>
      </c>
      <c r="X31">
        <v>81</v>
      </c>
      <c r="AX31">
        <v>279</v>
      </c>
      <c r="AY31">
        <v>46</v>
      </c>
      <c r="AZ31">
        <v>270</v>
      </c>
      <c r="BA31">
        <v>65</v>
      </c>
      <c r="BB31">
        <v>274</v>
      </c>
      <c r="BC31">
        <v>81</v>
      </c>
      <c r="BE31" s="79">
        <f t="shared" si="5"/>
        <v>0.16487455197132617</v>
      </c>
      <c r="BF31" s="79">
        <f t="shared" si="6"/>
        <v>0.24074074074074073</v>
      </c>
      <c r="BG31" s="79">
        <f t="shared" si="7"/>
        <v>0.29562043795620441</v>
      </c>
    </row>
    <row r="32" spans="1:65" x14ac:dyDescent="0.2">
      <c r="A32" t="s">
        <v>84</v>
      </c>
      <c r="B32" t="s">
        <v>469</v>
      </c>
      <c r="C32">
        <v>14</v>
      </c>
      <c r="D32">
        <v>4</v>
      </c>
      <c r="E32">
        <f t="shared" si="0"/>
        <v>18</v>
      </c>
      <c r="F32">
        <v>238</v>
      </c>
      <c r="G32">
        <f t="shared" si="1"/>
        <v>19</v>
      </c>
      <c r="H32">
        <v>12</v>
      </c>
      <c r="I32">
        <v>7</v>
      </c>
      <c r="J32">
        <f t="shared" si="3"/>
        <v>275</v>
      </c>
      <c r="K32" s="21"/>
      <c r="L32">
        <v>18</v>
      </c>
      <c r="M32">
        <v>19</v>
      </c>
      <c r="N32">
        <v>238</v>
      </c>
      <c r="O32">
        <f t="shared" si="2"/>
        <v>37</v>
      </c>
      <c r="Q32" t="s">
        <v>469</v>
      </c>
      <c r="R32">
        <v>38</v>
      </c>
      <c r="T32">
        <v>275</v>
      </c>
      <c r="V32">
        <v>45</v>
      </c>
      <c r="W32">
        <v>76</v>
      </c>
      <c r="X32">
        <v>76</v>
      </c>
      <c r="AX32">
        <v>272</v>
      </c>
      <c r="AY32">
        <v>45</v>
      </c>
      <c r="AZ32">
        <v>276</v>
      </c>
      <c r="BA32">
        <v>76</v>
      </c>
      <c r="BB32">
        <v>276</v>
      </c>
      <c r="BC32">
        <v>76</v>
      </c>
      <c r="BE32" s="79">
        <f t="shared" si="5"/>
        <v>0.16544117647058823</v>
      </c>
      <c r="BF32" s="79">
        <f t="shared" si="6"/>
        <v>0.27536231884057971</v>
      </c>
      <c r="BG32" s="79">
        <f t="shared" si="7"/>
        <v>0.27536231884057971</v>
      </c>
    </row>
    <row r="33" spans="1:59" x14ac:dyDescent="0.2">
      <c r="A33" t="s">
        <v>85</v>
      </c>
      <c r="B33" t="s">
        <v>469</v>
      </c>
      <c r="C33">
        <v>13</v>
      </c>
      <c r="D33">
        <v>4</v>
      </c>
      <c r="E33">
        <f t="shared" si="0"/>
        <v>17</v>
      </c>
      <c r="F33">
        <v>238</v>
      </c>
      <c r="G33">
        <f t="shared" si="1"/>
        <v>21</v>
      </c>
      <c r="H33">
        <v>14</v>
      </c>
      <c r="I33">
        <v>7</v>
      </c>
      <c r="J33">
        <f t="shared" si="3"/>
        <v>276</v>
      </c>
      <c r="K33" s="21"/>
      <c r="L33">
        <v>17</v>
      </c>
      <c r="M33">
        <v>21</v>
      </c>
      <c r="N33">
        <v>238</v>
      </c>
      <c r="O33">
        <f t="shared" si="2"/>
        <v>38</v>
      </c>
      <c r="Q33" t="s">
        <v>469</v>
      </c>
      <c r="R33">
        <v>62</v>
      </c>
      <c r="T33">
        <v>276</v>
      </c>
      <c r="V33">
        <v>39</v>
      </c>
      <c r="W33">
        <v>43</v>
      </c>
      <c r="X33">
        <v>42</v>
      </c>
      <c r="AX33">
        <v>273</v>
      </c>
      <c r="AY33">
        <v>39</v>
      </c>
      <c r="AZ33">
        <v>279</v>
      </c>
      <c r="BA33">
        <v>43</v>
      </c>
      <c r="BB33">
        <v>277</v>
      </c>
      <c r="BC33">
        <v>42</v>
      </c>
      <c r="BE33" s="79">
        <f t="shared" si="5"/>
        <v>0.14285714285714285</v>
      </c>
      <c r="BF33" s="79">
        <f t="shared" si="6"/>
        <v>0.15412186379928317</v>
      </c>
      <c r="BG33" s="79">
        <f t="shared" si="7"/>
        <v>0.15162454873646208</v>
      </c>
    </row>
    <row r="34" spans="1:59" x14ac:dyDescent="0.2">
      <c r="A34" t="s">
        <v>86</v>
      </c>
      <c r="B34" t="s">
        <v>469</v>
      </c>
      <c r="C34">
        <v>14</v>
      </c>
      <c r="D34">
        <v>31</v>
      </c>
      <c r="E34">
        <f t="shared" si="0"/>
        <v>45</v>
      </c>
      <c r="F34">
        <v>199</v>
      </c>
      <c r="G34">
        <f t="shared" si="1"/>
        <v>17</v>
      </c>
      <c r="H34">
        <v>10</v>
      </c>
      <c r="I34">
        <v>7</v>
      </c>
      <c r="J34">
        <f t="shared" si="3"/>
        <v>261</v>
      </c>
      <c r="K34" s="21"/>
      <c r="L34">
        <v>45</v>
      </c>
      <c r="M34">
        <v>17</v>
      </c>
      <c r="N34">
        <v>199</v>
      </c>
      <c r="O34">
        <f t="shared" si="2"/>
        <v>62</v>
      </c>
      <c r="Q34" t="s">
        <v>469</v>
      </c>
      <c r="R34">
        <v>48</v>
      </c>
      <c r="T34">
        <v>261</v>
      </c>
      <c r="V34">
        <v>46</v>
      </c>
      <c r="W34">
        <v>62</v>
      </c>
      <c r="X34">
        <v>63</v>
      </c>
      <c r="AX34">
        <v>266</v>
      </c>
      <c r="AY34">
        <v>46</v>
      </c>
      <c r="AZ34">
        <v>276</v>
      </c>
      <c r="BA34">
        <v>62</v>
      </c>
      <c r="BB34">
        <v>273</v>
      </c>
      <c r="BC34">
        <v>63</v>
      </c>
      <c r="BE34" s="79">
        <f t="shared" si="5"/>
        <v>0.17293233082706766</v>
      </c>
      <c r="BF34" s="79">
        <f t="shared" si="6"/>
        <v>0.22463768115942029</v>
      </c>
      <c r="BG34" s="79">
        <f t="shared" si="7"/>
        <v>0.23076923076923078</v>
      </c>
    </row>
    <row r="35" spans="1:59" x14ac:dyDescent="0.2">
      <c r="A35" t="s">
        <v>87</v>
      </c>
      <c r="B35" t="s">
        <v>469</v>
      </c>
      <c r="C35">
        <v>13</v>
      </c>
      <c r="D35">
        <v>9</v>
      </c>
      <c r="E35">
        <f t="shared" si="0"/>
        <v>22</v>
      </c>
      <c r="F35">
        <v>229</v>
      </c>
      <c r="G35">
        <f t="shared" si="1"/>
        <v>26</v>
      </c>
      <c r="H35">
        <v>18</v>
      </c>
      <c r="I35">
        <v>8</v>
      </c>
      <c r="J35">
        <f t="shared" si="3"/>
        <v>277</v>
      </c>
      <c r="K35" s="21"/>
      <c r="L35">
        <v>22</v>
      </c>
      <c r="M35">
        <v>26</v>
      </c>
      <c r="N35">
        <v>229</v>
      </c>
      <c r="O35">
        <f t="shared" si="2"/>
        <v>48</v>
      </c>
      <c r="Q35" t="s">
        <v>469</v>
      </c>
      <c r="R35">
        <v>73</v>
      </c>
      <c r="T35">
        <v>277</v>
      </c>
      <c r="V35">
        <v>42</v>
      </c>
      <c r="W35">
        <v>56</v>
      </c>
      <c r="X35">
        <v>74</v>
      </c>
      <c r="AX35">
        <v>281</v>
      </c>
      <c r="AY35">
        <v>42</v>
      </c>
      <c r="AZ35">
        <v>275</v>
      </c>
      <c r="BA35">
        <v>56</v>
      </c>
      <c r="BB35">
        <v>276</v>
      </c>
      <c r="BC35">
        <v>74</v>
      </c>
      <c r="BE35" s="79">
        <f t="shared" si="5"/>
        <v>0.1494661921708185</v>
      </c>
      <c r="BF35" s="79">
        <f t="shared" si="6"/>
        <v>0.20363636363636364</v>
      </c>
      <c r="BG35" s="79">
        <f t="shared" si="7"/>
        <v>0.26811594202898553</v>
      </c>
    </row>
    <row r="36" spans="1:59" x14ac:dyDescent="0.2">
      <c r="A36" t="s">
        <v>88</v>
      </c>
      <c r="B36" t="s">
        <v>469</v>
      </c>
      <c r="C36">
        <v>16</v>
      </c>
      <c r="D36">
        <v>29</v>
      </c>
      <c r="E36">
        <f t="shared" si="0"/>
        <v>45</v>
      </c>
      <c r="F36">
        <v>203</v>
      </c>
      <c r="G36">
        <f t="shared" si="1"/>
        <v>28</v>
      </c>
      <c r="H36">
        <v>18</v>
      </c>
      <c r="I36">
        <v>10</v>
      </c>
      <c r="J36">
        <f t="shared" si="3"/>
        <v>276</v>
      </c>
      <c r="K36" s="21"/>
      <c r="L36">
        <v>45</v>
      </c>
      <c r="M36">
        <v>28</v>
      </c>
      <c r="N36">
        <v>203</v>
      </c>
      <c r="O36">
        <f t="shared" si="2"/>
        <v>73</v>
      </c>
      <c r="Q36" t="s">
        <v>469</v>
      </c>
      <c r="R36">
        <v>49</v>
      </c>
      <c r="T36">
        <v>276</v>
      </c>
      <c r="W36">
        <v>46</v>
      </c>
      <c r="X36">
        <v>51</v>
      </c>
      <c r="AZ36">
        <v>274</v>
      </c>
      <c r="BA36">
        <v>46</v>
      </c>
      <c r="BB36">
        <v>278</v>
      </c>
      <c r="BC36">
        <v>51</v>
      </c>
      <c r="BF36" s="79">
        <f t="shared" si="6"/>
        <v>0.16788321167883211</v>
      </c>
      <c r="BG36" s="79">
        <f t="shared" si="7"/>
        <v>0.18345323741007194</v>
      </c>
    </row>
    <row r="37" spans="1:59" x14ac:dyDescent="0.2">
      <c r="A37" t="s">
        <v>89</v>
      </c>
      <c r="B37" t="s">
        <v>469</v>
      </c>
      <c r="C37">
        <v>15</v>
      </c>
      <c r="D37">
        <v>16</v>
      </c>
      <c r="E37">
        <f t="shared" si="0"/>
        <v>31</v>
      </c>
      <c r="F37">
        <v>216</v>
      </c>
      <c r="G37">
        <f t="shared" si="1"/>
        <v>18</v>
      </c>
      <c r="H37">
        <v>11</v>
      </c>
      <c r="I37">
        <v>7</v>
      </c>
      <c r="J37">
        <f t="shared" si="3"/>
        <v>265</v>
      </c>
      <c r="K37" s="21"/>
      <c r="L37">
        <v>31</v>
      </c>
      <c r="M37">
        <v>18</v>
      </c>
      <c r="N37">
        <v>216</v>
      </c>
      <c r="O37">
        <f t="shared" si="2"/>
        <v>49</v>
      </c>
      <c r="Q37" t="s">
        <v>469</v>
      </c>
      <c r="R37">
        <v>46</v>
      </c>
      <c r="T37">
        <v>265</v>
      </c>
      <c r="W37">
        <v>43</v>
      </c>
      <c r="X37">
        <v>39</v>
      </c>
      <c r="AZ37">
        <v>275</v>
      </c>
      <c r="BA37">
        <v>43</v>
      </c>
      <c r="BB37">
        <v>262</v>
      </c>
      <c r="BC37">
        <v>39</v>
      </c>
      <c r="BF37" s="79">
        <f t="shared" si="6"/>
        <v>0.15636363636363637</v>
      </c>
      <c r="BG37" s="79">
        <f t="shared" si="7"/>
        <v>0.14885496183206107</v>
      </c>
    </row>
    <row r="38" spans="1:59" x14ac:dyDescent="0.2">
      <c r="A38" t="s">
        <v>90</v>
      </c>
      <c r="B38" t="s">
        <v>469</v>
      </c>
      <c r="C38">
        <v>14</v>
      </c>
      <c r="D38">
        <v>7</v>
      </c>
      <c r="E38">
        <f t="shared" si="0"/>
        <v>21</v>
      </c>
      <c r="F38">
        <v>233</v>
      </c>
      <c r="G38">
        <f t="shared" si="1"/>
        <v>25</v>
      </c>
      <c r="H38">
        <v>17</v>
      </c>
      <c r="I38">
        <v>8</v>
      </c>
      <c r="J38">
        <f t="shared" si="3"/>
        <v>279</v>
      </c>
      <c r="K38" s="21"/>
      <c r="L38">
        <v>21</v>
      </c>
      <c r="M38">
        <v>25</v>
      </c>
      <c r="N38">
        <v>233</v>
      </c>
      <c r="O38">
        <f t="shared" si="2"/>
        <v>46</v>
      </c>
      <c r="Q38" t="s">
        <v>469</v>
      </c>
      <c r="R38">
        <v>45</v>
      </c>
      <c r="T38">
        <v>279</v>
      </c>
      <c r="X38">
        <v>77</v>
      </c>
      <c r="BB38">
        <v>266</v>
      </c>
      <c r="BC38">
        <v>77</v>
      </c>
      <c r="BG38" s="79">
        <f t="shared" si="7"/>
        <v>0.28947368421052633</v>
      </c>
    </row>
    <row r="39" spans="1:59" x14ac:dyDescent="0.2">
      <c r="A39" t="s">
        <v>91</v>
      </c>
      <c r="B39" t="s">
        <v>469</v>
      </c>
      <c r="C39">
        <v>14</v>
      </c>
      <c r="D39">
        <v>8</v>
      </c>
      <c r="E39">
        <f t="shared" si="0"/>
        <v>22</v>
      </c>
      <c r="F39">
        <v>227</v>
      </c>
      <c r="G39">
        <f t="shared" si="1"/>
        <v>23</v>
      </c>
      <c r="H39">
        <v>15</v>
      </c>
      <c r="I39">
        <v>8</v>
      </c>
      <c r="J39">
        <f t="shared" si="3"/>
        <v>272</v>
      </c>
      <c r="K39" s="21"/>
      <c r="L39">
        <v>22</v>
      </c>
      <c r="M39">
        <v>23</v>
      </c>
      <c r="N39">
        <v>227</v>
      </c>
      <c r="O39">
        <f t="shared" si="2"/>
        <v>45</v>
      </c>
      <c r="Q39" t="s">
        <v>469</v>
      </c>
      <c r="R39">
        <v>39</v>
      </c>
      <c r="T39">
        <v>272</v>
      </c>
      <c r="X39">
        <v>56</v>
      </c>
      <c r="BB39">
        <v>274</v>
      </c>
      <c r="BC39">
        <v>56</v>
      </c>
      <c r="BG39" s="79">
        <f t="shared" si="7"/>
        <v>0.20437956204379562</v>
      </c>
    </row>
    <row r="40" spans="1:59" x14ac:dyDescent="0.2">
      <c r="A40" t="s">
        <v>92</v>
      </c>
      <c r="B40" t="s">
        <v>469</v>
      </c>
      <c r="C40">
        <v>13</v>
      </c>
      <c r="D40">
        <v>4</v>
      </c>
      <c r="E40">
        <f t="shared" si="0"/>
        <v>17</v>
      </c>
      <c r="F40">
        <v>234</v>
      </c>
      <c r="G40">
        <f t="shared" si="1"/>
        <v>22</v>
      </c>
      <c r="H40">
        <v>13</v>
      </c>
      <c r="I40">
        <v>9</v>
      </c>
      <c r="J40">
        <f t="shared" si="3"/>
        <v>273</v>
      </c>
      <c r="K40" s="21"/>
      <c r="L40">
        <v>17</v>
      </c>
      <c r="M40">
        <v>22</v>
      </c>
      <c r="N40">
        <v>234</v>
      </c>
      <c r="O40">
        <f t="shared" si="2"/>
        <v>39</v>
      </c>
      <c r="Q40" t="s">
        <v>469</v>
      </c>
      <c r="R40">
        <v>46</v>
      </c>
      <c r="T40">
        <v>273</v>
      </c>
      <c r="X40">
        <v>65</v>
      </c>
      <c r="BB40">
        <v>278</v>
      </c>
      <c r="BC40">
        <v>65</v>
      </c>
      <c r="BG40" s="79">
        <f t="shared" si="7"/>
        <v>0.23381294964028776</v>
      </c>
    </row>
    <row r="41" spans="1:59" x14ac:dyDescent="0.2">
      <c r="A41" t="s">
        <v>93</v>
      </c>
      <c r="B41" t="s">
        <v>469</v>
      </c>
      <c r="C41">
        <v>13</v>
      </c>
      <c r="D41">
        <v>4</v>
      </c>
      <c r="E41">
        <f t="shared" si="0"/>
        <v>17</v>
      </c>
      <c r="F41">
        <v>220</v>
      </c>
      <c r="G41">
        <f t="shared" si="1"/>
        <v>29</v>
      </c>
      <c r="H41">
        <v>20</v>
      </c>
      <c r="I41">
        <v>9</v>
      </c>
      <c r="J41">
        <f t="shared" si="3"/>
        <v>266</v>
      </c>
      <c r="K41" s="21"/>
      <c r="L41">
        <v>17</v>
      </c>
      <c r="M41">
        <v>29</v>
      </c>
      <c r="N41">
        <v>220</v>
      </c>
      <c r="O41">
        <f t="shared" si="2"/>
        <v>46</v>
      </c>
      <c r="Q41" t="s">
        <v>469</v>
      </c>
      <c r="R41">
        <v>42</v>
      </c>
      <c r="T41">
        <v>266</v>
      </c>
      <c r="X41">
        <v>86</v>
      </c>
      <c r="BB41">
        <v>275</v>
      </c>
      <c r="BC41">
        <v>86</v>
      </c>
      <c r="BG41" s="79">
        <f t="shared" si="7"/>
        <v>0.31272727272727274</v>
      </c>
    </row>
    <row r="42" spans="1:59" ht="17" thickBot="1" x14ac:dyDescent="0.25">
      <c r="A42" t="s">
        <v>94</v>
      </c>
      <c r="B42" t="s">
        <v>469</v>
      </c>
      <c r="C42">
        <v>15</v>
      </c>
      <c r="D42">
        <v>5</v>
      </c>
      <c r="E42">
        <f t="shared" si="0"/>
        <v>20</v>
      </c>
      <c r="F42">
        <v>239</v>
      </c>
      <c r="G42">
        <f t="shared" si="1"/>
        <v>22</v>
      </c>
      <c r="H42">
        <v>13</v>
      </c>
      <c r="I42">
        <v>9</v>
      </c>
      <c r="J42">
        <f t="shared" si="3"/>
        <v>281</v>
      </c>
      <c r="K42" s="21"/>
      <c r="L42">
        <v>20</v>
      </c>
      <c r="M42">
        <v>22</v>
      </c>
      <c r="N42">
        <v>239</v>
      </c>
      <c r="O42">
        <f t="shared" si="2"/>
        <v>42</v>
      </c>
      <c r="Q42" t="s">
        <v>470</v>
      </c>
      <c r="R42">
        <v>39</v>
      </c>
      <c r="T42">
        <v>281</v>
      </c>
      <c r="X42">
        <v>93</v>
      </c>
      <c r="Z42" s="78" t="s">
        <v>560</v>
      </c>
      <c r="AA42" s="78"/>
      <c r="AB42" s="78"/>
      <c r="AC42" s="78"/>
      <c r="AD42" s="78"/>
      <c r="AE42" s="78"/>
      <c r="AF42" s="78"/>
      <c r="AG42" s="78"/>
      <c r="AH42" s="78"/>
      <c r="AJ42" t="s">
        <v>580</v>
      </c>
      <c r="BB42">
        <v>275</v>
      </c>
      <c r="BC42">
        <v>93</v>
      </c>
      <c r="BG42" s="79">
        <f t="shared" si="7"/>
        <v>0.33818181818181819</v>
      </c>
    </row>
    <row r="43" spans="1:59" ht="17" thickTop="1" x14ac:dyDescent="0.2">
      <c r="A43" t="s">
        <v>95</v>
      </c>
      <c r="B43" t="s">
        <v>470</v>
      </c>
      <c r="C43">
        <v>14</v>
      </c>
      <c r="D43">
        <v>4</v>
      </c>
      <c r="E43">
        <f t="shared" si="0"/>
        <v>18</v>
      </c>
      <c r="F43">
        <v>238</v>
      </c>
      <c r="G43">
        <f t="shared" si="1"/>
        <v>21</v>
      </c>
      <c r="H43">
        <v>15</v>
      </c>
      <c r="I43">
        <v>6</v>
      </c>
      <c r="J43">
        <f t="shared" si="3"/>
        <v>277</v>
      </c>
      <c r="K43" s="21"/>
      <c r="L43">
        <v>18</v>
      </c>
      <c r="M43">
        <v>21</v>
      </c>
      <c r="N43">
        <v>238</v>
      </c>
      <c r="O43">
        <f t="shared" si="2"/>
        <v>39</v>
      </c>
      <c r="Q43" t="s">
        <v>470</v>
      </c>
      <c r="R43">
        <v>54</v>
      </c>
      <c r="T43">
        <v>277</v>
      </c>
      <c r="X43">
        <v>60</v>
      </c>
      <c r="AJ43" s="30" t="s">
        <v>581</v>
      </c>
      <c r="AK43" s="30" t="s">
        <v>582</v>
      </c>
      <c r="AL43" s="30" t="s">
        <v>583</v>
      </c>
      <c r="AM43" s="30" t="s">
        <v>584</v>
      </c>
      <c r="BB43">
        <v>276</v>
      </c>
      <c r="BC43">
        <v>60</v>
      </c>
      <c r="BG43" s="79">
        <f t="shared" si="7"/>
        <v>0.21739130434782608</v>
      </c>
    </row>
    <row r="44" spans="1:59" ht="17" thickBot="1" x14ac:dyDescent="0.25">
      <c r="A44" t="s">
        <v>96</v>
      </c>
      <c r="B44" t="s">
        <v>470</v>
      </c>
      <c r="C44">
        <v>14</v>
      </c>
      <c r="D44">
        <v>16</v>
      </c>
      <c r="E44">
        <f t="shared" si="0"/>
        <v>30</v>
      </c>
      <c r="F44">
        <v>224</v>
      </c>
      <c r="G44">
        <f t="shared" si="1"/>
        <v>24</v>
      </c>
      <c r="H44">
        <v>17</v>
      </c>
      <c r="I44">
        <v>7</v>
      </c>
      <c r="J44">
        <f t="shared" si="3"/>
        <v>278</v>
      </c>
      <c r="K44" s="21"/>
      <c r="L44">
        <v>30</v>
      </c>
      <c r="M44">
        <v>24</v>
      </c>
      <c r="N44">
        <v>224</v>
      </c>
      <c r="O44">
        <f t="shared" si="2"/>
        <v>54</v>
      </c>
      <c r="Q44" t="s">
        <v>470</v>
      </c>
      <c r="R44">
        <v>65</v>
      </c>
      <c r="T44">
        <v>278</v>
      </c>
      <c r="X44">
        <v>68</v>
      </c>
      <c r="Z44" t="s">
        <v>561</v>
      </c>
      <c r="AE44" t="s">
        <v>562</v>
      </c>
      <c r="AF44">
        <v>0.05</v>
      </c>
      <c r="AJ44" t="str">
        <f>U1</f>
        <v>any loss at all in S1</v>
      </c>
      <c r="AK44">
        <f>AVERAGE(U2:U55)</f>
        <v>48.833333333333336</v>
      </c>
      <c r="AL44">
        <f>COUNT(U2:U55)</f>
        <v>6</v>
      </c>
      <c r="AM44">
        <f>_xlfn.STDEV.S(U2:U55)</f>
        <v>15.561705133649937</v>
      </c>
      <c r="BB44">
        <v>276</v>
      </c>
      <c r="BC44">
        <v>68</v>
      </c>
      <c r="BG44" s="79">
        <f t="shared" si="7"/>
        <v>0.24637681159420291</v>
      </c>
    </row>
    <row r="45" spans="1:59" ht="17" thickTop="1" x14ac:dyDescent="0.2">
      <c r="A45" t="s">
        <v>97</v>
      </c>
      <c r="B45" t="s">
        <v>470</v>
      </c>
      <c r="C45">
        <v>15</v>
      </c>
      <c r="D45">
        <v>21</v>
      </c>
      <c r="E45">
        <f t="shared" si="0"/>
        <v>36</v>
      </c>
      <c r="F45">
        <v>209</v>
      </c>
      <c r="G45">
        <f t="shared" si="1"/>
        <v>29</v>
      </c>
      <c r="H45">
        <v>19</v>
      </c>
      <c r="I45">
        <v>10</v>
      </c>
      <c r="J45">
        <f t="shared" si="3"/>
        <v>274</v>
      </c>
      <c r="K45" s="21"/>
      <c r="L45">
        <v>36</v>
      </c>
      <c r="M45">
        <v>29</v>
      </c>
      <c r="N45">
        <v>209</v>
      </c>
      <c r="O45">
        <f t="shared" si="2"/>
        <v>65</v>
      </c>
      <c r="Q45" t="s">
        <v>470</v>
      </c>
      <c r="R45">
        <v>56</v>
      </c>
      <c r="T45">
        <v>274</v>
      </c>
      <c r="X45">
        <v>53</v>
      </c>
      <c r="Z45" s="30" t="s">
        <v>563</v>
      </c>
      <c r="AA45" s="30" t="s">
        <v>564</v>
      </c>
      <c r="AB45" s="30" t="s">
        <v>565</v>
      </c>
      <c r="AC45" s="30" t="s">
        <v>538</v>
      </c>
      <c r="AD45" s="30" t="s">
        <v>539</v>
      </c>
      <c r="AE45" s="30" t="s">
        <v>566</v>
      </c>
      <c r="AF45" s="30" t="s">
        <v>567</v>
      </c>
      <c r="AG45" s="30" t="s">
        <v>568</v>
      </c>
      <c r="AH45" s="30" t="s">
        <v>569</v>
      </c>
      <c r="AJ45" t="str">
        <f>V1</f>
        <v>any loss at all in S2</v>
      </c>
      <c r="AK45">
        <f>AVERAGE(V2:V55)</f>
        <v>48.882352941176471</v>
      </c>
      <c r="AL45">
        <f>COUNT(V2:V55)</f>
        <v>34</v>
      </c>
      <c r="AM45">
        <f>_xlfn.STDEV.S(V2:V55)</f>
        <v>12.362613987297761</v>
      </c>
      <c r="BB45">
        <v>275</v>
      </c>
      <c r="BC45">
        <v>53</v>
      </c>
      <c r="BG45" s="79">
        <f t="shared" si="7"/>
        <v>0.19272727272727272</v>
      </c>
    </row>
    <row r="46" spans="1:59" x14ac:dyDescent="0.2">
      <c r="A46" t="s">
        <v>98</v>
      </c>
      <c r="B46" t="s">
        <v>470</v>
      </c>
      <c r="C46">
        <v>13</v>
      </c>
      <c r="D46">
        <v>15</v>
      </c>
      <c r="E46">
        <f t="shared" si="0"/>
        <v>28</v>
      </c>
      <c r="F46">
        <v>220</v>
      </c>
      <c r="G46">
        <f t="shared" si="1"/>
        <v>28</v>
      </c>
      <c r="H46">
        <v>20</v>
      </c>
      <c r="I46">
        <v>8</v>
      </c>
      <c r="J46">
        <f t="shared" si="3"/>
        <v>276</v>
      </c>
      <c r="K46" s="21"/>
      <c r="L46">
        <v>28</v>
      </c>
      <c r="M46">
        <v>28</v>
      </c>
      <c r="N46">
        <v>220</v>
      </c>
      <c r="O46">
        <f t="shared" si="2"/>
        <v>56</v>
      </c>
      <c r="Q46" t="s">
        <v>470</v>
      </c>
      <c r="R46">
        <v>48</v>
      </c>
      <c r="T46">
        <v>276</v>
      </c>
      <c r="X46">
        <v>58</v>
      </c>
      <c r="Z46" t="str">
        <f>U1</f>
        <v>any loss at all in S1</v>
      </c>
      <c r="AA46">
        <f>COUNT(U2:U55)</f>
        <v>6</v>
      </c>
      <c r="AB46">
        <f>SUM(U2:U55)</f>
        <v>293</v>
      </c>
      <c r="AC46">
        <f>AVERAGE(U2:U55)</f>
        <v>48.833333333333336</v>
      </c>
      <c r="AD46">
        <f>_xlfn.VAR.S(U2:U55)</f>
        <v>242.1666666666668</v>
      </c>
      <c r="AE46">
        <f>DEVSQ(U2:U55)</f>
        <v>1210.8333333333335</v>
      </c>
      <c r="AF46">
        <f>SQRT(AC54/AA46)</f>
        <v>8.370377083967572</v>
      </c>
      <c r="AG46">
        <f>AC46-AF46*_xlfn.T.INV.2T(AF44,AB54)</f>
        <v>32.268603156585485</v>
      </c>
      <c r="AH46">
        <f>AC46+AF46*_xlfn.T.INV.2T(AF44,AB54)</f>
        <v>65.398063510081187</v>
      </c>
      <c r="AJ46" t="str">
        <f>W1</f>
        <v>any loss at all in S3</v>
      </c>
      <c r="AK46">
        <f>AVERAGE(W2:W55)</f>
        <v>56.555555555555557</v>
      </c>
      <c r="AL46">
        <f>COUNT(W2:W55)</f>
        <v>36</v>
      </c>
      <c r="AM46">
        <f>_xlfn.STDEV.S(W2:W55)</f>
        <v>16.016856200256111</v>
      </c>
      <c r="BB46">
        <v>271</v>
      </c>
      <c r="BC46">
        <v>58</v>
      </c>
      <c r="BG46" s="79">
        <f t="shared" si="7"/>
        <v>0.2140221402214022</v>
      </c>
    </row>
    <row r="47" spans="1:59" x14ac:dyDescent="0.2">
      <c r="A47" t="s">
        <v>99</v>
      </c>
      <c r="B47" t="s">
        <v>470</v>
      </c>
      <c r="C47">
        <v>13</v>
      </c>
      <c r="D47">
        <v>3</v>
      </c>
      <c r="E47">
        <f t="shared" si="0"/>
        <v>16</v>
      </c>
      <c r="F47">
        <v>230</v>
      </c>
      <c r="G47">
        <f t="shared" si="1"/>
        <v>32</v>
      </c>
      <c r="H47">
        <v>25</v>
      </c>
      <c r="I47">
        <v>7</v>
      </c>
      <c r="J47">
        <f t="shared" si="3"/>
        <v>278</v>
      </c>
      <c r="K47" s="21"/>
      <c r="L47">
        <v>16</v>
      </c>
      <c r="M47">
        <v>32</v>
      </c>
      <c r="N47">
        <v>230</v>
      </c>
      <c r="O47">
        <f t="shared" si="2"/>
        <v>48</v>
      </c>
      <c r="Q47" t="s">
        <v>470</v>
      </c>
      <c r="R47">
        <v>86</v>
      </c>
      <c r="T47">
        <v>278</v>
      </c>
      <c r="X47">
        <v>144</v>
      </c>
      <c r="Z47" t="str">
        <f>V1</f>
        <v>any loss at all in S2</v>
      </c>
      <c r="AA47">
        <f>COUNT(V2:V55)</f>
        <v>34</v>
      </c>
      <c r="AB47">
        <f>SUM(V2:V55)</f>
        <v>1662</v>
      </c>
      <c r="AC47">
        <f>AVERAGE(V2:V55)</f>
        <v>48.882352941176471</v>
      </c>
      <c r="AD47">
        <f>_xlfn.VAR.S(V2:V55)</f>
        <v>152.83422459893026</v>
      </c>
      <c r="AE47">
        <f>DEVSQ(V2:V55)</f>
        <v>5043.5294117647072</v>
      </c>
      <c r="AF47">
        <f>SQRT(AC54/AA47)</f>
        <v>3.5162616979452719</v>
      </c>
      <c r="AG47">
        <f>AC47-AF47*_xlfn.T.INV.2T(AF44,AB54)</f>
        <v>41.923774412037133</v>
      </c>
      <c r="AH47">
        <f>AC47+AF47*_xlfn.T.INV.2T(AF44,AB54)</f>
        <v>55.840931470315809</v>
      </c>
      <c r="AJ47" t="str">
        <f>X1</f>
        <v>any loss at all for 40 generations</v>
      </c>
      <c r="AK47">
        <f>AVERAGE(X2:X55)</f>
        <v>78.092592592592595</v>
      </c>
      <c r="AL47">
        <f>COUNT(X2:X55)</f>
        <v>54</v>
      </c>
      <c r="AM47">
        <f>_xlfn.STDEV.S(X2:X55)</f>
        <v>26.68281088875808</v>
      </c>
      <c r="BB47">
        <v>273</v>
      </c>
      <c r="BC47">
        <v>144</v>
      </c>
      <c r="BG47" s="79">
        <f t="shared" si="7"/>
        <v>0.52747252747252749</v>
      </c>
    </row>
    <row r="48" spans="1:59" x14ac:dyDescent="0.2">
      <c r="A48" t="s">
        <v>100</v>
      </c>
      <c r="B48" t="s">
        <v>470</v>
      </c>
      <c r="C48">
        <v>16</v>
      </c>
      <c r="D48">
        <v>37</v>
      </c>
      <c r="E48">
        <f t="shared" si="0"/>
        <v>53</v>
      </c>
      <c r="F48">
        <v>190</v>
      </c>
      <c r="G48">
        <f t="shared" si="1"/>
        <v>33</v>
      </c>
      <c r="H48">
        <v>15</v>
      </c>
      <c r="I48">
        <v>18</v>
      </c>
      <c r="J48">
        <f t="shared" si="3"/>
        <v>276</v>
      </c>
      <c r="K48" s="21"/>
      <c r="L48">
        <v>53</v>
      </c>
      <c r="M48">
        <v>33</v>
      </c>
      <c r="N48">
        <v>190</v>
      </c>
      <c r="O48">
        <f t="shared" si="2"/>
        <v>86</v>
      </c>
      <c r="Q48" t="s">
        <v>470</v>
      </c>
      <c r="R48">
        <v>45</v>
      </c>
      <c r="T48">
        <v>276</v>
      </c>
      <c r="X48">
        <v>62</v>
      </c>
      <c r="Z48" t="str">
        <f>W1</f>
        <v>any loss at all in S3</v>
      </c>
      <c r="AA48">
        <f>COUNT(W2:W55)</f>
        <v>36</v>
      </c>
      <c r="AB48">
        <f>SUM(W2:W55)</f>
        <v>2036</v>
      </c>
      <c r="AC48">
        <f>AVERAGE(W2:W55)</f>
        <v>56.555555555555557</v>
      </c>
      <c r="AD48">
        <f>_xlfn.VAR.S(W2:W55)</f>
        <v>256.53968253968259</v>
      </c>
      <c r="AE48">
        <f>DEVSQ(W2:W55)</f>
        <v>8978.8888888888887</v>
      </c>
      <c r="AF48">
        <f>SQRT(AC54/AA48)</f>
        <v>3.4171921350676562</v>
      </c>
      <c r="AG48">
        <f>AC48-AF48*_xlfn.T.INV.2T(AF44,AB54)</f>
        <v>49.793032778903083</v>
      </c>
      <c r="AH48">
        <f>AC48+AF48*_xlfn.T.INV.2T(AF44,AB54)</f>
        <v>63.318078332208032</v>
      </c>
      <c r="AJ48" s="31"/>
      <c r="AK48" s="31"/>
      <c r="AL48" s="31"/>
      <c r="AM48" s="31"/>
      <c r="BB48">
        <v>276</v>
      </c>
      <c r="BC48">
        <v>62</v>
      </c>
      <c r="BG48" s="79">
        <f t="shared" si="7"/>
        <v>0.22463768115942029</v>
      </c>
    </row>
    <row r="49" spans="1:59" ht="17" thickBot="1" x14ac:dyDescent="0.25">
      <c r="A49" t="s">
        <v>101</v>
      </c>
      <c r="B49" t="s">
        <v>470</v>
      </c>
      <c r="C49">
        <v>19</v>
      </c>
      <c r="D49">
        <v>6</v>
      </c>
      <c r="E49">
        <f t="shared" si="0"/>
        <v>25</v>
      </c>
      <c r="F49">
        <v>229</v>
      </c>
      <c r="G49">
        <f t="shared" si="1"/>
        <v>20</v>
      </c>
      <c r="H49">
        <v>13</v>
      </c>
      <c r="I49">
        <v>7</v>
      </c>
      <c r="J49">
        <f t="shared" si="3"/>
        <v>274</v>
      </c>
      <c r="K49" s="21"/>
      <c r="L49">
        <v>25</v>
      </c>
      <c r="M49">
        <v>20</v>
      </c>
      <c r="N49">
        <v>229</v>
      </c>
      <c r="O49">
        <f t="shared" si="2"/>
        <v>45</v>
      </c>
      <c r="Q49" t="s">
        <v>470</v>
      </c>
      <c r="R49">
        <v>75</v>
      </c>
      <c r="T49">
        <v>274</v>
      </c>
      <c r="X49">
        <v>55</v>
      </c>
      <c r="Z49" t="str">
        <f>X1</f>
        <v>any loss at all for 40 generations</v>
      </c>
      <c r="AA49">
        <f>COUNT(X2:X55)</f>
        <v>54</v>
      </c>
      <c r="AB49">
        <f>SUM(X2:X55)</f>
        <v>4217</v>
      </c>
      <c r="AC49">
        <f>AVERAGE(X2:X55)</f>
        <v>78.092592592592595</v>
      </c>
      <c r="AD49">
        <f>_xlfn.VAR.S(X2:X55)</f>
        <v>711.9723969252268</v>
      </c>
      <c r="AE49">
        <f>DEVSQ(X2:X55)</f>
        <v>37734.537037037044</v>
      </c>
      <c r="AF49">
        <f>SQRT(AC54/AA49)</f>
        <v>2.7901256946558575</v>
      </c>
      <c r="AG49">
        <f>AC49-AF49*_xlfn.T.INV.2T(AF44,AB54)</f>
        <v>72.571015867009976</v>
      </c>
      <c r="AH49">
        <f>AC49+AF49*_xlfn.T.INV.2T(AF44,AB54)</f>
        <v>83.614169318175215</v>
      </c>
      <c r="AJ49" t="s">
        <v>585</v>
      </c>
      <c r="AO49" s="33" t="s">
        <v>586</v>
      </c>
      <c r="AP49">
        <v>0.05</v>
      </c>
      <c r="BB49">
        <v>276</v>
      </c>
      <c r="BC49">
        <v>55</v>
      </c>
      <c r="BG49" s="79">
        <f t="shared" si="7"/>
        <v>0.19927536231884058</v>
      </c>
    </row>
    <row r="50" spans="1:59" ht="17" thickTop="1" x14ac:dyDescent="0.2">
      <c r="A50" t="s">
        <v>102</v>
      </c>
      <c r="B50" t="s">
        <v>470</v>
      </c>
      <c r="C50">
        <v>14</v>
      </c>
      <c r="D50">
        <v>9</v>
      </c>
      <c r="E50">
        <f t="shared" si="0"/>
        <v>23</v>
      </c>
      <c r="F50">
        <v>200</v>
      </c>
      <c r="G50">
        <f t="shared" si="1"/>
        <v>52</v>
      </c>
      <c r="H50">
        <v>41</v>
      </c>
      <c r="I50">
        <v>11</v>
      </c>
      <c r="J50">
        <f t="shared" si="3"/>
        <v>275</v>
      </c>
      <c r="K50" s="21"/>
      <c r="L50">
        <v>23</v>
      </c>
      <c r="M50">
        <v>52</v>
      </c>
      <c r="N50">
        <v>200</v>
      </c>
      <c r="O50">
        <f t="shared" si="2"/>
        <v>75</v>
      </c>
      <c r="Q50" t="s">
        <v>470</v>
      </c>
      <c r="R50">
        <v>60</v>
      </c>
      <c r="T50">
        <v>275</v>
      </c>
      <c r="X50">
        <v>82</v>
      </c>
      <c r="Z50" s="31"/>
      <c r="AA50" s="31"/>
      <c r="AB50" s="31"/>
      <c r="AC50" s="31"/>
      <c r="AD50" s="31"/>
      <c r="AE50" s="31"/>
      <c r="AF50" s="31"/>
      <c r="AG50" s="31"/>
      <c r="AH50" s="31"/>
      <c r="AJ50" s="30" t="str">
        <f t="array" ref="AJ50:AS56">[1]!REGWQ(U1:X55,TRUE,AP49)</f>
        <v>group 1</v>
      </c>
      <c r="AK50" s="30" t="str">
        <v>group 2</v>
      </c>
      <c r="AL50" s="30" t="str">
        <v>index 1</v>
      </c>
      <c r="AM50" s="30" t="str">
        <v>index 2</v>
      </c>
      <c r="AN50" s="30" t="str">
        <v>mean</v>
      </c>
      <c r="AO50" s="30" t="str">
        <v>q-stat</v>
      </c>
      <c r="AP50" s="30" t="str">
        <v>alpha</v>
      </c>
      <c r="AQ50" s="30" t="str">
        <v>q-crit</v>
      </c>
      <c r="AR50" s="30" t="str">
        <v>p-value</v>
      </c>
      <c r="AS50" s="30" t="str">
        <v>sig</v>
      </c>
      <c r="BB50">
        <v>274</v>
      </c>
      <c r="BC50">
        <v>82</v>
      </c>
      <c r="BG50" s="79">
        <f t="shared" si="7"/>
        <v>0.29927007299270075</v>
      </c>
    </row>
    <row r="51" spans="1:59" ht="17" thickBot="1" x14ac:dyDescent="0.25">
      <c r="A51" t="s">
        <v>103</v>
      </c>
      <c r="B51" t="s">
        <v>470</v>
      </c>
      <c r="C51">
        <v>13</v>
      </c>
      <c r="D51">
        <v>10</v>
      </c>
      <c r="E51">
        <f t="shared" si="0"/>
        <v>23</v>
      </c>
      <c r="F51">
        <v>215</v>
      </c>
      <c r="G51">
        <f t="shared" si="1"/>
        <v>37</v>
      </c>
      <c r="H51">
        <v>28</v>
      </c>
      <c r="I51">
        <v>9</v>
      </c>
      <c r="J51">
        <f t="shared" si="3"/>
        <v>275</v>
      </c>
      <c r="K51" s="21"/>
      <c r="L51">
        <v>23</v>
      </c>
      <c r="M51">
        <v>37</v>
      </c>
      <c r="N51">
        <v>215</v>
      </c>
      <c r="O51">
        <f t="shared" si="2"/>
        <v>60</v>
      </c>
      <c r="Q51" t="s">
        <v>470</v>
      </c>
      <c r="R51">
        <v>57</v>
      </c>
      <c r="T51">
        <v>275</v>
      </c>
      <c r="X51">
        <v>136</v>
      </c>
      <c r="Z51" t="s">
        <v>570</v>
      </c>
      <c r="AJ51" t="str">
        <v>any loss at all for 40 generations</v>
      </c>
      <c r="AK51" t="str">
        <v>any loss at all in S3</v>
      </c>
      <c r="AL51">
        <v>1</v>
      </c>
      <c r="AM51">
        <v>2</v>
      </c>
      <c r="AN51">
        <v>21.537037037037038</v>
      </c>
      <c r="AO51">
        <v>10.012553374314002</v>
      </c>
      <c r="AP51">
        <v>2.5320565519103666E-2</v>
      </c>
      <c r="AQ51">
        <v>3.1852008040346629</v>
      </c>
      <c r="AR51" s="18">
        <v>2.0801915745494171E-11</v>
      </c>
      <c r="AS51" s="60" t="str">
        <v>yes</v>
      </c>
      <c r="BB51">
        <v>278</v>
      </c>
      <c r="BC51">
        <v>136</v>
      </c>
      <c r="BG51" s="79">
        <f t="shared" si="7"/>
        <v>0.48920863309352519</v>
      </c>
    </row>
    <row r="52" spans="1:59" ht="17" thickTop="1" x14ac:dyDescent="0.2">
      <c r="A52" t="s">
        <v>104</v>
      </c>
      <c r="B52" t="s">
        <v>470</v>
      </c>
      <c r="C52">
        <v>26</v>
      </c>
      <c r="D52">
        <v>14</v>
      </c>
      <c r="E52">
        <f t="shared" si="0"/>
        <v>40</v>
      </c>
      <c r="F52">
        <v>219</v>
      </c>
      <c r="G52">
        <f t="shared" si="1"/>
        <v>17</v>
      </c>
      <c r="H52">
        <v>11</v>
      </c>
      <c r="I52">
        <v>6</v>
      </c>
      <c r="J52">
        <f t="shared" si="3"/>
        <v>276</v>
      </c>
      <c r="K52" s="21"/>
      <c r="L52">
        <v>40</v>
      </c>
      <c r="M52">
        <v>17</v>
      </c>
      <c r="N52">
        <v>219</v>
      </c>
      <c r="O52">
        <f t="shared" si="2"/>
        <v>57</v>
      </c>
      <c r="Q52" t="s">
        <v>470</v>
      </c>
      <c r="R52">
        <v>60</v>
      </c>
      <c r="T52">
        <v>276</v>
      </c>
      <c r="X52">
        <v>141</v>
      </c>
      <c r="Z52" s="30" t="s">
        <v>571</v>
      </c>
      <c r="AA52" s="30" t="s">
        <v>566</v>
      </c>
      <c r="AB52" s="30" t="s">
        <v>541</v>
      </c>
      <c r="AC52" s="30" t="s">
        <v>572</v>
      </c>
      <c r="AD52" s="30" t="s">
        <v>542</v>
      </c>
      <c r="AE52" s="30" t="s">
        <v>573</v>
      </c>
      <c r="AF52" s="30" t="s">
        <v>574</v>
      </c>
      <c r="AG52" s="30" t="s">
        <v>575</v>
      </c>
      <c r="AH52" s="30" t="s">
        <v>576</v>
      </c>
      <c r="AJ52" t="str">
        <v>any loss at all for 40 generations</v>
      </c>
      <c r="AK52" t="str">
        <v>any loss at all in S2</v>
      </c>
      <c r="AL52">
        <v>1</v>
      </c>
      <c r="AM52">
        <v>3</v>
      </c>
      <c r="AN52">
        <v>29.210239651416124</v>
      </c>
      <c r="AO52">
        <v>13.579819874170754</v>
      </c>
      <c r="AP52">
        <v>0.05</v>
      </c>
      <c r="AQ52">
        <v>3.3377735849056602</v>
      </c>
      <c r="AR52" s="18">
        <v>-3.5749181392930041E-14</v>
      </c>
      <c r="AS52" s="60" t="str">
        <v>yes</v>
      </c>
      <c r="BB52">
        <v>280</v>
      </c>
      <c r="BC52">
        <v>141</v>
      </c>
      <c r="BG52" s="79">
        <f t="shared" si="7"/>
        <v>0.50357142857142856</v>
      </c>
    </row>
    <row r="53" spans="1:59" x14ac:dyDescent="0.2">
      <c r="A53" t="s">
        <v>105</v>
      </c>
      <c r="B53" t="s">
        <v>470</v>
      </c>
      <c r="C53">
        <v>13</v>
      </c>
      <c r="D53">
        <v>25</v>
      </c>
      <c r="E53">
        <f t="shared" si="0"/>
        <v>38</v>
      </c>
      <c r="F53">
        <v>215</v>
      </c>
      <c r="G53">
        <f t="shared" si="1"/>
        <v>22</v>
      </c>
      <c r="H53">
        <v>13</v>
      </c>
      <c r="I53">
        <v>9</v>
      </c>
      <c r="J53">
        <f t="shared" si="3"/>
        <v>275</v>
      </c>
      <c r="K53" s="21"/>
      <c r="L53">
        <v>38</v>
      </c>
      <c r="M53">
        <v>22</v>
      </c>
      <c r="N53">
        <v>215</v>
      </c>
      <c r="O53">
        <f t="shared" si="2"/>
        <v>60</v>
      </c>
      <c r="Q53" t="s">
        <v>470</v>
      </c>
      <c r="R53">
        <v>77</v>
      </c>
      <c r="T53">
        <v>275</v>
      </c>
      <c r="X53">
        <v>60</v>
      </c>
      <c r="Z53" t="s">
        <v>577</v>
      </c>
      <c r="AA53">
        <f>AA55-AA54</f>
        <v>21773.719021283745</v>
      </c>
      <c r="AB53">
        <f>COUNTA(Z46:Z49)-1</f>
        <v>3</v>
      </c>
      <c r="AC53">
        <f>AA53/AB53</f>
        <v>7257.906340427915</v>
      </c>
      <c r="AD53">
        <f>AC53/AC54</f>
        <v>17.265138338580339</v>
      </c>
      <c r="AE53" s="18">
        <f>_xlfn.F.DIST.RT(AD53,AB53,AB54)</f>
        <v>1.8761341600391837E-9</v>
      </c>
      <c r="AF53">
        <f>AA53/AA55</f>
        <v>0.29132030773209389</v>
      </c>
      <c r="AG53">
        <f>SQRT(DEVSQ(AC46:AC49)/(AC54*AB53))</f>
        <v>0.67401189498865455</v>
      </c>
      <c r="AH53">
        <f>(AA55-AB55*AC54)/(AA55+AC54)</f>
        <v>0.2729120039876029</v>
      </c>
      <c r="AJ53" t="str">
        <v>any loss at all for 40 generations</v>
      </c>
      <c r="AK53" t="str">
        <v>any loss at all in S1</v>
      </c>
      <c r="AL53">
        <v>1</v>
      </c>
      <c r="AM53">
        <v>4</v>
      </c>
      <c r="AN53">
        <v>29.25925925925926</v>
      </c>
      <c r="AO53">
        <v>13.602609055387896</v>
      </c>
      <c r="AP53">
        <v>0.05</v>
      </c>
      <c r="AQ53">
        <v>3.6624339622641506</v>
      </c>
      <c r="AR53" s="18">
        <v>-3.4416913763379853E-14</v>
      </c>
      <c r="AS53" s="60" t="str">
        <v>yes</v>
      </c>
      <c r="BB53">
        <v>272</v>
      </c>
      <c r="BC53">
        <v>60</v>
      </c>
      <c r="BG53" s="79">
        <f t="shared" si="7"/>
        <v>0.22058823529411764</v>
      </c>
    </row>
    <row r="54" spans="1:59" x14ac:dyDescent="0.2">
      <c r="A54" t="s">
        <v>106</v>
      </c>
      <c r="B54" t="s">
        <v>470</v>
      </c>
      <c r="C54">
        <v>24</v>
      </c>
      <c r="D54">
        <v>26</v>
      </c>
      <c r="E54">
        <f t="shared" si="0"/>
        <v>50</v>
      </c>
      <c r="F54">
        <v>200</v>
      </c>
      <c r="G54">
        <f t="shared" si="1"/>
        <v>27</v>
      </c>
      <c r="H54">
        <v>19</v>
      </c>
      <c r="I54">
        <v>8</v>
      </c>
      <c r="J54">
        <f t="shared" si="3"/>
        <v>277</v>
      </c>
      <c r="K54" s="21"/>
      <c r="L54">
        <v>50</v>
      </c>
      <c r="M54">
        <v>27</v>
      </c>
      <c r="N54">
        <v>200</v>
      </c>
      <c r="O54">
        <f t="shared" si="2"/>
        <v>77</v>
      </c>
      <c r="Q54" t="s">
        <v>470</v>
      </c>
      <c r="R54">
        <v>42</v>
      </c>
      <c r="T54">
        <v>277</v>
      </c>
      <c r="X54">
        <v>85</v>
      </c>
      <c r="Z54" t="s">
        <v>578</v>
      </c>
      <c r="AA54">
        <f>SUM(AE46:AE49)</f>
        <v>52967.788671023969</v>
      </c>
      <c r="AB54">
        <f>AB55-AB53</f>
        <v>126</v>
      </c>
      <c r="AC54">
        <f>AA54/AB54</f>
        <v>420.37927516685687</v>
      </c>
      <c r="AJ54" t="str">
        <v>any loss at all in S3</v>
      </c>
      <c r="AK54" t="str">
        <v>any loss at all in S2</v>
      </c>
      <c r="AL54">
        <v>2</v>
      </c>
      <c r="AM54">
        <v>3</v>
      </c>
      <c r="AN54">
        <v>7.6732026143790861</v>
      </c>
      <c r="AO54">
        <v>3.5672664998567516</v>
      </c>
      <c r="AP54">
        <v>2.5320565519103666E-2</v>
      </c>
      <c r="AQ54">
        <v>3.1852008040346629</v>
      </c>
      <c r="AR54" s="18">
        <v>1.2388862581118376E-2</v>
      </c>
      <c r="AS54" s="60" t="str">
        <v>yes</v>
      </c>
      <c r="BB54">
        <v>274</v>
      </c>
      <c r="BC54">
        <v>85</v>
      </c>
      <c r="BG54" s="79">
        <f t="shared" si="7"/>
        <v>0.31021897810218979</v>
      </c>
    </row>
    <row r="55" spans="1:59" x14ac:dyDescent="0.2">
      <c r="A55" t="s">
        <v>107</v>
      </c>
      <c r="B55" t="s">
        <v>470</v>
      </c>
      <c r="C55">
        <v>13</v>
      </c>
      <c r="D55">
        <v>4</v>
      </c>
      <c r="E55">
        <f t="shared" si="0"/>
        <v>17</v>
      </c>
      <c r="F55">
        <v>234</v>
      </c>
      <c r="G55">
        <f t="shared" si="1"/>
        <v>25</v>
      </c>
      <c r="H55">
        <v>18</v>
      </c>
      <c r="I55">
        <v>7</v>
      </c>
      <c r="J55">
        <f t="shared" si="3"/>
        <v>276</v>
      </c>
      <c r="K55" s="21"/>
      <c r="L55">
        <v>17</v>
      </c>
      <c r="M55">
        <v>25</v>
      </c>
      <c r="N55">
        <v>234</v>
      </c>
      <c r="O55">
        <f t="shared" si="2"/>
        <v>42</v>
      </c>
      <c r="Q55" t="s">
        <v>470</v>
      </c>
      <c r="R55">
        <v>49</v>
      </c>
      <c r="T55">
        <v>276</v>
      </c>
      <c r="X55">
        <v>119</v>
      </c>
      <c r="Z55" s="32" t="s">
        <v>579</v>
      </c>
      <c r="AA55" s="32">
        <f>DEVSQ(U2:X55)</f>
        <v>74741.507692307714</v>
      </c>
      <c r="AB55" s="32">
        <f>COUNT(U2:X55)-1</f>
        <v>129</v>
      </c>
      <c r="AC55" s="32">
        <f>AA55/AB55</f>
        <v>579.39153249850938</v>
      </c>
      <c r="AD55" s="32"/>
      <c r="AE55" s="32"/>
      <c r="AF55" s="32"/>
      <c r="AG55" s="32"/>
      <c r="AH55" s="32"/>
      <c r="AJ55" t="str">
        <v>any loss at all in S3</v>
      </c>
      <c r="AK55" t="str">
        <v>any loss at all in S1</v>
      </c>
      <c r="AL55">
        <v>2</v>
      </c>
      <c r="AM55">
        <v>4</v>
      </c>
      <c r="AN55">
        <v>7.7222222222222214</v>
      </c>
      <c r="AO55">
        <v>3.5900556810738937</v>
      </c>
      <c r="AP55">
        <v>0.05</v>
      </c>
      <c r="AQ55">
        <v>3.3377735849056602</v>
      </c>
      <c r="AR55" s="18">
        <v>3.1662163568012658E-2</v>
      </c>
      <c r="AS55" s="60" t="str">
        <v>yes</v>
      </c>
      <c r="BB55">
        <v>272</v>
      </c>
      <c r="BC55">
        <v>119</v>
      </c>
      <c r="BG55" s="79">
        <f t="shared" si="7"/>
        <v>0.4375</v>
      </c>
    </row>
    <row r="56" spans="1:59" x14ac:dyDescent="0.2">
      <c r="A56" t="s">
        <v>108</v>
      </c>
      <c r="B56" t="s">
        <v>470</v>
      </c>
      <c r="C56">
        <v>14</v>
      </c>
      <c r="D56">
        <v>7</v>
      </c>
      <c r="E56">
        <f t="shared" si="0"/>
        <v>21</v>
      </c>
      <c r="F56">
        <v>227</v>
      </c>
      <c r="G56">
        <f t="shared" si="1"/>
        <v>28</v>
      </c>
      <c r="H56">
        <v>22</v>
      </c>
      <c r="I56">
        <v>6</v>
      </c>
      <c r="J56">
        <f t="shared" si="3"/>
        <v>276</v>
      </c>
      <c r="K56" s="21"/>
      <c r="L56">
        <v>21</v>
      </c>
      <c r="M56">
        <v>28</v>
      </c>
      <c r="N56">
        <v>227</v>
      </c>
      <c r="O56">
        <f t="shared" si="2"/>
        <v>49</v>
      </c>
      <c r="Q56" t="s">
        <v>470</v>
      </c>
      <c r="R56">
        <v>43</v>
      </c>
      <c r="T56">
        <v>276</v>
      </c>
      <c r="AJ56" s="32" t="str">
        <v>any loss at all in S2</v>
      </c>
      <c r="AK56" s="32" t="str">
        <v>any loss at all in S1</v>
      </c>
      <c r="AL56" s="32">
        <v>3</v>
      </c>
      <c r="AM56" s="32">
        <v>4</v>
      </c>
      <c r="AN56" s="32">
        <v>4.9019607843135304E-2</v>
      </c>
      <c r="AO56" s="32">
        <v>2.2789181217141883E-2</v>
      </c>
      <c r="AP56" s="32">
        <v>2.5320565519103666E-2</v>
      </c>
      <c r="AQ56" s="32">
        <v>3.1852008040346629</v>
      </c>
      <c r="AR56" s="32">
        <v>0.98715829279622347</v>
      </c>
      <c r="AS56" s="34" t="str">
        <v>no</v>
      </c>
    </row>
    <row r="57" spans="1:59" x14ac:dyDescent="0.2">
      <c r="A57" t="s">
        <v>109</v>
      </c>
      <c r="B57" t="s">
        <v>470</v>
      </c>
      <c r="C57">
        <v>13</v>
      </c>
      <c r="D57">
        <v>5</v>
      </c>
      <c r="E57">
        <f t="shared" si="0"/>
        <v>18</v>
      </c>
      <c r="F57">
        <v>229</v>
      </c>
      <c r="G57">
        <f t="shared" si="1"/>
        <v>25</v>
      </c>
      <c r="H57">
        <v>19</v>
      </c>
      <c r="I57">
        <v>6</v>
      </c>
      <c r="J57">
        <f t="shared" si="3"/>
        <v>272</v>
      </c>
      <c r="K57" s="21"/>
      <c r="L57">
        <v>18</v>
      </c>
      <c r="M57">
        <v>25</v>
      </c>
      <c r="N57">
        <v>229</v>
      </c>
      <c r="O57">
        <f t="shared" si="2"/>
        <v>43</v>
      </c>
      <c r="Q57" t="s">
        <v>470</v>
      </c>
      <c r="R57">
        <v>49</v>
      </c>
      <c r="T57">
        <v>272</v>
      </c>
    </row>
    <row r="58" spans="1:59" x14ac:dyDescent="0.2">
      <c r="A58" t="s">
        <v>110</v>
      </c>
      <c r="B58" t="s">
        <v>470</v>
      </c>
      <c r="C58">
        <v>13</v>
      </c>
      <c r="D58">
        <v>4</v>
      </c>
      <c r="E58">
        <f t="shared" si="0"/>
        <v>17</v>
      </c>
      <c r="F58">
        <v>213</v>
      </c>
      <c r="G58">
        <f t="shared" si="1"/>
        <v>32</v>
      </c>
      <c r="H58">
        <v>21</v>
      </c>
      <c r="I58">
        <v>11</v>
      </c>
      <c r="J58">
        <f t="shared" si="3"/>
        <v>262</v>
      </c>
      <c r="K58" s="21"/>
      <c r="L58">
        <v>17</v>
      </c>
      <c r="M58">
        <v>32</v>
      </c>
      <c r="N58">
        <v>213</v>
      </c>
      <c r="O58">
        <f t="shared" si="2"/>
        <v>49</v>
      </c>
      <c r="Q58" t="s">
        <v>470</v>
      </c>
      <c r="R58">
        <v>37</v>
      </c>
      <c r="T58">
        <v>262</v>
      </c>
      <c r="Z58" s="78" t="s">
        <v>683</v>
      </c>
      <c r="AA58" s="78"/>
      <c r="AB58" s="78"/>
      <c r="AC58" s="78"/>
    </row>
    <row r="59" spans="1:59" ht="17" thickBot="1" x14ac:dyDescent="0.25">
      <c r="A59" t="s">
        <v>111</v>
      </c>
      <c r="B59" t="s">
        <v>470</v>
      </c>
      <c r="C59">
        <v>13</v>
      </c>
      <c r="D59">
        <v>4</v>
      </c>
      <c r="E59">
        <f t="shared" si="0"/>
        <v>17</v>
      </c>
      <c r="F59">
        <v>236</v>
      </c>
      <c r="G59">
        <f t="shared" si="1"/>
        <v>20</v>
      </c>
      <c r="H59">
        <v>14</v>
      </c>
      <c r="I59">
        <v>6</v>
      </c>
      <c r="J59">
        <f t="shared" si="3"/>
        <v>273</v>
      </c>
      <c r="K59" s="21"/>
      <c r="L59">
        <v>17</v>
      </c>
      <c r="M59">
        <v>20</v>
      </c>
      <c r="N59">
        <v>236</v>
      </c>
      <c r="O59">
        <f t="shared" si="2"/>
        <v>37</v>
      </c>
      <c r="Q59" t="s">
        <v>470</v>
      </c>
      <c r="R59">
        <v>37</v>
      </c>
      <c r="T59">
        <v>273</v>
      </c>
    </row>
    <row r="60" spans="1:59" ht="17" thickTop="1" x14ac:dyDescent="0.2">
      <c r="A60" t="s">
        <v>112</v>
      </c>
      <c r="B60" t="s">
        <v>470</v>
      </c>
      <c r="C60">
        <v>14</v>
      </c>
      <c r="D60">
        <v>4</v>
      </c>
      <c r="E60">
        <f t="shared" si="0"/>
        <v>18</v>
      </c>
      <c r="F60">
        <v>241</v>
      </c>
      <c r="G60">
        <f t="shared" si="1"/>
        <v>19</v>
      </c>
      <c r="H60">
        <v>13</v>
      </c>
      <c r="I60">
        <v>6</v>
      </c>
      <c r="J60">
        <f t="shared" si="3"/>
        <v>278</v>
      </c>
      <c r="K60" s="21"/>
      <c r="L60">
        <v>18</v>
      </c>
      <c r="M60">
        <v>19</v>
      </c>
      <c r="N60">
        <v>241</v>
      </c>
      <c r="O60">
        <f t="shared" si="2"/>
        <v>37</v>
      </c>
      <c r="Q60" t="s">
        <v>470</v>
      </c>
      <c r="R60">
        <v>39</v>
      </c>
      <c r="T60">
        <v>278</v>
      </c>
      <c r="Z60" s="30" t="s">
        <v>684</v>
      </c>
      <c r="AA60" s="30" t="s">
        <v>685</v>
      </c>
      <c r="AB60" s="30" t="s">
        <v>652</v>
      </c>
      <c r="AC60" s="30" t="s">
        <v>582</v>
      </c>
    </row>
    <row r="61" spans="1:59" x14ac:dyDescent="0.2">
      <c r="A61" t="s">
        <v>113</v>
      </c>
      <c r="B61" t="s">
        <v>470</v>
      </c>
      <c r="C61">
        <v>13</v>
      </c>
      <c r="D61">
        <v>4</v>
      </c>
      <c r="E61">
        <f t="shared" si="0"/>
        <v>17</v>
      </c>
      <c r="F61">
        <v>236</v>
      </c>
      <c r="G61">
        <f t="shared" si="1"/>
        <v>22</v>
      </c>
      <c r="H61">
        <v>16</v>
      </c>
      <c r="I61">
        <v>6</v>
      </c>
      <c r="J61">
        <f t="shared" si="3"/>
        <v>275</v>
      </c>
      <c r="K61" s="21"/>
      <c r="L61">
        <v>17</v>
      </c>
      <c r="M61">
        <v>22</v>
      </c>
      <c r="N61">
        <v>236</v>
      </c>
      <c r="O61">
        <f t="shared" si="2"/>
        <v>39</v>
      </c>
      <c r="Q61" t="s">
        <v>470</v>
      </c>
      <c r="R61">
        <v>39</v>
      </c>
      <c r="T61">
        <v>275</v>
      </c>
      <c r="Z61" t="str">
        <f>U1</f>
        <v>any loss at all in S1</v>
      </c>
      <c r="AA61" t="str">
        <f>V1</f>
        <v>any loss at all in S2</v>
      </c>
      <c r="AB61">
        <f>_xlfn.T.TEST(U2:U55,V2:V55,2,3)</f>
        <v>0.99439138953875883</v>
      </c>
      <c r="AC61">
        <f>ABS(AVERAGE(U2:U55)-AVERAGE(V2:V55))</f>
        <v>4.9019607843135304E-2</v>
      </c>
    </row>
    <row r="62" spans="1:59" x14ac:dyDescent="0.2">
      <c r="A62" t="s">
        <v>114</v>
      </c>
      <c r="B62" t="s">
        <v>470</v>
      </c>
      <c r="C62">
        <v>13</v>
      </c>
      <c r="D62">
        <v>4</v>
      </c>
      <c r="E62">
        <f t="shared" si="0"/>
        <v>17</v>
      </c>
      <c r="F62">
        <v>238</v>
      </c>
      <c r="G62">
        <f t="shared" si="1"/>
        <v>22</v>
      </c>
      <c r="H62">
        <v>13</v>
      </c>
      <c r="I62">
        <v>9</v>
      </c>
      <c r="J62">
        <f t="shared" si="3"/>
        <v>277</v>
      </c>
      <c r="K62" s="21"/>
      <c r="L62">
        <v>17</v>
      </c>
      <c r="M62">
        <v>22</v>
      </c>
      <c r="N62">
        <v>238</v>
      </c>
      <c r="O62">
        <f t="shared" si="2"/>
        <v>39</v>
      </c>
      <c r="Q62" t="s">
        <v>470</v>
      </c>
      <c r="R62">
        <v>71</v>
      </c>
      <c r="T62">
        <v>277</v>
      </c>
      <c r="Z62" t="str">
        <f>U1</f>
        <v>any loss at all in S1</v>
      </c>
      <c r="AA62" t="str">
        <f>W1</f>
        <v>any loss at all in S3</v>
      </c>
      <c r="AB62">
        <f>_xlfn.T.TEST(U2:U55,W2:W55,2,3)</f>
        <v>0.2999847188938079</v>
      </c>
      <c r="AC62">
        <f>ABS(AVERAGE(U2:U55)-AVERAGE(W2:W55))</f>
        <v>7.7222222222222214</v>
      </c>
    </row>
    <row r="63" spans="1:59" x14ac:dyDescent="0.2">
      <c r="A63" t="s">
        <v>115</v>
      </c>
      <c r="B63" t="s">
        <v>470</v>
      </c>
      <c r="C63">
        <v>15</v>
      </c>
      <c r="D63">
        <v>8</v>
      </c>
      <c r="E63">
        <f t="shared" si="0"/>
        <v>23</v>
      </c>
      <c r="F63">
        <v>201</v>
      </c>
      <c r="G63">
        <f t="shared" si="1"/>
        <v>48</v>
      </c>
      <c r="H63">
        <v>39</v>
      </c>
      <c r="I63">
        <v>9</v>
      </c>
      <c r="J63">
        <f t="shared" si="3"/>
        <v>272</v>
      </c>
      <c r="K63" s="21"/>
      <c r="L63">
        <v>23</v>
      </c>
      <c r="M63">
        <v>48</v>
      </c>
      <c r="N63">
        <v>201</v>
      </c>
      <c r="O63">
        <f t="shared" si="2"/>
        <v>71</v>
      </c>
      <c r="Q63" t="s">
        <v>470</v>
      </c>
      <c r="R63">
        <v>65</v>
      </c>
      <c r="T63">
        <v>272</v>
      </c>
      <c r="Z63" t="str">
        <f>U1</f>
        <v>any loss at all in S1</v>
      </c>
      <c r="AA63" t="str">
        <f>X1</f>
        <v>any loss at all for 40 generations</v>
      </c>
      <c r="AB63" s="18">
        <f>_xlfn.T.TEST(U2:U55,X2:X55,2,3)</f>
        <v>3.3284836180351197E-3</v>
      </c>
      <c r="AC63">
        <f>ABS(AVERAGE(U2:U55)-AVERAGE(X2:X55))</f>
        <v>29.25925925925926</v>
      </c>
    </row>
    <row r="64" spans="1:59" x14ac:dyDescent="0.2">
      <c r="A64" t="s">
        <v>116</v>
      </c>
      <c r="B64" t="s">
        <v>470</v>
      </c>
      <c r="C64">
        <v>13</v>
      </c>
      <c r="D64">
        <v>5</v>
      </c>
      <c r="E64">
        <f t="shared" si="0"/>
        <v>18</v>
      </c>
      <c r="F64">
        <v>211</v>
      </c>
      <c r="G64">
        <f t="shared" si="1"/>
        <v>47</v>
      </c>
      <c r="H64">
        <v>39</v>
      </c>
      <c r="I64">
        <v>8</v>
      </c>
      <c r="J64">
        <f t="shared" si="3"/>
        <v>276</v>
      </c>
      <c r="K64" s="21"/>
      <c r="L64">
        <v>18</v>
      </c>
      <c r="M64">
        <v>47</v>
      </c>
      <c r="N64">
        <v>211</v>
      </c>
      <c r="O64">
        <f t="shared" si="2"/>
        <v>65</v>
      </c>
      <c r="Q64" t="s">
        <v>470</v>
      </c>
      <c r="R64">
        <v>41</v>
      </c>
      <c r="T64">
        <v>276</v>
      </c>
      <c r="Z64" t="str">
        <f>V1</f>
        <v>any loss at all in S2</v>
      </c>
      <c r="AA64" t="str">
        <f>W1</f>
        <v>any loss at all in S3</v>
      </c>
      <c r="AB64">
        <f>_xlfn.T.TEST(V2:V55,W2:W55,2,3)</f>
        <v>2.7758306418335758E-2</v>
      </c>
      <c r="AC64">
        <f>ABS(AVERAGE(V2:V55)-AVERAGE(W2:W55))</f>
        <v>7.6732026143790861</v>
      </c>
    </row>
    <row r="65" spans="1:29" x14ac:dyDescent="0.2">
      <c r="A65" t="s">
        <v>117</v>
      </c>
      <c r="B65" t="s">
        <v>470</v>
      </c>
      <c r="C65">
        <v>14</v>
      </c>
      <c r="D65">
        <v>5</v>
      </c>
      <c r="E65">
        <f t="shared" si="0"/>
        <v>19</v>
      </c>
      <c r="F65">
        <v>237</v>
      </c>
      <c r="G65">
        <f t="shared" si="1"/>
        <v>22</v>
      </c>
      <c r="H65">
        <v>16</v>
      </c>
      <c r="I65">
        <v>6</v>
      </c>
      <c r="J65">
        <f t="shared" si="3"/>
        <v>278</v>
      </c>
      <c r="K65" s="21"/>
      <c r="L65">
        <v>19</v>
      </c>
      <c r="M65">
        <v>22</v>
      </c>
      <c r="N65">
        <v>237</v>
      </c>
      <c r="O65">
        <f t="shared" si="2"/>
        <v>41</v>
      </c>
      <c r="Q65" t="s">
        <v>470</v>
      </c>
      <c r="R65">
        <v>42</v>
      </c>
      <c r="T65">
        <v>278</v>
      </c>
      <c r="Z65" t="str">
        <f>V1</f>
        <v>any loss at all in S2</v>
      </c>
      <c r="AA65" t="str">
        <f>X1</f>
        <v>any loss at all for 40 generations</v>
      </c>
      <c r="AB65" s="18">
        <f>_xlfn.T.TEST(V2:V55,X2:X55,2,3)</f>
        <v>8.8324594475318549E-10</v>
      </c>
      <c r="AC65">
        <f>ABS(AVERAGE(V2:V55)-AVERAGE(X2:X55))</f>
        <v>29.210239651416124</v>
      </c>
    </row>
    <row r="66" spans="1:29" x14ac:dyDescent="0.2">
      <c r="A66" t="s">
        <v>118</v>
      </c>
      <c r="B66" t="s">
        <v>470</v>
      </c>
      <c r="C66">
        <v>15</v>
      </c>
      <c r="D66">
        <v>4</v>
      </c>
      <c r="E66">
        <f t="shared" ref="E66:E78" si="8">SUM(C66,D66)</f>
        <v>19</v>
      </c>
      <c r="F66">
        <v>232</v>
      </c>
      <c r="G66">
        <f t="shared" ref="G66:G78" si="9">SUM(H66,I66)</f>
        <v>23</v>
      </c>
      <c r="H66">
        <v>16</v>
      </c>
      <c r="I66">
        <v>7</v>
      </c>
      <c r="J66">
        <f t="shared" si="3"/>
        <v>274</v>
      </c>
      <c r="K66" s="21"/>
      <c r="L66">
        <v>19</v>
      </c>
      <c r="M66">
        <v>23</v>
      </c>
      <c r="N66">
        <v>232</v>
      </c>
      <c r="O66">
        <f t="shared" ref="O66:O78" si="10">SUM(L66:M66)</f>
        <v>42</v>
      </c>
      <c r="Q66" t="s">
        <v>470</v>
      </c>
      <c r="R66">
        <v>93</v>
      </c>
      <c r="T66">
        <v>274</v>
      </c>
      <c r="Z66" s="32" t="str">
        <f>W1</f>
        <v>any loss at all in S3</v>
      </c>
      <c r="AA66" s="32" t="str">
        <f>X1</f>
        <v>any loss at all for 40 generations</v>
      </c>
      <c r="AB66" s="61">
        <f>_xlfn.T.TEST(W2:W55,X2:X55,2,3)</f>
        <v>7.0842717129875641E-6</v>
      </c>
      <c r="AC66" s="32">
        <f>ABS(AVERAGE(W2:W55)-AVERAGE(X2:X55))</f>
        <v>21.537037037037038</v>
      </c>
    </row>
    <row r="67" spans="1:29" x14ac:dyDescent="0.2">
      <c r="A67" t="s">
        <v>119</v>
      </c>
      <c r="B67" t="s">
        <v>470</v>
      </c>
      <c r="C67">
        <v>14</v>
      </c>
      <c r="D67">
        <v>18</v>
      </c>
      <c r="E67">
        <f t="shared" si="8"/>
        <v>32</v>
      </c>
      <c r="F67">
        <v>182</v>
      </c>
      <c r="G67">
        <f t="shared" si="9"/>
        <v>61</v>
      </c>
      <c r="H67">
        <v>46</v>
      </c>
      <c r="I67">
        <v>15</v>
      </c>
      <c r="J67">
        <f t="shared" ref="J67:J130" si="11">SUM(E67:G67)</f>
        <v>275</v>
      </c>
      <c r="K67" s="21"/>
      <c r="L67">
        <v>32</v>
      </c>
      <c r="M67">
        <v>61</v>
      </c>
      <c r="N67">
        <v>182</v>
      </c>
      <c r="O67">
        <f t="shared" si="10"/>
        <v>93</v>
      </c>
      <c r="Q67" t="s">
        <v>470</v>
      </c>
      <c r="R67">
        <v>94</v>
      </c>
      <c r="T67">
        <v>275</v>
      </c>
    </row>
    <row r="68" spans="1:29" x14ac:dyDescent="0.2">
      <c r="A68" t="s">
        <v>120</v>
      </c>
      <c r="B68" t="s">
        <v>470</v>
      </c>
      <c r="C68">
        <v>15</v>
      </c>
      <c r="D68">
        <v>14</v>
      </c>
      <c r="E68">
        <f t="shared" si="8"/>
        <v>29</v>
      </c>
      <c r="F68">
        <v>185</v>
      </c>
      <c r="G68">
        <f t="shared" si="9"/>
        <v>65</v>
      </c>
      <c r="H68">
        <v>42</v>
      </c>
      <c r="I68">
        <v>23</v>
      </c>
      <c r="J68">
        <f t="shared" si="11"/>
        <v>279</v>
      </c>
      <c r="K68" s="21"/>
      <c r="L68">
        <v>29</v>
      </c>
      <c r="M68">
        <v>65</v>
      </c>
      <c r="N68">
        <v>185</v>
      </c>
      <c r="O68">
        <f t="shared" si="10"/>
        <v>94</v>
      </c>
      <c r="Q68" t="s">
        <v>470</v>
      </c>
      <c r="R68">
        <v>46</v>
      </c>
      <c r="T68">
        <v>279</v>
      </c>
    </row>
    <row r="69" spans="1:29" x14ac:dyDescent="0.2">
      <c r="A69" t="s">
        <v>121</v>
      </c>
      <c r="B69" t="s">
        <v>470</v>
      </c>
      <c r="C69">
        <v>24</v>
      </c>
      <c r="D69">
        <v>4</v>
      </c>
      <c r="E69">
        <f t="shared" si="8"/>
        <v>28</v>
      </c>
      <c r="F69">
        <v>231</v>
      </c>
      <c r="G69">
        <f t="shared" si="9"/>
        <v>18</v>
      </c>
      <c r="H69">
        <v>11</v>
      </c>
      <c r="I69">
        <v>7</v>
      </c>
      <c r="J69">
        <f t="shared" si="11"/>
        <v>277</v>
      </c>
      <c r="K69" s="21"/>
      <c r="L69">
        <v>28</v>
      </c>
      <c r="M69">
        <v>18</v>
      </c>
      <c r="N69">
        <v>231</v>
      </c>
      <c r="O69">
        <f t="shared" si="10"/>
        <v>46</v>
      </c>
      <c r="Q69" t="s">
        <v>470</v>
      </c>
      <c r="R69">
        <v>63</v>
      </c>
      <c r="T69">
        <v>277</v>
      </c>
    </row>
    <row r="70" spans="1:29" x14ac:dyDescent="0.2">
      <c r="A70" t="s">
        <v>122</v>
      </c>
      <c r="B70" t="s">
        <v>470</v>
      </c>
      <c r="C70">
        <v>14</v>
      </c>
      <c r="D70">
        <v>9</v>
      </c>
      <c r="E70">
        <f t="shared" si="8"/>
        <v>23</v>
      </c>
      <c r="F70">
        <v>212</v>
      </c>
      <c r="G70">
        <f t="shared" si="9"/>
        <v>40</v>
      </c>
      <c r="H70">
        <v>29</v>
      </c>
      <c r="I70">
        <v>11</v>
      </c>
      <c r="J70">
        <f t="shared" si="11"/>
        <v>275</v>
      </c>
      <c r="K70" s="21"/>
      <c r="L70">
        <v>23</v>
      </c>
      <c r="M70">
        <v>40</v>
      </c>
      <c r="N70">
        <v>212</v>
      </c>
      <c r="O70">
        <f t="shared" si="10"/>
        <v>63</v>
      </c>
      <c r="Q70" t="s">
        <v>470</v>
      </c>
      <c r="R70">
        <v>73</v>
      </c>
      <c r="T70">
        <v>275</v>
      </c>
    </row>
    <row r="71" spans="1:29" x14ac:dyDescent="0.2">
      <c r="A71" t="s">
        <v>123</v>
      </c>
      <c r="B71" t="s">
        <v>470</v>
      </c>
      <c r="C71">
        <v>22</v>
      </c>
      <c r="D71">
        <v>6</v>
      </c>
      <c r="E71">
        <f t="shared" si="8"/>
        <v>28</v>
      </c>
      <c r="F71">
        <v>200</v>
      </c>
      <c r="G71">
        <f t="shared" si="9"/>
        <v>45</v>
      </c>
      <c r="H71">
        <v>32</v>
      </c>
      <c r="I71">
        <v>13</v>
      </c>
      <c r="J71">
        <f t="shared" si="11"/>
        <v>273</v>
      </c>
      <c r="K71" s="21"/>
      <c r="L71">
        <v>28</v>
      </c>
      <c r="M71">
        <v>45</v>
      </c>
      <c r="N71">
        <v>200</v>
      </c>
      <c r="O71">
        <f t="shared" si="10"/>
        <v>73</v>
      </c>
      <c r="Q71" t="s">
        <v>470</v>
      </c>
      <c r="R71">
        <v>65</v>
      </c>
      <c r="T71">
        <v>273</v>
      </c>
    </row>
    <row r="72" spans="1:29" x14ac:dyDescent="0.2">
      <c r="A72" t="s">
        <v>124</v>
      </c>
      <c r="B72" t="s">
        <v>470</v>
      </c>
      <c r="C72">
        <v>14</v>
      </c>
      <c r="D72">
        <v>4</v>
      </c>
      <c r="E72">
        <f t="shared" si="8"/>
        <v>18</v>
      </c>
      <c r="F72">
        <v>205</v>
      </c>
      <c r="G72">
        <f t="shared" si="9"/>
        <v>47</v>
      </c>
      <c r="H72">
        <v>31</v>
      </c>
      <c r="I72">
        <v>16</v>
      </c>
      <c r="J72">
        <f t="shared" si="11"/>
        <v>270</v>
      </c>
      <c r="K72" s="21"/>
      <c r="L72">
        <v>18</v>
      </c>
      <c r="M72">
        <v>47</v>
      </c>
      <c r="N72">
        <v>205</v>
      </c>
      <c r="O72">
        <f t="shared" si="10"/>
        <v>65</v>
      </c>
      <c r="Q72" t="s">
        <v>470</v>
      </c>
      <c r="R72">
        <v>76</v>
      </c>
      <c r="T72">
        <v>270</v>
      </c>
    </row>
    <row r="73" spans="1:29" x14ac:dyDescent="0.2">
      <c r="A73" t="s">
        <v>125</v>
      </c>
      <c r="B73" t="s">
        <v>470</v>
      </c>
      <c r="C73">
        <v>14</v>
      </c>
      <c r="D73">
        <v>46</v>
      </c>
      <c r="E73">
        <f t="shared" si="8"/>
        <v>60</v>
      </c>
      <c r="F73">
        <v>200</v>
      </c>
      <c r="G73">
        <f t="shared" si="9"/>
        <v>16</v>
      </c>
      <c r="H73">
        <v>9</v>
      </c>
      <c r="I73">
        <v>7</v>
      </c>
      <c r="J73">
        <f t="shared" si="11"/>
        <v>276</v>
      </c>
      <c r="K73" s="21"/>
      <c r="L73">
        <v>60</v>
      </c>
      <c r="M73">
        <v>16</v>
      </c>
      <c r="N73">
        <v>200</v>
      </c>
      <c r="O73">
        <f t="shared" si="10"/>
        <v>76</v>
      </c>
      <c r="Q73" t="s">
        <v>470</v>
      </c>
      <c r="R73">
        <v>43</v>
      </c>
      <c r="T73">
        <v>276</v>
      </c>
    </row>
    <row r="74" spans="1:29" x14ac:dyDescent="0.2">
      <c r="A74" t="s">
        <v>126</v>
      </c>
      <c r="B74" t="s">
        <v>470</v>
      </c>
      <c r="C74">
        <v>13</v>
      </c>
      <c r="D74">
        <v>5</v>
      </c>
      <c r="E74">
        <f t="shared" si="8"/>
        <v>18</v>
      </c>
      <c r="F74">
        <v>236</v>
      </c>
      <c r="G74">
        <f t="shared" si="9"/>
        <v>25</v>
      </c>
      <c r="H74">
        <v>17</v>
      </c>
      <c r="I74">
        <v>8</v>
      </c>
      <c r="J74">
        <f t="shared" si="11"/>
        <v>279</v>
      </c>
      <c r="K74" s="21"/>
      <c r="L74">
        <v>18</v>
      </c>
      <c r="M74">
        <v>25</v>
      </c>
      <c r="N74">
        <v>236</v>
      </c>
      <c r="O74">
        <f t="shared" si="10"/>
        <v>43</v>
      </c>
      <c r="Q74" t="s">
        <v>470</v>
      </c>
      <c r="R74">
        <v>62</v>
      </c>
      <c r="T74">
        <v>279</v>
      </c>
    </row>
    <row r="75" spans="1:29" x14ac:dyDescent="0.2">
      <c r="A75" t="s">
        <v>127</v>
      </c>
      <c r="B75" t="s">
        <v>470</v>
      </c>
      <c r="C75">
        <v>12</v>
      </c>
      <c r="D75">
        <v>5</v>
      </c>
      <c r="E75">
        <f t="shared" si="8"/>
        <v>17</v>
      </c>
      <c r="F75">
        <v>214</v>
      </c>
      <c r="G75">
        <f t="shared" si="9"/>
        <v>45</v>
      </c>
      <c r="H75">
        <v>34</v>
      </c>
      <c r="I75">
        <v>11</v>
      </c>
      <c r="J75">
        <f t="shared" si="11"/>
        <v>276</v>
      </c>
      <c r="K75" s="21"/>
      <c r="L75">
        <v>17</v>
      </c>
      <c r="M75">
        <v>45</v>
      </c>
      <c r="N75">
        <v>214</v>
      </c>
      <c r="O75">
        <f t="shared" si="10"/>
        <v>62</v>
      </c>
      <c r="Q75" t="s">
        <v>470</v>
      </c>
      <c r="R75">
        <v>56</v>
      </c>
      <c r="T75">
        <v>276</v>
      </c>
    </row>
    <row r="76" spans="1:29" x14ac:dyDescent="0.2">
      <c r="A76" t="s">
        <v>128</v>
      </c>
      <c r="B76" t="s">
        <v>470</v>
      </c>
      <c r="C76">
        <v>20</v>
      </c>
      <c r="D76">
        <v>18</v>
      </c>
      <c r="E76">
        <f t="shared" si="8"/>
        <v>38</v>
      </c>
      <c r="F76">
        <v>219</v>
      </c>
      <c r="G76">
        <f t="shared" si="9"/>
        <v>18</v>
      </c>
      <c r="H76">
        <v>11</v>
      </c>
      <c r="I76">
        <v>7</v>
      </c>
      <c r="J76">
        <f t="shared" si="11"/>
        <v>275</v>
      </c>
      <c r="K76" s="21"/>
      <c r="L76">
        <v>38</v>
      </c>
      <c r="M76">
        <v>18</v>
      </c>
      <c r="N76">
        <v>219</v>
      </c>
      <c r="O76">
        <f t="shared" si="10"/>
        <v>56</v>
      </c>
      <c r="Q76" t="s">
        <v>470</v>
      </c>
      <c r="R76">
        <v>46</v>
      </c>
      <c r="T76">
        <v>275</v>
      </c>
    </row>
    <row r="77" spans="1:29" x14ac:dyDescent="0.2">
      <c r="A77" t="s">
        <v>129</v>
      </c>
      <c r="B77" t="s">
        <v>470</v>
      </c>
      <c r="C77">
        <v>13</v>
      </c>
      <c r="D77">
        <v>14</v>
      </c>
      <c r="E77">
        <f t="shared" si="8"/>
        <v>27</v>
      </c>
      <c r="F77">
        <v>228</v>
      </c>
      <c r="G77">
        <f t="shared" si="9"/>
        <v>19</v>
      </c>
      <c r="H77">
        <v>12</v>
      </c>
      <c r="I77">
        <v>7</v>
      </c>
      <c r="J77">
        <f t="shared" si="11"/>
        <v>274</v>
      </c>
      <c r="K77" s="21"/>
      <c r="L77">
        <v>27</v>
      </c>
      <c r="M77">
        <v>19</v>
      </c>
      <c r="N77">
        <v>228</v>
      </c>
      <c r="O77">
        <f t="shared" si="10"/>
        <v>46</v>
      </c>
      <c r="Q77" t="s">
        <v>470</v>
      </c>
      <c r="R77">
        <v>43</v>
      </c>
      <c r="T77">
        <v>274</v>
      </c>
    </row>
    <row r="78" spans="1:29" x14ac:dyDescent="0.2">
      <c r="A78" t="s">
        <v>130</v>
      </c>
      <c r="B78" t="s">
        <v>470</v>
      </c>
      <c r="C78">
        <v>15</v>
      </c>
      <c r="D78">
        <v>7</v>
      </c>
      <c r="E78">
        <f t="shared" si="8"/>
        <v>22</v>
      </c>
      <c r="F78">
        <v>232</v>
      </c>
      <c r="G78">
        <f t="shared" si="9"/>
        <v>21</v>
      </c>
      <c r="H78">
        <v>11</v>
      </c>
      <c r="I78">
        <v>10</v>
      </c>
      <c r="J78">
        <f t="shared" si="11"/>
        <v>275</v>
      </c>
      <c r="K78" s="21"/>
      <c r="L78">
        <v>22</v>
      </c>
      <c r="M78">
        <v>21</v>
      </c>
      <c r="N78">
        <v>232</v>
      </c>
      <c r="O78">
        <f t="shared" si="10"/>
        <v>43</v>
      </c>
      <c r="Q78" t="s">
        <v>458</v>
      </c>
      <c r="R78">
        <v>51</v>
      </c>
      <c r="T78">
        <v>275</v>
      </c>
    </row>
    <row r="79" spans="1:29" x14ac:dyDescent="0.2">
      <c r="A79" t="s">
        <v>0</v>
      </c>
      <c r="B79" t="s">
        <v>458</v>
      </c>
      <c r="C79">
        <v>15</v>
      </c>
      <c r="D79">
        <v>3</v>
      </c>
      <c r="E79">
        <f>SUM(C79,D79)</f>
        <v>18</v>
      </c>
      <c r="F79">
        <v>228</v>
      </c>
      <c r="G79">
        <f>SUM(H79,I79)</f>
        <v>33</v>
      </c>
      <c r="H79">
        <v>10</v>
      </c>
      <c r="I79">
        <v>23</v>
      </c>
      <c r="J79">
        <f t="shared" si="11"/>
        <v>279</v>
      </c>
      <c r="K79" s="21"/>
      <c r="L79">
        <v>18</v>
      </c>
      <c r="M79">
        <v>33</v>
      </c>
      <c r="N79">
        <v>228</v>
      </c>
      <c r="O79">
        <f>SUM(L79:M79)</f>
        <v>51</v>
      </c>
      <c r="Q79" t="s">
        <v>458</v>
      </c>
      <c r="R79">
        <v>76</v>
      </c>
      <c r="T79">
        <v>279</v>
      </c>
    </row>
    <row r="80" spans="1:29" x14ac:dyDescent="0.2">
      <c r="A80" t="s">
        <v>1</v>
      </c>
      <c r="B80" t="s">
        <v>458</v>
      </c>
      <c r="C80">
        <v>13</v>
      </c>
      <c r="D80">
        <v>10</v>
      </c>
      <c r="E80">
        <f t="shared" ref="E80:E132" si="12">SUM(C80,D80)</f>
        <v>23</v>
      </c>
      <c r="F80">
        <v>194</v>
      </c>
      <c r="G80">
        <f t="shared" ref="G80:G132" si="13">SUM(H80,I80)</f>
        <v>53</v>
      </c>
      <c r="H80">
        <v>28</v>
      </c>
      <c r="I80">
        <v>25</v>
      </c>
      <c r="J80">
        <f t="shared" si="11"/>
        <v>270</v>
      </c>
      <c r="K80" s="21"/>
      <c r="L80">
        <v>23</v>
      </c>
      <c r="M80">
        <v>53</v>
      </c>
      <c r="N80">
        <v>194</v>
      </c>
      <c r="O80">
        <f t="shared" ref="O80:O132" si="14">SUM(L80:M80)</f>
        <v>76</v>
      </c>
      <c r="Q80" t="s">
        <v>458</v>
      </c>
      <c r="R80">
        <v>114</v>
      </c>
      <c r="T80">
        <v>270</v>
      </c>
    </row>
    <row r="81" spans="1:20" x14ac:dyDescent="0.2">
      <c r="A81" t="s">
        <v>2</v>
      </c>
      <c r="B81" t="s">
        <v>458</v>
      </c>
      <c r="C81">
        <v>21</v>
      </c>
      <c r="D81">
        <v>17</v>
      </c>
      <c r="E81">
        <f t="shared" si="12"/>
        <v>38</v>
      </c>
      <c r="F81">
        <v>160</v>
      </c>
      <c r="G81">
        <f t="shared" si="13"/>
        <v>76</v>
      </c>
      <c r="H81">
        <v>34</v>
      </c>
      <c r="I81">
        <v>42</v>
      </c>
      <c r="J81">
        <f t="shared" si="11"/>
        <v>274</v>
      </c>
      <c r="K81" s="21"/>
      <c r="L81">
        <v>38</v>
      </c>
      <c r="M81">
        <v>76</v>
      </c>
      <c r="N81">
        <v>160</v>
      </c>
      <c r="O81">
        <f t="shared" si="14"/>
        <v>114</v>
      </c>
      <c r="Q81" t="s">
        <v>458</v>
      </c>
      <c r="R81">
        <v>52</v>
      </c>
      <c r="T81">
        <v>274</v>
      </c>
    </row>
    <row r="82" spans="1:20" x14ac:dyDescent="0.2">
      <c r="A82" t="s">
        <v>3</v>
      </c>
      <c r="B82" t="s">
        <v>458</v>
      </c>
      <c r="C82">
        <v>15</v>
      </c>
      <c r="D82">
        <v>4</v>
      </c>
      <c r="E82">
        <f t="shared" si="12"/>
        <v>19</v>
      </c>
      <c r="F82">
        <v>224</v>
      </c>
      <c r="G82">
        <f t="shared" si="13"/>
        <v>33</v>
      </c>
      <c r="H82">
        <v>10</v>
      </c>
      <c r="I82">
        <v>23</v>
      </c>
      <c r="J82">
        <f t="shared" si="11"/>
        <v>276</v>
      </c>
      <c r="K82" s="21"/>
      <c r="L82">
        <v>19</v>
      </c>
      <c r="M82">
        <v>33</v>
      </c>
      <c r="N82">
        <v>224</v>
      </c>
      <c r="O82">
        <f t="shared" si="14"/>
        <v>52</v>
      </c>
      <c r="Q82" t="s">
        <v>458</v>
      </c>
      <c r="R82">
        <v>80</v>
      </c>
      <c r="T82">
        <v>276</v>
      </c>
    </row>
    <row r="83" spans="1:20" x14ac:dyDescent="0.2">
      <c r="A83" t="s">
        <v>4</v>
      </c>
      <c r="B83" t="s">
        <v>458</v>
      </c>
      <c r="C83">
        <v>12</v>
      </c>
      <c r="D83">
        <v>4</v>
      </c>
      <c r="E83">
        <f t="shared" si="12"/>
        <v>16</v>
      </c>
      <c r="F83">
        <v>196</v>
      </c>
      <c r="G83">
        <f t="shared" si="13"/>
        <v>64</v>
      </c>
      <c r="H83">
        <v>33</v>
      </c>
      <c r="I83">
        <v>31</v>
      </c>
      <c r="J83">
        <f t="shared" si="11"/>
        <v>276</v>
      </c>
      <c r="K83" s="21"/>
      <c r="L83">
        <v>16</v>
      </c>
      <c r="M83">
        <v>64</v>
      </c>
      <c r="N83">
        <v>196</v>
      </c>
      <c r="O83">
        <f t="shared" si="14"/>
        <v>80</v>
      </c>
      <c r="Q83" t="s">
        <v>458</v>
      </c>
      <c r="R83">
        <v>89</v>
      </c>
      <c r="T83">
        <v>276</v>
      </c>
    </row>
    <row r="84" spans="1:20" x14ac:dyDescent="0.2">
      <c r="A84" t="s">
        <v>5</v>
      </c>
      <c r="B84" t="s">
        <v>458</v>
      </c>
      <c r="C84">
        <v>21</v>
      </c>
      <c r="D84">
        <v>6</v>
      </c>
      <c r="E84">
        <f t="shared" si="12"/>
        <v>27</v>
      </c>
      <c r="F84">
        <v>187</v>
      </c>
      <c r="G84">
        <f t="shared" si="13"/>
        <v>62</v>
      </c>
      <c r="H84">
        <v>28</v>
      </c>
      <c r="I84">
        <v>34</v>
      </c>
      <c r="J84">
        <f t="shared" si="11"/>
        <v>276</v>
      </c>
      <c r="K84" s="21"/>
      <c r="L84">
        <v>27</v>
      </c>
      <c r="M84">
        <v>62</v>
      </c>
      <c r="N84">
        <v>187</v>
      </c>
      <c r="O84">
        <f t="shared" si="14"/>
        <v>89</v>
      </c>
      <c r="Q84" t="s">
        <v>459</v>
      </c>
      <c r="R84">
        <v>103</v>
      </c>
      <c r="T84">
        <v>276</v>
      </c>
    </row>
    <row r="85" spans="1:20" x14ac:dyDescent="0.2">
      <c r="A85" t="s">
        <v>6</v>
      </c>
      <c r="B85" t="s">
        <v>459</v>
      </c>
      <c r="C85">
        <v>33</v>
      </c>
      <c r="D85">
        <v>24</v>
      </c>
      <c r="E85">
        <f t="shared" si="12"/>
        <v>57</v>
      </c>
      <c r="F85">
        <v>173</v>
      </c>
      <c r="G85">
        <f t="shared" si="13"/>
        <v>46</v>
      </c>
      <c r="H85">
        <v>35</v>
      </c>
      <c r="I85">
        <v>11</v>
      </c>
      <c r="J85">
        <f t="shared" si="11"/>
        <v>276</v>
      </c>
      <c r="K85" s="21"/>
      <c r="L85">
        <v>57</v>
      </c>
      <c r="M85">
        <v>46</v>
      </c>
      <c r="N85">
        <v>173</v>
      </c>
      <c r="O85">
        <f t="shared" si="14"/>
        <v>103</v>
      </c>
      <c r="Q85" t="s">
        <v>459</v>
      </c>
      <c r="R85">
        <v>62</v>
      </c>
      <c r="T85">
        <v>276</v>
      </c>
    </row>
    <row r="86" spans="1:20" x14ac:dyDescent="0.2">
      <c r="A86" t="s">
        <v>7</v>
      </c>
      <c r="B86" t="s">
        <v>459</v>
      </c>
      <c r="C86">
        <v>33</v>
      </c>
      <c r="D86">
        <v>8</v>
      </c>
      <c r="E86">
        <f t="shared" si="12"/>
        <v>41</v>
      </c>
      <c r="F86">
        <v>216</v>
      </c>
      <c r="G86">
        <f t="shared" si="13"/>
        <v>21</v>
      </c>
      <c r="H86">
        <v>10</v>
      </c>
      <c r="I86">
        <v>11</v>
      </c>
      <c r="J86">
        <f t="shared" si="11"/>
        <v>278</v>
      </c>
      <c r="K86" s="21"/>
      <c r="L86">
        <v>41</v>
      </c>
      <c r="M86">
        <v>21</v>
      </c>
      <c r="N86">
        <v>216</v>
      </c>
      <c r="O86">
        <f t="shared" si="14"/>
        <v>62</v>
      </c>
      <c r="Q86" t="s">
        <v>459</v>
      </c>
      <c r="R86">
        <v>51</v>
      </c>
      <c r="T86">
        <v>278</v>
      </c>
    </row>
    <row r="87" spans="1:20" x14ac:dyDescent="0.2">
      <c r="A87" t="s">
        <v>8</v>
      </c>
      <c r="B87" t="s">
        <v>459</v>
      </c>
      <c r="C87">
        <v>16</v>
      </c>
      <c r="D87">
        <v>10</v>
      </c>
      <c r="E87">
        <f t="shared" si="12"/>
        <v>26</v>
      </c>
      <c r="F87">
        <v>228</v>
      </c>
      <c r="G87">
        <f t="shared" si="13"/>
        <v>25</v>
      </c>
      <c r="H87">
        <v>16</v>
      </c>
      <c r="I87">
        <v>9</v>
      </c>
      <c r="J87">
        <f t="shared" si="11"/>
        <v>279</v>
      </c>
      <c r="K87" s="21"/>
      <c r="L87">
        <v>26</v>
      </c>
      <c r="M87">
        <v>25</v>
      </c>
      <c r="N87">
        <v>228</v>
      </c>
      <c r="O87">
        <f t="shared" si="14"/>
        <v>51</v>
      </c>
      <c r="Q87" t="s">
        <v>459</v>
      </c>
      <c r="R87">
        <v>51</v>
      </c>
      <c r="T87">
        <v>279</v>
      </c>
    </row>
    <row r="88" spans="1:20" x14ac:dyDescent="0.2">
      <c r="A88" t="s">
        <v>9</v>
      </c>
      <c r="B88" t="s">
        <v>459</v>
      </c>
      <c r="C88">
        <v>27</v>
      </c>
      <c r="D88">
        <v>3</v>
      </c>
      <c r="E88">
        <f t="shared" si="12"/>
        <v>30</v>
      </c>
      <c r="F88">
        <v>227</v>
      </c>
      <c r="G88">
        <f t="shared" si="13"/>
        <v>21</v>
      </c>
      <c r="H88">
        <v>12</v>
      </c>
      <c r="I88">
        <v>9</v>
      </c>
      <c r="J88">
        <f t="shared" si="11"/>
        <v>278</v>
      </c>
      <c r="K88" s="21"/>
      <c r="L88">
        <v>30</v>
      </c>
      <c r="M88">
        <v>21</v>
      </c>
      <c r="N88">
        <v>227</v>
      </c>
      <c r="O88">
        <f t="shared" si="14"/>
        <v>51</v>
      </c>
      <c r="Q88" t="s">
        <v>459</v>
      </c>
      <c r="R88">
        <v>63</v>
      </c>
      <c r="T88">
        <v>278</v>
      </c>
    </row>
    <row r="89" spans="1:20" x14ac:dyDescent="0.2">
      <c r="A89" t="s">
        <v>10</v>
      </c>
      <c r="B89" t="s">
        <v>459</v>
      </c>
      <c r="C89">
        <v>29</v>
      </c>
      <c r="D89">
        <v>5</v>
      </c>
      <c r="E89">
        <f t="shared" si="12"/>
        <v>34</v>
      </c>
      <c r="F89">
        <v>210</v>
      </c>
      <c r="G89">
        <f t="shared" si="13"/>
        <v>29</v>
      </c>
      <c r="H89">
        <v>20</v>
      </c>
      <c r="I89">
        <v>9</v>
      </c>
      <c r="J89">
        <f t="shared" si="11"/>
        <v>273</v>
      </c>
      <c r="K89" s="21"/>
      <c r="L89">
        <v>34</v>
      </c>
      <c r="M89">
        <v>29</v>
      </c>
      <c r="N89">
        <v>210</v>
      </c>
      <c r="O89">
        <f t="shared" si="14"/>
        <v>63</v>
      </c>
      <c r="Q89" t="s">
        <v>459</v>
      </c>
      <c r="R89">
        <v>65</v>
      </c>
      <c r="T89">
        <v>273</v>
      </c>
    </row>
    <row r="90" spans="1:20" x14ac:dyDescent="0.2">
      <c r="A90" t="s">
        <v>11</v>
      </c>
      <c r="B90" t="s">
        <v>459</v>
      </c>
      <c r="C90">
        <v>27</v>
      </c>
      <c r="D90">
        <v>14</v>
      </c>
      <c r="E90">
        <f t="shared" si="12"/>
        <v>41</v>
      </c>
      <c r="F90">
        <v>206</v>
      </c>
      <c r="G90">
        <f t="shared" si="13"/>
        <v>24</v>
      </c>
      <c r="H90">
        <v>16</v>
      </c>
      <c r="I90">
        <v>8</v>
      </c>
      <c r="J90">
        <f t="shared" si="11"/>
        <v>271</v>
      </c>
      <c r="K90" s="21"/>
      <c r="L90">
        <v>41</v>
      </c>
      <c r="M90">
        <v>24</v>
      </c>
      <c r="N90">
        <v>206</v>
      </c>
      <c r="O90">
        <f t="shared" si="14"/>
        <v>65</v>
      </c>
      <c r="Q90" t="s">
        <v>460</v>
      </c>
      <c r="R90">
        <v>102</v>
      </c>
      <c r="T90">
        <v>271</v>
      </c>
    </row>
    <row r="91" spans="1:20" x14ac:dyDescent="0.2">
      <c r="A91" t="s">
        <v>12</v>
      </c>
      <c r="B91" t="s">
        <v>460</v>
      </c>
      <c r="C91">
        <v>36</v>
      </c>
      <c r="D91">
        <v>6</v>
      </c>
      <c r="E91">
        <f t="shared" si="12"/>
        <v>42</v>
      </c>
      <c r="F91">
        <v>174</v>
      </c>
      <c r="G91">
        <f t="shared" si="13"/>
        <v>60</v>
      </c>
      <c r="H91">
        <v>31</v>
      </c>
      <c r="I91">
        <v>29</v>
      </c>
      <c r="J91">
        <f t="shared" si="11"/>
        <v>276</v>
      </c>
      <c r="K91" s="21"/>
      <c r="L91">
        <v>42</v>
      </c>
      <c r="M91">
        <v>60</v>
      </c>
      <c r="N91">
        <v>174</v>
      </c>
      <c r="O91">
        <f t="shared" si="14"/>
        <v>102</v>
      </c>
      <c r="Q91" t="s">
        <v>460</v>
      </c>
      <c r="R91">
        <v>70</v>
      </c>
      <c r="T91">
        <v>276</v>
      </c>
    </row>
    <row r="92" spans="1:20" x14ac:dyDescent="0.2">
      <c r="A92" t="s">
        <v>13</v>
      </c>
      <c r="B92" t="s">
        <v>460</v>
      </c>
      <c r="C92">
        <v>16</v>
      </c>
      <c r="D92">
        <v>28</v>
      </c>
      <c r="E92">
        <f t="shared" si="12"/>
        <v>44</v>
      </c>
      <c r="F92">
        <v>188</v>
      </c>
      <c r="G92">
        <f t="shared" si="13"/>
        <v>26</v>
      </c>
      <c r="H92">
        <v>14</v>
      </c>
      <c r="I92">
        <v>12</v>
      </c>
      <c r="J92">
        <f t="shared" si="11"/>
        <v>258</v>
      </c>
      <c r="K92" s="21"/>
      <c r="L92">
        <v>44</v>
      </c>
      <c r="M92">
        <v>26</v>
      </c>
      <c r="N92">
        <v>188</v>
      </c>
      <c r="O92">
        <f t="shared" si="14"/>
        <v>70</v>
      </c>
      <c r="Q92" t="s">
        <v>460</v>
      </c>
      <c r="R92">
        <v>65</v>
      </c>
      <c r="T92">
        <v>258</v>
      </c>
    </row>
    <row r="93" spans="1:20" x14ac:dyDescent="0.2">
      <c r="A93" t="s">
        <v>14</v>
      </c>
      <c r="B93" t="s">
        <v>460</v>
      </c>
      <c r="C93">
        <v>18</v>
      </c>
      <c r="D93">
        <v>6</v>
      </c>
      <c r="E93">
        <f t="shared" si="12"/>
        <v>24</v>
      </c>
      <c r="F93">
        <v>206</v>
      </c>
      <c r="G93">
        <f t="shared" si="13"/>
        <v>41</v>
      </c>
      <c r="H93">
        <v>21</v>
      </c>
      <c r="I93">
        <v>20</v>
      </c>
      <c r="J93">
        <f t="shared" si="11"/>
        <v>271</v>
      </c>
      <c r="K93" s="21"/>
      <c r="L93">
        <v>24</v>
      </c>
      <c r="M93">
        <v>41</v>
      </c>
      <c r="N93">
        <v>206</v>
      </c>
      <c r="O93">
        <f t="shared" si="14"/>
        <v>65</v>
      </c>
      <c r="Q93" t="s">
        <v>460</v>
      </c>
      <c r="R93">
        <v>75</v>
      </c>
      <c r="T93">
        <v>271</v>
      </c>
    </row>
    <row r="94" spans="1:20" x14ac:dyDescent="0.2">
      <c r="A94" t="s">
        <v>15</v>
      </c>
      <c r="B94" t="s">
        <v>460</v>
      </c>
      <c r="C94">
        <v>18</v>
      </c>
      <c r="D94">
        <v>10</v>
      </c>
      <c r="E94">
        <f t="shared" si="12"/>
        <v>28</v>
      </c>
      <c r="F94">
        <v>192</v>
      </c>
      <c r="G94">
        <f t="shared" si="13"/>
        <v>47</v>
      </c>
      <c r="H94">
        <v>17</v>
      </c>
      <c r="I94">
        <v>30</v>
      </c>
      <c r="J94">
        <f t="shared" si="11"/>
        <v>267</v>
      </c>
      <c r="K94" s="21"/>
      <c r="L94">
        <v>28</v>
      </c>
      <c r="M94">
        <v>47</v>
      </c>
      <c r="N94">
        <v>192</v>
      </c>
      <c r="O94">
        <f t="shared" si="14"/>
        <v>75</v>
      </c>
      <c r="Q94" t="s">
        <v>460</v>
      </c>
      <c r="R94">
        <v>91</v>
      </c>
      <c r="T94">
        <v>267</v>
      </c>
    </row>
    <row r="95" spans="1:20" x14ac:dyDescent="0.2">
      <c r="A95" t="s">
        <v>16</v>
      </c>
      <c r="B95" t="s">
        <v>460</v>
      </c>
      <c r="C95">
        <v>19</v>
      </c>
      <c r="D95">
        <v>23</v>
      </c>
      <c r="E95">
        <f t="shared" si="12"/>
        <v>42</v>
      </c>
      <c r="F95">
        <v>186</v>
      </c>
      <c r="G95">
        <f t="shared" si="13"/>
        <v>49</v>
      </c>
      <c r="H95">
        <v>35</v>
      </c>
      <c r="I95">
        <v>14</v>
      </c>
      <c r="J95">
        <f t="shared" si="11"/>
        <v>277</v>
      </c>
      <c r="K95" s="21"/>
      <c r="L95">
        <v>42</v>
      </c>
      <c r="M95">
        <v>49</v>
      </c>
      <c r="N95">
        <v>186</v>
      </c>
      <c r="O95">
        <f t="shared" si="14"/>
        <v>91</v>
      </c>
      <c r="Q95" t="s">
        <v>460</v>
      </c>
      <c r="R95">
        <v>91</v>
      </c>
      <c r="T95">
        <v>277</v>
      </c>
    </row>
    <row r="96" spans="1:20" x14ac:dyDescent="0.2">
      <c r="A96" t="s">
        <v>17</v>
      </c>
      <c r="B96" t="s">
        <v>460</v>
      </c>
      <c r="C96">
        <v>21</v>
      </c>
      <c r="D96">
        <v>9</v>
      </c>
      <c r="E96">
        <f t="shared" si="12"/>
        <v>30</v>
      </c>
      <c r="F96">
        <v>183</v>
      </c>
      <c r="G96">
        <f t="shared" si="13"/>
        <v>61</v>
      </c>
      <c r="H96">
        <v>13</v>
      </c>
      <c r="I96">
        <v>48</v>
      </c>
      <c r="J96">
        <f t="shared" si="11"/>
        <v>274</v>
      </c>
      <c r="K96" s="21"/>
      <c r="L96">
        <v>30</v>
      </c>
      <c r="M96">
        <v>61</v>
      </c>
      <c r="N96">
        <v>183</v>
      </c>
      <c r="O96">
        <f t="shared" si="14"/>
        <v>91</v>
      </c>
      <c r="Q96" t="s">
        <v>462</v>
      </c>
      <c r="R96">
        <v>74</v>
      </c>
      <c r="T96">
        <v>274</v>
      </c>
    </row>
    <row r="97" spans="1:20" x14ac:dyDescent="0.2">
      <c r="A97" t="s">
        <v>18</v>
      </c>
      <c r="B97" t="s">
        <v>462</v>
      </c>
      <c r="C97">
        <v>35</v>
      </c>
      <c r="D97">
        <v>9</v>
      </c>
      <c r="E97">
        <f t="shared" si="12"/>
        <v>44</v>
      </c>
      <c r="F97">
        <v>202</v>
      </c>
      <c r="G97">
        <f t="shared" si="13"/>
        <v>30</v>
      </c>
      <c r="H97">
        <v>20</v>
      </c>
      <c r="I97">
        <v>10</v>
      </c>
      <c r="J97">
        <f t="shared" si="11"/>
        <v>276</v>
      </c>
      <c r="K97" s="21"/>
      <c r="L97">
        <v>44</v>
      </c>
      <c r="M97">
        <v>30</v>
      </c>
      <c r="N97">
        <v>202</v>
      </c>
      <c r="O97">
        <f t="shared" si="14"/>
        <v>74</v>
      </c>
      <c r="Q97" t="s">
        <v>462</v>
      </c>
      <c r="R97">
        <v>103</v>
      </c>
      <c r="T97">
        <v>276</v>
      </c>
    </row>
    <row r="98" spans="1:20" x14ac:dyDescent="0.2">
      <c r="A98" t="s">
        <v>19</v>
      </c>
      <c r="B98" t="s">
        <v>462</v>
      </c>
      <c r="C98">
        <v>62</v>
      </c>
      <c r="D98">
        <v>22</v>
      </c>
      <c r="E98">
        <f t="shared" si="12"/>
        <v>84</v>
      </c>
      <c r="F98">
        <v>177</v>
      </c>
      <c r="G98">
        <f t="shared" si="13"/>
        <v>19</v>
      </c>
      <c r="H98">
        <v>9</v>
      </c>
      <c r="I98">
        <v>10</v>
      </c>
      <c r="J98">
        <f t="shared" si="11"/>
        <v>280</v>
      </c>
      <c r="K98" s="21"/>
      <c r="L98">
        <v>84</v>
      </c>
      <c r="M98">
        <v>19</v>
      </c>
      <c r="N98">
        <v>177</v>
      </c>
      <c r="O98">
        <f t="shared" si="14"/>
        <v>103</v>
      </c>
      <c r="Q98" t="s">
        <v>462</v>
      </c>
      <c r="R98">
        <v>157</v>
      </c>
      <c r="T98">
        <v>280</v>
      </c>
    </row>
    <row r="99" spans="1:20" x14ac:dyDescent="0.2">
      <c r="A99" t="s">
        <v>20</v>
      </c>
      <c r="B99" t="s">
        <v>462</v>
      </c>
      <c r="C99">
        <v>103</v>
      </c>
      <c r="D99">
        <v>37</v>
      </c>
      <c r="E99">
        <f t="shared" si="12"/>
        <v>140</v>
      </c>
      <c r="F99">
        <v>119</v>
      </c>
      <c r="G99">
        <f t="shared" si="13"/>
        <v>17</v>
      </c>
      <c r="H99">
        <v>12</v>
      </c>
      <c r="I99">
        <v>5</v>
      </c>
      <c r="J99">
        <f t="shared" si="11"/>
        <v>276</v>
      </c>
      <c r="K99" s="21"/>
      <c r="L99">
        <v>140</v>
      </c>
      <c r="M99">
        <v>17</v>
      </c>
      <c r="N99">
        <v>119</v>
      </c>
      <c r="O99">
        <f t="shared" si="14"/>
        <v>157</v>
      </c>
      <c r="Q99" t="s">
        <v>462</v>
      </c>
      <c r="R99">
        <v>122</v>
      </c>
      <c r="T99">
        <v>276</v>
      </c>
    </row>
    <row r="100" spans="1:20" x14ac:dyDescent="0.2">
      <c r="A100" t="s">
        <v>21</v>
      </c>
      <c r="B100" t="s">
        <v>462</v>
      </c>
      <c r="C100">
        <v>37</v>
      </c>
      <c r="D100">
        <v>24</v>
      </c>
      <c r="E100">
        <f t="shared" si="12"/>
        <v>61</v>
      </c>
      <c r="F100">
        <v>157</v>
      </c>
      <c r="G100">
        <f t="shared" si="13"/>
        <v>61</v>
      </c>
      <c r="H100">
        <v>37</v>
      </c>
      <c r="I100">
        <v>24</v>
      </c>
      <c r="J100">
        <f t="shared" si="11"/>
        <v>279</v>
      </c>
      <c r="K100" s="21"/>
      <c r="L100">
        <v>61</v>
      </c>
      <c r="M100">
        <v>61</v>
      </c>
      <c r="N100">
        <v>157</v>
      </c>
      <c r="O100">
        <f t="shared" si="14"/>
        <v>122</v>
      </c>
      <c r="Q100" t="s">
        <v>462</v>
      </c>
      <c r="R100">
        <v>67</v>
      </c>
      <c r="T100">
        <v>279</v>
      </c>
    </row>
    <row r="101" spans="1:20" x14ac:dyDescent="0.2">
      <c r="A101" t="s">
        <v>22</v>
      </c>
      <c r="B101" t="s">
        <v>462</v>
      </c>
      <c r="C101">
        <v>40</v>
      </c>
      <c r="D101">
        <v>8</v>
      </c>
      <c r="E101">
        <f t="shared" si="12"/>
        <v>48</v>
      </c>
      <c r="F101">
        <v>206</v>
      </c>
      <c r="G101">
        <f t="shared" si="13"/>
        <v>19</v>
      </c>
      <c r="H101">
        <v>11</v>
      </c>
      <c r="I101">
        <v>8</v>
      </c>
      <c r="J101">
        <f t="shared" si="11"/>
        <v>273</v>
      </c>
      <c r="K101" s="21"/>
      <c r="L101">
        <v>48</v>
      </c>
      <c r="M101">
        <v>19</v>
      </c>
      <c r="N101">
        <v>206</v>
      </c>
      <c r="O101">
        <f t="shared" si="14"/>
        <v>67</v>
      </c>
      <c r="Q101" t="s">
        <v>462</v>
      </c>
      <c r="R101">
        <v>85</v>
      </c>
      <c r="T101">
        <v>273</v>
      </c>
    </row>
    <row r="102" spans="1:20" x14ac:dyDescent="0.2">
      <c r="A102" t="s">
        <v>23</v>
      </c>
      <c r="B102" t="s">
        <v>462</v>
      </c>
      <c r="C102">
        <v>58</v>
      </c>
      <c r="D102">
        <v>7</v>
      </c>
      <c r="E102">
        <f t="shared" si="12"/>
        <v>65</v>
      </c>
      <c r="F102">
        <v>189</v>
      </c>
      <c r="G102">
        <f t="shared" si="13"/>
        <v>20</v>
      </c>
      <c r="H102">
        <v>14</v>
      </c>
      <c r="I102">
        <v>6</v>
      </c>
      <c r="J102">
        <f t="shared" si="11"/>
        <v>274</v>
      </c>
      <c r="K102" s="21"/>
      <c r="L102">
        <v>65</v>
      </c>
      <c r="M102">
        <v>20</v>
      </c>
      <c r="N102">
        <v>189</v>
      </c>
      <c r="O102">
        <f t="shared" si="14"/>
        <v>85</v>
      </c>
      <c r="Q102" t="s">
        <v>463</v>
      </c>
      <c r="R102">
        <v>78</v>
      </c>
      <c r="T102">
        <v>274</v>
      </c>
    </row>
    <row r="103" spans="1:20" x14ac:dyDescent="0.2">
      <c r="A103" t="s">
        <v>24</v>
      </c>
      <c r="B103" t="s">
        <v>463</v>
      </c>
      <c r="C103">
        <v>27</v>
      </c>
      <c r="D103">
        <v>33</v>
      </c>
      <c r="E103">
        <f t="shared" si="12"/>
        <v>60</v>
      </c>
      <c r="F103">
        <v>199</v>
      </c>
      <c r="G103">
        <f t="shared" si="13"/>
        <v>18</v>
      </c>
      <c r="H103">
        <v>11</v>
      </c>
      <c r="I103">
        <v>7</v>
      </c>
      <c r="J103">
        <f t="shared" si="11"/>
        <v>277</v>
      </c>
      <c r="K103" s="21"/>
      <c r="L103">
        <v>60</v>
      </c>
      <c r="M103">
        <v>18</v>
      </c>
      <c r="N103">
        <v>199</v>
      </c>
      <c r="O103">
        <f t="shared" si="14"/>
        <v>78</v>
      </c>
      <c r="Q103" t="s">
        <v>463</v>
      </c>
      <c r="R103">
        <v>55</v>
      </c>
      <c r="T103">
        <v>277</v>
      </c>
    </row>
    <row r="104" spans="1:20" x14ac:dyDescent="0.2">
      <c r="A104" t="s">
        <v>25</v>
      </c>
      <c r="B104" t="s">
        <v>463</v>
      </c>
      <c r="C104">
        <v>19</v>
      </c>
      <c r="D104">
        <v>6</v>
      </c>
      <c r="E104">
        <f t="shared" si="12"/>
        <v>25</v>
      </c>
      <c r="F104">
        <v>217</v>
      </c>
      <c r="G104">
        <f t="shared" si="13"/>
        <v>30</v>
      </c>
      <c r="H104">
        <v>15</v>
      </c>
      <c r="I104">
        <v>15</v>
      </c>
      <c r="J104">
        <f t="shared" si="11"/>
        <v>272</v>
      </c>
      <c r="K104" s="21"/>
      <c r="L104">
        <v>25</v>
      </c>
      <c r="M104">
        <v>30</v>
      </c>
      <c r="N104">
        <v>217</v>
      </c>
      <c r="O104">
        <f t="shared" si="14"/>
        <v>55</v>
      </c>
      <c r="Q104" t="s">
        <v>463</v>
      </c>
      <c r="R104">
        <v>75</v>
      </c>
      <c r="T104">
        <v>272</v>
      </c>
    </row>
    <row r="105" spans="1:20" x14ac:dyDescent="0.2">
      <c r="A105" t="s">
        <v>26</v>
      </c>
      <c r="B105" t="s">
        <v>463</v>
      </c>
      <c r="C105">
        <v>20</v>
      </c>
      <c r="D105">
        <v>20</v>
      </c>
      <c r="E105">
        <f t="shared" si="12"/>
        <v>40</v>
      </c>
      <c r="F105">
        <v>203</v>
      </c>
      <c r="G105">
        <f t="shared" si="13"/>
        <v>35</v>
      </c>
      <c r="H105">
        <v>23</v>
      </c>
      <c r="I105">
        <v>12</v>
      </c>
      <c r="J105">
        <f t="shared" si="11"/>
        <v>278</v>
      </c>
      <c r="K105" s="21"/>
      <c r="L105">
        <v>40</v>
      </c>
      <c r="M105">
        <v>35</v>
      </c>
      <c r="N105">
        <v>203</v>
      </c>
      <c r="O105">
        <f t="shared" si="14"/>
        <v>75</v>
      </c>
      <c r="Q105" t="s">
        <v>463</v>
      </c>
      <c r="R105">
        <v>51</v>
      </c>
      <c r="T105">
        <v>278</v>
      </c>
    </row>
    <row r="106" spans="1:20" x14ac:dyDescent="0.2">
      <c r="A106" t="s">
        <v>27</v>
      </c>
      <c r="B106" t="s">
        <v>463</v>
      </c>
      <c r="C106">
        <v>17</v>
      </c>
      <c r="D106">
        <v>15</v>
      </c>
      <c r="E106">
        <f t="shared" si="12"/>
        <v>32</v>
      </c>
      <c r="F106">
        <v>227</v>
      </c>
      <c r="G106">
        <f t="shared" si="13"/>
        <v>19</v>
      </c>
      <c r="H106">
        <v>12</v>
      </c>
      <c r="I106">
        <v>7</v>
      </c>
      <c r="J106">
        <f t="shared" si="11"/>
        <v>278</v>
      </c>
      <c r="K106" s="21"/>
      <c r="L106">
        <v>32</v>
      </c>
      <c r="M106">
        <v>19</v>
      </c>
      <c r="N106">
        <v>227</v>
      </c>
      <c r="O106">
        <f t="shared" si="14"/>
        <v>51</v>
      </c>
      <c r="Q106" t="s">
        <v>463</v>
      </c>
      <c r="R106">
        <v>73</v>
      </c>
      <c r="T106">
        <v>278</v>
      </c>
    </row>
    <row r="107" spans="1:20" x14ac:dyDescent="0.2">
      <c r="A107" t="s">
        <v>28</v>
      </c>
      <c r="B107" t="s">
        <v>463</v>
      </c>
      <c r="C107">
        <v>37</v>
      </c>
      <c r="D107">
        <v>15</v>
      </c>
      <c r="E107">
        <f t="shared" si="12"/>
        <v>52</v>
      </c>
      <c r="F107">
        <v>202</v>
      </c>
      <c r="G107">
        <f t="shared" si="13"/>
        <v>21</v>
      </c>
      <c r="H107">
        <v>15</v>
      </c>
      <c r="I107">
        <v>6</v>
      </c>
      <c r="J107">
        <f t="shared" si="11"/>
        <v>275</v>
      </c>
      <c r="K107" s="21"/>
      <c r="L107">
        <v>52</v>
      </c>
      <c r="M107">
        <v>21</v>
      </c>
      <c r="N107">
        <v>202</v>
      </c>
      <c r="O107">
        <f t="shared" si="14"/>
        <v>73</v>
      </c>
      <c r="Q107" t="s">
        <v>463</v>
      </c>
      <c r="R107">
        <v>81</v>
      </c>
      <c r="T107">
        <v>275</v>
      </c>
    </row>
    <row r="108" spans="1:20" x14ac:dyDescent="0.2">
      <c r="A108" t="s">
        <v>29</v>
      </c>
      <c r="B108" t="s">
        <v>463</v>
      </c>
      <c r="C108">
        <v>25</v>
      </c>
      <c r="D108">
        <v>4</v>
      </c>
      <c r="E108">
        <f t="shared" si="12"/>
        <v>29</v>
      </c>
      <c r="F108">
        <v>193</v>
      </c>
      <c r="G108">
        <f t="shared" si="13"/>
        <v>52</v>
      </c>
      <c r="H108">
        <v>13</v>
      </c>
      <c r="I108">
        <v>39</v>
      </c>
      <c r="J108">
        <f t="shared" si="11"/>
        <v>274</v>
      </c>
      <c r="K108" s="21"/>
      <c r="L108">
        <v>29</v>
      </c>
      <c r="M108">
        <v>52</v>
      </c>
      <c r="N108">
        <v>193</v>
      </c>
      <c r="O108">
        <f t="shared" si="14"/>
        <v>81</v>
      </c>
      <c r="Q108" t="s">
        <v>464</v>
      </c>
      <c r="R108">
        <v>76</v>
      </c>
      <c r="T108">
        <v>274</v>
      </c>
    </row>
    <row r="109" spans="1:20" x14ac:dyDescent="0.2">
      <c r="A109" t="s">
        <v>30</v>
      </c>
      <c r="B109" t="s">
        <v>464</v>
      </c>
      <c r="C109">
        <v>21</v>
      </c>
      <c r="D109">
        <v>23</v>
      </c>
      <c r="E109">
        <f t="shared" si="12"/>
        <v>44</v>
      </c>
      <c r="F109">
        <v>200</v>
      </c>
      <c r="G109">
        <f t="shared" si="13"/>
        <v>32</v>
      </c>
      <c r="H109">
        <v>19</v>
      </c>
      <c r="I109">
        <v>13</v>
      </c>
      <c r="J109">
        <f t="shared" si="11"/>
        <v>276</v>
      </c>
      <c r="K109" s="21"/>
      <c r="L109">
        <v>44</v>
      </c>
      <c r="M109">
        <v>32</v>
      </c>
      <c r="N109">
        <v>200</v>
      </c>
      <c r="O109">
        <f t="shared" si="14"/>
        <v>76</v>
      </c>
      <c r="Q109" t="s">
        <v>464</v>
      </c>
      <c r="R109">
        <v>42</v>
      </c>
      <c r="T109">
        <v>276</v>
      </c>
    </row>
    <row r="110" spans="1:20" x14ac:dyDescent="0.2">
      <c r="A110" t="s">
        <v>31</v>
      </c>
      <c r="B110" t="s">
        <v>464</v>
      </c>
      <c r="C110">
        <v>11</v>
      </c>
      <c r="D110">
        <v>6</v>
      </c>
      <c r="E110">
        <f t="shared" si="12"/>
        <v>17</v>
      </c>
      <c r="F110">
        <v>235</v>
      </c>
      <c r="G110">
        <f t="shared" si="13"/>
        <v>25</v>
      </c>
      <c r="H110">
        <v>13</v>
      </c>
      <c r="I110">
        <v>12</v>
      </c>
      <c r="J110">
        <f t="shared" si="11"/>
        <v>277</v>
      </c>
      <c r="K110" s="21"/>
      <c r="L110">
        <v>17</v>
      </c>
      <c r="M110">
        <v>25</v>
      </c>
      <c r="N110">
        <v>235</v>
      </c>
      <c r="O110">
        <f t="shared" si="14"/>
        <v>42</v>
      </c>
      <c r="Q110" t="s">
        <v>464</v>
      </c>
      <c r="R110">
        <v>63</v>
      </c>
      <c r="T110">
        <v>277</v>
      </c>
    </row>
    <row r="111" spans="1:20" x14ac:dyDescent="0.2">
      <c r="A111" t="s">
        <v>32</v>
      </c>
      <c r="B111" t="s">
        <v>464</v>
      </c>
      <c r="C111">
        <v>20</v>
      </c>
      <c r="D111">
        <v>5</v>
      </c>
      <c r="E111">
        <f t="shared" si="12"/>
        <v>25</v>
      </c>
      <c r="F111">
        <v>210</v>
      </c>
      <c r="G111">
        <f t="shared" si="13"/>
        <v>38</v>
      </c>
      <c r="H111">
        <v>19</v>
      </c>
      <c r="I111">
        <v>19</v>
      </c>
      <c r="J111">
        <f t="shared" si="11"/>
        <v>273</v>
      </c>
      <c r="K111" s="21"/>
      <c r="L111">
        <v>25</v>
      </c>
      <c r="M111">
        <v>38</v>
      </c>
      <c r="N111">
        <v>210</v>
      </c>
      <c r="O111">
        <f t="shared" si="14"/>
        <v>63</v>
      </c>
      <c r="Q111" t="s">
        <v>464</v>
      </c>
      <c r="R111">
        <v>74</v>
      </c>
      <c r="T111">
        <v>273</v>
      </c>
    </row>
    <row r="112" spans="1:20" x14ac:dyDescent="0.2">
      <c r="A112" t="s">
        <v>33</v>
      </c>
      <c r="B112" t="s">
        <v>464</v>
      </c>
      <c r="C112">
        <v>19</v>
      </c>
      <c r="D112">
        <v>5</v>
      </c>
      <c r="E112">
        <f t="shared" si="12"/>
        <v>24</v>
      </c>
      <c r="F112">
        <v>202</v>
      </c>
      <c r="G112">
        <f t="shared" si="13"/>
        <v>50</v>
      </c>
      <c r="H112">
        <v>16</v>
      </c>
      <c r="I112">
        <v>34</v>
      </c>
      <c r="J112">
        <f t="shared" si="11"/>
        <v>276</v>
      </c>
      <c r="K112" s="21"/>
      <c r="L112">
        <v>24</v>
      </c>
      <c r="M112">
        <v>50</v>
      </c>
      <c r="N112">
        <v>202</v>
      </c>
      <c r="O112">
        <f t="shared" si="14"/>
        <v>74</v>
      </c>
      <c r="Q112" t="s">
        <v>464</v>
      </c>
      <c r="R112">
        <v>51</v>
      </c>
      <c r="T112">
        <v>276</v>
      </c>
    </row>
    <row r="113" spans="1:20" x14ac:dyDescent="0.2">
      <c r="A113" t="s">
        <v>34</v>
      </c>
      <c r="B113" t="s">
        <v>464</v>
      </c>
      <c r="C113">
        <v>12</v>
      </c>
      <c r="D113">
        <v>4</v>
      </c>
      <c r="E113">
        <f t="shared" si="12"/>
        <v>16</v>
      </c>
      <c r="F113">
        <v>227</v>
      </c>
      <c r="G113">
        <f t="shared" si="13"/>
        <v>35</v>
      </c>
      <c r="H113">
        <v>22</v>
      </c>
      <c r="I113">
        <v>13</v>
      </c>
      <c r="J113">
        <f t="shared" si="11"/>
        <v>278</v>
      </c>
      <c r="K113" s="21"/>
      <c r="L113">
        <v>16</v>
      </c>
      <c r="M113">
        <v>35</v>
      </c>
      <c r="N113">
        <v>227</v>
      </c>
      <c r="O113">
        <f t="shared" si="14"/>
        <v>51</v>
      </c>
      <c r="Q113" t="s">
        <v>464</v>
      </c>
      <c r="R113">
        <v>39</v>
      </c>
      <c r="T113">
        <v>278</v>
      </c>
    </row>
    <row r="114" spans="1:20" x14ac:dyDescent="0.2">
      <c r="A114" t="s">
        <v>35</v>
      </c>
      <c r="B114" t="s">
        <v>464</v>
      </c>
      <c r="C114">
        <v>14</v>
      </c>
      <c r="D114">
        <v>3</v>
      </c>
      <c r="E114">
        <f t="shared" si="12"/>
        <v>17</v>
      </c>
      <c r="F114">
        <v>223</v>
      </c>
      <c r="G114">
        <f t="shared" si="13"/>
        <v>22</v>
      </c>
      <c r="H114">
        <v>9</v>
      </c>
      <c r="I114">
        <v>13</v>
      </c>
      <c r="J114">
        <f t="shared" si="11"/>
        <v>262</v>
      </c>
      <c r="K114" s="21"/>
      <c r="L114">
        <v>17</v>
      </c>
      <c r="M114">
        <v>22</v>
      </c>
      <c r="N114">
        <v>223</v>
      </c>
      <c r="O114">
        <f t="shared" si="14"/>
        <v>39</v>
      </c>
      <c r="Q114" t="s">
        <v>465</v>
      </c>
      <c r="R114">
        <v>77</v>
      </c>
      <c r="T114">
        <v>262</v>
      </c>
    </row>
    <row r="115" spans="1:20" x14ac:dyDescent="0.2">
      <c r="A115" t="s">
        <v>36</v>
      </c>
      <c r="B115" t="s">
        <v>465</v>
      </c>
      <c r="C115">
        <v>32</v>
      </c>
      <c r="D115">
        <v>5</v>
      </c>
      <c r="E115">
        <f t="shared" si="12"/>
        <v>37</v>
      </c>
      <c r="F115">
        <v>189</v>
      </c>
      <c r="G115">
        <f t="shared" si="13"/>
        <v>40</v>
      </c>
      <c r="H115">
        <v>14</v>
      </c>
      <c r="I115">
        <v>26</v>
      </c>
      <c r="J115">
        <f t="shared" si="11"/>
        <v>266</v>
      </c>
      <c r="K115" s="21"/>
      <c r="L115">
        <v>37</v>
      </c>
      <c r="M115">
        <v>40</v>
      </c>
      <c r="N115">
        <v>189</v>
      </c>
      <c r="O115">
        <f t="shared" si="14"/>
        <v>77</v>
      </c>
      <c r="Q115" t="s">
        <v>465</v>
      </c>
      <c r="R115">
        <v>56</v>
      </c>
      <c r="T115">
        <v>266</v>
      </c>
    </row>
    <row r="116" spans="1:20" x14ac:dyDescent="0.2">
      <c r="A116" t="s">
        <v>37</v>
      </c>
      <c r="B116" t="s">
        <v>465</v>
      </c>
      <c r="C116">
        <v>14</v>
      </c>
      <c r="D116">
        <v>4</v>
      </c>
      <c r="E116">
        <f t="shared" si="12"/>
        <v>18</v>
      </c>
      <c r="F116">
        <v>218</v>
      </c>
      <c r="G116">
        <f t="shared" si="13"/>
        <v>38</v>
      </c>
      <c r="H116">
        <v>10</v>
      </c>
      <c r="I116">
        <v>28</v>
      </c>
      <c r="J116">
        <f t="shared" si="11"/>
        <v>274</v>
      </c>
      <c r="K116" s="21"/>
      <c r="L116">
        <v>18</v>
      </c>
      <c r="M116">
        <v>38</v>
      </c>
      <c r="N116">
        <v>218</v>
      </c>
      <c r="O116">
        <f t="shared" si="14"/>
        <v>56</v>
      </c>
      <c r="Q116" t="s">
        <v>465</v>
      </c>
      <c r="R116">
        <v>65</v>
      </c>
      <c r="T116">
        <v>274</v>
      </c>
    </row>
    <row r="117" spans="1:20" x14ac:dyDescent="0.2">
      <c r="A117" t="s">
        <v>38</v>
      </c>
      <c r="B117" t="s">
        <v>465</v>
      </c>
      <c r="C117">
        <v>9</v>
      </c>
      <c r="D117">
        <v>10</v>
      </c>
      <c r="E117">
        <f t="shared" si="12"/>
        <v>19</v>
      </c>
      <c r="F117">
        <v>213</v>
      </c>
      <c r="G117">
        <f t="shared" si="13"/>
        <v>46</v>
      </c>
      <c r="H117">
        <v>17</v>
      </c>
      <c r="I117">
        <v>29</v>
      </c>
      <c r="J117">
        <f t="shared" si="11"/>
        <v>278</v>
      </c>
      <c r="K117" s="21"/>
      <c r="L117">
        <v>19</v>
      </c>
      <c r="M117">
        <v>46</v>
      </c>
      <c r="N117">
        <v>213</v>
      </c>
      <c r="O117">
        <f t="shared" si="14"/>
        <v>65</v>
      </c>
      <c r="Q117" t="s">
        <v>465</v>
      </c>
      <c r="R117">
        <v>86</v>
      </c>
      <c r="T117">
        <v>278</v>
      </c>
    </row>
    <row r="118" spans="1:20" x14ac:dyDescent="0.2">
      <c r="A118" t="s">
        <v>39</v>
      </c>
      <c r="B118" t="s">
        <v>465</v>
      </c>
      <c r="C118">
        <v>29</v>
      </c>
      <c r="D118">
        <v>5</v>
      </c>
      <c r="E118">
        <f t="shared" si="12"/>
        <v>34</v>
      </c>
      <c r="F118">
        <v>189</v>
      </c>
      <c r="G118">
        <f t="shared" si="13"/>
        <v>52</v>
      </c>
      <c r="H118">
        <v>28</v>
      </c>
      <c r="I118">
        <v>24</v>
      </c>
      <c r="J118">
        <f t="shared" si="11"/>
        <v>275</v>
      </c>
      <c r="K118" s="21"/>
      <c r="L118">
        <v>34</v>
      </c>
      <c r="M118">
        <v>52</v>
      </c>
      <c r="N118">
        <v>189</v>
      </c>
      <c r="O118">
        <f t="shared" si="14"/>
        <v>86</v>
      </c>
      <c r="Q118" t="s">
        <v>465</v>
      </c>
      <c r="R118">
        <v>93</v>
      </c>
      <c r="T118">
        <v>275</v>
      </c>
    </row>
    <row r="119" spans="1:20" x14ac:dyDescent="0.2">
      <c r="A119" t="s">
        <v>40</v>
      </c>
      <c r="B119" t="s">
        <v>465</v>
      </c>
      <c r="C119">
        <v>41</v>
      </c>
      <c r="D119">
        <v>13</v>
      </c>
      <c r="E119">
        <f t="shared" si="12"/>
        <v>54</v>
      </c>
      <c r="F119">
        <v>182</v>
      </c>
      <c r="G119">
        <f t="shared" si="13"/>
        <v>39</v>
      </c>
      <c r="H119">
        <v>17</v>
      </c>
      <c r="I119">
        <v>22</v>
      </c>
      <c r="J119">
        <f t="shared" si="11"/>
        <v>275</v>
      </c>
      <c r="K119" s="21"/>
      <c r="L119">
        <v>54</v>
      </c>
      <c r="M119">
        <v>39</v>
      </c>
      <c r="N119">
        <v>182</v>
      </c>
      <c r="O119">
        <f t="shared" si="14"/>
        <v>93</v>
      </c>
      <c r="Q119" t="s">
        <v>465</v>
      </c>
      <c r="R119">
        <v>60</v>
      </c>
      <c r="T119">
        <v>275</v>
      </c>
    </row>
    <row r="120" spans="1:20" x14ac:dyDescent="0.2">
      <c r="A120" t="s">
        <v>41</v>
      </c>
      <c r="B120" t="s">
        <v>465</v>
      </c>
      <c r="C120">
        <v>10</v>
      </c>
      <c r="D120">
        <v>10</v>
      </c>
      <c r="E120">
        <f t="shared" si="12"/>
        <v>20</v>
      </c>
      <c r="F120">
        <v>216</v>
      </c>
      <c r="G120">
        <f t="shared" si="13"/>
        <v>40</v>
      </c>
      <c r="H120">
        <v>9</v>
      </c>
      <c r="I120">
        <v>31</v>
      </c>
      <c r="J120">
        <f t="shared" si="11"/>
        <v>276</v>
      </c>
      <c r="K120" s="21"/>
      <c r="L120">
        <v>20</v>
      </c>
      <c r="M120">
        <v>40</v>
      </c>
      <c r="N120">
        <v>216</v>
      </c>
      <c r="O120">
        <f t="shared" si="14"/>
        <v>60</v>
      </c>
      <c r="Q120" t="s">
        <v>466</v>
      </c>
      <c r="R120">
        <v>68</v>
      </c>
      <c r="T120">
        <v>276</v>
      </c>
    </row>
    <row r="121" spans="1:20" x14ac:dyDescent="0.2">
      <c r="A121" t="s">
        <v>42</v>
      </c>
      <c r="B121" t="s">
        <v>466</v>
      </c>
      <c r="C121">
        <v>11</v>
      </c>
      <c r="D121">
        <v>5</v>
      </c>
      <c r="E121">
        <f t="shared" si="12"/>
        <v>16</v>
      </c>
      <c r="F121">
        <v>208</v>
      </c>
      <c r="G121">
        <f t="shared" si="13"/>
        <v>52</v>
      </c>
      <c r="H121">
        <v>15</v>
      </c>
      <c r="I121">
        <v>37</v>
      </c>
      <c r="J121">
        <f t="shared" si="11"/>
        <v>276</v>
      </c>
      <c r="K121" s="21"/>
      <c r="L121">
        <v>16</v>
      </c>
      <c r="M121">
        <v>52</v>
      </c>
      <c r="N121">
        <v>208</v>
      </c>
      <c r="O121">
        <f t="shared" si="14"/>
        <v>68</v>
      </c>
      <c r="Q121" t="s">
        <v>466</v>
      </c>
      <c r="R121">
        <v>53</v>
      </c>
      <c r="T121">
        <v>276</v>
      </c>
    </row>
    <row r="122" spans="1:20" x14ac:dyDescent="0.2">
      <c r="A122" t="s">
        <v>43</v>
      </c>
      <c r="B122" t="s">
        <v>466</v>
      </c>
      <c r="C122">
        <v>11</v>
      </c>
      <c r="D122">
        <v>6</v>
      </c>
      <c r="E122">
        <f t="shared" si="12"/>
        <v>17</v>
      </c>
      <c r="F122">
        <v>222</v>
      </c>
      <c r="G122">
        <f t="shared" si="13"/>
        <v>36</v>
      </c>
      <c r="H122">
        <v>13</v>
      </c>
      <c r="I122">
        <v>23</v>
      </c>
      <c r="J122">
        <f t="shared" si="11"/>
        <v>275</v>
      </c>
      <c r="K122" s="21"/>
      <c r="L122">
        <v>17</v>
      </c>
      <c r="M122">
        <v>36</v>
      </c>
      <c r="N122">
        <v>222</v>
      </c>
      <c r="O122">
        <f t="shared" si="14"/>
        <v>53</v>
      </c>
      <c r="Q122" t="s">
        <v>466</v>
      </c>
      <c r="R122">
        <v>58</v>
      </c>
      <c r="T122">
        <v>275</v>
      </c>
    </row>
    <row r="123" spans="1:20" x14ac:dyDescent="0.2">
      <c r="A123" t="s">
        <v>44</v>
      </c>
      <c r="B123" t="s">
        <v>466</v>
      </c>
      <c r="C123">
        <v>8</v>
      </c>
      <c r="D123">
        <v>8</v>
      </c>
      <c r="E123">
        <f t="shared" si="12"/>
        <v>16</v>
      </c>
      <c r="F123">
        <v>213</v>
      </c>
      <c r="G123">
        <f t="shared" si="13"/>
        <v>42</v>
      </c>
      <c r="H123">
        <v>17</v>
      </c>
      <c r="I123">
        <v>25</v>
      </c>
      <c r="J123">
        <f t="shared" si="11"/>
        <v>271</v>
      </c>
      <c r="K123" s="21"/>
      <c r="L123">
        <v>16</v>
      </c>
      <c r="M123">
        <v>42</v>
      </c>
      <c r="N123">
        <v>213</v>
      </c>
      <c r="O123">
        <f t="shared" si="14"/>
        <v>58</v>
      </c>
      <c r="Q123" t="s">
        <v>466</v>
      </c>
      <c r="R123">
        <v>144</v>
      </c>
      <c r="T123">
        <v>271</v>
      </c>
    </row>
    <row r="124" spans="1:20" x14ac:dyDescent="0.2">
      <c r="A124" t="s">
        <v>45</v>
      </c>
      <c r="B124" t="s">
        <v>466</v>
      </c>
      <c r="C124">
        <v>8</v>
      </c>
      <c r="D124">
        <v>20</v>
      </c>
      <c r="E124">
        <f t="shared" si="12"/>
        <v>28</v>
      </c>
      <c r="F124">
        <v>129</v>
      </c>
      <c r="G124">
        <f t="shared" si="13"/>
        <v>116</v>
      </c>
      <c r="H124">
        <v>18</v>
      </c>
      <c r="I124">
        <v>98</v>
      </c>
      <c r="J124">
        <f t="shared" si="11"/>
        <v>273</v>
      </c>
      <c r="K124" s="21"/>
      <c r="L124">
        <v>28</v>
      </c>
      <c r="M124">
        <v>116</v>
      </c>
      <c r="N124">
        <v>129</v>
      </c>
      <c r="O124">
        <f t="shared" si="14"/>
        <v>144</v>
      </c>
      <c r="Q124" t="s">
        <v>466</v>
      </c>
      <c r="R124">
        <v>62</v>
      </c>
      <c r="T124">
        <v>273</v>
      </c>
    </row>
    <row r="125" spans="1:20" x14ac:dyDescent="0.2">
      <c r="A125" t="s">
        <v>46</v>
      </c>
      <c r="B125" t="s">
        <v>466</v>
      </c>
      <c r="C125">
        <v>22</v>
      </c>
      <c r="D125">
        <v>6</v>
      </c>
      <c r="E125">
        <f t="shared" si="12"/>
        <v>28</v>
      </c>
      <c r="F125">
        <v>214</v>
      </c>
      <c r="G125">
        <f t="shared" si="13"/>
        <v>34</v>
      </c>
      <c r="H125">
        <v>12</v>
      </c>
      <c r="I125">
        <v>22</v>
      </c>
      <c r="J125">
        <f t="shared" si="11"/>
        <v>276</v>
      </c>
      <c r="K125" s="21"/>
      <c r="L125">
        <v>28</v>
      </c>
      <c r="M125">
        <v>34</v>
      </c>
      <c r="N125">
        <v>214</v>
      </c>
      <c r="O125">
        <f t="shared" si="14"/>
        <v>62</v>
      </c>
      <c r="Q125" t="s">
        <v>466</v>
      </c>
      <c r="R125">
        <v>55</v>
      </c>
      <c r="T125">
        <v>276</v>
      </c>
    </row>
    <row r="126" spans="1:20" x14ac:dyDescent="0.2">
      <c r="A126" t="s">
        <v>47</v>
      </c>
      <c r="B126" t="s">
        <v>466</v>
      </c>
      <c r="C126">
        <v>18</v>
      </c>
      <c r="D126">
        <v>10</v>
      </c>
      <c r="E126">
        <f t="shared" si="12"/>
        <v>28</v>
      </c>
      <c r="F126">
        <v>221</v>
      </c>
      <c r="G126">
        <f t="shared" si="13"/>
        <v>27</v>
      </c>
      <c r="H126">
        <v>12</v>
      </c>
      <c r="I126">
        <v>15</v>
      </c>
      <c r="J126">
        <f t="shared" si="11"/>
        <v>276</v>
      </c>
      <c r="K126" s="21"/>
      <c r="L126">
        <v>28</v>
      </c>
      <c r="M126">
        <v>27</v>
      </c>
      <c r="N126">
        <v>221</v>
      </c>
      <c r="O126">
        <f t="shared" si="14"/>
        <v>55</v>
      </c>
      <c r="Q126" t="s">
        <v>467</v>
      </c>
      <c r="R126">
        <v>82</v>
      </c>
      <c r="T126">
        <v>276</v>
      </c>
    </row>
    <row r="127" spans="1:20" x14ac:dyDescent="0.2">
      <c r="A127" t="s">
        <v>48</v>
      </c>
      <c r="B127" t="s">
        <v>467</v>
      </c>
      <c r="C127">
        <v>26</v>
      </c>
      <c r="D127">
        <v>5</v>
      </c>
      <c r="E127">
        <f t="shared" si="12"/>
        <v>31</v>
      </c>
      <c r="F127">
        <v>192</v>
      </c>
      <c r="G127">
        <f t="shared" si="13"/>
        <v>51</v>
      </c>
      <c r="H127">
        <v>15</v>
      </c>
      <c r="I127">
        <v>36</v>
      </c>
      <c r="J127">
        <f t="shared" si="11"/>
        <v>274</v>
      </c>
      <c r="K127" s="21"/>
      <c r="L127">
        <v>31</v>
      </c>
      <c r="M127">
        <v>51</v>
      </c>
      <c r="N127">
        <v>192</v>
      </c>
      <c r="O127">
        <f t="shared" si="14"/>
        <v>82</v>
      </c>
      <c r="Q127" t="s">
        <v>467</v>
      </c>
      <c r="R127">
        <v>136</v>
      </c>
      <c r="T127">
        <v>274</v>
      </c>
    </row>
    <row r="128" spans="1:20" x14ac:dyDescent="0.2">
      <c r="A128" t="s">
        <v>49</v>
      </c>
      <c r="B128" t="s">
        <v>467</v>
      </c>
      <c r="C128">
        <v>82</v>
      </c>
      <c r="D128">
        <v>16</v>
      </c>
      <c r="E128">
        <f t="shared" si="12"/>
        <v>98</v>
      </c>
      <c r="F128">
        <v>142</v>
      </c>
      <c r="G128">
        <f t="shared" si="13"/>
        <v>38</v>
      </c>
      <c r="H128">
        <v>12</v>
      </c>
      <c r="I128">
        <v>26</v>
      </c>
      <c r="J128">
        <f t="shared" si="11"/>
        <v>278</v>
      </c>
      <c r="K128" s="21"/>
      <c r="L128">
        <v>98</v>
      </c>
      <c r="M128">
        <v>38</v>
      </c>
      <c r="N128">
        <v>142</v>
      </c>
      <c r="O128">
        <f t="shared" si="14"/>
        <v>136</v>
      </c>
      <c r="Q128" t="s">
        <v>467</v>
      </c>
      <c r="R128">
        <v>141</v>
      </c>
      <c r="T128">
        <v>278</v>
      </c>
    </row>
    <row r="129" spans="1:20" x14ac:dyDescent="0.2">
      <c r="A129" t="s">
        <v>50</v>
      </c>
      <c r="B129" t="s">
        <v>467</v>
      </c>
      <c r="C129">
        <v>70</v>
      </c>
      <c r="D129">
        <v>36</v>
      </c>
      <c r="E129">
        <f t="shared" si="12"/>
        <v>106</v>
      </c>
      <c r="F129">
        <v>139</v>
      </c>
      <c r="G129">
        <f t="shared" si="13"/>
        <v>35</v>
      </c>
      <c r="H129">
        <v>11</v>
      </c>
      <c r="I129">
        <v>24</v>
      </c>
      <c r="J129">
        <f t="shared" si="11"/>
        <v>280</v>
      </c>
      <c r="K129" s="21"/>
      <c r="L129">
        <v>106</v>
      </c>
      <c r="M129">
        <v>35</v>
      </c>
      <c r="N129">
        <v>139</v>
      </c>
      <c r="O129">
        <f t="shared" si="14"/>
        <v>141</v>
      </c>
      <c r="Q129" t="s">
        <v>467</v>
      </c>
      <c r="R129">
        <v>60</v>
      </c>
      <c r="T129">
        <v>280</v>
      </c>
    </row>
    <row r="130" spans="1:20" x14ac:dyDescent="0.2">
      <c r="A130" t="s">
        <v>51</v>
      </c>
      <c r="B130" t="s">
        <v>467</v>
      </c>
      <c r="C130">
        <v>19</v>
      </c>
      <c r="D130">
        <v>7</v>
      </c>
      <c r="E130">
        <f t="shared" si="12"/>
        <v>26</v>
      </c>
      <c r="F130">
        <v>212</v>
      </c>
      <c r="G130">
        <f t="shared" si="13"/>
        <v>34</v>
      </c>
      <c r="H130">
        <v>10</v>
      </c>
      <c r="I130">
        <v>24</v>
      </c>
      <c r="J130">
        <f t="shared" si="11"/>
        <v>272</v>
      </c>
      <c r="K130" s="21"/>
      <c r="L130">
        <v>26</v>
      </c>
      <c r="M130">
        <v>34</v>
      </c>
      <c r="N130">
        <v>212</v>
      </c>
      <c r="O130">
        <f t="shared" si="14"/>
        <v>60</v>
      </c>
      <c r="Q130" t="s">
        <v>467</v>
      </c>
      <c r="R130">
        <v>85</v>
      </c>
      <c r="T130">
        <v>272</v>
      </c>
    </row>
    <row r="131" spans="1:20" x14ac:dyDescent="0.2">
      <c r="A131" t="s">
        <v>52</v>
      </c>
      <c r="B131" t="s">
        <v>467</v>
      </c>
      <c r="C131">
        <v>25</v>
      </c>
      <c r="D131">
        <v>10</v>
      </c>
      <c r="E131">
        <f t="shared" si="12"/>
        <v>35</v>
      </c>
      <c r="F131">
        <v>189</v>
      </c>
      <c r="G131">
        <f t="shared" si="13"/>
        <v>50</v>
      </c>
      <c r="H131">
        <v>13</v>
      </c>
      <c r="I131">
        <v>37</v>
      </c>
      <c r="J131">
        <f t="shared" ref="J131:J132" si="15">SUM(E131:G131)</f>
        <v>274</v>
      </c>
      <c r="K131" s="21"/>
      <c r="L131">
        <v>35</v>
      </c>
      <c r="M131">
        <v>50</v>
      </c>
      <c r="N131">
        <v>189</v>
      </c>
      <c r="O131">
        <f t="shared" si="14"/>
        <v>85</v>
      </c>
      <c r="Q131" t="s">
        <v>467</v>
      </c>
      <c r="R131">
        <v>119</v>
      </c>
      <c r="T131">
        <v>274</v>
      </c>
    </row>
    <row r="132" spans="1:20" x14ac:dyDescent="0.2">
      <c r="A132" t="s">
        <v>53</v>
      </c>
      <c r="B132" t="s">
        <v>467</v>
      </c>
      <c r="C132">
        <v>39</v>
      </c>
      <c r="D132">
        <v>50</v>
      </c>
      <c r="E132">
        <f t="shared" si="12"/>
        <v>89</v>
      </c>
      <c r="F132">
        <v>153</v>
      </c>
      <c r="G132">
        <f t="shared" si="13"/>
        <v>30</v>
      </c>
      <c r="H132">
        <v>13</v>
      </c>
      <c r="I132">
        <v>17</v>
      </c>
      <c r="J132">
        <f t="shared" si="15"/>
        <v>272</v>
      </c>
      <c r="K132" s="21"/>
      <c r="L132">
        <v>89</v>
      </c>
      <c r="M132">
        <v>30</v>
      </c>
      <c r="N132">
        <v>153</v>
      </c>
      <c r="O132">
        <f t="shared" si="14"/>
        <v>119</v>
      </c>
      <c r="T132">
        <v>272</v>
      </c>
    </row>
  </sheetData>
  <mergeCells count="1">
    <mergeCell ref="AU1:AU7"/>
  </mergeCells>
  <pageMargins left="0.7" right="0.7" top="0.75" bottom="0.75" header="0.3" footer="0.3"/>
  <pageSetup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1EA13-4BD0-9E4B-9EFE-D2A76121F3BE}">
  <dimension ref="A1:U55"/>
  <sheetViews>
    <sheetView workbookViewId="0">
      <selection activeCell="U1" sqref="U1:U5"/>
    </sheetView>
  </sheetViews>
  <sheetFormatPr baseColWidth="10" defaultRowHeight="16" x14ac:dyDescent="0.2"/>
  <sheetData>
    <row r="1" spans="1:21" ht="68" x14ac:dyDescent="0.2">
      <c r="A1" s="7" t="s">
        <v>679</v>
      </c>
      <c r="B1" s="7" t="s">
        <v>680</v>
      </c>
      <c r="C1" s="7" t="s">
        <v>681</v>
      </c>
      <c r="D1" s="7" t="s">
        <v>682</v>
      </c>
      <c r="F1" s="7" t="s">
        <v>761</v>
      </c>
      <c r="G1" s="7" t="s">
        <v>762</v>
      </c>
      <c r="O1" s="7" t="s">
        <v>753</v>
      </c>
      <c r="P1" s="7" t="s">
        <v>758</v>
      </c>
      <c r="Q1" s="7" t="s">
        <v>759</v>
      </c>
      <c r="R1" s="7" t="s">
        <v>760</v>
      </c>
      <c r="T1" s="7" t="s">
        <v>761</v>
      </c>
      <c r="U1" s="7" t="s">
        <v>763</v>
      </c>
    </row>
    <row r="2" spans="1:21" x14ac:dyDescent="0.2">
      <c r="A2">
        <v>37</v>
      </c>
      <c r="B2">
        <v>40</v>
      </c>
      <c r="C2">
        <v>39</v>
      </c>
      <c r="D2">
        <v>51</v>
      </c>
      <c r="F2">
        <v>1</v>
      </c>
      <c r="G2" s="87">
        <f>AVERAGE(A2:A7)</f>
        <v>48.833333333333336</v>
      </c>
      <c r="O2" s="79">
        <v>0.13602941176470587</v>
      </c>
      <c r="P2" s="79">
        <v>0.14492753623188406</v>
      </c>
      <c r="Q2" s="79">
        <v>0.1407942238267148</v>
      </c>
      <c r="R2" s="79">
        <v>0.18279569892473119</v>
      </c>
      <c r="T2" s="69">
        <v>1</v>
      </c>
      <c r="U2" s="79">
        <f>AVERAGE(O2:O7)</f>
        <v>0.17793927122891318</v>
      </c>
    </row>
    <row r="3" spans="1:21" x14ac:dyDescent="0.2">
      <c r="A3">
        <v>35</v>
      </c>
      <c r="B3">
        <v>38</v>
      </c>
      <c r="C3">
        <v>54</v>
      </c>
      <c r="D3">
        <v>76</v>
      </c>
      <c r="F3">
        <v>2</v>
      </c>
      <c r="G3" s="87">
        <f>AVERAGE(B2:B35)</f>
        <v>48.882352941176471</v>
      </c>
      <c r="O3" s="79">
        <v>0.12681159420289856</v>
      </c>
      <c r="P3" s="79">
        <v>0.1366906474820144</v>
      </c>
      <c r="Q3" s="79">
        <v>0.19424460431654678</v>
      </c>
      <c r="R3" s="79">
        <v>0.2814814814814815</v>
      </c>
      <c r="T3" s="69">
        <v>2</v>
      </c>
      <c r="U3" s="79">
        <f>AVERAGE(P2:P35)</f>
        <v>0.17830239349999763</v>
      </c>
    </row>
    <row r="4" spans="1:21" x14ac:dyDescent="0.2">
      <c r="A4">
        <v>66</v>
      </c>
      <c r="B4">
        <v>43</v>
      </c>
      <c r="C4">
        <v>65</v>
      </c>
      <c r="D4">
        <v>114</v>
      </c>
      <c r="F4">
        <v>3</v>
      </c>
      <c r="G4" s="87">
        <f>AVERAGE(C2:C37)</f>
        <v>56.555555555555557</v>
      </c>
      <c r="O4" s="79">
        <v>0.24264705882352941</v>
      </c>
      <c r="P4" s="79">
        <v>0.15808823529411764</v>
      </c>
      <c r="Q4" s="79">
        <v>0.23722627737226276</v>
      </c>
      <c r="R4" s="79">
        <v>0.41605839416058393</v>
      </c>
      <c r="T4" s="69">
        <v>3</v>
      </c>
      <c r="U4" s="79">
        <f>AVERAGE(Q2:Q37)</f>
        <v>0.20558350946734025</v>
      </c>
    </row>
    <row r="5" spans="1:21" x14ac:dyDescent="0.2">
      <c r="A5">
        <v>71</v>
      </c>
      <c r="B5">
        <v>85</v>
      </c>
      <c r="C5">
        <v>56</v>
      </c>
      <c r="D5">
        <v>52</v>
      </c>
      <c r="F5">
        <v>40</v>
      </c>
      <c r="G5" s="87">
        <f>AVERAGE(D2:D55)</f>
        <v>78.092592592592595</v>
      </c>
      <c r="O5" s="79">
        <v>0.25724637681159418</v>
      </c>
      <c r="P5" s="79">
        <v>0.30909090909090908</v>
      </c>
      <c r="Q5" s="79">
        <v>0.20289855072463769</v>
      </c>
      <c r="R5" s="79">
        <v>0.18840579710144928</v>
      </c>
      <c r="T5" s="69">
        <v>40</v>
      </c>
      <c r="U5" s="79">
        <f>AVERAGE(R2:R55)</f>
        <v>0.2842826722905421</v>
      </c>
    </row>
    <row r="6" spans="1:21" x14ac:dyDescent="0.2">
      <c r="A6">
        <v>42</v>
      </c>
      <c r="B6">
        <v>35</v>
      </c>
      <c r="C6">
        <v>48</v>
      </c>
      <c r="D6">
        <v>80</v>
      </c>
      <c r="O6" s="79">
        <v>0.15217391304347827</v>
      </c>
      <c r="P6" s="79">
        <v>0.12867647058823528</v>
      </c>
      <c r="Q6" s="79">
        <v>0.17266187050359713</v>
      </c>
      <c r="R6" s="79">
        <v>0.28985507246376813</v>
      </c>
    </row>
    <row r="7" spans="1:21" x14ac:dyDescent="0.2">
      <c r="A7">
        <v>42</v>
      </c>
      <c r="B7">
        <v>40</v>
      </c>
      <c r="C7">
        <v>86</v>
      </c>
      <c r="D7">
        <v>89</v>
      </c>
      <c r="O7" s="79">
        <v>0.15272727272727274</v>
      </c>
      <c r="P7" s="79">
        <v>0.14492753623188406</v>
      </c>
      <c r="Q7" s="79">
        <v>0.31159420289855072</v>
      </c>
      <c r="R7" s="79">
        <v>0.32246376811594202</v>
      </c>
    </row>
    <row r="8" spans="1:21" x14ac:dyDescent="0.2">
      <c r="B8">
        <v>41</v>
      </c>
      <c r="C8">
        <v>45</v>
      </c>
      <c r="D8">
        <v>103</v>
      </c>
      <c r="P8" s="79">
        <v>0.14855072463768115</v>
      </c>
      <c r="Q8" s="79">
        <v>0.16423357664233576</v>
      </c>
      <c r="R8" s="79">
        <v>0.37318840579710144</v>
      </c>
    </row>
    <row r="9" spans="1:21" x14ac:dyDescent="0.2">
      <c r="B9">
        <v>42</v>
      </c>
      <c r="C9">
        <v>75</v>
      </c>
      <c r="D9">
        <v>62</v>
      </c>
      <c r="P9" s="79">
        <v>0.15217391304347827</v>
      </c>
      <c r="Q9" s="79">
        <v>0.27272727272727271</v>
      </c>
      <c r="R9" s="79">
        <v>0.22302158273381295</v>
      </c>
    </row>
    <row r="10" spans="1:21" x14ac:dyDescent="0.2">
      <c r="B10">
        <v>78</v>
      </c>
      <c r="C10">
        <v>60</v>
      </c>
      <c r="D10">
        <v>51</v>
      </c>
      <c r="P10" s="79">
        <v>0.2857142857142857</v>
      </c>
      <c r="Q10" s="79">
        <v>0.21818181818181817</v>
      </c>
      <c r="R10" s="79">
        <v>0.18279569892473119</v>
      </c>
    </row>
    <row r="11" spans="1:21" x14ac:dyDescent="0.2">
      <c r="B11">
        <v>37</v>
      </c>
      <c r="C11">
        <v>57</v>
      </c>
      <c r="D11">
        <v>51</v>
      </c>
      <c r="P11" s="79">
        <v>0.13454545454545455</v>
      </c>
      <c r="Q11" s="79">
        <v>0.20652173913043478</v>
      </c>
      <c r="R11" s="79">
        <v>0.18345323741007194</v>
      </c>
    </row>
    <row r="12" spans="1:21" x14ac:dyDescent="0.2">
      <c r="B12">
        <v>51</v>
      </c>
      <c r="C12">
        <v>60</v>
      </c>
      <c r="D12">
        <v>63</v>
      </c>
      <c r="P12" s="79">
        <v>0.18478260869565216</v>
      </c>
      <c r="Q12" s="79">
        <v>0.21818181818181817</v>
      </c>
      <c r="R12" s="79">
        <v>0.23076923076923078</v>
      </c>
    </row>
    <row r="13" spans="1:21" x14ac:dyDescent="0.2">
      <c r="B13">
        <v>39</v>
      </c>
      <c r="C13">
        <v>77</v>
      </c>
      <c r="D13">
        <v>65</v>
      </c>
      <c r="P13" s="79">
        <v>0.14181818181818182</v>
      </c>
      <c r="Q13" s="79">
        <v>0.27797833935018051</v>
      </c>
      <c r="R13" s="79">
        <v>0.23985239852398524</v>
      </c>
    </row>
    <row r="14" spans="1:21" x14ac:dyDescent="0.2">
      <c r="B14">
        <v>46</v>
      </c>
      <c r="C14">
        <v>42</v>
      </c>
      <c r="D14">
        <v>102</v>
      </c>
      <c r="P14" s="79">
        <v>0.16727272727272727</v>
      </c>
      <c r="Q14" s="79">
        <v>0.15217391304347827</v>
      </c>
      <c r="R14" s="79">
        <v>0.36956521739130432</v>
      </c>
    </row>
    <row r="15" spans="1:21" x14ac:dyDescent="0.2">
      <c r="B15">
        <v>39</v>
      </c>
      <c r="C15">
        <v>49</v>
      </c>
      <c r="D15">
        <v>70</v>
      </c>
      <c r="P15" s="79">
        <v>0.13978494623655913</v>
      </c>
      <c r="Q15" s="79">
        <v>0.17753623188405798</v>
      </c>
      <c r="R15" s="79">
        <v>0.27131782945736432</v>
      </c>
    </row>
    <row r="16" spans="1:21" x14ac:dyDescent="0.2">
      <c r="B16">
        <v>39</v>
      </c>
      <c r="C16">
        <v>43</v>
      </c>
      <c r="D16">
        <v>65</v>
      </c>
      <c r="P16" s="79">
        <v>0.13928571428571429</v>
      </c>
      <c r="Q16" s="79">
        <v>0.15808823529411764</v>
      </c>
      <c r="R16" s="79">
        <v>0.23985239852398524</v>
      </c>
    </row>
    <row r="17" spans="2:18" x14ac:dyDescent="0.2">
      <c r="B17">
        <v>47</v>
      </c>
      <c r="C17">
        <v>49</v>
      </c>
      <c r="D17">
        <v>75</v>
      </c>
      <c r="P17" s="79">
        <v>0.1709090909090909</v>
      </c>
      <c r="Q17" s="79">
        <v>0.18702290076335878</v>
      </c>
      <c r="R17" s="79">
        <v>0.2808988764044944</v>
      </c>
    </row>
    <row r="18" spans="2:18" x14ac:dyDescent="0.2">
      <c r="B18">
        <v>58</v>
      </c>
      <c r="C18">
        <v>37</v>
      </c>
      <c r="D18">
        <v>91</v>
      </c>
      <c r="P18" s="79">
        <v>0.21090909090909091</v>
      </c>
      <c r="Q18" s="79">
        <v>0.13553113553113552</v>
      </c>
      <c r="R18" s="79">
        <v>0.32851985559566788</v>
      </c>
    </row>
    <row r="19" spans="2:18" x14ac:dyDescent="0.2">
      <c r="B19">
        <v>52</v>
      </c>
      <c r="C19">
        <v>37</v>
      </c>
      <c r="D19">
        <v>91</v>
      </c>
      <c r="P19" s="79">
        <v>0.19047619047619047</v>
      </c>
      <c r="Q19" s="79">
        <v>0.13309352517985612</v>
      </c>
      <c r="R19" s="79">
        <v>0.33211678832116787</v>
      </c>
    </row>
    <row r="20" spans="2:18" x14ac:dyDescent="0.2">
      <c r="B20">
        <v>67</v>
      </c>
      <c r="C20">
        <v>39</v>
      </c>
      <c r="D20">
        <v>74</v>
      </c>
      <c r="P20" s="79">
        <v>0.25</v>
      </c>
      <c r="Q20" s="79">
        <v>0.14181818181818182</v>
      </c>
      <c r="R20" s="79">
        <v>0.26811594202898553</v>
      </c>
    </row>
    <row r="21" spans="2:18" x14ac:dyDescent="0.2">
      <c r="B21">
        <v>58</v>
      </c>
      <c r="C21">
        <v>39</v>
      </c>
      <c r="D21">
        <v>103</v>
      </c>
      <c r="P21" s="79">
        <v>0.21323529411764705</v>
      </c>
      <c r="Q21" s="79">
        <v>0.1407942238267148</v>
      </c>
      <c r="R21" s="79">
        <v>0.36785714285714288</v>
      </c>
    </row>
    <row r="22" spans="2:18" x14ac:dyDescent="0.2">
      <c r="B22">
        <v>57</v>
      </c>
      <c r="C22">
        <v>71</v>
      </c>
      <c r="D22">
        <v>157</v>
      </c>
      <c r="P22" s="79">
        <v>0.20727272727272728</v>
      </c>
      <c r="Q22" s="79">
        <v>0.2610294117647059</v>
      </c>
      <c r="R22" s="79">
        <v>0.5688405797101449</v>
      </c>
    </row>
    <row r="23" spans="2:18" x14ac:dyDescent="0.2">
      <c r="B23">
        <v>57</v>
      </c>
      <c r="C23">
        <v>65</v>
      </c>
      <c r="D23">
        <v>122</v>
      </c>
      <c r="P23" s="79">
        <v>0.20430107526881722</v>
      </c>
      <c r="Q23" s="79">
        <v>0.23550724637681159</v>
      </c>
      <c r="R23" s="79">
        <v>0.43727598566308246</v>
      </c>
    </row>
    <row r="24" spans="2:18" x14ac:dyDescent="0.2">
      <c r="B24">
        <v>48</v>
      </c>
      <c r="C24">
        <v>41</v>
      </c>
      <c r="D24">
        <v>67</v>
      </c>
      <c r="P24" s="79">
        <v>0.1708185053380783</v>
      </c>
      <c r="Q24" s="79">
        <v>0.14748201438848921</v>
      </c>
      <c r="R24" s="79">
        <v>0.24542124542124541</v>
      </c>
    </row>
    <row r="25" spans="2:18" x14ac:dyDescent="0.2">
      <c r="B25">
        <v>37</v>
      </c>
      <c r="C25">
        <v>42</v>
      </c>
      <c r="D25">
        <v>85</v>
      </c>
      <c r="P25" s="79">
        <v>0.13454545454545455</v>
      </c>
      <c r="Q25" s="79">
        <v>0.15328467153284672</v>
      </c>
      <c r="R25" s="79">
        <v>0.31021897810218979</v>
      </c>
    </row>
    <row r="26" spans="2:18" x14ac:dyDescent="0.2">
      <c r="B26">
        <v>38</v>
      </c>
      <c r="C26">
        <v>93</v>
      </c>
      <c r="D26">
        <v>78</v>
      </c>
      <c r="P26" s="79">
        <v>0.13768115942028986</v>
      </c>
      <c r="Q26" s="79">
        <v>0.33818181818181819</v>
      </c>
      <c r="R26" s="79">
        <v>0.28158844765342961</v>
      </c>
    </row>
    <row r="27" spans="2:18" x14ac:dyDescent="0.2">
      <c r="B27">
        <v>62</v>
      </c>
      <c r="C27">
        <v>94</v>
      </c>
      <c r="D27">
        <v>55</v>
      </c>
      <c r="P27" s="79">
        <v>0.23754789272030652</v>
      </c>
      <c r="Q27" s="79">
        <v>0.33691756272401435</v>
      </c>
      <c r="R27" s="79">
        <v>0.20220588235294118</v>
      </c>
    </row>
    <row r="28" spans="2:18" x14ac:dyDescent="0.2">
      <c r="B28">
        <v>48</v>
      </c>
      <c r="C28">
        <v>46</v>
      </c>
      <c r="D28">
        <v>75</v>
      </c>
      <c r="P28" s="79">
        <v>0.17328519855595667</v>
      </c>
      <c r="Q28" s="79">
        <v>0.16606498194945848</v>
      </c>
      <c r="R28" s="79">
        <v>0.26978417266187049</v>
      </c>
    </row>
    <row r="29" spans="2:18" x14ac:dyDescent="0.2">
      <c r="B29">
        <v>73</v>
      </c>
      <c r="C29">
        <v>63</v>
      </c>
      <c r="D29">
        <v>51</v>
      </c>
      <c r="P29" s="79">
        <v>0.26449275362318841</v>
      </c>
      <c r="Q29" s="79">
        <v>0.2290909090909091</v>
      </c>
      <c r="R29" s="79">
        <v>0.18345323741007194</v>
      </c>
    </row>
    <row r="30" spans="2:18" x14ac:dyDescent="0.2">
      <c r="B30">
        <v>49</v>
      </c>
      <c r="C30">
        <v>73</v>
      </c>
      <c r="D30">
        <v>73</v>
      </c>
      <c r="P30" s="79">
        <v>0.18490566037735848</v>
      </c>
      <c r="Q30" s="79">
        <v>0.26739926739926739</v>
      </c>
      <c r="R30" s="79">
        <v>0.26545454545454544</v>
      </c>
    </row>
    <row r="31" spans="2:18" x14ac:dyDescent="0.2">
      <c r="B31">
        <v>46</v>
      </c>
      <c r="C31">
        <v>65</v>
      </c>
      <c r="D31">
        <v>81</v>
      </c>
      <c r="P31" s="79">
        <v>0.16487455197132617</v>
      </c>
      <c r="Q31" s="79">
        <v>0.24074074074074073</v>
      </c>
      <c r="R31" s="79">
        <v>0.29562043795620441</v>
      </c>
    </row>
    <row r="32" spans="2:18" x14ac:dyDescent="0.2">
      <c r="B32">
        <v>45</v>
      </c>
      <c r="C32">
        <v>76</v>
      </c>
      <c r="D32">
        <v>76</v>
      </c>
      <c r="P32" s="79">
        <v>0.16544117647058823</v>
      </c>
      <c r="Q32" s="79">
        <v>0.27536231884057971</v>
      </c>
      <c r="R32" s="79">
        <v>0.27536231884057971</v>
      </c>
    </row>
    <row r="33" spans="2:18" x14ac:dyDescent="0.2">
      <c r="B33">
        <v>39</v>
      </c>
      <c r="C33">
        <v>43</v>
      </c>
      <c r="D33">
        <v>42</v>
      </c>
      <c r="P33" s="79">
        <v>0.14285714285714285</v>
      </c>
      <c r="Q33" s="79">
        <v>0.15412186379928317</v>
      </c>
      <c r="R33" s="79">
        <v>0.15162454873646208</v>
      </c>
    </row>
    <row r="34" spans="2:18" x14ac:dyDescent="0.2">
      <c r="B34">
        <v>46</v>
      </c>
      <c r="C34">
        <v>62</v>
      </c>
      <c r="D34">
        <v>63</v>
      </c>
      <c r="P34" s="79">
        <v>0.17293233082706766</v>
      </c>
      <c r="Q34" s="79">
        <v>0.22463768115942029</v>
      </c>
      <c r="R34" s="79">
        <v>0.23076923076923078</v>
      </c>
    </row>
    <row r="35" spans="2:18" x14ac:dyDescent="0.2">
      <c r="B35">
        <v>42</v>
      </c>
      <c r="C35">
        <v>56</v>
      </c>
      <c r="D35">
        <v>74</v>
      </c>
      <c r="P35" s="79">
        <v>0.1494661921708185</v>
      </c>
      <c r="Q35" s="79">
        <v>0.20363636363636364</v>
      </c>
      <c r="R35" s="79">
        <v>0.26811594202898553</v>
      </c>
    </row>
    <row r="36" spans="2:18" x14ac:dyDescent="0.2">
      <c r="C36">
        <v>46</v>
      </c>
      <c r="D36">
        <v>51</v>
      </c>
      <c r="Q36" s="79">
        <v>0.16788321167883211</v>
      </c>
      <c r="R36" s="79">
        <v>0.18345323741007194</v>
      </c>
    </row>
    <row r="37" spans="2:18" x14ac:dyDescent="0.2">
      <c r="C37">
        <v>43</v>
      </c>
      <c r="D37">
        <v>39</v>
      </c>
      <c r="Q37" s="79">
        <v>0.15636363636363637</v>
      </c>
      <c r="R37" s="79">
        <v>0.14885496183206107</v>
      </c>
    </row>
    <row r="38" spans="2:18" x14ac:dyDescent="0.2">
      <c r="D38">
        <v>77</v>
      </c>
      <c r="R38" s="79">
        <v>0.28947368421052633</v>
      </c>
    </row>
    <row r="39" spans="2:18" x14ac:dyDescent="0.2">
      <c r="D39">
        <v>56</v>
      </c>
      <c r="R39" s="79">
        <v>0.20437956204379562</v>
      </c>
    </row>
    <row r="40" spans="2:18" x14ac:dyDescent="0.2">
      <c r="D40">
        <v>65</v>
      </c>
      <c r="R40" s="79">
        <v>0.23381294964028776</v>
      </c>
    </row>
    <row r="41" spans="2:18" x14ac:dyDescent="0.2">
      <c r="D41">
        <v>86</v>
      </c>
      <c r="R41" s="79">
        <v>0.31272727272727274</v>
      </c>
    </row>
    <row r="42" spans="2:18" x14ac:dyDescent="0.2">
      <c r="D42">
        <v>93</v>
      </c>
      <c r="R42" s="79">
        <v>0.33818181818181819</v>
      </c>
    </row>
    <row r="43" spans="2:18" x14ac:dyDescent="0.2">
      <c r="D43">
        <v>60</v>
      </c>
      <c r="R43" s="79">
        <v>0.21739130434782608</v>
      </c>
    </row>
    <row r="44" spans="2:18" x14ac:dyDescent="0.2">
      <c r="D44">
        <v>68</v>
      </c>
      <c r="R44" s="79">
        <v>0.24637681159420291</v>
      </c>
    </row>
    <row r="45" spans="2:18" x14ac:dyDescent="0.2">
      <c r="D45">
        <v>53</v>
      </c>
      <c r="R45" s="79">
        <v>0.19272727272727272</v>
      </c>
    </row>
    <row r="46" spans="2:18" x14ac:dyDescent="0.2">
      <c r="D46">
        <v>58</v>
      </c>
      <c r="R46" s="79">
        <v>0.2140221402214022</v>
      </c>
    </row>
    <row r="47" spans="2:18" x14ac:dyDescent="0.2">
      <c r="D47">
        <v>144</v>
      </c>
      <c r="R47" s="79">
        <v>0.52747252747252749</v>
      </c>
    </row>
    <row r="48" spans="2:18" x14ac:dyDescent="0.2">
      <c r="D48">
        <v>62</v>
      </c>
      <c r="R48" s="79">
        <v>0.22463768115942029</v>
      </c>
    </row>
    <row r="49" spans="4:18" x14ac:dyDescent="0.2">
      <c r="D49">
        <v>55</v>
      </c>
      <c r="R49" s="79">
        <v>0.19927536231884058</v>
      </c>
    </row>
    <row r="50" spans="4:18" x14ac:dyDescent="0.2">
      <c r="D50">
        <v>82</v>
      </c>
      <c r="R50" s="79">
        <v>0.29927007299270075</v>
      </c>
    </row>
    <row r="51" spans="4:18" x14ac:dyDescent="0.2">
      <c r="D51">
        <v>136</v>
      </c>
      <c r="R51" s="79">
        <v>0.48920863309352519</v>
      </c>
    </row>
    <row r="52" spans="4:18" x14ac:dyDescent="0.2">
      <c r="D52">
        <v>141</v>
      </c>
      <c r="R52" s="79">
        <v>0.50357142857142856</v>
      </c>
    </row>
    <row r="53" spans="4:18" x14ac:dyDescent="0.2">
      <c r="D53">
        <v>60</v>
      </c>
      <c r="R53" s="79">
        <v>0.22058823529411764</v>
      </c>
    </row>
    <row r="54" spans="4:18" x14ac:dyDescent="0.2">
      <c r="D54">
        <v>85</v>
      </c>
      <c r="R54" s="79">
        <v>0.31021897810218979</v>
      </c>
    </row>
    <row r="55" spans="4:18" x14ac:dyDescent="0.2">
      <c r="D55">
        <v>119</v>
      </c>
      <c r="R55" s="79">
        <v>0.4375</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9E4B0-4B3C-F840-919A-B153988CCFCB}">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Charts</vt:lpstr>
      </vt:variant>
      <vt:variant>
        <vt:i4>3</vt:i4>
      </vt:variant>
    </vt:vector>
  </HeadingPairs>
  <TitlesOfParts>
    <vt:vector size="16" baseType="lpstr">
      <vt:lpstr>raw dose gDNA miscellus</vt:lpstr>
      <vt:lpstr>tallied gDNA of raw dose data</vt:lpstr>
      <vt:lpstr>list of outliers</vt:lpstr>
      <vt:lpstr>T-test loss vs no loss</vt:lpstr>
      <vt:lpstr>T-test all dubius vs. pratensis</vt:lpstr>
      <vt:lpstr>T-test natural dub vs prat</vt:lpstr>
      <vt:lpstr>T-test syn dub vs. prat</vt:lpstr>
      <vt:lpstr>T-test syn vs. nat</vt:lpstr>
      <vt:lpstr>ANOVA natural populations</vt:lpstr>
      <vt:lpstr>ANOVA across syn lines</vt:lpstr>
      <vt:lpstr>ANOVA S1vsS2vsS3vsNat</vt:lpstr>
      <vt:lpstr>rate of diploidization</vt:lpstr>
      <vt:lpstr>ANOVA lines vs generation</vt:lpstr>
      <vt:lpstr>chart all gDNA loss</vt:lpstr>
      <vt:lpstr>chart natural misc gDNA</vt:lpstr>
      <vt:lpstr>chart synthetic misc gDNA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Reviewer3</dc:creator>
  <cp:lastModifiedBy>IEJT</cp:lastModifiedBy>
  <cp:lastPrinted>2022-10-09T19:53:38Z</cp:lastPrinted>
  <dcterms:created xsi:type="dcterms:W3CDTF">2022-03-28T17:30:06Z</dcterms:created>
  <dcterms:modified xsi:type="dcterms:W3CDTF">2023-05-27T22:56:15Z</dcterms:modified>
</cp:coreProperties>
</file>