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2600"/>
  </bookViews>
  <sheets>
    <sheet name="Sheet_new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<sst xmlns="http://schemas.openxmlformats.org/spreadsheetml/2006/main" count="51" uniqueCount="42">
  <si>
    <t>Framework</t>
  </si>
  <si>
    <t>BatchSize</t>
  </si>
  <si>
    <t>Latency, ms</t>
  </si>
  <si>
    <t>Per Latency, ms</t>
  </si>
  <si>
    <t>Throughput
((1000/latency)*batchsize)</t>
  </si>
  <si>
    <t>Latency Speedup
(TRT / original)</t>
  </si>
  <si>
    <t>Throughput speedup
(TRT / original)</t>
  </si>
  <si>
    <t>CLI</t>
  </si>
  <si>
    <t>Hand-Detection</t>
  </si>
  <si>
    <t>Pytorch - FP16</t>
  </si>
  <si>
    <t>python3 test.py --weights weights/best-hand.pt --data hand.yaml --batch-size=1 --img-size 1</t>
  </si>
  <si>
    <t>python3 test.py --weights weights/best-hand.pt --data hand.yaml --batch-size=1 --img-size 8</t>
  </si>
  <si>
    <t>python3 test.py --weights weights/best-hand.pt --data hand.yaml --batch-size=1 --img-size 16</t>
  </si>
  <si>
    <t>python3 test.py --weights weights/best-hand.pt --data hand.yaml --batch-size=1 --img-size 32</t>
  </si>
  <si>
    <t>Tensorrt - FP16</t>
  </si>
  <si>
    <t>python yolov5_trt12-test-batch.py 1 /root/ws/datasets_1100/</t>
  </si>
  <si>
    <t>python yolov5_trt12-test-batch.py 8 /root/ws/datasets_1100/</t>
  </si>
  <si>
    <t>python yolov5_trt12-test-batch.py 16 /root/ws/datasets_1100/</t>
  </si>
  <si>
    <t>python yolov5_trt12-test-batch.py 32 /root/ws/datasets_1100/</t>
  </si>
  <si>
    <t>Tensorrt - INT8</t>
  </si>
  <si>
    <t>python yolov5_trt12_int8-test-batch.py 1 /root/ws/datasets_1100/</t>
  </si>
  <si>
    <t>python yolov5_trt12_int8-test-batch.py 8 /root/ws/datasets_1100/</t>
  </si>
  <si>
    <t>python yolov5_trt12_int8-test-batch.py 16 /root/ws/datasets_1100/</t>
  </si>
  <si>
    <t>python yolov5_trt12_int8-test-batch.py 32 /root/ws/datasets_1100/</t>
  </si>
  <si>
    <t>只包含推理过程的时间统计，不包含图片预处理、NMS流程</t>
  </si>
  <si>
    <t>Type</t>
  </si>
  <si>
    <t>Accuracy</t>
  </si>
  <si>
    <t>AP @0.5</t>
  </si>
  <si>
    <t>AP @0.75</t>
  </si>
  <si>
    <t>AP medium</t>
  </si>
  <si>
    <t>AP large</t>
  </si>
  <si>
    <t>FPS</t>
  </si>
  <si>
    <t>Jetson Xavier</t>
  </si>
  <si>
    <t>Tesla T4</t>
  </si>
  <si>
    <t>RTX3090</t>
  </si>
  <si>
    <t>Pytorch</t>
  </si>
  <si>
    <t>FLOAT</t>
  </si>
  <si>
    <t>Tensorrt</t>
  </si>
  <si>
    <t>FP32</t>
  </si>
  <si>
    <t>FP16</t>
  </si>
  <si>
    <t>INT8</t>
  </si>
  <si>
    <t>Gesture-Classify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</si>
</sst>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178" formatCode="0.0%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16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19" fillId="29" borderId="19" applyNumberFormat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7" fillId="11" borderId="19" applyNumberFormat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13" fillId="0" borderId="18" applyNumberFormat="false" applyFill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2" fillId="13" borderId="17" applyNumberFormat="false" applyAlignment="false" applyProtection="false">
      <alignment vertical="center"/>
    </xf>
    <xf numFmtId="0" fontId="11" fillId="11" borderId="16" applyNumberFormat="false" applyAlignment="false" applyProtection="false">
      <alignment vertical="center"/>
    </xf>
    <xf numFmtId="0" fontId="10" fillId="0" borderId="15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0" fillId="7" borderId="14" applyNumberFormat="false" applyFont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0" borderId="15" applyNumberFormat="false" applyFill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4" fillId="0" borderId="13" applyNumberFormat="false" applyFill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0" borderId="12" applyNumberFormat="false" applyFill="false" applyAlignment="false" applyProtection="false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6" xfId="0" applyBorder="true">
      <alignment vertic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178" fontId="0" fillId="0" borderId="0" xfId="0" applyNumberFormat="true">
      <alignment vertical="center"/>
    </xf>
    <xf numFmtId="178" fontId="0" fillId="0" borderId="6" xfId="0" applyNumberFormat="true" applyBorder="true">
      <alignment vertical="center"/>
    </xf>
    <xf numFmtId="0" fontId="0" fillId="0" borderId="8" xfId="0" applyBorder="true">
      <alignment vertical="center"/>
    </xf>
    <xf numFmtId="0" fontId="0" fillId="0" borderId="5" xfId="0" applyBorder="true">
      <alignment vertical="center"/>
    </xf>
    <xf numFmtId="177" fontId="0" fillId="0" borderId="0" xfId="0" applyNumberFormat="true">
      <alignment vertical="center"/>
    </xf>
    <xf numFmtId="0" fontId="0" fillId="0" borderId="9" xfId="0" applyFont="true" applyBorder="true" applyAlignment="true">
      <alignment horizontal="center" vertical="center"/>
    </xf>
    <xf numFmtId="0" fontId="0" fillId="0" borderId="3" xfId="0" applyFont="true" applyBorder="true" applyAlignment="true">
      <alignment horizontal="center" vertical="center"/>
    </xf>
    <xf numFmtId="0" fontId="0" fillId="0" borderId="10" xfId="0" applyFont="true" applyBorder="true" applyAlignment="true">
      <alignment horizontal="center" vertical="center"/>
    </xf>
    <xf numFmtId="0" fontId="0" fillId="0" borderId="6" xfId="0" applyFont="true" applyBorder="true" applyAlignment="true">
      <alignment horizontal="center" vertical="center"/>
    </xf>
    <xf numFmtId="0" fontId="0" fillId="0" borderId="6" xfId="0" applyFont="true" applyBorder="true">
      <alignment vertical="center"/>
    </xf>
    <xf numFmtId="0" fontId="0" fillId="0" borderId="11" xfId="0" applyFont="true" applyBorder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176" fontId="0" fillId="0" borderId="0" xfId="0" applyNumberFormat="true" applyFont="true" applyAlignment="true">
      <alignment horizontal="right" vertical="center"/>
    </xf>
    <xf numFmtId="176" fontId="0" fillId="0" borderId="6" xfId="0" applyNumberFormat="true" applyFont="true" applyBorder="true" applyAlignment="true">
      <alignment horizontal="right" vertical="center"/>
    </xf>
    <xf numFmtId="177" fontId="0" fillId="0" borderId="3" xfId="0" applyNumberFormat="true" applyFont="true" applyBorder="true" applyAlignment="true">
      <alignment horizontal="center" vertical="center" wrapText="true"/>
    </xf>
    <xf numFmtId="0" fontId="0" fillId="0" borderId="3" xfId="0" applyFont="true" applyBorder="true" applyAlignment="true">
      <alignment horizontal="center" vertical="center" wrapText="true"/>
    </xf>
    <xf numFmtId="177" fontId="0" fillId="0" borderId="6" xfId="0" applyNumberFormat="true" applyFont="true" applyBorder="true">
      <alignment vertical="center"/>
    </xf>
    <xf numFmtId="177" fontId="0" fillId="0" borderId="0" xfId="0" applyNumberFormat="true" applyFont="true" applyAlignment="true">
      <alignment horizontal="right" vertical="center"/>
    </xf>
    <xf numFmtId="0" fontId="0" fillId="0" borderId="0" xfId="0" applyFont="true" applyAlignment="true">
      <alignment horizontal="right" vertical="center"/>
    </xf>
    <xf numFmtId="176" fontId="0" fillId="0" borderId="6" xfId="0" applyNumberFormat="true" applyFont="true" applyBorder="true" applyAlignment="true">
      <alignment horizontal="right" vertical="center"/>
    </xf>
    <xf numFmtId="177" fontId="0" fillId="0" borderId="6" xfId="0" applyNumberFormat="true" applyFont="true" applyBorder="true" applyAlignment="true">
      <alignment horizontal="right" vertical="center"/>
    </xf>
    <xf numFmtId="0" fontId="0" fillId="0" borderId="6" xfId="0" applyFont="true" applyBorder="true" applyAlignment="true">
      <alignment horizontal="right" vertical="center"/>
    </xf>
    <xf numFmtId="0" fontId="0" fillId="0" borderId="2" xfId="0" applyFont="true" applyBorder="true" applyAlignment="true">
      <alignment horizontal="center" vertical="center"/>
    </xf>
    <xf numFmtId="0" fontId="0" fillId="0" borderId="5" xfId="0" applyFont="true" applyBorder="true" applyAlignment="true">
      <alignment horizontal="center" vertical="center"/>
    </xf>
    <xf numFmtId="0" fontId="0" fillId="0" borderId="8" xfId="0" applyFont="true" applyBorder="true">
      <alignment vertical="center"/>
    </xf>
    <xf numFmtId="0" fontId="0" fillId="0" borderId="5" xfId="0" applyFont="true" applyBorder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false"/>
    <c:plotArea>
      <c:layout>
        <c:manualLayout>
          <c:layoutTarget val="inner"/>
          <c:xMode val="edge"/>
          <c:yMode val="edge"/>
          <c:x val="0.167026620048779"/>
          <c:y val="0.195596158350902"/>
          <c:w val="0.828805555555555"/>
          <c:h val="0.594143827594284"/>
        </c:manualLayout>
      </c:layout>
      <c:scatterChart>
        <c:scatterStyle val="lineMarker"/>
        <c:varyColors val="false"/>
        <c:ser>
          <c:idx val="1"/>
          <c:order val="0"/>
          <c:tx>
            <c:strRef>
              <c:f>Sheet_new!$B$3</c:f>
              <c:strCache>
                <c:ptCount val="1"/>
                <c:pt idx="0">
                  <c:v>Pytorch - FP16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Sheet_new!$E$3:$E$6</c:f>
              <c:numCache>
                <c:formatCode>0.00_ </c:formatCode>
                <c:ptCount val="4"/>
                <c:pt idx="0">
                  <c:v>18.8</c:v>
                </c:pt>
                <c:pt idx="1">
                  <c:v>2.3</c:v>
                </c:pt>
                <c:pt idx="2">
                  <c:v>1.7</c:v>
                </c:pt>
                <c:pt idx="3">
                  <c:v>1.5</c:v>
                </c:pt>
              </c:numCache>
            </c:numRef>
          </c:xVal>
          <c:yVal>
            <c:numRef>
              <c:f>Sheet_new!$F$3:$F$6</c:f>
              <c:numCache>
                <c:formatCode>0_ </c:formatCode>
                <c:ptCount val="4"/>
                <c:pt idx="0">
                  <c:v>53.1914893617021</c:v>
                </c:pt>
                <c:pt idx="1">
                  <c:v>434.782608695652</c:v>
                </c:pt>
                <c:pt idx="2">
                  <c:v>588.235294117647</c:v>
                </c:pt>
                <c:pt idx="3">
                  <c:v>666.666666666667</c:v>
                </c:pt>
              </c:numCache>
            </c:numRef>
          </c:yVal>
          <c:smooth val="false"/>
        </c:ser>
        <c:ser>
          <c:idx val="0"/>
          <c:order val="1"/>
          <c:tx>
            <c:strRef>
              <c:f>Sheet_new!$B$7</c:f>
              <c:strCache>
                <c:ptCount val="1"/>
                <c:pt idx="0">
                  <c:v>Tensorrt - FP16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Sheet_new!$E$7:$E$10</c:f>
              <c:numCache>
                <c:formatCode>0.00_ </c:formatCode>
                <c:ptCount val="4"/>
                <c:pt idx="0">
                  <c:v>2.8</c:v>
                </c:pt>
                <c:pt idx="1">
                  <c:v>1.1125</c:v>
                </c:pt>
                <c:pt idx="2">
                  <c:v>0.87125</c:v>
                </c:pt>
                <c:pt idx="3">
                  <c:v>0.756875</c:v>
                </c:pt>
              </c:numCache>
            </c:numRef>
          </c:xVal>
          <c:yVal>
            <c:numRef>
              <c:f>Sheet_new!$F$7:$F$10</c:f>
              <c:numCache>
                <c:formatCode>0_ </c:formatCode>
                <c:ptCount val="4"/>
                <c:pt idx="0">
                  <c:v>357.142857142857</c:v>
                </c:pt>
                <c:pt idx="1">
                  <c:v>898.876404494382</c:v>
                </c:pt>
                <c:pt idx="2">
                  <c:v>1147.77618364419</c:v>
                </c:pt>
                <c:pt idx="3">
                  <c:v>1321.22213047069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Sheet_new!$B$11</c:f>
              <c:strCache>
                <c:ptCount val="1"/>
                <c:pt idx="0">
                  <c:v>Tensorrt - INT8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Sheet_new!$E$11:$E$14</c:f>
              <c:numCache>
                <c:formatCode>0.00_ </c:formatCode>
                <c:ptCount val="4"/>
                <c:pt idx="0">
                  <c:v>2.59</c:v>
                </c:pt>
                <c:pt idx="1">
                  <c:v>0.9175</c:v>
                </c:pt>
                <c:pt idx="2">
                  <c:v>0.7525</c:v>
                </c:pt>
                <c:pt idx="3">
                  <c:v>0.6734375</c:v>
                </c:pt>
              </c:numCache>
            </c:numRef>
          </c:xVal>
          <c:yVal>
            <c:numRef>
              <c:f>Sheet_new!$F$11:$F$14</c:f>
              <c:numCache>
                <c:formatCode>0_ </c:formatCode>
                <c:ptCount val="4"/>
                <c:pt idx="0">
                  <c:v>386.100386100386</c:v>
                </c:pt>
                <c:pt idx="1">
                  <c:v>1089.91825613079</c:v>
                </c:pt>
                <c:pt idx="2">
                  <c:v>1328.90365448505</c:v>
                </c:pt>
                <c:pt idx="3">
                  <c:v>1484.91879350348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27870322"/>
        <c:axId val="145957809"/>
      </c:scatterChart>
      <c:valAx>
        <c:axId val="227870322"/>
        <c:scaling>
          <c:orientation val="minMax"/>
        </c:scaling>
        <c:delete val="false"/>
        <c:axPos val="b"/>
        <c:numFmt formatCode="0.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957809"/>
        <c:crosses val="autoZero"/>
        <c:crossBetween val="midCat"/>
      </c:valAx>
      <c:valAx>
        <c:axId val="14595780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8703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1262380</xdr:colOff>
      <xdr:row>14</xdr:row>
      <xdr:rowOff>92075</xdr:rowOff>
    </xdr:from>
    <xdr:to>
      <xdr:col>8</xdr:col>
      <xdr:colOff>4491355</xdr:colOff>
      <xdr:row>31</xdr:row>
      <xdr:rowOff>69850</xdr:rowOff>
    </xdr:to>
    <xdr:graphicFrame>
      <xdr:nvGraphicFramePr>
        <xdr:cNvPr id="11" name="图表 10"/>
        <xdr:cNvGraphicFramePr/>
      </xdr:nvGraphicFramePr>
      <xdr:xfrm>
        <a:off x="8028940" y="3025775"/>
        <a:ext cx="5946775" cy="3540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zoomScale="115" zoomScaleNormal="115" workbookViewId="0">
      <selection activeCell="I13" sqref="I13"/>
    </sheetView>
  </sheetViews>
  <sheetFormatPr defaultColWidth="8.8" defaultRowHeight="16.5"/>
  <cols>
    <col min="1" max="1" width="13" customWidth="true"/>
    <col min="2" max="2" width="12.84" customWidth="true"/>
    <col min="3" max="3" width="9.82" customWidth="true"/>
    <col min="4" max="4" width="8.95333333333333" customWidth="true"/>
    <col min="5" max="5" width="10.78" customWidth="true"/>
    <col min="6" max="6" width="15.6466666666667" style="15" customWidth="true"/>
    <col min="7" max="7" width="14" customWidth="true"/>
    <col min="8" max="8" width="14.5333333333333" customWidth="true"/>
    <col min="9" max="9" width="47.3" customWidth="true"/>
    <col min="10" max="10" width="18.9" customWidth="true"/>
    <col min="11" max="11" width="10.4" customWidth="true"/>
  </cols>
  <sheetData>
    <row r="1" spans="1:9">
      <c r="A1" s="1"/>
      <c r="B1" s="16" t="s">
        <v>0</v>
      </c>
      <c r="C1" s="17" t="s">
        <v>1</v>
      </c>
      <c r="D1" s="17" t="s">
        <v>2</v>
      </c>
      <c r="E1" s="17" t="s">
        <v>3</v>
      </c>
      <c r="F1" s="25" t="s">
        <v>4</v>
      </c>
      <c r="G1" s="26" t="s">
        <v>5</v>
      </c>
      <c r="H1" s="26" t="s">
        <v>6</v>
      </c>
      <c r="I1" s="33" t="s">
        <v>7</v>
      </c>
    </row>
    <row r="2" spans="1:9">
      <c r="A2" s="4"/>
      <c r="B2" s="18"/>
      <c r="C2" s="19"/>
      <c r="D2" s="20"/>
      <c r="E2" s="20"/>
      <c r="F2" s="27"/>
      <c r="G2" s="20"/>
      <c r="H2" s="20"/>
      <c r="I2" s="34"/>
    </row>
    <row r="3" spans="1:9">
      <c r="A3" s="8" t="s">
        <v>8</v>
      </c>
      <c r="B3" s="21" t="s">
        <v>9</v>
      </c>
      <c r="C3" s="22">
        <v>1</v>
      </c>
      <c r="D3" s="23">
        <v>18.8</v>
      </c>
      <c r="E3" s="23">
        <f>D3/C3</f>
        <v>18.8</v>
      </c>
      <c r="F3" s="28">
        <f t="shared" ref="F3:F14" si="0">1000*C3/D3</f>
        <v>53.1914893617021</v>
      </c>
      <c r="G3" s="29" t="str">
        <f>ROUND((D3/C3)/$D$3,2)&amp;"x"</f>
        <v>1x</v>
      </c>
      <c r="H3" s="29" t="str">
        <f>ROUND(F3/$F$3,2)&amp;"x"</f>
        <v>1x</v>
      </c>
      <c r="I3" s="35" t="s">
        <v>10</v>
      </c>
    </row>
    <row r="4" spans="1:9">
      <c r="A4" s="8"/>
      <c r="B4" s="21"/>
      <c r="C4" s="22">
        <v>8</v>
      </c>
      <c r="D4" s="23">
        <v>18.4</v>
      </c>
      <c r="E4" s="23">
        <f t="shared" ref="E4:E14" si="1">D4/C4</f>
        <v>2.3</v>
      </c>
      <c r="F4" s="28">
        <f t="shared" si="0"/>
        <v>434.782608695652</v>
      </c>
      <c r="G4" s="29" t="str">
        <f t="shared" ref="G4:G14" si="2">ROUND((D4/C4)/$D$3,2)&amp;"x"</f>
        <v>0.12x</v>
      </c>
      <c r="H4" s="29" t="str">
        <f t="shared" ref="H4:H14" si="3">ROUND(F4/$F$3,2)&amp;"x"</f>
        <v>8.17x</v>
      </c>
      <c r="I4" s="35" t="s">
        <v>11</v>
      </c>
    </row>
    <row r="5" spans="1:9">
      <c r="A5" s="8"/>
      <c r="B5" s="21"/>
      <c r="C5" s="22">
        <v>16</v>
      </c>
      <c r="D5" s="23">
        <v>27.2</v>
      </c>
      <c r="E5" s="23">
        <f>D5/C5</f>
        <v>1.7</v>
      </c>
      <c r="F5" s="28">
        <f t="shared" si="0"/>
        <v>588.235294117647</v>
      </c>
      <c r="G5" s="29" t="str">
        <f t="shared" si="2"/>
        <v>0.09x</v>
      </c>
      <c r="H5" s="29" t="str">
        <f t="shared" si="3"/>
        <v>11.06x</v>
      </c>
      <c r="I5" s="35" t="s">
        <v>12</v>
      </c>
    </row>
    <row r="6" spans="1:9">
      <c r="A6" s="8"/>
      <c r="B6" s="21"/>
      <c r="C6" s="22">
        <v>32</v>
      </c>
      <c r="D6" s="23">
        <v>48</v>
      </c>
      <c r="E6" s="23">
        <f t="shared" si="1"/>
        <v>1.5</v>
      </c>
      <c r="F6" s="28">
        <f t="shared" si="0"/>
        <v>666.666666666667</v>
      </c>
      <c r="G6" s="29" t="str">
        <f t="shared" si="2"/>
        <v>0.08x</v>
      </c>
      <c r="H6" s="29" t="str">
        <f t="shared" si="3"/>
        <v>12.53x</v>
      </c>
      <c r="I6" s="35" t="s">
        <v>13</v>
      </c>
    </row>
    <row r="7" spans="1:9">
      <c r="A7" s="8"/>
      <c r="B7" s="21" t="s">
        <v>14</v>
      </c>
      <c r="C7" s="22">
        <v>1</v>
      </c>
      <c r="D7" s="23">
        <v>2.8</v>
      </c>
      <c r="E7" s="23">
        <f t="shared" si="1"/>
        <v>2.8</v>
      </c>
      <c r="F7" s="28">
        <f t="shared" si="0"/>
        <v>357.142857142857</v>
      </c>
      <c r="G7" s="29" t="str">
        <f t="shared" si="2"/>
        <v>0.15x</v>
      </c>
      <c r="H7" s="29" t="str">
        <f t="shared" si="3"/>
        <v>6.71x</v>
      </c>
      <c r="I7" s="35" t="s">
        <v>15</v>
      </c>
    </row>
    <row r="8" spans="1:9">
      <c r="A8" s="8"/>
      <c r="B8" s="21"/>
      <c r="C8" s="22">
        <v>8</v>
      </c>
      <c r="D8" s="23">
        <v>8.9</v>
      </c>
      <c r="E8" s="23">
        <f t="shared" si="1"/>
        <v>1.1125</v>
      </c>
      <c r="F8" s="28">
        <f t="shared" si="0"/>
        <v>898.876404494382</v>
      </c>
      <c r="G8" s="29" t="str">
        <f t="shared" si="2"/>
        <v>0.06x</v>
      </c>
      <c r="H8" s="29" t="str">
        <f t="shared" si="3"/>
        <v>16.9x</v>
      </c>
      <c r="I8" s="35" t="s">
        <v>16</v>
      </c>
    </row>
    <row r="9" spans="1:9">
      <c r="A9" s="8"/>
      <c r="B9" s="21"/>
      <c r="C9" s="22">
        <v>16</v>
      </c>
      <c r="D9" s="23">
        <v>13.94</v>
      </c>
      <c r="E9" s="23">
        <f t="shared" si="1"/>
        <v>0.87125</v>
      </c>
      <c r="F9" s="28">
        <f t="shared" si="0"/>
        <v>1147.77618364419</v>
      </c>
      <c r="G9" s="29" t="str">
        <f t="shared" si="2"/>
        <v>0.05x</v>
      </c>
      <c r="H9" s="29" t="str">
        <f t="shared" si="3"/>
        <v>21.58x</v>
      </c>
      <c r="I9" s="35" t="s">
        <v>17</v>
      </c>
    </row>
    <row r="10" spans="1:9">
      <c r="A10" s="8"/>
      <c r="B10" s="21"/>
      <c r="C10" s="22">
        <v>32</v>
      </c>
      <c r="D10" s="23">
        <v>24.22</v>
      </c>
      <c r="E10" s="23">
        <f t="shared" si="1"/>
        <v>0.756875</v>
      </c>
      <c r="F10" s="28">
        <f t="shared" si="0"/>
        <v>1321.22213047069</v>
      </c>
      <c r="G10" s="29" t="str">
        <f t="shared" si="2"/>
        <v>0.04x</v>
      </c>
      <c r="H10" s="29" t="str">
        <f t="shared" si="3"/>
        <v>24.84x</v>
      </c>
      <c r="I10" s="35" t="s">
        <v>18</v>
      </c>
    </row>
    <row r="11" spans="1:9">
      <c r="A11" s="8"/>
      <c r="B11" s="21" t="s">
        <v>19</v>
      </c>
      <c r="C11" s="22">
        <v>1</v>
      </c>
      <c r="D11" s="23">
        <v>2.59</v>
      </c>
      <c r="E11" s="23">
        <f t="shared" si="1"/>
        <v>2.59</v>
      </c>
      <c r="F11" s="28">
        <f t="shared" si="0"/>
        <v>386.100386100386</v>
      </c>
      <c r="G11" s="29" t="str">
        <f t="shared" si="2"/>
        <v>0.14x</v>
      </c>
      <c r="H11" s="29" t="str">
        <f t="shared" si="3"/>
        <v>7.26x</v>
      </c>
      <c r="I11" s="35" t="s">
        <v>20</v>
      </c>
    </row>
    <row r="12" spans="1:9">
      <c r="A12" s="8"/>
      <c r="B12" s="21"/>
      <c r="C12" s="22">
        <v>8</v>
      </c>
      <c r="D12" s="23">
        <v>7.34</v>
      </c>
      <c r="E12" s="23">
        <f t="shared" si="1"/>
        <v>0.9175</v>
      </c>
      <c r="F12" s="28">
        <f t="shared" si="0"/>
        <v>1089.91825613079</v>
      </c>
      <c r="G12" s="29" t="str">
        <f t="shared" si="2"/>
        <v>0.05x</v>
      </c>
      <c r="H12" s="29" t="str">
        <f t="shared" si="3"/>
        <v>20.49x</v>
      </c>
      <c r="I12" s="35" t="s">
        <v>21</v>
      </c>
    </row>
    <row r="13" spans="1:9">
      <c r="A13" s="8"/>
      <c r="B13" s="21"/>
      <c r="C13" s="22">
        <v>16</v>
      </c>
      <c r="D13" s="23">
        <v>12.04</v>
      </c>
      <c r="E13" s="23">
        <f t="shared" si="1"/>
        <v>0.7525</v>
      </c>
      <c r="F13" s="28">
        <f t="shared" si="0"/>
        <v>1328.90365448505</v>
      </c>
      <c r="G13" s="29" t="str">
        <f t="shared" si="2"/>
        <v>0.04x</v>
      </c>
      <c r="H13" s="29" t="str">
        <f t="shared" si="3"/>
        <v>24.98x</v>
      </c>
      <c r="I13" s="35" t="s">
        <v>22</v>
      </c>
    </row>
    <row r="14" spans="1:9">
      <c r="A14" s="4"/>
      <c r="B14" s="21"/>
      <c r="C14" s="19">
        <v>32</v>
      </c>
      <c r="D14" s="24">
        <v>21.55</v>
      </c>
      <c r="E14" s="30">
        <f t="shared" si="1"/>
        <v>0.6734375</v>
      </c>
      <c r="F14" s="31">
        <f t="shared" si="0"/>
        <v>1484.91879350348</v>
      </c>
      <c r="G14" s="32" t="str">
        <f t="shared" si="2"/>
        <v>0.04x</v>
      </c>
      <c r="H14" s="32" t="str">
        <f t="shared" si="3"/>
        <v>27.92x</v>
      </c>
      <c r="I14" s="36" t="s">
        <v>23</v>
      </c>
    </row>
    <row r="18" spans="3:3">
      <c r="C18" t="s">
        <v>24</v>
      </c>
    </row>
  </sheetData>
  <mergeCells count="13">
    <mergeCell ref="A1:A2"/>
    <mergeCell ref="A3:A14"/>
    <mergeCell ref="B1:B2"/>
    <mergeCell ref="B3:B6"/>
    <mergeCell ref="B7:B10"/>
    <mergeCell ref="B11:B14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zoomScale="115" zoomScaleNormal="115" workbookViewId="0">
      <selection activeCell="E20" sqref="E20"/>
    </sheetView>
  </sheetViews>
  <sheetFormatPr defaultColWidth="8.8" defaultRowHeight="16.5"/>
  <cols>
    <col min="1" max="1" width="13" customWidth="true"/>
    <col min="2" max="2" width="11.7" customWidth="true"/>
    <col min="3" max="3" width="12.9" customWidth="true"/>
    <col min="9" max="9" width="11.3" customWidth="true"/>
    <col min="10" max="10" width="9.6" customWidth="true"/>
    <col min="12" max="12" width="25.6" customWidth="true"/>
    <col min="13" max="13" width="18.9" customWidth="true"/>
    <col min="14" max="14" width="10.4" customWidth="true"/>
  </cols>
  <sheetData>
    <row r="1" spans="1:12">
      <c r="A1" s="1"/>
      <c r="B1" s="2" t="s">
        <v>0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/>
      <c r="K1" s="3"/>
      <c r="L1" s="2" t="s">
        <v>7</v>
      </c>
    </row>
    <row r="2" spans="1:12">
      <c r="A2" s="4"/>
      <c r="B2" s="5"/>
      <c r="C2" s="6"/>
      <c r="D2" s="7"/>
      <c r="E2" s="7"/>
      <c r="F2" s="7"/>
      <c r="G2" s="7"/>
      <c r="H2" s="7"/>
      <c r="I2" s="6" t="s">
        <v>32</v>
      </c>
      <c r="J2" s="6" t="s">
        <v>33</v>
      </c>
      <c r="K2" s="6" t="s">
        <v>34</v>
      </c>
      <c r="L2" s="5"/>
    </row>
    <row r="3" spans="1:12">
      <c r="A3" s="8" t="s">
        <v>8</v>
      </c>
      <c r="B3" s="9" t="s">
        <v>35</v>
      </c>
      <c r="C3" s="10" t="s">
        <v>36</v>
      </c>
      <c r="D3" s="11">
        <v>0.863</v>
      </c>
      <c r="E3">
        <v>91.3</v>
      </c>
      <c r="F3">
        <v>92.3</v>
      </c>
      <c r="G3">
        <v>93.3</v>
      </c>
      <c r="H3">
        <v>94.3</v>
      </c>
      <c r="I3">
        <v>10</v>
      </c>
      <c r="J3">
        <v>200</v>
      </c>
      <c r="K3">
        <v>800</v>
      </c>
      <c r="L3" s="13"/>
    </row>
    <row r="4" spans="1:12">
      <c r="A4" s="8"/>
      <c r="B4" s="9" t="s">
        <v>37</v>
      </c>
      <c r="C4" s="10" t="s">
        <v>38</v>
      </c>
      <c r="D4" s="11">
        <v>0.863</v>
      </c>
      <c r="E4">
        <v>92.3</v>
      </c>
      <c r="F4">
        <v>93.3</v>
      </c>
      <c r="G4">
        <v>94.3</v>
      </c>
      <c r="H4">
        <v>95.3</v>
      </c>
      <c r="I4">
        <v>11</v>
      </c>
      <c r="J4">
        <v>201</v>
      </c>
      <c r="K4">
        <v>801</v>
      </c>
      <c r="L4" s="13"/>
    </row>
    <row r="5" spans="1:12">
      <c r="A5" s="8"/>
      <c r="B5" s="9"/>
      <c r="C5" s="10" t="s">
        <v>39</v>
      </c>
      <c r="D5" s="11">
        <v>0.863</v>
      </c>
      <c r="E5">
        <v>93.3</v>
      </c>
      <c r="F5">
        <v>94.3</v>
      </c>
      <c r="G5">
        <v>95.3</v>
      </c>
      <c r="H5">
        <v>96.3</v>
      </c>
      <c r="I5">
        <v>12</v>
      </c>
      <c r="J5">
        <v>202</v>
      </c>
      <c r="K5">
        <v>802</v>
      </c>
      <c r="L5" s="13"/>
    </row>
    <row r="6" spans="1:12">
      <c r="A6" s="8"/>
      <c r="B6" s="9"/>
      <c r="C6" s="10" t="s">
        <v>40</v>
      </c>
      <c r="D6" s="11">
        <v>0.863</v>
      </c>
      <c r="E6">
        <v>94.3</v>
      </c>
      <c r="F6">
        <v>95.3</v>
      </c>
      <c r="G6">
        <v>96.3</v>
      </c>
      <c r="H6">
        <v>97.3</v>
      </c>
      <c r="I6">
        <v>13</v>
      </c>
      <c r="J6">
        <v>203</v>
      </c>
      <c r="K6">
        <v>803</v>
      </c>
      <c r="L6" s="13"/>
    </row>
    <row r="7" spans="1:12">
      <c r="A7" s="8" t="s">
        <v>41</v>
      </c>
      <c r="B7" s="9" t="s">
        <v>35</v>
      </c>
      <c r="C7" s="10" t="s">
        <v>36</v>
      </c>
      <c r="D7" s="11">
        <v>0.863</v>
      </c>
      <c r="E7">
        <v>95.3</v>
      </c>
      <c r="F7">
        <v>96.3</v>
      </c>
      <c r="G7">
        <v>97.3</v>
      </c>
      <c r="H7">
        <v>98.3</v>
      </c>
      <c r="I7">
        <v>14</v>
      </c>
      <c r="J7">
        <v>204</v>
      </c>
      <c r="K7">
        <v>804</v>
      </c>
      <c r="L7" s="13"/>
    </row>
    <row r="8" spans="1:12">
      <c r="A8" s="8"/>
      <c r="B8" s="9" t="s">
        <v>37</v>
      </c>
      <c r="C8" s="10" t="s">
        <v>38</v>
      </c>
      <c r="D8" s="11">
        <v>0.863</v>
      </c>
      <c r="E8">
        <v>96.3</v>
      </c>
      <c r="F8">
        <v>97.3</v>
      </c>
      <c r="G8">
        <v>98.3</v>
      </c>
      <c r="H8">
        <v>99.3</v>
      </c>
      <c r="I8">
        <v>15</v>
      </c>
      <c r="J8">
        <v>205</v>
      </c>
      <c r="K8">
        <v>805</v>
      </c>
      <c r="L8" s="13"/>
    </row>
    <row r="9" spans="1:12">
      <c r="A9" s="8"/>
      <c r="B9" s="9"/>
      <c r="C9" s="10" t="s">
        <v>39</v>
      </c>
      <c r="D9" s="11">
        <v>0.863</v>
      </c>
      <c r="E9">
        <v>97.3</v>
      </c>
      <c r="F9">
        <v>98.3</v>
      </c>
      <c r="G9">
        <v>99.3</v>
      </c>
      <c r="H9">
        <v>100.3</v>
      </c>
      <c r="I9">
        <v>16</v>
      </c>
      <c r="J9">
        <v>206</v>
      </c>
      <c r="K9">
        <v>806</v>
      </c>
      <c r="L9" s="13"/>
    </row>
    <row r="10" spans="1:12">
      <c r="A10" s="4"/>
      <c r="B10" s="5"/>
      <c r="C10" s="6" t="s">
        <v>40</v>
      </c>
      <c r="D10" s="12">
        <v>0.863</v>
      </c>
      <c r="E10" s="7">
        <v>98.3</v>
      </c>
      <c r="F10" s="7">
        <v>99.3</v>
      </c>
      <c r="G10" s="7">
        <v>100.3</v>
      </c>
      <c r="H10" s="7">
        <v>101.3</v>
      </c>
      <c r="I10" s="7">
        <v>17</v>
      </c>
      <c r="J10" s="7">
        <v>207</v>
      </c>
      <c r="K10" s="7">
        <v>807</v>
      </c>
      <c r="L10" s="14"/>
    </row>
  </sheetData>
  <mergeCells count="14">
    <mergeCell ref="I1:K1"/>
    <mergeCell ref="A1:A2"/>
    <mergeCell ref="A3:A6"/>
    <mergeCell ref="A7:A10"/>
    <mergeCell ref="B1:B2"/>
    <mergeCell ref="B4:B6"/>
    <mergeCell ref="B8:B10"/>
    <mergeCell ref="C1:C2"/>
    <mergeCell ref="D1:D2"/>
    <mergeCell ref="E1:E2"/>
    <mergeCell ref="F1:F2"/>
    <mergeCell ref="G1:G2"/>
    <mergeCell ref="H1:H2"/>
    <mergeCell ref="L1:L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Sheet_new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</dc:creator>
  <cp:lastModifiedBy>唐杨</cp:lastModifiedBy>
  <dcterms:created xsi:type="dcterms:W3CDTF">2021-04-30T18:21:00Z</dcterms:created>
  <dcterms:modified xsi:type="dcterms:W3CDTF">2021-04-30T19:20:57Z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