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935" activeTab="1"/>
  </bookViews>
  <sheets>
    <sheet name="Sheet1" sheetId="1" r:id="rId1"/>
    <sheet name="Sheet2" sheetId="2" r:id="rId2"/>
    <sheet name="Sheet3" sheetId="3" r:id="rId3"/>
  </sheets>
  <definedNames>
    <definedName name="x">Sheet1!$G:$G</definedName>
  </definedNames>
  <calcPr calcId="144525"/>
</workbook>
</file>

<file path=xl/calcChain.xml><?xml version="1.0" encoding="utf-8"?>
<calcChain xmlns="http://schemas.openxmlformats.org/spreadsheetml/2006/main">
  <c r="G57" i="2" l="1"/>
  <c r="A31" i="2"/>
  <c r="A29" i="2"/>
  <c r="I22" i="1" l="1"/>
  <c r="H22" i="1"/>
  <c r="H21" i="1"/>
  <c r="G21" i="1"/>
  <c r="G20" i="1"/>
  <c r="G19" i="1"/>
  <c r="E16" i="1"/>
  <c r="E17" i="1"/>
  <c r="E18" i="1" s="1"/>
  <c r="E15" i="1"/>
  <c r="E14" i="1"/>
  <c r="E13" i="1"/>
  <c r="H6" i="1"/>
  <c r="C3" i="1" l="1"/>
  <c r="A9" i="1"/>
</calcChain>
</file>

<file path=xl/sharedStrings.xml><?xml version="1.0" encoding="utf-8"?>
<sst xmlns="http://schemas.openxmlformats.org/spreadsheetml/2006/main" count="64" uniqueCount="60">
  <si>
    <t>Day</t>
  </si>
  <si>
    <t>Production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</si>
  <si>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</si>
  <si>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</si>
  <si>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</si>
  <si>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</si>
  <si>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</si>
  <si>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</si>
  <si>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</si>
  <si>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</si>
  <si>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</si>
  <si>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</si>
  <si>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</si>
  <si>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</si>
  <si>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</si>
  <si>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</si>
  <si>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x</t>
  </si>
  <si>
    <t>y</t>
  </si>
  <si>
    <t>week</t>
  </si>
  <si>
    <t>Parts</t>
  </si>
  <si>
    <t>Output</t>
  </si>
  <si>
    <t>correlation</t>
  </si>
  <si>
    <t>Covariance</t>
  </si>
  <si>
    <t>Downtime</t>
  </si>
  <si>
    <t>Productivity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</si>
  <si>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</si>
  <si>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</si>
  <si>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</si>
  <si>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</si>
  <si>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</si>
  <si>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</si>
  <si>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</si>
  <si>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</si>
  <si>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</si>
  <si>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</si>
  <si>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</si>
  <si>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</si>
  <si>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</si>
  <si>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</si>
  <si>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</si>
  <si>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</si>
  <si>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</si>
  <si>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</si>
  <si>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</si>
  <si>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</si>
  <si>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</si>
  <si>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</si>
  <si>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</si>
  <si>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</si>
  <si>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</si>
  <si>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Productivity</t>
  </si>
  <si>
    <t>Residuals</t>
  </si>
  <si>
    <t>Standard Residuals</t>
  </si>
  <si>
    <t>PROBABILITY OUTPUT</t>
  </si>
  <si>
    <t>Percentile</t>
  </si>
  <si>
    <t>Graphs</t>
  </si>
  <si>
    <t>Correlation Coefficient</t>
  </si>
  <si>
    <t>R^2</t>
  </si>
  <si>
    <t>Downtime(x)</t>
  </si>
  <si>
    <t>Productivity(y)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</si>
</sst>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Downtime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Sheet2!$A$2:$A$26</c:f>
              <c:numCache>
                <c:formatCode>General</c:formatCode>
                <c:ptCount val="25"/>
                <c:pt idx="0">
                  <c:v>35</c:v>
                </c:pt>
                <c:pt idx="1">
                  <c:v>29</c:v>
                </c:pt>
                <c:pt idx="2">
                  <c:v>15</c:v>
                </c:pt>
                <c:pt idx="3">
                  <c:v>14</c:v>
                </c:pt>
                <c:pt idx="4">
                  <c:v>0</c:v>
                </c:pt>
                <c:pt idx="5">
                  <c:v>32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32</c:v>
                </c:pt>
                <c:pt idx="11">
                  <c:v>15</c:v>
                </c:pt>
                <c:pt idx="12">
                  <c:v>9</c:v>
                </c:pt>
                <c:pt idx="13">
                  <c:v>8</c:v>
                </c:pt>
                <c:pt idx="14">
                  <c:v>14</c:v>
                </c:pt>
                <c:pt idx="15">
                  <c:v>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7</c:v>
                </c:pt>
              </c:numCache>
            </c:numRef>
          </c:xVal>
          <c:yVal>
            <c:numRef>
              <c:f>Sheet2!$G$29:$G$53</c:f>
              <c:numCache>
                <c:formatCode>General</c:formatCode>
                <c:ptCount val="25"/>
                <c:pt idx="0">
                  <c:v>-72.542971763616691</c:v>
                </c:pt>
                <c:pt idx="1">
                  <c:v>-40.992748032710978</c:v>
                </c:pt>
                <c:pt idx="2">
                  <c:v>26.624440672735702</c:v>
                </c:pt>
                <c:pt idx="3">
                  <c:v>31.382811294553321</c:v>
                </c:pt>
                <c:pt idx="4">
                  <c:v>99</c:v>
                </c:pt>
                <c:pt idx="5">
                  <c:v>-63.267859898163834</c:v>
                </c:pt>
                <c:pt idx="6">
                  <c:v>6.3493288072828449</c:v>
                </c:pt>
                <c:pt idx="7">
                  <c:v>18.866070050918083</c:v>
                </c:pt>
                <c:pt idx="8">
                  <c:v>18.866070050918083</c:v>
                </c:pt>
                <c:pt idx="9">
                  <c:v>49.416293781823803</c:v>
                </c:pt>
                <c:pt idx="10">
                  <c:v>-58.267859898163834</c:v>
                </c:pt>
                <c:pt idx="11">
                  <c:v>25.624440672735702</c:v>
                </c:pt>
                <c:pt idx="12">
                  <c:v>54.174664403641422</c:v>
                </c:pt>
                <c:pt idx="13">
                  <c:v>59.933035025459041</c:v>
                </c:pt>
                <c:pt idx="14">
                  <c:v>31.382811294553321</c:v>
                </c:pt>
                <c:pt idx="15">
                  <c:v>99</c:v>
                </c:pt>
                <c:pt idx="16">
                  <c:v>49.416293781823803</c:v>
                </c:pt>
                <c:pt idx="17">
                  <c:v>55.174664403641422</c:v>
                </c:pt>
                <c:pt idx="18">
                  <c:v>59.933035025459041</c:v>
                </c:pt>
                <c:pt idx="19">
                  <c:v>70.449776269094286</c:v>
                </c:pt>
                <c:pt idx="20">
                  <c:v>75.208146890911905</c:v>
                </c:pt>
                <c:pt idx="21">
                  <c:v>78.966517512729524</c:v>
                </c:pt>
                <c:pt idx="22">
                  <c:v>83.724888134547143</c:v>
                </c:pt>
                <c:pt idx="23">
                  <c:v>59.933035025459041</c:v>
                </c:pt>
                <c:pt idx="24">
                  <c:v>65.691405647276667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6112"/>
        <c:axId val="84308352"/>
      </c:scatterChart>
      <c:valAx>
        <c:axId val="916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08352"/>
        <c:crosses val="autoZero"/>
        <c:crossBetween val="midCat"/>
      </c:valAx>
      <c:valAx>
        <c:axId val="8430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2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Downtime Line Fit  Plot</a:t>
            </a:r>
          </a:p>
        </c:rich>
      </c:tx>
      <c:layout>
        <c:manualLayout>
          <c:xMode val="edge"/>
          <c:yMode val="edge"/>
          <c:x val="0.18381944444444445"/>
          <c:y val="3.960396039603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121828521434821"/>
          <c:y val="0.27773966373015252"/>
          <c:w val="0.51305309492563433"/>
          <c:h val="0.41693563057093108"/>
        </c:manualLayout>
      </c:layout>
      <c:scatterChart>
        <c:scatterStyle val="lineMarker"/>
        <c:varyColors val="0"/>
        <c:ser>
          <c:idx val="0"/>
          <c:order val="0"/>
          <c:tx>
            <c:v>Productivity</c:v>
          </c:tx>
          <c:spPr>
            <a:ln w="28575">
              <a:noFill/>
            </a:ln>
          </c:spPr>
          <c:xVal>
            <c:numRef>
              <c:f>Sheet2!$A$2:$A$26</c:f>
              <c:numCache>
                <c:formatCode>General</c:formatCode>
                <c:ptCount val="25"/>
                <c:pt idx="0">
                  <c:v>35</c:v>
                </c:pt>
                <c:pt idx="1">
                  <c:v>29</c:v>
                </c:pt>
                <c:pt idx="2">
                  <c:v>15</c:v>
                </c:pt>
                <c:pt idx="3">
                  <c:v>14</c:v>
                </c:pt>
                <c:pt idx="4">
                  <c:v>0</c:v>
                </c:pt>
                <c:pt idx="5">
                  <c:v>32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32</c:v>
                </c:pt>
                <c:pt idx="11">
                  <c:v>15</c:v>
                </c:pt>
                <c:pt idx="12">
                  <c:v>9</c:v>
                </c:pt>
                <c:pt idx="13">
                  <c:v>8</c:v>
                </c:pt>
                <c:pt idx="14">
                  <c:v>14</c:v>
                </c:pt>
                <c:pt idx="15">
                  <c:v>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7</c:v>
                </c:pt>
              </c:numCache>
            </c:numRef>
          </c:xVal>
          <c:yVal>
            <c:numRef>
              <c:f>Sheet2!$B$2:$B$26</c:f>
              <c:numCache>
                <c:formatCode>General</c:formatCode>
                <c:ptCount val="25"/>
                <c:pt idx="0">
                  <c:v>94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89</c:v>
                </c:pt>
                <c:pt idx="6">
                  <c:v>92</c:v>
                </c:pt>
                <c:pt idx="7">
                  <c:v>95</c:v>
                </c:pt>
                <c:pt idx="8">
                  <c:v>95</c:v>
                </c:pt>
                <c:pt idx="9">
                  <c:v>97</c:v>
                </c:pt>
                <c:pt idx="10">
                  <c:v>94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98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</c:numCache>
            </c:numRef>
          </c:yVal>
          <c:smooth val="0"/>
        </c:ser>
        <c:ser>
          <c:idx val="1"/>
          <c:order val="1"/>
          <c:tx>
            <c:v>Predicted Productivity</c:v>
          </c:tx>
          <c:spPr>
            <a:ln w="28575">
              <a:noFill/>
            </a:ln>
          </c:spPr>
          <c:xVal>
            <c:numRef>
              <c:f>Sheet2!$A$2:$A$26</c:f>
              <c:numCache>
                <c:formatCode>General</c:formatCode>
                <c:ptCount val="25"/>
                <c:pt idx="0">
                  <c:v>35</c:v>
                </c:pt>
                <c:pt idx="1">
                  <c:v>29</c:v>
                </c:pt>
                <c:pt idx="2">
                  <c:v>15</c:v>
                </c:pt>
                <c:pt idx="3">
                  <c:v>14</c:v>
                </c:pt>
                <c:pt idx="4">
                  <c:v>0</c:v>
                </c:pt>
                <c:pt idx="5">
                  <c:v>32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32</c:v>
                </c:pt>
                <c:pt idx="11">
                  <c:v>15</c:v>
                </c:pt>
                <c:pt idx="12">
                  <c:v>9</c:v>
                </c:pt>
                <c:pt idx="13">
                  <c:v>8</c:v>
                </c:pt>
                <c:pt idx="14">
                  <c:v>14</c:v>
                </c:pt>
                <c:pt idx="15">
                  <c:v>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7</c:v>
                </c:pt>
              </c:numCache>
            </c:numRef>
          </c:xVal>
          <c:yVal>
            <c:numRef>
              <c:f>Sheet2!$F$29:$F$53</c:f>
              <c:numCache>
                <c:formatCode>General</c:formatCode>
                <c:ptCount val="25"/>
                <c:pt idx="0">
                  <c:v>166.54297176361669</c:v>
                </c:pt>
                <c:pt idx="1">
                  <c:v>137.99274803271098</c:v>
                </c:pt>
                <c:pt idx="2">
                  <c:v>71.375559327264298</c:v>
                </c:pt>
                <c:pt idx="3">
                  <c:v>66.617188705446679</c:v>
                </c:pt>
                <c:pt idx="4">
                  <c:v>0</c:v>
                </c:pt>
                <c:pt idx="5">
                  <c:v>152.26785989816383</c:v>
                </c:pt>
                <c:pt idx="6">
                  <c:v>85.650671192717155</c:v>
                </c:pt>
                <c:pt idx="7">
                  <c:v>76.133929949081917</c:v>
                </c:pt>
                <c:pt idx="8">
                  <c:v>76.133929949081917</c:v>
                </c:pt>
                <c:pt idx="9">
                  <c:v>47.583706218176197</c:v>
                </c:pt>
                <c:pt idx="10">
                  <c:v>152.26785989816383</c:v>
                </c:pt>
                <c:pt idx="11">
                  <c:v>71.375559327264298</c:v>
                </c:pt>
                <c:pt idx="12">
                  <c:v>42.825335596358578</c:v>
                </c:pt>
                <c:pt idx="13">
                  <c:v>38.066964974540959</c:v>
                </c:pt>
                <c:pt idx="14">
                  <c:v>66.617188705446679</c:v>
                </c:pt>
                <c:pt idx="15">
                  <c:v>0</c:v>
                </c:pt>
                <c:pt idx="16">
                  <c:v>47.583706218176197</c:v>
                </c:pt>
                <c:pt idx="17">
                  <c:v>42.825335596358578</c:v>
                </c:pt>
                <c:pt idx="18">
                  <c:v>38.066964974540959</c:v>
                </c:pt>
                <c:pt idx="19">
                  <c:v>28.550223730905721</c:v>
                </c:pt>
                <c:pt idx="20">
                  <c:v>23.791853109088098</c:v>
                </c:pt>
                <c:pt idx="21">
                  <c:v>19.033482487270479</c:v>
                </c:pt>
                <c:pt idx="22">
                  <c:v>14.27511186545286</c:v>
                </c:pt>
                <c:pt idx="23">
                  <c:v>38.066964974540959</c:v>
                </c:pt>
                <c:pt idx="24">
                  <c:v>33.30859435272334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2992"/>
        <c:axId val="128895616"/>
      </c:scatterChart>
      <c:valAx>
        <c:axId val="749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895616"/>
        <c:crosses val="autoZero"/>
        <c:crossBetween val="midCat"/>
      </c:valAx>
      <c:valAx>
        <c:axId val="12889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3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Sheet2!$J$29:$J$53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Sheet2!$K$29:$K$53</c:f>
              <c:numCache>
                <c:formatCode>General</c:formatCode>
                <c:ptCount val="25"/>
                <c:pt idx="0">
                  <c:v>89</c:v>
                </c:pt>
                <c:pt idx="1">
                  <c:v>92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95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7376"/>
        <c:axId val="84108416"/>
      </c:scatterChart>
      <c:valAx>
        <c:axId val="841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08416"/>
        <c:crosses val="autoZero"/>
        <c:crossBetween val="midCat"/>
      </c:valAx>
      <c:valAx>
        <c:axId val="8410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1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Sheet2!$A$2:$A$26</c:f>
              <c:numCache>
                <c:formatCode>General</c:formatCode>
                <c:ptCount val="25"/>
                <c:pt idx="0">
                  <c:v>35</c:v>
                </c:pt>
                <c:pt idx="1">
                  <c:v>29</c:v>
                </c:pt>
                <c:pt idx="2">
                  <c:v>15</c:v>
                </c:pt>
                <c:pt idx="3">
                  <c:v>14</c:v>
                </c:pt>
                <c:pt idx="4">
                  <c:v>0</c:v>
                </c:pt>
                <c:pt idx="5">
                  <c:v>32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32</c:v>
                </c:pt>
                <c:pt idx="11">
                  <c:v>15</c:v>
                </c:pt>
                <c:pt idx="12">
                  <c:v>9</c:v>
                </c:pt>
                <c:pt idx="13">
                  <c:v>8</c:v>
                </c:pt>
                <c:pt idx="14">
                  <c:v>14</c:v>
                </c:pt>
                <c:pt idx="15">
                  <c:v>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7</c:v>
                </c:pt>
              </c:numCache>
            </c:numRef>
          </c:xVal>
          <c:yVal>
            <c:numRef>
              <c:f>Sheet2!$B$2:$B$26</c:f>
              <c:numCache>
                <c:formatCode>General</c:formatCode>
                <c:ptCount val="25"/>
                <c:pt idx="0">
                  <c:v>94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89</c:v>
                </c:pt>
                <c:pt idx="6">
                  <c:v>92</c:v>
                </c:pt>
                <c:pt idx="7">
                  <c:v>95</c:v>
                </c:pt>
                <c:pt idx="8">
                  <c:v>95</c:v>
                </c:pt>
                <c:pt idx="9">
                  <c:v>97</c:v>
                </c:pt>
                <c:pt idx="10">
                  <c:v>94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98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9616"/>
        <c:axId val="84937344"/>
      </c:scatterChart>
      <c:valAx>
        <c:axId val="849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37344"/>
        <c:crosses val="autoZero"/>
        <c:crossBetween val="midCat"/>
      </c:valAx>
      <c:valAx>
        <c:axId val="84937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49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</xdr:row>
      <xdr:rowOff>0</xdr:rowOff>
    </xdr:from>
    <xdr:to>
      <xdr:col>16</xdr:col>
      <xdr:colOff>514350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4</xdr:row>
      <xdr:rowOff>0</xdr:rowOff>
    </xdr:from>
    <xdr:to>
      <xdr:col>23</xdr:col>
      <xdr:colOff>209550</xdr:colOff>
      <xdr:row>13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18</xdr:row>
      <xdr:rowOff>85725</xdr:rowOff>
    </xdr:from>
    <xdr:to>
      <xdr:col>20</xdr:col>
      <xdr:colOff>314325</xdr:colOff>
      <xdr:row>28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53</xdr:row>
      <xdr:rowOff>185737</xdr:rowOff>
    </xdr:from>
    <xdr:to>
      <xdr:col>5</xdr:col>
      <xdr:colOff>295275</xdr:colOff>
      <xdr:row>68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I9" sqref="I9"/>
    </sheetView>
  </sheetViews>
  <sheetFormatPr defaultRowHeight="15" x14ac:dyDescent="0.25"/>
  <cols>
    <col min="6" max="6" width="10.85546875" customWidth="1"/>
  </cols>
  <sheetData>
    <row r="1" spans="1:8" x14ac:dyDescent="0.25">
      <c r="G1" t="s">
        <v>16</v>
      </c>
      <c r="H1" t="s">
        <v>17</v>
      </c>
    </row>
    <row r="2" spans="1:8" x14ac:dyDescent="0.25">
      <c r="A2" s="1" t="s">
        <v>0</v>
      </c>
      <c r="B2" s="1" t="s">
        <v>1</v>
      </c>
      <c r="D2" s="1">
        <v>1</v>
      </c>
      <c r="E2" s="1">
        <v>700</v>
      </c>
      <c r="G2">
        <v>9</v>
      </c>
      <c r="H2">
        <v>10</v>
      </c>
    </row>
    <row r="3" spans="1:8" x14ac:dyDescent="0.25">
      <c r="A3" s="1">
        <v>1</v>
      </c>
      <c r="B3" s="1">
        <v>500</v>
      </c>
      <c r="C3">
        <f>GEOMEAN(B3:B7)</f>
        <v>601.08978403896572</v>
      </c>
      <c r="D3" s="1">
        <v>2</v>
      </c>
      <c r="E3" s="1">
        <v>850</v>
      </c>
      <c r="G3">
        <v>7</v>
      </c>
      <c r="H3">
        <v>9</v>
      </c>
    </row>
    <row r="4" spans="1:8" x14ac:dyDescent="0.25">
      <c r="A4" s="1">
        <v>2</v>
      </c>
      <c r="B4" s="1">
        <v>750</v>
      </c>
      <c r="D4" s="1">
        <v>3</v>
      </c>
      <c r="E4" s="1">
        <v>600</v>
      </c>
      <c r="G4">
        <v>6</v>
      </c>
      <c r="H4">
        <v>3</v>
      </c>
    </row>
    <row r="5" spans="1:8" x14ac:dyDescent="0.25">
      <c r="A5" s="1">
        <v>3</v>
      </c>
      <c r="B5" s="1">
        <v>600</v>
      </c>
      <c r="D5" s="1">
        <v>4</v>
      </c>
      <c r="E5" s="1">
        <v>575</v>
      </c>
      <c r="G5">
        <v>4</v>
      </c>
      <c r="H5">
        <v>7</v>
      </c>
    </row>
    <row r="6" spans="1:8" x14ac:dyDescent="0.25">
      <c r="A6" s="1">
        <v>4</v>
      </c>
      <c r="B6" s="1">
        <v>450</v>
      </c>
      <c r="D6" s="1">
        <v>5</v>
      </c>
      <c r="E6" s="1">
        <v>450</v>
      </c>
      <c r="H6">
        <f>_xlfn.COVARIANCE.P(G2:G5,H2:H5)</f>
        <v>2.625</v>
      </c>
    </row>
    <row r="7" spans="1:8" x14ac:dyDescent="0.25">
      <c r="A7" s="1">
        <v>5</v>
      </c>
      <c r="B7" s="1">
        <v>775</v>
      </c>
      <c r="D7" s="1">
        <v>6</v>
      </c>
      <c r="E7" s="1">
        <v>900</v>
      </c>
    </row>
    <row r="8" spans="1:8" x14ac:dyDescent="0.25">
      <c r="D8" s="1">
        <v>7</v>
      </c>
      <c r="E8" s="1">
        <v>300</v>
      </c>
    </row>
    <row r="9" spans="1:8" x14ac:dyDescent="0.25">
      <c r="A9">
        <f>AVERAGE(B3:B7)</f>
        <v>615</v>
      </c>
    </row>
    <row r="10" spans="1:8" ht="15.75" thickBot="1" x14ac:dyDescent="0.3"/>
    <row r="11" spans="1:8" x14ac:dyDescent="0.25">
      <c r="A11" s="4" t="s">
        <v>2</v>
      </c>
      <c r="B11" s="4"/>
      <c r="E11" t="s">
        <v>18</v>
      </c>
      <c r="F11" t="s">
        <v>19</v>
      </c>
      <c r="G11" t="s">
        <v>20</v>
      </c>
    </row>
    <row r="12" spans="1:8" x14ac:dyDescent="0.25">
      <c r="A12" s="2"/>
      <c r="B12" s="2"/>
      <c r="E12">
        <v>1</v>
      </c>
      <c r="F12">
        <v>256</v>
      </c>
      <c r="G12">
        <v>450</v>
      </c>
    </row>
    <row r="13" spans="1:8" x14ac:dyDescent="0.25">
      <c r="A13" s="2" t="s">
        <v>3</v>
      </c>
      <c r="B13" s="2">
        <v>615</v>
      </c>
      <c r="E13">
        <f t="shared" ref="E13:E18" si="0">E12+1</f>
        <v>2</v>
      </c>
      <c r="F13">
        <v>250</v>
      </c>
      <c r="G13">
        <v>445</v>
      </c>
    </row>
    <row r="14" spans="1:8" x14ac:dyDescent="0.25">
      <c r="A14" s="2" t="s">
        <v>4</v>
      </c>
      <c r="B14" s="2">
        <v>64.999999999999986</v>
      </c>
      <c r="E14">
        <f t="shared" si="0"/>
        <v>3</v>
      </c>
      <c r="F14">
        <v>270</v>
      </c>
      <c r="G14">
        <v>465</v>
      </c>
    </row>
    <row r="15" spans="1:8" x14ac:dyDescent="0.25">
      <c r="A15" s="2" t="s">
        <v>5</v>
      </c>
      <c r="B15" s="2">
        <v>600</v>
      </c>
      <c r="E15">
        <f t="shared" si="0"/>
        <v>4</v>
      </c>
      <c r="F15">
        <v>265</v>
      </c>
      <c r="G15">
        <v>460</v>
      </c>
    </row>
    <row r="16" spans="1:8" x14ac:dyDescent="0.25">
      <c r="A16" s="2" t="s">
        <v>6</v>
      </c>
      <c r="B16" s="2" t="e">
        <v>#N/A</v>
      </c>
      <c r="E16">
        <f t="shared" si="0"/>
        <v>5</v>
      </c>
      <c r="F16">
        <v>267</v>
      </c>
      <c r="G16">
        <v>462</v>
      </c>
    </row>
    <row r="17" spans="1:9" x14ac:dyDescent="0.25">
      <c r="A17" s="2" t="s">
        <v>7</v>
      </c>
      <c r="B17" s="2">
        <v>145.34441853748632</v>
      </c>
      <c r="E17">
        <f t="shared" si="0"/>
        <v>6</v>
      </c>
      <c r="F17">
        <v>269</v>
      </c>
      <c r="G17">
        <v>465</v>
      </c>
    </row>
    <row r="18" spans="1:9" x14ac:dyDescent="0.25">
      <c r="A18" s="2" t="s">
        <v>8</v>
      </c>
      <c r="B18" s="2">
        <v>21125</v>
      </c>
      <c r="E18">
        <f t="shared" si="0"/>
        <v>7</v>
      </c>
      <c r="F18">
        <v>270</v>
      </c>
      <c r="G18">
        <v>466</v>
      </c>
    </row>
    <row r="19" spans="1:9" x14ac:dyDescent="0.25">
      <c r="A19" s="2" t="s">
        <v>9</v>
      </c>
      <c r="B19" s="2">
        <v>-2.6677987465424859</v>
      </c>
      <c r="F19" t="s">
        <v>21</v>
      </c>
      <c r="G19">
        <f>CORREL(F12:F18,G12:G18)</f>
        <v>0.99772012725224313</v>
      </c>
    </row>
    <row r="20" spans="1:9" x14ac:dyDescent="0.25">
      <c r="A20" s="2" t="s">
        <v>10</v>
      </c>
      <c r="B20" s="2">
        <v>7.3280334264899855E-2</v>
      </c>
      <c r="F20" t="s">
        <v>22</v>
      </c>
      <c r="G20">
        <f>_xlfn.COVARIANCE.P(F12:F18,G12:G18)</f>
        <v>55.142857142857146</v>
      </c>
    </row>
    <row r="21" spans="1:9" x14ac:dyDescent="0.25">
      <c r="A21" s="2" t="s">
        <v>11</v>
      </c>
      <c r="B21" s="2">
        <v>325</v>
      </c>
      <c r="F21" t="s">
        <v>3</v>
      </c>
      <c r="G21">
        <f>AVERAGE(F12:F18)</f>
        <v>263.85714285714283</v>
      </c>
      <c r="H21">
        <f>AVERAGE(G12:G18)</f>
        <v>459</v>
      </c>
    </row>
    <row r="22" spans="1:9" x14ac:dyDescent="0.25">
      <c r="A22" s="2" t="s">
        <v>12</v>
      </c>
      <c r="B22" s="2">
        <v>450</v>
      </c>
      <c r="F22" t="s">
        <v>7</v>
      </c>
      <c r="H22">
        <f>_xlfn.STDEV.P(F12:F18)</f>
        <v>7.2393482624685292</v>
      </c>
      <c r="I22">
        <f>_xlfn.STDEV.P(G12:G18)</f>
        <v>7.6345081233642214</v>
      </c>
    </row>
    <row r="23" spans="1:9" x14ac:dyDescent="0.25">
      <c r="A23" s="2" t="s">
        <v>13</v>
      </c>
      <c r="B23" s="2">
        <v>775</v>
      </c>
    </row>
    <row r="24" spans="1:9" x14ac:dyDescent="0.25">
      <c r="A24" s="2" t="s">
        <v>14</v>
      </c>
      <c r="B24" s="2">
        <v>3075</v>
      </c>
    </row>
    <row r="25" spans="1:9" ht="15.75" thickBot="1" x14ac:dyDescent="0.3">
      <c r="A25" s="3" t="s">
        <v>15</v>
      </c>
      <c r="B25" s="3">
        <v>5</v>
      </c>
    </row>
    <row r="26" spans="1:9" x14ac:dyDescent="0.25">
      <c r="A26" s="4"/>
      <c r="B26" s="4"/>
    </row>
    <row r="27" spans="1:9" x14ac:dyDescent="0.25">
      <c r="A27" s="2"/>
      <c r="B27" s="2"/>
    </row>
    <row r="28" spans="1:9" x14ac:dyDescent="0.25">
      <c r="A28" s="2"/>
      <c r="B28" s="2"/>
    </row>
    <row r="29" spans="1:9" x14ac:dyDescent="0.25">
      <c r="A29" s="2"/>
      <c r="B29" s="2"/>
    </row>
    <row r="30" spans="1:9" ht="15.75" thickBot="1" x14ac:dyDescent="0.3">
      <c r="A30" s="2"/>
      <c r="B30" s="2"/>
    </row>
    <row r="31" spans="1:9" x14ac:dyDescent="0.25">
      <c r="A31" s="4"/>
      <c r="B31" s="4"/>
    </row>
    <row r="32" spans="1:9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P1" workbookViewId="0">
      <selection activeCell="Z5" sqref="Z5"/>
    </sheetView>
  </sheetViews>
  <sheetFormatPr defaultRowHeight="15" x14ac:dyDescent="0.25"/>
  <cols>
    <col min="1" max="1" width="21.7109375" bestFit="1" customWidth="1"/>
    <col min="2" max="2" width="14.28515625" bestFit="1" customWidth="1"/>
    <col min="5" max="5" width="18" bestFit="1" customWidth="1"/>
    <col min="6" max="6" width="20.85546875" bestFit="1" customWidth="1"/>
    <col min="7" max="7" width="14.5703125" bestFit="1" customWidth="1"/>
    <col min="8" max="8" width="18.5703125" bestFit="1" customWidth="1"/>
    <col min="10" max="10" width="20.140625" bestFit="1" customWidth="1"/>
    <col min="11" max="11" width="12" bestFit="1" customWidth="1"/>
    <col min="12" max="12" width="12.42578125" bestFit="1" customWidth="1"/>
    <col min="13" max="13" width="12.5703125" bestFit="1" customWidth="1"/>
  </cols>
  <sheetData>
    <row r="1" spans="1:13" x14ac:dyDescent="0.25">
      <c r="A1" s="6" t="s">
        <v>58</v>
      </c>
      <c r="B1" s="6" t="s">
        <v>59</v>
      </c>
    </row>
    <row r="2" spans="1:13" x14ac:dyDescent="0.25">
      <c r="A2" s="1">
        <v>35</v>
      </c>
      <c r="B2" s="1">
        <v>94</v>
      </c>
      <c r="M2" t="s">
        <v>55</v>
      </c>
    </row>
    <row r="3" spans="1:13" x14ac:dyDescent="0.25">
      <c r="A3" s="1">
        <v>29</v>
      </c>
      <c r="B3" s="1">
        <v>97</v>
      </c>
    </row>
    <row r="4" spans="1:13" x14ac:dyDescent="0.25">
      <c r="A4" s="1">
        <v>15</v>
      </c>
      <c r="B4" s="1">
        <v>98</v>
      </c>
    </row>
    <row r="5" spans="1:13" x14ac:dyDescent="0.25">
      <c r="A5" s="1">
        <v>14</v>
      </c>
      <c r="B5" s="1">
        <v>98</v>
      </c>
      <c r="E5" t="s">
        <v>25</v>
      </c>
    </row>
    <row r="6" spans="1:13" ht="15.75" thickBot="1" x14ac:dyDescent="0.3">
      <c r="A6" s="1">
        <v>0</v>
      </c>
      <c r="B6" s="1">
        <v>99</v>
      </c>
    </row>
    <row r="7" spans="1:13" x14ac:dyDescent="0.25">
      <c r="A7" s="1">
        <v>32</v>
      </c>
      <c r="B7" s="1">
        <v>89</v>
      </c>
      <c r="E7" s="4" t="s">
        <v>26</v>
      </c>
      <c r="F7" s="4"/>
    </row>
    <row r="8" spans="1:13" x14ac:dyDescent="0.25">
      <c r="A8" s="1">
        <v>18</v>
      </c>
      <c r="B8" s="1">
        <v>92</v>
      </c>
      <c r="E8" s="2" t="s">
        <v>27</v>
      </c>
      <c r="F8" s="2">
        <v>0.7909003207937203</v>
      </c>
    </row>
    <row r="9" spans="1:13" x14ac:dyDescent="0.25">
      <c r="A9" s="1">
        <v>16</v>
      </c>
      <c r="B9" s="1">
        <v>95</v>
      </c>
      <c r="E9" s="2" t="s">
        <v>28</v>
      </c>
      <c r="F9" s="2">
        <v>0.62552331743160972</v>
      </c>
    </row>
    <row r="10" spans="1:13" x14ac:dyDescent="0.25">
      <c r="A10" s="1">
        <v>16</v>
      </c>
      <c r="B10" s="1">
        <v>95</v>
      </c>
      <c r="E10" s="2" t="s">
        <v>29</v>
      </c>
      <c r="F10" s="2">
        <v>0.58385665076494309</v>
      </c>
    </row>
    <row r="11" spans="1:13" x14ac:dyDescent="0.25">
      <c r="A11" s="1">
        <v>10</v>
      </c>
      <c r="B11" s="1">
        <v>97</v>
      </c>
      <c r="E11" s="2" t="s">
        <v>4</v>
      </c>
      <c r="F11" s="2">
        <v>60.501242547077219</v>
      </c>
    </row>
    <row r="12" spans="1:13" ht="15.75" thickBot="1" x14ac:dyDescent="0.3">
      <c r="A12" s="1">
        <v>32</v>
      </c>
      <c r="B12" s="1">
        <v>94</v>
      </c>
      <c r="E12" s="3" t="s">
        <v>30</v>
      </c>
      <c r="F12" s="3">
        <v>25</v>
      </c>
    </row>
    <row r="13" spans="1:13" x14ac:dyDescent="0.25">
      <c r="A13" s="1">
        <v>15</v>
      </c>
      <c r="B13" s="1">
        <v>97</v>
      </c>
    </row>
    <row r="14" spans="1:13" ht="15.75" thickBot="1" x14ac:dyDescent="0.3">
      <c r="A14" s="1">
        <v>9</v>
      </c>
      <c r="B14" s="1">
        <v>97</v>
      </c>
      <c r="E14" t="s">
        <v>31</v>
      </c>
    </row>
    <row r="15" spans="1:13" x14ac:dyDescent="0.25">
      <c r="A15" s="1">
        <v>8</v>
      </c>
      <c r="B15" s="1">
        <v>98</v>
      </c>
      <c r="E15" s="5"/>
      <c r="F15" s="5" t="s">
        <v>36</v>
      </c>
      <c r="G15" s="5" t="s">
        <v>37</v>
      </c>
      <c r="H15" s="5" t="s">
        <v>38</v>
      </c>
      <c r="I15" s="5" t="s">
        <v>39</v>
      </c>
      <c r="J15" s="5" t="s">
        <v>40</v>
      </c>
    </row>
    <row r="16" spans="1:13" x14ac:dyDescent="0.25">
      <c r="A16" s="1">
        <v>14</v>
      </c>
      <c r="B16" s="1">
        <v>98</v>
      </c>
      <c r="E16" s="2" t="s">
        <v>32</v>
      </c>
      <c r="F16" s="2">
        <v>1</v>
      </c>
      <c r="G16" s="2">
        <v>146743.39160623361</v>
      </c>
      <c r="H16" s="2">
        <v>146743.39160623361</v>
      </c>
      <c r="I16" s="2">
        <v>40.089437653082449</v>
      </c>
      <c r="J16" s="2">
        <v>1.8437374158610735E-6</v>
      </c>
    </row>
    <row r="17" spans="1:13" x14ac:dyDescent="0.25">
      <c r="A17" s="1">
        <v>0</v>
      </c>
      <c r="B17" s="1">
        <v>99</v>
      </c>
      <c r="E17" s="2" t="s">
        <v>33</v>
      </c>
      <c r="F17" s="2">
        <v>24</v>
      </c>
      <c r="G17" s="2">
        <v>87849.608393766393</v>
      </c>
      <c r="H17" s="2">
        <v>3660.4003497402664</v>
      </c>
      <c r="I17" s="2"/>
      <c r="J17" s="2"/>
    </row>
    <row r="18" spans="1:13" ht="15.75" thickBot="1" x14ac:dyDescent="0.3">
      <c r="A18" s="1">
        <v>10</v>
      </c>
      <c r="B18" s="1">
        <v>97</v>
      </c>
      <c r="E18" s="3" t="s">
        <v>34</v>
      </c>
      <c r="F18" s="3">
        <v>25</v>
      </c>
      <c r="G18" s="3">
        <v>234593</v>
      </c>
      <c r="H18" s="3"/>
      <c r="I18" s="3"/>
      <c r="J18" s="3"/>
    </row>
    <row r="19" spans="1:13" ht="15.75" thickBot="1" x14ac:dyDescent="0.3">
      <c r="A19" s="1">
        <v>9</v>
      </c>
      <c r="B19" s="1">
        <v>98</v>
      </c>
    </row>
    <row r="20" spans="1:13" x14ac:dyDescent="0.25">
      <c r="A20" s="1">
        <v>8</v>
      </c>
      <c r="B20" s="1">
        <v>98</v>
      </c>
      <c r="E20" s="5"/>
      <c r="F20" s="5" t="s">
        <v>41</v>
      </c>
      <c r="G20" s="5" t="s">
        <v>4</v>
      </c>
      <c r="H20" s="5" t="s">
        <v>42</v>
      </c>
      <c r="I20" s="5" t="s">
        <v>43</v>
      </c>
      <c r="J20" s="5" t="s">
        <v>44</v>
      </c>
      <c r="K20" s="5" t="s">
        <v>45</v>
      </c>
      <c r="L20" s="5" t="s">
        <v>46</v>
      </c>
      <c r="M20" s="5" t="s">
        <v>47</v>
      </c>
    </row>
    <row r="21" spans="1:13" x14ac:dyDescent="0.25">
      <c r="A21" s="1">
        <v>6</v>
      </c>
      <c r="B21" s="1">
        <v>99</v>
      </c>
      <c r="E21" s="2" t="s">
        <v>35</v>
      </c>
      <c r="F21" s="2">
        <v>0</v>
      </c>
      <c r="G21" s="2" t="e">
        <v>#N/A</v>
      </c>
      <c r="H21" s="2" t="e">
        <v>#N/A</v>
      </c>
      <c r="I21" s="2" t="e">
        <v>#N/A</v>
      </c>
      <c r="J21" s="2" t="e">
        <v>#N/A</v>
      </c>
      <c r="K21" s="2" t="e">
        <v>#N/A</v>
      </c>
      <c r="L21" s="2" t="e">
        <v>#N/A</v>
      </c>
      <c r="M21" s="2" t="e">
        <v>#N/A</v>
      </c>
    </row>
    <row r="22" spans="1:13" ht="15.75" thickBot="1" x14ac:dyDescent="0.3">
      <c r="A22" s="1">
        <v>5</v>
      </c>
      <c r="B22" s="1">
        <v>99</v>
      </c>
      <c r="E22" s="3" t="s">
        <v>23</v>
      </c>
      <c r="F22" s="3">
        <v>4.7583706218176198</v>
      </c>
      <c r="G22" s="3">
        <v>0.75152474231937427</v>
      </c>
      <c r="H22" s="3">
        <v>6.3316220396579608</v>
      </c>
      <c r="I22" s="3">
        <v>1.5162428124344661E-6</v>
      </c>
      <c r="J22" s="3">
        <v>3.2072997871167908</v>
      </c>
      <c r="K22" s="3">
        <v>6.3094414565184493</v>
      </c>
      <c r="L22" s="3">
        <v>3.2072997871167908</v>
      </c>
      <c r="M22" s="3">
        <v>6.3094414565184493</v>
      </c>
    </row>
    <row r="23" spans="1:13" x14ac:dyDescent="0.25">
      <c r="A23" s="1">
        <v>4</v>
      </c>
      <c r="B23" s="1">
        <v>98</v>
      </c>
    </row>
    <row r="24" spans="1:13" x14ac:dyDescent="0.25">
      <c r="A24" s="1">
        <v>3</v>
      </c>
      <c r="B24" s="1">
        <v>98</v>
      </c>
    </row>
    <row r="25" spans="1:13" x14ac:dyDescent="0.25">
      <c r="A25" s="1">
        <v>8</v>
      </c>
      <c r="B25" s="1">
        <v>98</v>
      </c>
    </row>
    <row r="26" spans="1:13" x14ac:dyDescent="0.25">
      <c r="A26" s="1">
        <v>7</v>
      </c>
      <c r="B26" s="1">
        <v>99</v>
      </c>
      <c r="E26" t="s">
        <v>48</v>
      </c>
      <c r="J26" t="s">
        <v>53</v>
      </c>
    </row>
    <row r="27" spans="1:13" ht="15.75" thickBot="1" x14ac:dyDescent="0.3"/>
    <row r="28" spans="1:13" x14ac:dyDescent="0.25">
      <c r="A28" t="s">
        <v>56</v>
      </c>
      <c r="E28" s="5" t="s">
        <v>49</v>
      </c>
      <c r="F28" s="5" t="s">
        <v>50</v>
      </c>
      <c r="G28" s="5" t="s">
        <v>51</v>
      </c>
      <c r="H28" s="5" t="s">
        <v>52</v>
      </c>
      <c r="J28" s="5" t="s">
        <v>54</v>
      </c>
      <c r="K28" s="5" t="s">
        <v>24</v>
      </c>
    </row>
    <row r="29" spans="1:13" x14ac:dyDescent="0.25">
      <c r="A29">
        <f>CORREL(B2:B26,A2:A26)</f>
        <v>-0.76551123303599311</v>
      </c>
      <c r="E29" s="2">
        <v>1</v>
      </c>
      <c r="F29" s="2">
        <v>166.54297176361669</v>
      </c>
      <c r="G29" s="2">
        <v>-72.542971763616691</v>
      </c>
      <c r="H29" s="2">
        <v>-1.2237576850021037</v>
      </c>
      <c r="J29" s="2">
        <v>2</v>
      </c>
      <c r="K29" s="2">
        <v>89</v>
      </c>
    </row>
    <row r="30" spans="1:13" x14ac:dyDescent="0.25">
      <c r="A30" t="s">
        <v>57</v>
      </c>
      <c r="E30" s="2">
        <v>2</v>
      </c>
      <c r="F30" s="2">
        <v>137.99274803271098</v>
      </c>
      <c r="G30" s="2">
        <v>-40.992748032710978</v>
      </c>
      <c r="H30" s="2">
        <v>-0.69152378534821557</v>
      </c>
      <c r="J30" s="2">
        <v>6</v>
      </c>
      <c r="K30" s="2">
        <v>92</v>
      </c>
    </row>
    <row r="31" spans="1:13" x14ac:dyDescent="0.25">
      <c r="A31">
        <f>A29^2</f>
        <v>0.5860074479042866</v>
      </c>
      <c r="E31" s="2">
        <v>3</v>
      </c>
      <c r="F31" s="2">
        <v>71.375559327264298</v>
      </c>
      <c r="G31" s="2">
        <v>26.624440672735702</v>
      </c>
      <c r="H31" s="2">
        <v>0.44913880821303842</v>
      </c>
      <c r="J31" s="2">
        <v>10</v>
      </c>
      <c r="K31" s="2">
        <v>94</v>
      </c>
    </row>
    <row r="32" spans="1:13" x14ac:dyDescent="0.25">
      <c r="E32" s="2">
        <v>4</v>
      </c>
      <c r="F32" s="2">
        <v>66.617188705446679</v>
      </c>
      <c r="G32" s="2">
        <v>31.382811294553321</v>
      </c>
      <c r="H32" s="2">
        <v>0.52940974935275709</v>
      </c>
      <c r="J32" s="2">
        <v>14</v>
      </c>
      <c r="K32" s="2">
        <v>94</v>
      </c>
    </row>
    <row r="33" spans="5:11" x14ac:dyDescent="0.25">
      <c r="E33" s="2">
        <v>5</v>
      </c>
      <c r="F33" s="2">
        <v>0</v>
      </c>
      <c r="G33" s="2">
        <v>99</v>
      </c>
      <c r="H33" s="2">
        <v>1.670072342914011</v>
      </c>
      <c r="J33" s="2">
        <v>18</v>
      </c>
      <c r="K33" s="2">
        <v>95</v>
      </c>
    </row>
    <row r="34" spans="5:11" x14ac:dyDescent="0.25">
      <c r="E34" s="2">
        <v>6</v>
      </c>
      <c r="F34" s="2">
        <v>152.26785989816383</v>
      </c>
      <c r="G34" s="2">
        <v>-63.267859898163834</v>
      </c>
      <c r="H34" s="2">
        <v>-1.0672919496089079</v>
      </c>
      <c r="J34" s="2">
        <v>22</v>
      </c>
      <c r="K34" s="2">
        <v>95</v>
      </c>
    </row>
    <row r="35" spans="5:11" x14ac:dyDescent="0.25">
      <c r="E35" s="2">
        <v>7</v>
      </c>
      <c r="F35" s="2">
        <v>85.650671192717155</v>
      </c>
      <c r="G35" s="2">
        <v>6.3493288072828449</v>
      </c>
      <c r="H35" s="2">
        <v>0.10710947916273014</v>
      </c>
      <c r="J35" s="2">
        <v>26</v>
      </c>
      <c r="K35" s="2">
        <v>97</v>
      </c>
    </row>
    <row r="36" spans="5:11" x14ac:dyDescent="0.25">
      <c r="E36" s="2">
        <v>8</v>
      </c>
      <c r="F36" s="2">
        <v>76.133929949081917</v>
      </c>
      <c r="G36" s="2">
        <v>18.866070050918083</v>
      </c>
      <c r="H36" s="2">
        <v>0.31825961425774363</v>
      </c>
      <c r="J36" s="2">
        <v>30</v>
      </c>
      <c r="K36" s="2">
        <v>97</v>
      </c>
    </row>
    <row r="37" spans="5:11" x14ac:dyDescent="0.25">
      <c r="E37" s="2">
        <v>9</v>
      </c>
      <c r="F37" s="2">
        <v>76.133929949081917</v>
      </c>
      <c r="G37" s="2">
        <v>18.866070050918083</v>
      </c>
      <c r="H37" s="2">
        <v>0.31825961425774363</v>
      </c>
      <c r="J37" s="2">
        <v>34</v>
      </c>
      <c r="K37" s="2">
        <v>97</v>
      </c>
    </row>
    <row r="38" spans="5:11" x14ac:dyDescent="0.25">
      <c r="E38" s="2">
        <v>10</v>
      </c>
      <c r="F38" s="2">
        <v>47.583706218176197</v>
      </c>
      <c r="G38" s="2">
        <v>49.416293781823803</v>
      </c>
      <c r="H38" s="2">
        <v>0.83362409630643997</v>
      </c>
      <c r="J38" s="2">
        <v>38</v>
      </c>
      <c r="K38" s="2">
        <v>97</v>
      </c>
    </row>
    <row r="39" spans="5:11" x14ac:dyDescent="0.25">
      <c r="E39" s="2">
        <v>11</v>
      </c>
      <c r="F39" s="2">
        <v>152.26785989816383</v>
      </c>
      <c r="G39" s="2">
        <v>-58.267859898163834</v>
      </c>
      <c r="H39" s="2">
        <v>-0.98294486158294769</v>
      </c>
      <c r="J39" s="2">
        <v>42</v>
      </c>
      <c r="K39" s="2">
        <v>97</v>
      </c>
    </row>
    <row r="40" spans="5:11" x14ac:dyDescent="0.25">
      <c r="E40" s="2">
        <v>12</v>
      </c>
      <c r="F40" s="2">
        <v>71.375559327264298</v>
      </c>
      <c r="G40" s="2">
        <v>25.624440672735702</v>
      </c>
      <c r="H40" s="2">
        <v>0.43226939060784636</v>
      </c>
      <c r="J40" s="2">
        <v>46</v>
      </c>
      <c r="K40" s="2">
        <v>98</v>
      </c>
    </row>
    <row r="41" spans="5:11" x14ac:dyDescent="0.25">
      <c r="E41" s="2">
        <v>13</v>
      </c>
      <c r="F41" s="2">
        <v>42.825335596358578</v>
      </c>
      <c r="G41" s="2">
        <v>54.174664403641422</v>
      </c>
      <c r="H41" s="2">
        <v>0.91389503744615863</v>
      </c>
      <c r="J41" s="2">
        <v>50</v>
      </c>
      <c r="K41" s="2">
        <v>98</v>
      </c>
    </row>
    <row r="42" spans="5:11" x14ac:dyDescent="0.25">
      <c r="E42" s="2">
        <v>14</v>
      </c>
      <c r="F42" s="2">
        <v>38.066964974540959</v>
      </c>
      <c r="G42" s="2">
        <v>59.933035025459041</v>
      </c>
      <c r="H42" s="2">
        <v>1.0110353961910694</v>
      </c>
      <c r="J42" s="2">
        <v>54</v>
      </c>
      <c r="K42" s="2">
        <v>98</v>
      </c>
    </row>
    <row r="43" spans="5:11" x14ac:dyDescent="0.25">
      <c r="E43" s="2">
        <v>15</v>
      </c>
      <c r="F43" s="2">
        <v>66.617188705446679</v>
      </c>
      <c r="G43" s="2">
        <v>31.382811294553321</v>
      </c>
      <c r="H43" s="2">
        <v>0.52940974935275709</v>
      </c>
      <c r="J43" s="2">
        <v>58</v>
      </c>
      <c r="K43" s="2">
        <v>98</v>
      </c>
    </row>
    <row r="44" spans="5:11" x14ac:dyDescent="0.25">
      <c r="E44" s="2">
        <v>16</v>
      </c>
      <c r="F44" s="2">
        <v>0</v>
      </c>
      <c r="G44" s="2">
        <v>99</v>
      </c>
      <c r="H44" s="2">
        <v>1.670072342914011</v>
      </c>
      <c r="J44" s="2">
        <v>62</v>
      </c>
      <c r="K44" s="2">
        <v>98</v>
      </c>
    </row>
    <row r="45" spans="5:11" x14ac:dyDescent="0.25">
      <c r="E45" s="2">
        <v>17</v>
      </c>
      <c r="F45" s="2">
        <v>47.583706218176197</v>
      </c>
      <c r="G45" s="2">
        <v>49.416293781823803</v>
      </c>
      <c r="H45" s="2">
        <v>0.83362409630643997</v>
      </c>
      <c r="J45" s="2">
        <v>66</v>
      </c>
      <c r="K45" s="2">
        <v>98</v>
      </c>
    </row>
    <row r="46" spans="5:11" x14ac:dyDescent="0.25">
      <c r="E46" s="2">
        <v>18</v>
      </c>
      <c r="F46" s="2">
        <v>42.825335596358578</v>
      </c>
      <c r="G46" s="2">
        <v>55.174664403641422</v>
      </c>
      <c r="H46" s="2">
        <v>0.93076445505135064</v>
      </c>
      <c r="J46" s="2">
        <v>70</v>
      </c>
      <c r="K46" s="2">
        <v>98</v>
      </c>
    </row>
    <row r="47" spans="5:11" x14ac:dyDescent="0.25">
      <c r="E47" s="2">
        <v>19</v>
      </c>
      <c r="F47" s="2">
        <v>38.066964974540959</v>
      </c>
      <c r="G47" s="2">
        <v>59.933035025459041</v>
      </c>
      <c r="H47" s="2">
        <v>1.0110353961910694</v>
      </c>
      <c r="J47" s="2">
        <v>74</v>
      </c>
      <c r="K47" s="2">
        <v>98</v>
      </c>
    </row>
    <row r="48" spans="5:11" x14ac:dyDescent="0.25">
      <c r="E48" s="2">
        <v>20</v>
      </c>
      <c r="F48" s="2">
        <v>28.550223730905721</v>
      </c>
      <c r="G48" s="2">
        <v>70.449776269094286</v>
      </c>
      <c r="H48" s="2">
        <v>1.188446696075699</v>
      </c>
      <c r="J48" s="2">
        <v>78</v>
      </c>
      <c r="K48" s="2">
        <v>98</v>
      </c>
    </row>
    <row r="49" spans="5:11" x14ac:dyDescent="0.25">
      <c r="E49" s="2">
        <v>21</v>
      </c>
      <c r="F49" s="2">
        <v>23.791853109088098</v>
      </c>
      <c r="G49" s="2">
        <v>75.208146890911905</v>
      </c>
      <c r="H49" s="2">
        <v>1.2687176372154176</v>
      </c>
      <c r="J49" s="2">
        <v>82</v>
      </c>
      <c r="K49" s="2">
        <v>99</v>
      </c>
    </row>
    <row r="50" spans="5:11" x14ac:dyDescent="0.25">
      <c r="E50" s="2">
        <v>22</v>
      </c>
      <c r="F50" s="2">
        <v>19.033482487270479</v>
      </c>
      <c r="G50" s="2">
        <v>78.966517512729524</v>
      </c>
      <c r="H50" s="2">
        <v>1.3321191607499443</v>
      </c>
      <c r="J50" s="2">
        <v>86</v>
      </c>
      <c r="K50" s="2">
        <v>99</v>
      </c>
    </row>
    <row r="51" spans="5:11" x14ac:dyDescent="0.25">
      <c r="E51" s="2">
        <v>23</v>
      </c>
      <c r="F51" s="2">
        <v>14.27511186545286</v>
      </c>
      <c r="G51" s="2">
        <v>83.724888134547143</v>
      </c>
      <c r="H51" s="2">
        <v>1.412390101889663</v>
      </c>
      <c r="J51" s="2">
        <v>90</v>
      </c>
      <c r="K51" s="2">
        <v>99</v>
      </c>
    </row>
    <row r="52" spans="5:11" x14ac:dyDescent="0.25">
      <c r="E52" s="2">
        <v>24</v>
      </c>
      <c r="F52" s="2">
        <v>38.066964974540959</v>
      </c>
      <c r="G52" s="2">
        <v>59.933035025459041</v>
      </c>
      <c r="H52" s="2">
        <v>1.0110353961910694</v>
      </c>
      <c r="J52" s="2">
        <v>94</v>
      </c>
      <c r="K52" s="2">
        <v>99</v>
      </c>
    </row>
    <row r="53" spans="5:11" ht="15.75" thickBot="1" x14ac:dyDescent="0.3">
      <c r="E53" s="3">
        <v>25</v>
      </c>
      <c r="F53" s="3">
        <v>33.30859435272334</v>
      </c>
      <c r="G53" s="3">
        <v>65.691405647276667</v>
      </c>
      <c r="H53" s="3">
        <v>1.1081757549359803</v>
      </c>
      <c r="J53" s="3">
        <v>98</v>
      </c>
      <c r="K53" s="3">
        <v>99</v>
      </c>
    </row>
    <row r="57" spans="5:11" x14ac:dyDescent="0.25">
      <c r="G57">
        <f>4.7584*45</f>
        <v>214.12799999999999</v>
      </c>
    </row>
  </sheetData>
  <sortState ref="K29:K53">
    <sortCondition ref="K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Susmitah</dc:creator>
  <cp:lastModifiedBy>SushmitaH</cp:lastModifiedBy>
  <dcterms:created xsi:type="dcterms:W3CDTF">2014-02-13T11:11:48Z</dcterms:created>
  <dcterms:modified xsi:type="dcterms:W3CDTF">2014-03-29T10:12:51Z</dcterms:modified>
</cp:coreProperties>
</file>