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studo-machine-learning\estudo-python\machine-learning\analises\"/>
    </mc:Choice>
  </mc:AlternateContent>
  <xr:revisionPtr revIDLastSave="0" documentId="13_ncr:1_{1BC796BF-F563-4EA2-8AF4-F2951E918A2E}" xr6:coauthVersionLast="44" xr6:coauthVersionMax="44" xr10:uidLastSave="{00000000-0000-0000-0000-000000000000}"/>
  <bookViews>
    <workbookView xWindow="20370" yWindow="-120" windowWidth="21840" windowHeight="13140" activeTab="3" xr2:uid="{DDD0F2B3-C02C-4CAD-B86B-257F422108DD}"/>
  </bookViews>
  <sheets>
    <sheet name="perceptron_neural_network" sheetId="1" r:id="rId1"/>
    <sheet name="multilayer_neural_network" sheetId="2" r:id="rId2"/>
    <sheet name="gradient_descent" sheetId="3" r:id="rId3"/>
    <sheet name="error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2" i="4" l="1"/>
  <c r="K46" i="2"/>
  <c r="L2" i="1"/>
  <c r="L4" i="1"/>
  <c r="E2" i="1"/>
  <c r="E14" i="4" l="1"/>
  <c r="E15" i="4"/>
  <c r="E16" i="4"/>
  <c r="E13" i="4"/>
  <c r="E18" i="4" l="1"/>
  <c r="E19" i="4" s="1"/>
  <c r="J60" i="2"/>
  <c r="H57" i="2"/>
  <c r="H58" i="2" s="1"/>
  <c r="H59" i="2" s="1"/>
  <c r="N57" i="2"/>
  <c r="N58" i="2" s="1"/>
  <c r="E47" i="2"/>
  <c r="E48" i="2"/>
  <c r="E49" i="2"/>
  <c r="E46" i="2"/>
  <c r="K48" i="2"/>
  <c r="L48" i="2" s="1"/>
  <c r="M48" i="2" s="1"/>
  <c r="K50" i="2"/>
  <c r="L50" i="2" s="1"/>
  <c r="M50" i="2" s="1"/>
  <c r="L46" i="2"/>
  <c r="M46" i="2" s="1"/>
  <c r="L57" i="2"/>
  <c r="J57" i="2"/>
  <c r="J58" i="2" s="1"/>
  <c r="I9" i="1"/>
  <c r="K7" i="1" s="1"/>
  <c r="I8" i="1"/>
  <c r="I7" i="1"/>
  <c r="I6" i="1"/>
  <c r="I5" i="1"/>
  <c r="I4" i="1"/>
  <c r="I3" i="1"/>
  <c r="I2" i="1"/>
  <c r="I22" i="4" l="1"/>
  <c r="N59" i="2"/>
  <c r="N60" i="2" s="1"/>
  <c r="H60" i="2"/>
  <c r="L58" i="2"/>
  <c r="J59" i="2"/>
  <c r="K5" i="1"/>
  <c r="K9" i="1"/>
  <c r="K3" i="1"/>
  <c r="K8" i="1"/>
  <c r="L8" i="1" s="1"/>
  <c r="M8" i="1" s="1"/>
  <c r="O46" i="2"/>
  <c r="P46" i="2" s="1"/>
  <c r="L6" i="1"/>
  <c r="M6" i="1" s="1"/>
  <c r="M4" i="1"/>
  <c r="L59" i="2" l="1"/>
  <c r="L60" i="2" s="1"/>
  <c r="M2" i="1"/>
</calcChain>
</file>

<file path=xl/sharedStrings.xml><?xml version="1.0" encoding="utf-8"?>
<sst xmlns="http://schemas.openxmlformats.org/spreadsheetml/2006/main" count="137" uniqueCount="86">
  <si>
    <t>Base</t>
  </si>
  <si>
    <t>X1</t>
  </si>
  <si>
    <t>X2</t>
  </si>
  <si>
    <t>Classe</t>
  </si>
  <si>
    <t>Entrada no neurônio</t>
  </si>
  <si>
    <t>x1</t>
  </si>
  <si>
    <t>x2</t>
  </si>
  <si>
    <t>Fórmula</t>
  </si>
  <si>
    <t>n</t>
  </si>
  <si>
    <t>∑</t>
  </si>
  <si>
    <t>xi * wi</t>
  </si>
  <si>
    <t>soma =</t>
  </si>
  <si>
    <t>i = 1</t>
  </si>
  <si>
    <t>Peso</t>
  </si>
  <si>
    <t>w1</t>
  </si>
  <si>
    <t>w2</t>
  </si>
  <si>
    <t>Soma</t>
  </si>
  <si>
    <t>Step Function - Resposta</t>
  </si>
  <si>
    <t>Taxa de Aprendizagem</t>
  </si>
  <si>
    <t>Peso Inicial e Ajustado</t>
  </si>
  <si>
    <r>
      <rPr>
        <b/>
        <sz val="11"/>
        <color theme="1"/>
        <rFont val="Calibri"/>
        <family val="2"/>
        <scheme val="minor"/>
      </rPr>
      <t>Aplica-se para cada atributo: peso(n + 1)</t>
    </r>
    <r>
      <rPr>
        <sz val="11"/>
        <color theme="1"/>
        <rFont val="Calibri"/>
        <family val="2"/>
        <scheme val="minor"/>
      </rPr>
      <t xml:space="preserve"> = peso(n) + (taxa de aprendizagem * valor de entrada * erro = (resposta correta da classe - resposta calculada da Step Function))</t>
    </r>
  </si>
  <si>
    <t xml:space="preserve">O perceptron é uma rede neural de uma camada </t>
  </si>
  <si>
    <t>Multilayer Perceptron = Uma ou mais camadas</t>
  </si>
  <si>
    <t>As entradas de dados ligam-se a cada camada</t>
  </si>
  <si>
    <t>Aplica-se a fórmula perceptron, depois aplica-se feed forward</t>
  </si>
  <si>
    <t>Por fim, você usa soma e função de ativação</t>
  </si>
  <si>
    <t>Step Function - Função de degrau</t>
  </si>
  <si>
    <t>Sigmoid Function - Função sigmoide</t>
  </si>
  <si>
    <t>Retorna entre 0 e 1</t>
  </si>
  <si>
    <t>Se X for alto o valor será aproximada 1</t>
  </si>
  <si>
    <t>Se X for pequeno o valor será aproximadamente 0</t>
  </si>
  <si>
    <t>Não retorna valores negativos</t>
  </si>
  <si>
    <t>Fórmula Sigmoid</t>
  </si>
  <si>
    <t>y =</t>
  </si>
  <si>
    <t>Hyperbolic tangent - Função tangente hipérbólica</t>
  </si>
  <si>
    <t>e^x - e^-x</t>
  </si>
  <si>
    <t>e^x + e^-x</t>
  </si>
  <si>
    <t>Y =</t>
  </si>
  <si>
    <t>1 + e^- x</t>
  </si>
  <si>
    <t>Retorna valores -1 e 1</t>
  </si>
  <si>
    <t>Oerador XOR</t>
  </si>
  <si>
    <t>Fórmula Hyperbolic tangent</t>
  </si>
  <si>
    <t>w3</t>
  </si>
  <si>
    <t>Valor por Neurônio</t>
  </si>
  <si>
    <t>Pesos</t>
  </si>
  <si>
    <t>Somas Por Neurônio</t>
  </si>
  <si>
    <t>Sigmoid Function</t>
  </si>
  <si>
    <t>Peso de Saída</t>
  </si>
  <si>
    <t>Camada de Saída</t>
  </si>
  <si>
    <t>Soma de Saída</t>
  </si>
  <si>
    <t>Sigmoid Function Saída</t>
  </si>
  <si>
    <t>Ativação</t>
  </si>
  <si>
    <t>3 Neurônios - Camada Oculta</t>
  </si>
  <si>
    <t>Rede de Duas Camadas</t>
  </si>
  <si>
    <t>Encontrar o erro = resposta correta - resposta calculada</t>
  </si>
  <si>
    <t>Calculado</t>
  </si>
  <si>
    <t>Erro</t>
  </si>
  <si>
    <t>Ajuste do Peso</t>
  </si>
  <si>
    <t>Mínimo Global</t>
  </si>
  <si>
    <t>Menor valor de erro</t>
  </si>
  <si>
    <t>Maior erro possível</t>
  </si>
  <si>
    <t>Menor erro possível</t>
  </si>
  <si>
    <t>Aplica-se este cálculo para cada iteração com o objetivo de ajustar os pesos</t>
  </si>
  <si>
    <t>w</t>
  </si>
  <si>
    <t>Mínimo local</t>
  </si>
  <si>
    <t>Ok</t>
  </si>
  <si>
    <t>Nok</t>
  </si>
  <si>
    <t>Calcula o declive da curva com derivadas parciais</t>
  </si>
  <si>
    <t>Delta Saída</t>
  </si>
  <si>
    <t>Derivada ativação</t>
  </si>
  <si>
    <t>Fórmula:</t>
  </si>
  <si>
    <t>Fórmula: d = y * (1 - y)</t>
  </si>
  <si>
    <t xml:space="preserve">Fórmula: Erro - Derivada ativação </t>
  </si>
  <si>
    <t>Função Sigmoid Ativação</t>
  </si>
  <si>
    <t>Delta Escondida</t>
  </si>
  <si>
    <t>Fórmula: Derivada ativação * peso * delta saída</t>
  </si>
  <si>
    <t>MSE</t>
  </si>
  <si>
    <t>N</t>
  </si>
  <si>
    <t>MSE = Mean Square Error</t>
  </si>
  <si>
    <t>Fórmula do erro MSE e RMSE</t>
  </si>
  <si>
    <t>RMSE</t>
  </si>
  <si>
    <t>x3</t>
  </si>
  <si>
    <t>(0 - 0.490)²</t>
  </si>
  <si>
    <t>(0 - 0.000)²</t>
  </si>
  <si>
    <t>(0 - 0.012)²</t>
  </si>
  <si>
    <t>(0 - 0.102)²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</si>
</sst>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"/>
    <numFmt numFmtId="166" formatCode="0.0000"/>
    <numFmt numFmtId="168" formatCode="0.000000"/>
  </numFmts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  <font>
      <sz val="18"/>
      <color theme="1"/>
      <name val="Calibri"/>
      <family val="2"/>
    </font>
    <font>
      <b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theme="4"/>
      </top>
      <bottom/>
      <diagonal/>
    </border>
    <border>
      <left/>
      <right/>
      <top/>
      <bottom style="thin">
        <color theme="4"/>
      </bottom>
      <diagonal/>
    </border>
    <border>
      <left/>
      <right style="thin">
        <color indexed="64"/>
      </right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 style="thin">
        <color theme="4"/>
      </left>
      <right/>
      <top/>
      <bottom style="thin">
        <color indexed="64"/>
      </bottom>
      <diagonal/>
    </border>
    <border>
      <left/>
      <right style="thin">
        <color theme="4"/>
      </right>
      <top/>
      <bottom/>
      <diagonal/>
    </border>
    <border>
      <left style="thin">
        <color indexed="64"/>
      </left>
      <right/>
      <top/>
      <bottom style="thin">
        <color theme="4"/>
      </bottom>
      <diagonal/>
    </border>
    <border>
      <left style="thin">
        <color indexed="64"/>
      </left>
      <right/>
      <top/>
      <bottom style="dotted">
        <color theme="4"/>
      </bottom>
      <diagonal/>
    </border>
    <border>
      <left/>
      <right/>
      <top/>
      <bottom style="dotted">
        <color theme="4"/>
      </bottom>
      <diagonal/>
    </border>
    <border>
      <left/>
      <right style="thin">
        <color theme="4"/>
      </right>
      <top/>
      <bottom style="dotted">
        <color theme="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2">
    <xf numFmtId="0" fontId="0" fillId="0" borderId="0" xfId="0"/>
    <xf numFmtId="0" fontId="0" fillId="2" borderId="1" xfId="0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4" borderId="2" xfId="0" applyFill="1" applyBorder="1"/>
    <xf numFmtId="0" fontId="0" fillId="4" borderId="3" xfId="0" applyFill="1" applyBorder="1" applyAlignment="1">
      <alignment horizontal="center"/>
    </xf>
    <xf numFmtId="0" fontId="0" fillId="4" borderId="4" xfId="0" applyFill="1" applyBorder="1"/>
    <xf numFmtId="0" fontId="0" fillId="4" borderId="5" xfId="0" applyFill="1" applyBorder="1" applyAlignment="1">
      <alignment horizontal="right"/>
    </xf>
    <xf numFmtId="0" fontId="0" fillId="4" borderId="6" xfId="0" applyFill="1" applyBorder="1" applyAlignment="1">
      <alignment horizontal="left"/>
    </xf>
    <xf numFmtId="0" fontId="0" fillId="4" borderId="7" xfId="0" applyFill="1" applyBorder="1"/>
    <xf numFmtId="0" fontId="4" fillId="4" borderId="8" xfId="0" applyFont="1" applyFill="1" applyBorder="1" applyAlignment="1">
      <alignment horizontal="center"/>
    </xf>
    <xf numFmtId="0" fontId="0" fillId="4" borderId="9" xfId="0" applyFill="1" applyBorder="1"/>
    <xf numFmtId="0" fontId="5" fillId="4" borderId="0" xfId="0" applyFont="1" applyFill="1" applyBorder="1" applyAlignment="1">
      <alignment horizontal="center" vertical="center"/>
    </xf>
    <xf numFmtId="0" fontId="0" fillId="0" borderId="0" xfId="0" applyBorder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0" fillId="4" borderId="0" xfId="0" applyFill="1"/>
    <xf numFmtId="0" fontId="0" fillId="4" borderId="1" xfId="0" applyFill="1" applyBorder="1"/>
    <xf numFmtId="0" fontId="0" fillId="4" borderId="1" xfId="0" applyFill="1" applyBorder="1" applyAlignment="1">
      <alignment horizontal="center" vertical="center"/>
    </xf>
    <xf numFmtId="0" fontId="0" fillId="4" borderId="3" xfId="0" applyFill="1" applyBorder="1"/>
    <xf numFmtId="0" fontId="0" fillId="4" borderId="0" xfId="0" applyFill="1" applyBorder="1"/>
    <xf numFmtId="0" fontId="0" fillId="4" borderId="6" xfId="0" applyFill="1" applyBorder="1"/>
    <xf numFmtId="0" fontId="0" fillId="4" borderId="5" xfId="0" applyFill="1" applyBorder="1"/>
    <xf numFmtId="0" fontId="0" fillId="4" borderId="8" xfId="0" applyFill="1" applyBorder="1"/>
    <xf numFmtId="0" fontId="1" fillId="5" borderId="1" xfId="0" applyFont="1" applyFill="1" applyBorder="1" applyAlignment="1">
      <alignment horizontal="center"/>
    </xf>
    <xf numFmtId="0" fontId="0" fillId="4" borderId="23" xfId="0" applyFill="1" applyBorder="1"/>
    <xf numFmtId="0" fontId="0" fillId="4" borderId="18" xfId="0" applyFill="1" applyBorder="1"/>
    <xf numFmtId="0" fontId="0" fillId="4" borderId="20" xfId="0" applyFill="1" applyBorder="1"/>
    <xf numFmtId="0" fontId="0" fillId="4" borderId="17" xfId="0" applyFill="1" applyBorder="1"/>
    <xf numFmtId="0" fontId="0" fillId="4" borderId="22" xfId="0" applyFill="1" applyBorder="1"/>
    <xf numFmtId="0" fontId="0" fillId="4" borderId="21" xfId="0" applyFill="1" applyBorder="1"/>
    <xf numFmtId="164" fontId="0" fillId="4" borderId="0" xfId="0" applyNumberFormat="1" applyFill="1" applyBorder="1"/>
    <xf numFmtId="0" fontId="0" fillId="4" borderId="6" xfId="0" applyFill="1" applyBorder="1" applyAlignment="1">
      <alignment horizontal="center"/>
    </xf>
    <xf numFmtId="0" fontId="2" fillId="4" borderId="3" xfId="0" applyFont="1" applyFill="1" applyBorder="1" applyAlignment="1">
      <alignment horizontal="left"/>
    </xf>
    <xf numFmtId="0" fontId="2" fillId="4" borderId="17" xfId="0" applyFont="1" applyFill="1" applyBorder="1" applyAlignment="1">
      <alignment horizontal="left"/>
    </xf>
    <xf numFmtId="0" fontId="2" fillId="4" borderId="19" xfId="0" applyFont="1" applyFill="1" applyBorder="1"/>
    <xf numFmtId="0" fontId="2" fillId="4" borderId="0" xfId="0" applyFont="1" applyFill="1" applyBorder="1"/>
    <xf numFmtId="0" fontId="2" fillId="4" borderId="0" xfId="0" applyFont="1" applyFill="1" applyAlignment="1">
      <alignment horizontal="center" vertical="center"/>
    </xf>
    <xf numFmtId="0" fontId="0" fillId="4" borderId="24" xfId="0" applyFill="1" applyBorder="1"/>
    <xf numFmtId="0" fontId="0" fillId="4" borderId="25" xfId="0" applyFill="1" applyBorder="1"/>
    <xf numFmtId="0" fontId="2" fillId="4" borderId="6" xfId="0" applyFont="1" applyFill="1" applyBorder="1"/>
    <xf numFmtId="0" fontId="0" fillId="4" borderId="26" xfId="0" applyFill="1" applyBorder="1"/>
    <xf numFmtId="0" fontId="2" fillId="0" borderId="0" xfId="0" applyFont="1"/>
    <xf numFmtId="0" fontId="0" fillId="4" borderId="9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/>
    <xf numFmtId="0" fontId="0" fillId="0" borderId="0" xfId="0" applyFill="1" applyBorder="1" applyAlignment="1">
      <alignment vertical="center"/>
    </xf>
    <xf numFmtId="0" fontId="2" fillId="0" borderId="1" xfId="0" applyFont="1" applyBorder="1"/>
    <xf numFmtId="165" fontId="0" fillId="4" borderId="6" xfId="0" applyNumberFormat="1" applyFill="1" applyBorder="1"/>
    <xf numFmtId="0" fontId="2" fillId="4" borderId="0" xfId="0" applyFont="1" applyFill="1" applyBorder="1" applyAlignment="1">
      <alignment horizontal="right"/>
    </xf>
    <xf numFmtId="0" fontId="2" fillId="4" borderId="0" xfId="0" applyFont="1" applyFill="1" applyBorder="1" applyAlignment="1">
      <alignment horizontal="right" vertical="center"/>
    </xf>
    <xf numFmtId="0" fontId="2" fillId="0" borderId="0" xfId="0" applyFont="1" applyFill="1" applyBorder="1" applyAlignment="1">
      <alignment vertical="center"/>
    </xf>
    <xf numFmtId="0" fontId="2" fillId="4" borderId="10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2" fillId="0" borderId="0" xfId="0" applyFont="1" applyAlignment="1"/>
    <xf numFmtId="0" fontId="2" fillId="0" borderId="12" xfId="0" applyFont="1" applyBorder="1" applyAlignment="1">
      <alignment horizontal="center"/>
    </xf>
    <xf numFmtId="164" fontId="0" fillId="0" borderId="0" xfId="0" applyNumberFormat="1" applyFill="1" applyBorder="1"/>
    <xf numFmtId="0" fontId="7" fillId="0" borderId="1" xfId="0" applyFont="1" applyBorder="1"/>
    <xf numFmtId="0" fontId="8" fillId="0" borderId="0" xfId="0" applyFont="1"/>
    <xf numFmtId="0" fontId="6" fillId="0" borderId="0" xfId="0" applyFont="1"/>
    <xf numFmtId="0" fontId="6" fillId="0" borderId="0" xfId="0" applyFont="1" applyAlignment="1">
      <alignment horizontal="right"/>
    </xf>
    <xf numFmtId="0" fontId="2" fillId="0" borderId="1" xfId="0" applyFont="1" applyBorder="1" applyAlignment="1">
      <alignment horizontal="left"/>
    </xf>
    <xf numFmtId="165" fontId="2" fillId="0" borderId="1" xfId="0" applyNumberFormat="1" applyFont="1" applyBorder="1" applyAlignment="1">
      <alignment horizontal="center"/>
    </xf>
    <xf numFmtId="0" fontId="2" fillId="0" borderId="0" xfId="0" applyFont="1" applyBorder="1"/>
    <xf numFmtId="0" fontId="2" fillId="0" borderId="28" xfId="0" applyFont="1" applyBorder="1" applyAlignment="1">
      <alignment horizontal="left"/>
    </xf>
    <xf numFmtId="165" fontId="2" fillId="7" borderId="11" xfId="0" applyNumberFormat="1" applyFont="1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165" fontId="2" fillId="3" borderId="11" xfId="0" applyNumberFormat="1" applyFont="1" applyFill="1" applyBorder="1" applyAlignment="1">
      <alignment horizontal="center"/>
    </xf>
    <xf numFmtId="165" fontId="2" fillId="8" borderId="11" xfId="0" applyNumberFormat="1" applyFont="1" applyFill="1" applyBorder="1" applyAlignment="1">
      <alignment horizontal="center"/>
    </xf>
    <xf numFmtId="165" fontId="2" fillId="9" borderId="12" xfId="0" applyNumberFormat="1" applyFont="1" applyFill="1" applyBorder="1" applyAlignment="1">
      <alignment horizontal="center"/>
    </xf>
    <xf numFmtId="0" fontId="0" fillId="9" borderId="13" xfId="0" applyFill="1" applyBorder="1" applyAlignment="1">
      <alignment horizontal="center"/>
    </xf>
    <xf numFmtId="0" fontId="2" fillId="0" borderId="9" xfId="0" applyFont="1" applyBorder="1" applyAlignment="1">
      <alignment horizontal="left"/>
    </xf>
    <xf numFmtId="0" fontId="0" fillId="7" borderId="29" xfId="0" applyFill="1" applyBorder="1" applyAlignment="1">
      <alignment horizontal="center"/>
    </xf>
    <xf numFmtId="0" fontId="2" fillId="7" borderId="3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0" borderId="3" xfId="0" applyFont="1" applyBorder="1"/>
    <xf numFmtId="0" fontId="2" fillId="8" borderId="3" xfId="0" applyFont="1" applyFill="1" applyBorder="1" applyAlignment="1">
      <alignment horizontal="center"/>
    </xf>
    <xf numFmtId="0" fontId="2" fillId="9" borderId="3" xfId="0" applyFont="1" applyFill="1" applyBorder="1" applyAlignment="1">
      <alignment horizontal="center"/>
    </xf>
    <xf numFmtId="165" fontId="0" fillId="8" borderId="13" xfId="0" applyNumberForma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/>
    <xf numFmtId="165" fontId="0" fillId="4" borderId="1" xfId="0" applyNumberFormat="1" applyFill="1" applyBorder="1" applyAlignment="1">
      <alignment horizontal="center" vertical="center"/>
    </xf>
    <xf numFmtId="0" fontId="2" fillId="4" borderId="0" xfId="0" applyFont="1" applyFill="1" applyAlignment="1">
      <alignment horizontal="center"/>
    </xf>
    <xf numFmtId="165" fontId="0" fillId="4" borderId="0" xfId="0" applyNumberFormat="1" applyFill="1"/>
    <xf numFmtId="0" fontId="9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left" vertical="center" wrapText="1"/>
    </xf>
    <xf numFmtId="0" fontId="2" fillId="4" borderId="0" xfId="0" applyFont="1" applyFill="1" applyBorder="1" applyAlignment="1">
      <alignment horizontal="right" vertical="center"/>
    </xf>
    <xf numFmtId="0" fontId="2" fillId="4" borderId="0" xfId="0" applyFont="1" applyFill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6" fillId="4" borderId="15" xfId="0" applyFont="1" applyFill="1" applyBorder="1" applyAlignment="1">
      <alignment horizontal="center" vertical="center"/>
    </xf>
    <xf numFmtId="0" fontId="6" fillId="4" borderId="16" xfId="0" applyFont="1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0" fillId="4" borderId="5" xfId="0" applyFill="1" applyBorder="1" applyAlignment="1">
      <alignment horizontal="right" vertical="center"/>
    </xf>
    <xf numFmtId="0" fontId="2" fillId="0" borderId="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0" fillId="4" borderId="0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4" borderId="28" xfId="0" applyFill="1" applyBorder="1" applyAlignment="1">
      <alignment horizontal="center" vertical="center"/>
    </xf>
    <xf numFmtId="165" fontId="1" fillId="2" borderId="14" xfId="0" applyNumberFormat="1" applyFont="1" applyFill="1" applyBorder="1" applyAlignment="1">
      <alignment horizontal="center" vertical="center"/>
    </xf>
    <xf numFmtId="165" fontId="1" fillId="2" borderId="28" xfId="0" applyNumberFormat="1" applyFont="1" applyFill="1" applyBorder="1" applyAlignment="1">
      <alignment horizontal="center" vertical="center"/>
    </xf>
    <xf numFmtId="0" fontId="0" fillId="4" borderId="7" xfId="0" applyFill="1" applyBorder="1" applyAlignment="1">
      <alignment horizontal="right" vertical="center"/>
    </xf>
    <xf numFmtId="0" fontId="2" fillId="0" borderId="0" xfId="0" applyFont="1" applyAlignment="1">
      <alignment horizontal="center"/>
    </xf>
    <xf numFmtId="0" fontId="0" fillId="4" borderId="27" xfId="0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5" fontId="0" fillId="0" borderId="27" xfId="0" applyNumberFormat="1" applyBorder="1" applyAlignment="1">
      <alignment horizontal="center" vertical="center"/>
    </xf>
    <xf numFmtId="165" fontId="0" fillId="0" borderId="28" xfId="0" applyNumberFormat="1" applyBorder="1" applyAlignment="1">
      <alignment horizontal="center" vertical="center"/>
    </xf>
    <xf numFmtId="165" fontId="3" fillId="2" borderId="14" xfId="0" applyNumberFormat="1" applyFont="1" applyFill="1" applyBorder="1" applyAlignment="1">
      <alignment horizontal="center" vertical="center"/>
    </xf>
    <xf numFmtId="165" fontId="3" fillId="2" borderId="27" xfId="0" applyNumberFormat="1" applyFont="1" applyFill="1" applyBorder="1" applyAlignment="1">
      <alignment horizontal="center" vertical="center"/>
    </xf>
    <xf numFmtId="165" fontId="3" fillId="2" borderId="28" xfId="0" applyNumberFormat="1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0" fontId="1" fillId="10" borderId="10" xfId="0" applyFont="1" applyFill="1" applyBorder="1" applyAlignment="1">
      <alignment horizontal="center"/>
    </xf>
    <xf numFmtId="0" fontId="1" fillId="10" borderId="11" xfId="0" applyFont="1" applyFill="1" applyBorder="1" applyAlignment="1">
      <alignment horizontal="center"/>
    </xf>
    <xf numFmtId="0" fontId="1" fillId="10" borderId="12" xfId="0" applyFont="1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165" fontId="0" fillId="4" borderId="14" xfId="0" applyNumberFormat="1" applyFill="1" applyBorder="1" applyAlignment="1">
      <alignment horizontal="center" vertical="center"/>
    </xf>
    <xf numFmtId="165" fontId="0" fillId="4" borderId="28" xfId="0" applyNumberFormat="1" applyFill="1" applyBorder="1" applyAlignment="1">
      <alignment horizontal="center" vertical="center"/>
    </xf>
    <xf numFmtId="0" fontId="2" fillId="0" borderId="14" xfId="0" applyFont="1" applyBorder="1" applyAlignment="1">
      <alignment horizontal="center"/>
    </xf>
    <xf numFmtId="0" fontId="2" fillId="4" borderId="28" xfId="0" applyFont="1" applyFill="1" applyBorder="1" applyAlignment="1">
      <alignment horizontal="center"/>
    </xf>
    <xf numFmtId="0" fontId="0" fillId="4" borderId="3" xfId="0" applyFill="1" applyBorder="1" applyAlignment="1">
      <alignment horizontal="right" vertical="center"/>
    </xf>
    <xf numFmtId="0" fontId="0" fillId="4" borderId="8" xfId="0" applyFill="1" applyBorder="1" applyAlignment="1">
      <alignment horizontal="right" vertical="center"/>
    </xf>
    <xf numFmtId="0" fontId="2" fillId="4" borderId="2" xfId="0" applyFont="1" applyFill="1" applyBorder="1" applyAlignment="1">
      <alignment horizontal="right" vertical="center"/>
    </xf>
    <xf numFmtId="0" fontId="2" fillId="4" borderId="3" xfId="0" applyFont="1" applyFill="1" applyBorder="1" applyAlignment="1">
      <alignment horizontal="right" vertical="center"/>
    </xf>
    <xf numFmtId="0" fontId="2" fillId="4" borderId="7" xfId="0" applyFont="1" applyFill="1" applyBorder="1" applyAlignment="1">
      <alignment horizontal="right" vertical="center"/>
    </xf>
    <xf numFmtId="0" fontId="2" fillId="4" borderId="8" xfId="0" applyFont="1" applyFill="1" applyBorder="1" applyAlignment="1">
      <alignment horizontal="right" vertical="center"/>
    </xf>
    <xf numFmtId="0" fontId="2" fillId="0" borderId="1" xfId="0" applyFont="1" applyBorder="1" applyAlignment="1">
      <alignment horizontal="center"/>
    </xf>
    <xf numFmtId="0" fontId="2" fillId="9" borderId="1" xfId="0" applyFont="1" applyFill="1" applyBorder="1" applyAlignment="1">
      <alignment horizontal="center" vertical="center" wrapText="1"/>
    </xf>
    <xf numFmtId="0" fontId="2" fillId="7" borderId="14" xfId="0" applyFont="1" applyFill="1" applyBorder="1" applyAlignment="1">
      <alignment horizontal="center" vertical="center" wrapText="1"/>
    </xf>
    <xf numFmtId="0" fontId="2" fillId="7" borderId="28" xfId="0" applyFont="1" applyFill="1" applyBorder="1" applyAlignment="1">
      <alignment horizontal="center" vertical="center" wrapText="1"/>
    </xf>
    <xf numFmtId="0" fontId="2" fillId="3" borderId="14" xfId="0" applyFont="1" applyFill="1" applyBorder="1" applyAlignment="1">
      <alignment horizontal="center" vertical="center" wrapText="1"/>
    </xf>
    <xf numFmtId="0" fontId="2" fillId="3" borderId="28" xfId="0" applyFont="1" applyFill="1" applyBorder="1" applyAlignment="1">
      <alignment horizontal="center" vertical="center" wrapText="1"/>
    </xf>
    <xf numFmtId="0" fontId="9" fillId="8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1" fillId="4" borderId="0" xfId="0" applyFont="1" applyFill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2" fillId="4" borderId="0" xfId="0" applyFont="1" applyFill="1" applyAlignment="1">
      <alignment horizontal="center"/>
    </xf>
    <xf numFmtId="166" fontId="0" fillId="4" borderId="1" xfId="0" applyNumberFormat="1" applyFill="1" applyBorder="1" applyAlignment="1">
      <alignment horizontal="center" vertical="center"/>
    </xf>
    <xf numFmtId="168" fontId="0" fillId="4" borderId="0" xfId="0" applyNumberFormat="1" applyFill="1"/>
    <xf numFmtId="168" fontId="0" fillId="2" borderId="0" xfId="0" applyNumberFormat="1" applyFill="1" applyBorder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7583282858873412E-2"/>
          <c:y val="4.0342908367913349E-2"/>
          <c:w val="0.92836543508984459"/>
          <c:h val="0.91527989242738195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multilayer_neural_network!$H$25:$H$33</c:f>
              <c:numCache>
                <c:formatCode>General</c:formatCode>
                <c:ptCount val="9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-1</c:v>
                </c:pt>
                <c:pt idx="6">
                  <c:v>-2</c:v>
                </c:pt>
                <c:pt idx="7">
                  <c:v>-3</c:v>
                </c:pt>
                <c:pt idx="8">
                  <c:v>-4</c:v>
                </c:pt>
              </c:numCache>
            </c:numRef>
          </c:xVal>
          <c:yVal>
            <c:numRef>
              <c:f>multilayer_neural_network!$I$25:$I$33</c:f>
              <c:numCache>
                <c:formatCode>General</c:formatCode>
                <c:ptCount val="9"/>
                <c:pt idx="0">
                  <c:v>0.8</c:v>
                </c:pt>
                <c:pt idx="1">
                  <c:v>0.6</c:v>
                </c:pt>
                <c:pt idx="2">
                  <c:v>0.4</c:v>
                </c:pt>
                <c:pt idx="3">
                  <c:v>0.2</c:v>
                </c:pt>
                <c:pt idx="4">
                  <c:v>0</c:v>
                </c:pt>
                <c:pt idx="5">
                  <c:v>-0.2</c:v>
                </c:pt>
                <c:pt idx="6">
                  <c:v>-0.4</c:v>
                </c:pt>
                <c:pt idx="7">
                  <c:v>-0.6</c:v>
                </c:pt>
                <c:pt idx="8">
                  <c:v>-0.8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C1-4DBF-9433-287A23E814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11231"/>
        <c:axId val="2434351"/>
      </c:scatterChart>
      <c:valAx>
        <c:axId val="1561123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434351"/>
        <c:crosses val="autoZero"/>
        <c:crossBetween val="midCat"/>
      </c:valAx>
      <c:valAx>
        <c:axId val="2434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611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600074</xdr:colOff>
      <xdr:row>4</xdr:row>
      <xdr:rowOff>190499</xdr:rowOff>
    </xdr:from>
    <xdr:to>
      <xdr:col>14</xdr:col>
      <xdr:colOff>857250</xdr:colOff>
      <xdr:row>11</xdr:row>
      <xdr:rowOff>180974</xdr:rowOff>
    </xdr:to>
    <xdr:sp macro="" textlink="">
      <xdr:nvSpPr>
        <xdr:cNvPr id="3" name="Forma Livre: Forma 2">
          <a:extLst>
            <a:ext uri="{FF2B5EF4-FFF2-40B4-BE49-F238E27FC236}">
              <a16:creationId xmlns:a16="http://schemas.microsoft.com/office/drawing/2014/main" id="{F0C30B4B-7FF9-4F4F-98F0-1BB849F935FD}"/>
            </a:ext>
          </a:extLst>
        </xdr:cNvPr>
        <xdr:cNvSpPr/>
      </xdr:nvSpPr>
      <xdr:spPr>
        <a:xfrm>
          <a:off x="8305799" y="952499"/>
          <a:ext cx="3619501" cy="1323975"/>
        </a:xfrm>
        <a:custGeom>
          <a:avLst/>
          <a:gdLst>
            <a:gd name="connsiteX0" fmla="*/ 0 w 5025908"/>
            <a:gd name="connsiteY0" fmla="*/ 1348722 h 1348722"/>
            <a:gd name="connsiteX1" fmla="*/ 1381125 w 5025908"/>
            <a:gd name="connsiteY1" fmla="*/ 1053447 h 1348722"/>
            <a:gd name="connsiteX2" fmla="*/ 2809875 w 5025908"/>
            <a:gd name="connsiteY2" fmla="*/ 281922 h 1348722"/>
            <a:gd name="connsiteX3" fmla="*/ 4819650 w 5025908"/>
            <a:gd name="connsiteY3" fmla="*/ 24747 h 1348722"/>
            <a:gd name="connsiteX4" fmla="*/ 4857750 w 5025908"/>
            <a:gd name="connsiteY4" fmla="*/ 24747 h 1348722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5025908" h="1348722">
              <a:moveTo>
                <a:pt x="0" y="1348722"/>
              </a:moveTo>
              <a:cubicBezTo>
                <a:pt x="456406" y="1289984"/>
                <a:pt x="912813" y="1231247"/>
                <a:pt x="1381125" y="1053447"/>
              </a:cubicBezTo>
              <a:cubicBezTo>
                <a:pt x="1849437" y="875647"/>
                <a:pt x="2236788" y="453372"/>
                <a:pt x="2809875" y="281922"/>
              </a:cubicBezTo>
              <a:cubicBezTo>
                <a:pt x="3382963" y="110472"/>
                <a:pt x="4478337" y="67610"/>
                <a:pt x="4819650" y="24747"/>
              </a:cubicBezTo>
              <a:cubicBezTo>
                <a:pt x="5160963" y="-18116"/>
                <a:pt x="5009356" y="3315"/>
                <a:pt x="4857750" y="24747"/>
              </a:cubicBezTo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152401</xdr:colOff>
      <xdr:row>23</xdr:row>
      <xdr:rowOff>185736</xdr:rowOff>
    </xdr:from>
    <xdr:to>
      <xdr:col>14</xdr:col>
      <xdr:colOff>904876</xdr:colOff>
      <xdr:row>40</xdr:row>
      <xdr:rowOff>95249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E3D6C3D-7B7F-4CFC-9442-048AAA18E2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0.03269</cdr:x>
      <cdr:y>0.04085</cdr:y>
    </cdr:from>
    <cdr:to>
      <cdr:x>0.96731</cdr:x>
      <cdr:y>0.95461</cdr:y>
    </cdr:to>
    <cdr:sp macro="" textlink="">
      <cdr:nvSpPr>
        <cdr:cNvPr id="4" name="Forma Livre: Forma 3">
          <a:extLst xmlns:a="http://schemas.openxmlformats.org/drawingml/2006/main">
            <a:ext uri="{FF2B5EF4-FFF2-40B4-BE49-F238E27FC236}">
              <a16:creationId xmlns:a16="http://schemas.microsoft.com/office/drawing/2014/main" id="{24397E23-7449-4BF6-8333-B87BB7ACD756}"/>
            </a:ext>
          </a:extLst>
        </cdr:cNvPr>
        <cdr:cNvSpPr/>
      </cdr:nvSpPr>
      <cdr:spPr>
        <a:xfrm xmlns:a="http://schemas.openxmlformats.org/drawingml/2006/main">
          <a:off x="161925" y="128588"/>
          <a:ext cx="4629149" cy="2876551"/>
        </a:xfrm>
        <a:custGeom xmlns:a="http://schemas.openxmlformats.org/drawingml/2006/main">
          <a:avLst/>
          <a:gdLst>
            <a:gd name="connsiteX0" fmla="*/ 0 w 4514850"/>
            <a:gd name="connsiteY0" fmla="*/ 2882804 h 3114710"/>
            <a:gd name="connsiteX1" fmla="*/ 1381125 w 4514850"/>
            <a:gd name="connsiteY1" fmla="*/ 2873279 h 3114710"/>
            <a:gd name="connsiteX2" fmla="*/ 2714625 w 4514850"/>
            <a:gd name="connsiteY2" fmla="*/ 396779 h 3114710"/>
            <a:gd name="connsiteX3" fmla="*/ 4514850 w 4514850"/>
            <a:gd name="connsiteY3" fmla="*/ 6254 h 3114710"/>
            <a:gd name="connsiteX4" fmla="*/ 4514850 w 4514850"/>
            <a:gd name="connsiteY4" fmla="*/ 6254 h 311471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4514850" h="3114710">
              <a:moveTo>
                <a:pt x="0" y="2882804"/>
              </a:moveTo>
              <a:cubicBezTo>
                <a:pt x="464343" y="3085210"/>
                <a:pt x="928687" y="3287617"/>
                <a:pt x="1381125" y="2873279"/>
              </a:cubicBezTo>
              <a:cubicBezTo>
                <a:pt x="1833563" y="2458941"/>
                <a:pt x="2192338" y="874616"/>
                <a:pt x="2714625" y="396779"/>
              </a:cubicBezTo>
              <a:cubicBezTo>
                <a:pt x="3236912" y="-81058"/>
                <a:pt x="4514850" y="6254"/>
                <a:pt x="4514850" y="6254"/>
              </a:cubicBezTo>
              <a:lnTo>
                <a:pt x="4514850" y="6254"/>
              </a:lnTo>
            </a:path>
          </a:pathLst>
        </a:custGeom>
        <a:noFill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pt-BR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476250</xdr:colOff>
      <xdr:row>3</xdr:row>
      <xdr:rowOff>57150</xdr:rowOff>
    </xdr:from>
    <xdr:to>
      <xdr:col>3</xdr:col>
      <xdr:colOff>85725</xdr:colOff>
      <xdr:row>4</xdr:row>
      <xdr:rowOff>85726</xdr:rowOff>
    </xdr:to>
    <xdr:sp macro="" textlink="">
      <xdr:nvSpPr>
        <xdr:cNvPr id="3" name="Elipse 2">
          <a:extLst>
            <a:ext uri="{FF2B5EF4-FFF2-40B4-BE49-F238E27FC236}">
              <a16:creationId xmlns:a16="http://schemas.microsoft.com/office/drawing/2014/main" id="{F6B99F4D-20B4-41A1-A311-B5C50855234B}"/>
            </a:ext>
          </a:extLst>
        </xdr:cNvPr>
        <xdr:cNvSpPr/>
      </xdr:nvSpPr>
      <xdr:spPr>
        <a:xfrm>
          <a:off x="1695450" y="628650"/>
          <a:ext cx="219075" cy="219076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rgbClr val="FF0000"/>
            </a:solidFill>
          </a:endParaRPr>
        </a:p>
      </xdr:txBody>
    </xdr:sp>
    <xdr:clientData/>
  </xdr:twoCellAnchor>
  <xdr:twoCellAnchor>
    <xdr:from>
      <xdr:col>5</xdr:col>
      <xdr:colOff>114300</xdr:colOff>
      <xdr:row>16</xdr:row>
      <xdr:rowOff>22111</xdr:rowOff>
    </xdr:from>
    <xdr:to>
      <xdr:col>5</xdr:col>
      <xdr:colOff>200025</xdr:colOff>
      <xdr:row>16</xdr:row>
      <xdr:rowOff>104774</xdr:rowOff>
    </xdr:to>
    <xdr:sp macro="" textlink="">
      <xdr:nvSpPr>
        <xdr:cNvPr id="4" name="Elipse 3">
          <a:extLst>
            <a:ext uri="{FF2B5EF4-FFF2-40B4-BE49-F238E27FC236}">
              <a16:creationId xmlns:a16="http://schemas.microsoft.com/office/drawing/2014/main" id="{212FF99E-25D5-4BDF-AF88-5D11A349138F}"/>
            </a:ext>
          </a:extLst>
        </xdr:cNvPr>
        <xdr:cNvSpPr/>
      </xdr:nvSpPr>
      <xdr:spPr>
        <a:xfrm>
          <a:off x="3162300" y="3070111"/>
          <a:ext cx="85725" cy="8266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180976</xdr:colOff>
      <xdr:row>3</xdr:row>
      <xdr:rowOff>104775</xdr:rowOff>
    </xdr:from>
    <xdr:to>
      <xdr:col>3</xdr:col>
      <xdr:colOff>552450</xdr:colOff>
      <xdr:row>3</xdr:row>
      <xdr:rowOff>171450</xdr:rowOff>
    </xdr:to>
    <xdr:cxnSp macro="">
      <xdr:nvCxnSpPr>
        <xdr:cNvPr id="6" name="Conector de Seta Reta 5">
          <a:extLst>
            <a:ext uri="{FF2B5EF4-FFF2-40B4-BE49-F238E27FC236}">
              <a16:creationId xmlns:a16="http://schemas.microsoft.com/office/drawing/2014/main" id="{B211072D-39E2-46A4-87C5-5DC66FEBFBBD}"/>
            </a:ext>
          </a:extLst>
        </xdr:cNvPr>
        <xdr:cNvCxnSpPr/>
      </xdr:nvCxnSpPr>
      <xdr:spPr>
        <a:xfrm flipH="1">
          <a:off x="2009776" y="676275"/>
          <a:ext cx="371474" cy="66675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104775</xdr:colOff>
      <xdr:row>13</xdr:row>
      <xdr:rowOff>38100</xdr:rowOff>
    </xdr:from>
    <xdr:to>
      <xdr:col>5</xdr:col>
      <xdr:colOff>133350</xdr:colOff>
      <xdr:row>15</xdr:row>
      <xdr:rowOff>152400</xdr:rowOff>
    </xdr:to>
    <xdr:cxnSp macro="">
      <xdr:nvCxnSpPr>
        <xdr:cNvPr id="7" name="Conector de Seta Reta 6">
          <a:extLst>
            <a:ext uri="{FF2B5EF4-FFF2-40B4-BE49-F238E27FC236}">
              <a16:creationId xmlns:a16="http://schemas.microsoft.com/office/drawing/2014/main" id="{EDE80F1B-7618-47CE-9FE5-106FB1CA535E}"/>
            </a:ext>
          </a:extLst>
        </xdr:cNvPr>
        <xdr:cNvCxnSpPr/>
      </xdr:nvCxnSpPr>
      <xdr:spPr>
        <a:xfrm>
          <a:off x="3152775" y="2514600"/>
          <a:ext cx="28575" cy="4953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190500</xdr:colOff>
      <xdr:row>2</xdr:row>
      <xdr:rowOff>161925</xdr:rowOff>
    </xdr:from>
    <xdr:to>
      <xdr:col>2</xdr:col>
      <xdr:colOff>190500</xdr:colOff>
      <xdr:row>17</xdr:row>
      <xdr:rowOff>152400</xdr:rowOff>
    </xdr:to>
    <xdr:cxnSp macro="">
      <xdr:nvCxnSpPr>
        <xdr:cNvPr id="20" name="Conector de Seta Reta 19">
          <a:extLst>
            <a:ext uri="{FF2B5EF4-FFF2-40B4-BE49-F238E27FC236}">
              <a16:creationId xmlns:a16="http://schemas.microsoft.com/office/drawing/2014/main" id="{3B5B85AF-431F-43C3-8E96-60AE0C01A5EE}"/>
            </a:ext>
          </a:extLst>
        </xdr:cNvPr>
        <xdr:cNvCxnSpPr/>
      </xdr:nvCxnSpPr>
      <xdr:spPr>
        <a:xfrm flipV="1">
          <a:off x="1409700" y="542925"/>
          <a:ext cx="0" cy="28479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190500</xdr:colOff>
      <xdr:row>17</xdr:row>
      <xdr:rowOff>114300</xdr:rowOff>
    </xdr:from>
    <xdr:to>
      <xdr:col>10</xdr:col>
      <xdr:colOff>600075</xdr:colOff>
      <xdr:row>17</xdr:row>
      <xdr:rowOff>123826</xdr:rowOff>
    </xdr:to>
    <xdr:cxnSp macro="">
      <xdr:nvCxnSpPr>
        <xdr:cNvPr id="21" name="Conector de Seta Reta 20">
          <a:extLst>
            <a:ext uri="{FF2B5EF4-FFF2-40B4-BE49-F238E27FC236}">
              <a16:creationId xmlns:a16="http://schemas.microsoft.com/office/drawing/2014/main" id="{3AAD814E-92B3-4D40-B6A4-CF5A0C7F81F8}"/>
            </a:ext>
          </a:extLst>
        </xdr:cNvPr>
        <xdr:cNvCxnSpPr/>
      </xdr:nvCxnSpPr>
      <xdr:spPr>
        <a:xfrm flipV="1">
          <a:off x="1409700" y="3352800"/>
          <a:ext cx="5286375" cy="952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257175</xdr:colOff>
      <xdr:row>2</xdr:row>
      <xdr:rowOff>125344</xdr:rowOff>
    </xdr:from>
    <xdr:to>
      <xdr:col>11</xdr:col>
      <xdr:colOff>51524</xdr:colOff>
      <xdr:row>16</xdr:row>
      <xdr:rowOff>146315</xdr:rowOff>
    </xdr:to>
    <xdr:sp macro="" textlink="">
      <xdr:nvSpPr>
        <xdr:cNvPr id="24" name="Forma Livre: Forma 23">
          <a:extLst>
            <a:ext uri="{FF2B5EF4-FFF2-40B4-BE49-F238E27FC236}">
              <a16:creationId xmlns:a16="http://schemas.microsoft.com/office/drawing/2014/main" id="{7501FE38-04D7-4874-A253-BD49535092C1}"/>
            </a:ext>
          </a:extLst>
        </xdr:cNvPr>
        <xdr:cNvSpPr/>
      </xdr:nvSpPr>
      <xdr:spPr>
        <a:xfrm>
          <a:off x="1476375" y="506344"/>
          <a:ext cx="5280749" cy="2687971"/>
        </a:xfrm>
        <a:custGeom>
          <a:avLst/>
          <a:gdLst>
            <a:gd name="connsiteX0" fmla="*/ 0 w 5280749"/>
            <a:gd name="connsiteY0" fmla="*/ 122306 h 2687971"/>
            <a:gd name="connsiteX1" fmla="*/ 1638300 w 5280749"/>
            <a:gd name="connsiteY1" fmla="*/ 2684531 h 2687971"/>
            <a:gd name="connsiteX2" fmla="*/ 3295650 w 5280749"/>
            <a:gd name="connsiteY2" fmla="*/ 684281 h 2687971"/>
            <a:gd name="connsiteX3" fmla="*/ 4476750 w 5280749"/>
            <a:gd name="connsiteY3" fmla="*/ 1208156 h 2687971"/>
            <a:gd name="connsiteX4" fmla="*/ 5210175 w 5280749"/>
            <a:gd name="connsiteY4" fmla="*/ 103256 h 2687971"/>
            <a:gd name="connsiteX5" fmla="*/ 5210175 w 5280749"/>
            <a:gd name="connsiteY5" fmla="*/ 112781 h 268797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</a:cxnLst>
          <a:rect l="l" t="t" r="r" b="b"/>
          <a:pathLst>
            <a:path w="5280749" h="2687971">
              <a:moveTo>
                <a:pt x="0" y="122306"/>
              </a:moveTo>
              <a:cubicBezTo>
                <a:pt x="544512" y="1356587"/>
                <a:pt x="1089025" y="2590869"/>
                <a:pt x="1638300" y="2684531"/>
              </a:cubicBezTo>
              <a:cubicBezTo>
                <a:pt x="2187575" y="2778193"/>
                <a:pt x="2822575" y="930344"/>
                <a:pt x="3295650" y="684281"/>
              </a:cubicBezTo>
              <a:cubicBezTo>
                <a:pt x="3768725" y="438219"/>
                <a:pt x="4157663" y="1304993"/>
                <a:pt x="4476750" y="1208156"/>
              </a:cubicBezTo>
              <a:cubicBezTo>
                <a:pt x="4795837" y="1111319"/>
                <a:pt x="5210175" y="103256"/>
                <a:pt x="5210175" y="103256"/>
              </a:cubicBezTo>
              <a:cubicBezTo>
                <a:pt x="5332413" y="-79307"/>
                <a:pt x="5271294" y="16737"/>
                <a:pt x="5210175" y="112781"/>
              </a:cubicBezTo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47625</xdr:colOff>
      <xdr:row>4</xdr:row>
      <xdr:rowOff>152400</xdr:rowOff>
    </xdr:from>
    <xdr:to>
      <xdr:col>3</xdr:col>
      <xdr:colOff>228600</xdr:colOff>
      <xdr:row>8</xdr:row>
      <xdr:rowOff>0</xdr:rowOff>
    </xdr:to>
    <xdr:cxnSp macro="">
      <xdr:nvCxnSpPr>
        <xdr:cNvPr id="27" name="Conector de Seta Reta 26">
          <a:extLst>
            <a:ext uri="{FF2B5EF4-FFF2-40B4-BE49-F238E27FC236}">
              <a16:creationId xmlns:a16="http://schemas.microsoft.com/office/drawing/2014/main" id="{AF39A827-E984-4242-8158-631833FF78F2}"/>
            </a:ext>
          </a:extLst>
        </xdr:cNvPr>
        <xdr:cNvCxnSpPr/>
      </xdr:nvCxnSpPr>
      <xdr:spPr>
        <a:xfrm>
          <a:off x="1876425" y="914400"/>
          <a:ext cx="180975" cy="60960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190500</xdr:colOff>
      <xdr:row>5</xdr:row>
      <xdr:rowOff>9524</xdr:rowOff>
    </xdr:from>
    <xdr:to>
      <xdr:col>7</xdr:col>
      <xdr:colOff>457200</xdr:colOff>
      <xdr:row>6</xdr:row>
      <xdr:rowOff>76199</xdr:rowOff>
    </xdr:to>
    <xdr:sp macro="" textlink="">
      <xdr:nvSpPr>
        <xdr:cNvPr id="32" name="Elipse 31">
          <a:extLst>
            <a:ext uri="{FF2B5EF4-FFF2-40B4-BE49-F238E27FC236}">
              <a16:creationId xmlns:a16="http://schemas.microsoft.com/office/drawing/2014/main" id="{35186110-7544-4750-A7A5-C7B84D27D5C4}"/>
            </a:ext>
          </a:extLst>
        </xdr:cNvPr>
        <xdr:cNvSpPr/>
      </xdr:nvSpPr>
      <xdr:spPr>
        <a:xfrm>
          <a:off x="4457700" y="962024"/>
          <a:ext cx="266700" cy="257175"/>
        </a:xfrm>
        <a:prstGeom prst="ellipse">
          <a:avLst/>
        </a:prstGeom>
        <a:solidFill>
          <a:srgbClr val="C00000"/>
        </a:solidFill>
        <a:ln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rgbClr val="FF0000"/>
            </a:solidFill>
          </a:endParaRPr>
        </a:p>
      </xdr:txBody>
    </xdr:sp>
    <xdr:clientData/>
  </xdr:twoCellAnchor>
  <xdr:twoCellAnchor>
    <xdr:from>
      <xdr:col>8</xdr:col>
      <xdr:colOff>76200</xdr:colOff>
      <xdr:row>5</xdr:row>
      <xdr:rowOff>47625</xdr:rowOff>
    </xdr:from>
    <xdr:to>
      <xdr:col>9</xdr:col>
      <xdr:colOff>95250</xdr:colOff>
      <xdr:row>7</xdr:row>
      <xdr:rowOff>19050</xdr:rowOff>
    </xdr:to>
    <xdr:cxnSp macro="">
      <xdr:nvCxnSpPr>
        <xdr:cNvPr id="33" name="Conector de Seta Reta 32">
          <a:extLst>
            <a:ext uri="{FF2B5EF4-FFF2-40B4-BE49-F238E27FC236}">
              <a16:creationId xmlns:a16="http://schemas.microsoft.com/office/drawing/2014/main" id="{3861F9B0-4545-42A1-8526-4B3C8D41B03D}"/>
            </a:ext>
          </a:extLst>
        </xdr:cNvPr>
        <xdr:cNvCxnSpPr/>
      </xdr:nvCxnSpPr>
      <xdr:spPr>
        <a:xfrm>
          <a:off x="4953000" y="1000125"/>
          <a:ext cx="628650" cy="352425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114300</xdr:colOff>
      <xdr:row>6</xdr:row>
      <xdr:rowOff>9525</xdr:rowOff>
    </xdr:from>
    <xdr:to>
      <xdr:col>9</xdr:col>
      <xdr:colOff>38100</xdr:colOff>
      <xdr:row>6</xdr:row>
      <xdr:rowOff>57150</xdr:rowOff>
    </xdr:to>
    <xdr:cxnSp macro="">
      <xdr:nvCxnSpPr>
        <xdr:cNvPr id="36" name="Conector reto 35">
          <a:extLst>
            <a:ext uri="{FF2B5EF4-FFF2-40B4-BE49-F238E27FC236}">
              <a16:creationId xmlns:a16="http://schemas.microsoft.com/office/drawing/2014/main" id="{221C7050-9044-48D1-8D40-6B3EBBF81A34}"/>
            </a:ext>
          </a:extLst>
        </xdr:cNvPr>
        <xdr:cNvCxnSpPr/>
      </xdr:nvCxnSpPr>
      <xdr:spPr>
        <a:xfrm flipH="1">
          <a:off x="4991100" y="1152525"/>
          <a:ext cx="533400" cy="47625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561977</xdr:colOff>
      <xdr:row>6</xdr:row>
      <xdr:rowOff>142875</xdr:rowOff>
    </xdr:from>
    <xdr:to>
      <xdr:col>7</xdr:col>
      <xdr:colOff>200025</xdr:colOff>
      <xdr:row>8</xdr:row>
      <xdr:rowOff>85725</xdr:rowOff>
    </xdr:to>
    <xdr:cxnSp macro="">
      <xdr:nvCxnSpPr>
        <xdr:cNvPr id="37" name="Conector de Seta Reta 36">
          <a:extLst>
            <a:ext uri="{FF2B5EF4-FFF2-40B4-BE49-F238E27FC236}">
              <a16:creationId xmlns:a16="http://schemas.microsoft.com/office/drawing/2014/main" id="{A7D5D2A0-6BF1-4D26-8A9D-BE92314836AA}"/>
            </a:ext>
          </a:extLst>
        </xdr:cNvPr>
        <xdr:cNvCxnSpPr/>
      </xdr:nvCxnSpPr>
      <xdr:spPr>
        <a:xfrm flipH="1">
          <a:off x="4219577" y="1285875"/>
          <a:ext cx="247648" cy="32385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194965</xdr:colOff>
      <xdr:row>5</xdr:row>
      <xdr:rowOff>138434</xdr:rowOff>
    </xdr:from>
    <xdr:to>
      <xdr:col>10</xdr:col>
      <xdr:colOff>588809</xdr:colOff>
      <xdr:row>7</xdr:row>
      <xdr:rowOff>43184</xdr:rowOff>
    </xdr:to>
    <xdr:sp macro="" textlink="">
      <xdr:nvSpPr>
        <xdr:cNvPr id="45" name="Seta: para a Direita 44">
          <a:extLst>
            <a:ext uri="{FF2B5EF4-FFF2-40B4-BE49-F238E27FC236}">
              <a16:creationId xmlns:a16="http://schemas.microsoft.com/office/drawing/2014/main" id="{84796D46-6B5A-4983-8AA7-EFDE8BF4428D}"/>
            </a:ext>
          </a:extLst>
        </xdr:cNvPr>
        <xdr:cNvSpPr/>
      </xdr:nvSpPr>
      <xdr:spPr>
        <a:xfrm rot="10327264">
          <a:off x="5681365" y="1090934"/>
          <a:ext cx="1003444" cy="28575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5</xdr:col>
      <xdr:colOff>581026</xdr:colOff>
      <xdr:row>3</xdr:row>
      <xdr:rowOff>133350</xdr:rowOff>
    </xdr:from>
    <xdr:to>
      <xdr:col>7</xdr:col>
      <xdr:colOff>104775</xdr:colOff>
      <xdr:row>5</xdr:row>
      <xdr:rowOff>95250</xdr:rowOff>
    </xdr:to>
    <xdr:cxnSp macro="">
      <xdr:nvCxnSpPr>
        <xdr:cNvPr id="52" name="Conector de Seta Reta 51">
          <a:extLst>
            <a:ext uri="{FF2B5EF4-FFF2-40B4-BE49-F238E27FC236}">
              <a16:creationId xmlns:a16="http://schemas.microsoft.com/office/drawing/2014/main" id="{33469A8E-57B6-4456-84D2-099E6D9F9F70}"/>
            </a:ext>
          </a:extLst>
        </xdr:cNvPr>
        <xdr:cNvCxnSpPr/>
      </xdr:nvCxnSpPr>
      <xdr:spPr>
        <a:xfrm>
          <a:off x="3629026" y="704850"/>
          <a:ext cx="742949" cy="34290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114300</xdr:colOff>
      <xdr:row>3</xdr:row>
      <xdr:rowOff>123825</xdr:rowOff>
    </xdr:from>
    <xdr:ext cx="2790824" cy="84023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aixaDeTexto 1">
              <a:extLst>
                <a:ext uri="{FF2B5EF4-FFF2-40B4-BE49-F238E27FC236}">
                  <a16:creationId xmlns:a16="http://schemas.microsoft.com/office/drawing/2014/main" id="{BC2F09F9-1D72-4504-8EFF-61C02BDE814B}"/>
                </a:ext>
              </a:extLst>
            </xdr:cNvPr>
            <xdr:cNvSpPr txBox="1"/>
          </xdr:nvSpPr>
          <xdr:spPr>
            <a:xfrm>
              <a:off x="114300" y="695325"/>
              <a:ext cx="2790824" cy="8402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2000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𝑀𝑆𝐸</m:t>
                    </m:r>
                    <m:r>
                      <a:rPr lang="pt-BR" sz="2000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pt-BR" sz="200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t-BR" sz="200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pt-BR" sz="200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𝑁</m:t>
                        </m:r>
                      </m:den>
                    </m:f>
                    <m:nary>
                      <m:naryPr>
                        <m:chr m:val="∑"/>
                        <m:ctrlPr>
                          <a:rPr lang="pt-BR" sz="200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pt-BR" sz="200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  <m:r>
                          <a:rPr lang="pt-BR" sz="200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=1</m:t>
                        </m:r>
                      </m:sub>
                      <m:sup>
                        <m:r>
                          <a:rPr lang="pt-BR" sz="200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</m:sup>
                      <m:e>
                        <m:sSup>
                          <m:sSupPr>
                            <m:ctrlPr>
                              <a:rPr lang="pt-BR" sz="20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pt-BR" sz="20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pt-BR" sz="20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pt-BR" sz="20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  <a:cs typeface="+mn-cs"/>
                                      </a:rPr>
                                      <m:t>𝑓</m:t>
                                    </m:r>
                                  </m:e>
                                  <m:sub>
                                    <m:r>
                                      <a:rPr lang="pt-BR" sz="20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  <a:cs typeface="+mn-cs"/>
                                      </a:rPr>
                                      <m:t>𝑖</m:t>
                                    </m:r>
                                  </m:sub>
                                </m:sSub>
                                <m:r>
                                  <a:rPr lang="pt-BR" sz="20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−</m:t>
                                </m:r>
                                <m:sSub>
                                  <m:sSubPr>
                                    <m:ctrlPr>
                                      <a:rPr lang="pt-BR" sz="20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pt-BR" sz="20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  <a:cs typeface="+mn-cs"/>
                                      </a:rPr>
                                      <m:t>𝑦</m:t>
                                    </m:r>
                                  </m:e>
                                  <m:sub>
                                    <m:r>
                                      <a:rPr lang="pt-BR" sz="20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  <a:cs typeface="+mn-cs"/>
                                      </a:rPr>
                                      <m:t>𝑖</m:t>
                                    </m:r>
                                  </m:sub>
                                </m:sSub>
                              </m:e>
                            </m:d>
                          </m:e>
                          <m:sup>
                            <m:r>
                              <a:rPr lang="pt-BR" sz="20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pt-BR" sz="20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 </m:t>
                        </m:r>
                      </m:e>
                    </m:nary>
                  </m:oMath>
                </m:oMathPara>
              </a14:m>
              <a:endParaRPr lang="pt-BR" sz="2000" i="1">
                <a:solidFill>
                  <a:schemeClr val="tx1"/>
                </a:solidFill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2" name="CaixaDeTexto 1">
              <a:extLst>
                <a:ext uri="{FF2B5EF4-FFF2-40B4-BE49-F238E27FC236}">
                  <a16:creationId xmlns:a16="http://schemas.microsoft.com/office/drawing/2014/main" id="{BC2F09F9-1D72-4504-8EFF-61C02BDE814B}"/>
                </a:ext>
              </a:extLst>
            </xdr:cNvPr>
            <xdr:cNvSpPr txBox="1"/>
          </xdr:nvSpPr>
          <xdr:spPr>
            <a:xfrm>
              <a:off x="114300" y="695325"/>
              <a:ext cx="2790824" cy="8402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pt-BR" sz="200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𝑀𝑆𝐸=1/𝑁 ∑24_(𝑖=1)^𝑛▒〖</a:t>
              </a:r>
              <a:r>
                <a:rPr lang="pt-BR" sz="20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(𝑓_𝑖−𝑦_𝑖 )^</a:t>
              </a:r>
              <a:r>
                <a:rPr lang="pt-BR" sz="2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2 </a:t>
              </a:r>
              <a:r>
                <a:rPr lang="pt-BR" sz="2000" b="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</a:t>
              </a:r>
              <a:r>
                <a:rPr lang="pt-BR" sz="200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〗</a:t>
              </a:r>
              <a:endParaRPr lang="pt-BR" sz="2000" i="1">
                <a:solidFill>
                  <a:schemeClr val="tx1"/>
                </a:solidFill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Fallback>
    </mc:AlternateContent>
    <xdr:clientData/>
  </xdr:oneCellAnchor>
  <xdr:twoCellAnchor>
    <xdr:from>
      <xdr:col>6</xdr:col>
      <xdr:colOff>552450</xdr:colOff>
      <xdr:row>3</xdr:row>
      <xdr:rowOff>64451</xdr:rowOff>
    </xdr:from>
    <xdr:to>
      <xdr:col>12</xdr:col>
      <xdr:colOff>190500</xdr:colOff>
      <xdr:row>8</xdr:row>
      <xdr:rowOff>154430</xdr:rowOff>
    </xdr:to>
    <xdr:grpSp>
      <xdr:nvGrpSpPr>
        <xdr:cNvPr id="14" name="Agrupar 13">
          <a:extLst>
            <a:ext uri="{FF2B5EF4-FFF2-40B4-BE49-F238E27FC236}">
              <a16:creationId xmlns:a16="http://schemas.microsoft.com/office/drawing/2014/main" id="{ED7DFD37-073A-4E98-937F-4AE3DD40BBB6}"/>
            </a:ext>
          </a:extLst>
        </xdr:cNvPr>
        <xdr:cNvGrpSpPr/>
      </xdr:nvGrpSpPr>
      <xdr:grpSpPr>
        <a:xfrm>
          <a:off x="3371850" y="635951"/>
          <a:ext cx="3295650" cy="1042479"/>
          <a:chOff x="3181350" y="483551"/>
          <a:chExt cx="3295650" cy="1042479"/>
        </a:xfrm>
      </xdr:grpSpPr>
      <mc:AlternateContent xmlns:mc="http://schemas.openxmlformats.org/markup-compatibility/2006" xmlns:a14="http://schemas.microsoft.com/office/drawing/2010/main">
        <mc:Choice Requires="a14">
          <xdr:sp macro="" textlink="">
            <xdr:nvSpPr>
              <xdr:cNvPr id="5" name="CaixaDeTexto 4">
                <a:extLst>
                  <a:ext uri="{FF2B5EF4-FFF2-40B4-BE49-F238E27FC236}">
                    <a16:creationId xmlns:a16="http://schemas.microsoft.com/office/drawing/2014/main" id="{5FCCF013-FEE3-41D1-A2A3-F162E68E6DD3}"/>
                  </a:ext>
                </a:extLst>
              </xdr:cNvPr>
              <xdr:cNvSpPr txBox="1"/>
            </xdr:nvSpPr>
            <xdr:spPr>
              <a:xfrm>
                <a:off x="3181350" y="495300"/>
                <a:ext cx="3295650" cy="1030730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square" lIns="0" tIns="0" rIns="0" bIns="0" rtlCol="0" anchor="t">
                <a:noAutofit/>
              </a:bodyPr>
              <a:lstStyle/>
              <a:p>
                <a:pPr/>
                <a14:m>
                  <m:oMathPara xmlns:m="http://schemas.openxmlformats.org/officeDocument/2006/math">
                    <m:oMathParaPr>
                      <m:jc m:val="centerGroup"/>
                    </m:oMathParaPr>
                    <m:oMath xmlns:m="http://schemas.openxmlformats.org/officeDocument/2006/math">
                      <m:r>
                        <a:rPr lang="pt-BR" sz="2000" b="0" i="1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𝑅𝑀</m:t>
                      </m:r>
                      <m:r>
                        <a:rPr lang="pt-BR" sz="2000" i="1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𝑆𝐸</m:t>
                      </m:r>
                      <m:r>
                        <a:rPr lang="pt-BR" sz="2000" i="1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=     </m:t>
                      </m:r>
                      <m:f>
                        <m:fPr>
                          <m:ctrlPr>
                            <a:rPr lang="pt-BR" sz="2000" i="1">
                              <a:solidFill>
                                <a:schemeClr val="tx1"/>
                              </a:solidFill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r>
                            <a:rPr lang="pt-BR" sz="2000" i="1">
                              <a:solidFill>
                                <a:schemeClr val="tx1"/>
                              </a:solidFill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1</m:t>
                          </m:r>
                        </m:num>
                        <m:den>
                          <m:r>
                            <a:rPr lang="pt-BR" sz="2000" i="1">
                              <a:solidFill>
                                <a:schemeClr val="tx1"/>
                              </a:solidFill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𝑁</m:t>
                          </m:r>
                        </m:den>
                      </m:f>
                      <m:nary>
                        <m:naryPr>
                          <m:chr m:val="∑"/>
                          <m:ctrlPr>
                            <a:rPr lang="pt-BR" sz="2000" i="1">
                              <a:solidFill>
                                <a:schemeClr val="tx1"/>
                              </a:solidFill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naryPr>
                        <m:sub>
                          <m:r>
                            <m:rPr>
                              <m:brk m:alnAt="23"/>
                            </m:rPr>
                            <a:rPr lang="pt-BR" sz="2000" i="1">
                              <a:solidFill>
                                <a:schemeClr val="tx1"/>
                              </a:solidFill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𝑖</m:t>
                          </m:r>
                          <m:r>
                            <a:rPr lang="pt-BR" sz="2000" i="1">
                              <a:solidFill>
                                <a:schemeClr val="tx1"/>
                              </a:solidFill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=1</m:t>
                          </m:r>
                        </m:sub>
                        <m:sup>
                          <m:r>
                            <a:rPr lang="pt-BR" sz="2000" i="1">
                              <a:solidFill>
                                <a:schemeClr val="tx1"/>
                              </a:solidFill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𝑛</m:t>
                          </m:r>
                        </m:sup>
                        <m:e>
                          <m:sSup>
                            <m:sSupPr>
                              <m:ctrlPr>
                                <a:rPr lang="pt-BR" sz="20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  <a:cs typeface="+mn-cs"/>
                                </a:rPr>
                              </m:ctrlPr>
                            </m:sSupPr>
                            <m:e>
                              <m:d>
                                <m:dPr>
                                  <m:ctrlPr>
                                    <a:rPr lang="pt-BR" sz="20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Cambria Math" panose="02040503050406030204" pitchFamily="18" charset="0"/>
                                      <a:cs typeface="+mn-cs"/>
                                    </a:rPr>
                                  </m:ctrlPr>
                                </m:dPr>
                                <m:e>
                                  <m:sSub>
                                    <m:sSubPr>
                                      <m:ctrlPr>
                                        <a:rPr lang="pt-BR" sz="200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Cambria Math" panose="02040503050406030204" pitchFamily="18" charset="0"/>
                                          <a:cs typeface="+mn-cs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pt-BR" sz="200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Cambria Math" panose="02040503050406030204" pitchFamily="18" charset="0"/>
                                          <a:cs typeface="+mn-cs"/>
                                        </a:rPr>
                                        <m:t>𝑓</m:t>
                                      </m:r>
                                    </m:e>
                                    <m:sub>
                                      <m:r>
                                        <a:rPr lang="pt-BR" sz="200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Cambria Math" panose="02040503050406030204" pitchFamily="18" charset="0"/>
                                          <a:cs typeface="+mn-cs"/>
                                        </a:rPr>
                                        <m:t>𝑖</m:t>
                                      </m:r>
                                    </m:sub>
                                  </m:sSub>
                                  <m:r>
                                    <a:rPr lang="pt-BR" sz="20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Cambria Math" panose="02040503050406030204" pitchFamily="18" charset="0"/>
                                      <a:cs typeface="+mn-cs"/>
                                    </a:rPr>
                                    <m:t>−</m:t>
                                  </m:r>
                                  <m:sSub>
                                    <m:sSubPr>
                                      <m:ctrlPr>
                                        <a:rPr lang="pt-BR" sz="200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Cambria Math" panose="02040503050406030204" pitchFamily="18" charset="0"/>
                                          <a:cs typeface="+mn-cs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pt-BR" sz="200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Cambria Math" panose="02040503050406030204" pitchFamily="18" charset="0"/>
                                          <a:cs typeface="+mn-cs"/>
                                        </a:rPr>
                                        <m:t>𝑦</m:t>
                                      </m:r>
                                    </m:e>
                                    <m:sub>
                                      <m:r>
                                        <a:rPr lang="pt-BR" sz="200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Cambria Math" panose="02040503050406030204" pitchFamily="18" charset="0"/>
                                          <a:cs typeface="+mn-cs"/>
                                        </a:rPr>
                                        <m:t>𝑖</m:t>
                                      </m:r>
                                    </m:sub>
                                  </m:sSub>
                                </m:e>
                              </m:d>
                            </m:e>
                            <m:sup>
                              <m:r>
                                <a:rPr lang="pt-BR" sz="20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  <m:r>
                            <a:rPr lang="pt-BR" sz="2000" b="0" i="1">
                              <a:solidFill>
                                <a:schemeClr val="tx1"/>
                              </a:solidFill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+mn-cs"/>
                            </a:rPr>
                            <m:t> </m:t>
                          </m:r>
                        </m:e>
                      </m:nary>
                    </m:oMath>
                  </m:oMathPara>
                </a14:m>
                <a:endParaRPr lang="pt-BR" sz="2000" i="1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endParaRPr>
              </a:p>
            </xdr:txBody>
          </xdr:sp>
        </mc:Choice>
        <mc:Fallback xmlns="">
          <xdr:sp macro="" textlink="">
            <xdr:nvSpPr>
              <xdr:cNvPr id="5" name="CaixaDeTexto 4">
                <a:extLst>
                  <a:ext uri="{FF2B5EF4-FFF2-40B4-BE49-F238E27FC236}">
                    <a16:creationId xmlns:a16="http://schemas.microsoft.com/office/drawing/2014/main" id="{5FCCF013-FEE3-41D1-A2A3-F162E68E6DD3}"/>
                  </a:ext>
                </a:extLst>
              </xdr:cNvPr>
              <xdr:cNvSpPr txBox="1"/>
            </xdr:nvSpPr>
            <xdr:spPr>
              <a:xfrm>
                <a:off x="3181350" y="495300"/>
                <a:ext cx="3295650" cy="1030730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square" lIns="0" tIns="0" rIns="0" bIns="0" rtlCol="0" anchor="t">
                <a:noAutofit/>
              </a:bodyPr>
              <a:lstStyle/>
              <a:p>
                <a:r>
                  <a:rPr lang="pt-BR" sz="2000" b="0" i="0">
                    <a:solidFill>
                      <a:schemeClr val="tx1"/>
                    </a:solidFill>
                    <a:latin typeface="Cambria Math" panose="02040503050406030204" pitchFamily="18" charset="0"/>
                    <a:ea typeface="+mn-ea"/>
                    <a:cs typeface="+mn-cs"/>
                  </a:rPr>
                  <a:t>𝑅𝑀</a:t>
                </a:r>
                <a:r>
                  <a:rPr lang="pt-BR" sz="2000" i="0">
                    <a:solidFill>
                      <a:schemeClr val="tx1"/>
                    </a:solidFill>
                    <a:latin typeface="Cambria Math" panose="02040503050406030204" pitchFamily="18" charset="0"/>
                    <a:ea typeface="+mn-ea"/>
                    <a:cs typeface="+mn-cs"/>
                  </a:rPr>
                  <a:t>𝑆𝐸=</a:t>
                </a:r>
                <a:r>
                  <a:rPr lang="pt-BR" sz="2000" b="0" i="0">
                    <a:solidFill>
                      <a:schemeClr val="tx1"/>
                    </a:solidFill>
                    <a:latin typeface="Cambria Math" panose="02040503050406030204" pitchFamily="18" charset="0"/>
                    <a:ea typeface="+mn-ea"/>
                    <a:cs typeface="+mn-cs"/>
                  </a:rPr>
                  <a:t>     </a:t>
                </a:r>
                <a:r>
                  <a:rPr lang="pt-BR" sz="2000" i="0">
                    <a:solidFill>
                      <a:schemeClr val="tx1"/>
                    </a:solidFill>
                    <a:latin typeface="Cambria Math" panose="02040503050406030204" pitchFamily="18" charset="0"/>
                    <a:ea typeface="+mn-ea"/>
                    <a:cs typeface="+mn-cs"/>
                  </a:rPr>
                  <a:t> 1/𝑁 ∑24_(𝑖=1)^𝑛▒〖</a:t>
                </a:r>
                <a:r>
                  <a:rPr lang="pt-BR" sz="2000" i="0">
                    <a:solidFill>
                      <a:schemeClr val="tx1"/>
                    </a:solidFill>
                    <a:effectLst/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rPr>
                  <a:t>(𝑓_𝑖−𝑦_𝑖 )^</a:t>
                </a:r>
                <a:r>
                  <a:rPr lang="pt-BR" sz="2000" b="0" i="0">
                    <a:solidFill>
                      <a:schemeClr val="tx1"/>
                    </a:solidFill>
                    <a:effectLst/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rPr>
                  <a:t>2 </a:t>
                </a:r>
                <a:r>
                  <a:rPr lang="pt-BR" sz="2000" b="0" i="0">
                    <a:solidFill>
                      <a:schemeClr val="tx1"/>
                    </a:solidFill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rPr>
                  <a:t> </a:t>
                </a:r>
                <a:r>
                  <a:rPr lang="pt-BR" sz="2000" b="0" i="0">
                    <a:solidFill>
                      <a:schemeClr val="tx1"/>
                    </a:solidFill>
                    <a:latin typeface="Cambria Math" panose="02040503050406030204" pitchFamily="18" charset="0"/>
                    <a:ea typeface="+mn-ea"/>
                    <a:cs typeface="+mn-cs"/>
                  </a:rPr>
                  <a:t>〗</a:t>
                </a:r>
                <a:endParaRPr lang="pt-BR" sz="2000" i="1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endParaRPr>
              </a:p>
            </xdr:txBody>
          </xdr:sp>
        </mc:Fallback>
      </mc:AlternateContent>
      <xdr:sp macro="" textlink="">
        <xdr:nvSpPr>
          <xdr:cNvPr id="13" name="Forma Livre: Forma 12">
            <a:extLst>
              <a:ext uri="{FF2B5EF4-FFF2-40B4-BE49-F238E27FC236}">
                <a16:creationId xmlns:a16="http://schemas.microsoft.com/office/drawing/2014/main" id="{2EC3968B-8E80-493D-8AD1-0A85F6E8A165}"/>
              </a:ext>
            </a:extLst>
          </xdr:cNvPr>
          <xdr:cNvSpPr/>
        </xdr:nvSpPr>
        <xdr:spPr>
          <a:xfrm>
            <a:off x="4295776" y="483551"/>
            <a:ext cx="1971675" cy="773828"/>
          </a:xfrm>
          <a:custGeom>
            <a:avLst/>
            <a:gdLst>
              <a:gd name="connsiteX0" fmla="*/ 0 w 1990725"/>
              <a:gd name="connsiteY0" fmla="*/ 553814 h 822134"/>
              <a:gd name="connsiteX1" fmla="*/ 104775 w 1990725"/>
              <a:gd name="connsiteY1" fmla="*/ 801464 h 822134"/>
              <a:gd name="connsiteX2" fmla="*/ 228600 w 1990725"/>
              <a:gd name="connsiteY2" fmla="*/ 77564 h 822134"/>
              <a:gd name="connsiteX3" fmla="*/ 1990725 w 1990725"/>
              <a:gd name="connsiteY3" fmla="*/ 20414 h 822134"/>
              <a:gd name="connsiteX4" fmla="*/ 1990725 w 1990725"/>
              <a:gd name="connsiteY4" fmla="*/ 20414 h 822134"/>
              <a:gd name="connsiteX0" fmla="*/ 0 w 1990725"/>
              <a:gd name="connsiteY0" fmla="*/ 556672 h 825569"/>
              <a:gd name="connsiteX1" fmla="*/ 104775 w 1990725"/>
              <a:gd name="connsiteY1" fmla="*/ 804322 h 825569"/>
              <a:gd name="connsiteX2" fmla="*/ 344565 w 1990725"/>
              <a:gd name="connsiteY2" fmla="*/ 70897 h 825569"/>
              <a:gd name="connsiteX3" fmla="*/ 1990725 w 1990725"/>
              <a:gd name="connsiteY3" fmla="*/ 23272 h 825569"/>
              <a:gd name="connsiteX4" fmla="*/ 1990725 w 1990725"/>
              <a:gd name="connsiteY4" fmla="*/ 23272 h 825569"/>
              <a:gd name="connsiteX0" fmla="*/ 0 w 1990725"/>
              <a:gd name="connsiteY0" fmla="*/ 554674 h 797762"/>
              <a:gd name="connsiteX1" fmla="*/ 85448 w 1990725"/>
              <a:gd name="connsiteY1" fmla="*/ 773749 h 797762"/>
              <a:gd name="connsiteX2" fmla="*/ 344565 w 1990725"/>
              <a:gd name="connsiteY2" fmla="*/ 68899 h 797762"/>
              <a:gd name="connsiteX3" fmla="*/ 1990725 w 1990725"/>
              <a:gd name="connsiteY3" fmla="*/ 21274 h 797762"/>
              <a:gd name="connsiteX4" fmla="*/ 1990725 w 1990725"/>
              <a:gd name="connsiteY4" fmla="*/ 21274 h 797762"/>
              <a:gd name="connsiteX0" fmla="*/ 2746 w 1993471"/>
              <a:gd name="connsiteY0" fmla="*/ 554674 h 783784"/>
              <a:gd name="connsiteX1" fmla="*/ 88194 w 1993471"/>
              <a:gd name="connsiteY1" fmla="*/ 773749 h 783784"/>
              <a:gd name="connsiteX2" fmla="*/ 347311 w 1993471"/>
              <a:gd name="connsiteY2" fmla="*/ 68899 h 783784"/>
              <a:gd name="connsiteX3" fmla="*/ 1993471 w 1993471"/>
              <a:gd name="connsiteY3" fmla="*/ 21274 h 783784"/>
              <a:gd name="connsiteX4" fmla="*/ 1993471 w 1993471"/>
              <a:gd name="connsiteY4" fmla="*/ 21274 h 783784"/>
              <a:gd name="connsiteX0" fmla="*/ 0 w 1990725"/>
              <a:gd name="connsiteY0" fmla="*/ 554674 h 783784"/>
              <a:gd name="connsiteX1" fmla="*/ 162758 w 1990725"/>
              <a:gd name="connsiteY1" fmla="*/ 773749 h 783784"/>
              <a:gd name="connsiteX2" fmla="*/ 344565 w 1990725"/>
              <a:gd name="connsiteY2" fmla="*/ 68899 h 783784"/>
              <a:gd name="connsiteX3" fmla="*/ 1990725 w 1990725"/>
              <a:gd name="connsiteY3" fmla="*/ 21274 h 783784"/>
              <a:gd name="connsiteX4" fmla="*/ 1990725 w 1990725"/>
              <a:gd name="connsiteY4" fmla="*/ 21274 h 783784"/>
              <a:gd name="connsiteX0" fmla="*/ 0 w 1990725"/>
              <a:gd name="connsiteY0" fmla="*/ 554674 h 783784"/>
              <a:gd name="connsiteX1" fmla="*/ 162758 w 1990725"/>
              <a:gd name="connsiteY1" fmla="*/ 773749 h 783784"/>
              <a:gd name="connsiteX2" fmla="*/ 344565 w 1990725"/>
              <a:gd name="connsiteY2" fmla="*/ 68899 h 783784"/>
              <a:gd name="connsiteX3" fmla="*/ 1990725 w 1990725"/>
              <a:gd name="connsiteY3" fmla="*/ 21274 h 783784"/>
              <a:gd name="connsiteX4" fmla="*/ 1990725 w 1990725"/>
              <a:gd name="connsiteY4" fmla="*/ 21274 h 783784"/>
              <a:gd name="connsiteX0" fmla="*/ 0 w 1942406"/>
              <a:gd name="connsiteY0" fmla="*/ 535624 h 794673"/>
              <a:gd name="connsiteX1" fmla="*/ 114439 w 1942406"/>
              <a:gd name="connsiteY1" fmla="*/ 773749 h 794673"/>
              <a:gd name="connsiteX2" fmla="*/ 296246 w 1942406"/>
              <a:gd name="connsiteY2" fmla="*/ 68899 h 794673"/>
              <a:gd name="connsiteX3" fmla="*/ 1942406 w 1942406"/>
              <a:gd name="connsiteY3" fmla="*/ 21274 h 794673"/>
              <a:gd name="connsiteX4" fmla="*/ 1942406 w 1942406"/>
              <a:gd name="connsiteY4" fmla="*/ 21274 h 794673"/>
              <a:gd name="connsiteX0" fmla="*/ 0 w 2000388"/>
              <a:gd name="connsiteY0" fmla="*/ 478474 h 787482"/>
              <a:gd name="connsiteX1" fmla="*/ 172421 w 2000388"/>
              <a:gd name="connsiteY1" fmla="*/ 773749 h 787482"/>
              <a:gd name="connsiteX2" fmla="*/ 354228 w 2000388"/>
              <a:gd name="connsiteY2" fmla="*/ 68899 h 787482"/>
              <a:gd name="connsiteX3" fmla="*/ 2000388 w 2000388"/>
              <a:gd name="connsiteY3" fmla="*/ 21274 h 787482"/>
              <a:gd name="connsiteX4" fmla="*/ 2000388 w 2000388"/>
              <a:gd name="connsiteY4" fmla="*/ 21274 h 787482"/>
              <a:gd name="connsiteX0" fmla="*/ 0 w 2000388"/>
              <a:gd name="connsiteY0" fmla="*/ 478474 h 773828"/>
              <a:gd name="connsiteX1" fmla="*/ 172421 w 2000388"/>
              <a:gd name="connsiteY1" fmla="*/ 773749 h 773828"/>
              <a:gd name="connsiteX2" fmla="*/ 354228 w 2000388"/>
              <a:gd name="connsiteY2" fmla="*/ 68899 h 773828"/>
              <a:gd name="connsiteX3" fmla="*/ 2000388 w 2000388"/>
              <a:gd name="connsiteY3" fmla="*/ 21274 h 773828"/>
              <a:gd name="connsiteX4" fmla="*/ 2000388 w 2000388"/>
              <a:gd name="connsiteY4" fmla="*/ 21274 h 773828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000388" h="773828">
                <a:moveTo>
                  <a:pt x="0" y="478474"/>
                </a:moveTo>
                <a:cubicBezTo>
                  <a:pt x="33337" y="641986"/>
                  <a:pt x="16746" y="765811"/>
                  <a:pt x="172421" y="773749"/>
                </a:cubicBezTo>
                <a:cubicBezTo>
                  <a:pt x="328096" y="781687"/>
                  <a:pt x="49567" y="194311"/>
                  <a:pt x="354228" y="68899"/>
                </a:cubicBezTo>
                <a:cubicBezTo>
                  <a:pt x="658889" y="-56513"/>
                  <a:pt x="1726028" y="29211"/>
                  <a:pt x="2000388" y="21274"/>
                </a:cubicBezTo>
                <a:lnTo>
                  <a:pt x="2000388" y="21274"/>
                </a:lnTo>
              </a:path>
            </a:pathLst>
          </a:custGeom>
          <a:noFill/>
          <a:ln w="1905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B02A2-5682-4F0A-A09F-862E630E3811}">
  <dimension ref="A1:N32"/>
  <sheetViews>
    <sheetView workbookViewId="0">
      <selection activeCell="P6" sqref="P6"/>
    </sheetView>
  </sheetViews>
  <sheetFormatPr defaultRowHeight="15" x14ac:dyDescent="0.25"/>
  <cols>
    <col min="2" max="2" width="6" bestFit="1" customWidth="1"/>
    <col min="4" max="4" width="2" bestFit="1" customWidth="1"/>
    <col min="5" max="5" width="21.42578125" bestFit="1" customWidth="1"/>
    <col min="7" max="7" width="5.28515625" bestFit="1" customWidth="1"/>
    <col min="8" max="8" width="9.5703125" customWidth="1"/>
    <col min="9" max="9" width="9.28515625" customWidth="1"/>
    <col min="10" max="10" width="3.5703125" bestFit="1" customWidth="1"/>
    <col min="11" max="11" width="4" bestFit="1" customWidth="1"/>
    <col min="12" max="12" width="5.85546875" bestFit="1" customWidth="1"/>
    <col min="13" max="13" width="23.140625" bestFit="1" customWidth="1"/>
  </cols>
  <sheetData>
    <row r="1" spans="1:14" x14ac:dyDescent="0.25">
      <c r="A1" s="89" t="s">
        <v>0</v>
      </c>
      <c r="B1" s="89"/>
      <c r="C1" s="89"/>
      <c r="D1" s="20"/>
      <c r="E1" s="90" t="s">
        <v>19</v>
      </c>
      <c r="F1" s="92"/>
      <c r="G1" s="20"/>
      <c r="H1" s="93" t="s">
        <v>4</v>
      </c>
      <c r="I1" s="93"/>
      <c r="J1" s="94" t="s">
        <v>13</v>
      </c>
      <c r="K1" s="94"/>
      <c r="L1" s="18" t="s">
        <v>16</v>
      </c>
      <c r="M1" s="18" t="s">
        <v>17</v>
      </c>
      <c r="N1" s="7"/>
    </row>
    <row r="2" spans="1:14" x14ac:dyDescent="0.25">
      <c r="A2" s="25" t="s">
        <v>1</v>
      </c>
      <c r="B2" s="25" t="s">
        <v>2</v>
      </c>
      <c r="C2" s="4" t="s">
        <v>3</v>
      </c>
      <c r="D2" s="21"/>
      <c r="E2" s="90">
        <f>0 + (H12 * I9 * C6)</f>
        <v>0</v>
      </c>
      <c r="F2" s="92"/>
      <c r="G2" s="21"/>
      <c r="H2" s="19" t="s">
        <v>5</v>
      </c>
      <c r="I2" s="19">
        <f>A3</f>
        <v>5</v>
      </c>
      <c r="J2" s="18" t="s">
        <v>14</v>
      </c>
      <c r="K2" s="18">
        <v>0.2</v>
      </c>
      <c r="L2" s="93">
        <f>(I2*K2)+(I4*K4)+(I6*K6)</f>
        <v>2.1</v>
      </c>
      <c r="M2" s="93">
        <f>IF(L2&gt;=1,1,0)</f>
        <v>1</v>
      </c>
      <c r="N2" s="22"/>
    </row>
    <row r="3" spans="1:14" x14ac:dyDescent="0.25">
      <c r="A3" s="3">
        <v>5</v>
      </c>
      <c r="B3" s="3">
        <v>0</v>
      </c>
      <c r="C3" s="2">
        <v>0</v>
      </c>
      <c r="D3" s="21"/>
      <c r="E3" s="21"/>
      <c r="F3" s="21"/>
      <c r="G3" s="21"/>
      <c r="H3" s="19" t="s">
        <v>6</v>
      </c>
      <c r="I3" s="19">
        <f>B3</f>
        <v>0</v>
      </c>
      <c r="J3" s="18" t="s">
        <v>15</v>
      </c>
      <c r="K3" s="18">
        <f>E2</f>
        <v>0</v>
      </c>
      <c r="L3" s="93"/>
      <c r="M3" s="93"/>
      <c r="N3" s="22"/>
    </row>
    <row r="4" spans="1:14" ht="15" customHeight="1" x14ac:dyDescent="0.25">
      <c r="A4" s="3">
        <v>2</v>
      </c>
      <c r="B4" s="3">
        <v>0</v>
      </c>
      <c r="C4" s="2">
        <v>0</v>
      </c>
      <c r="D4" s="21"/>
      <c r="E4" s="95" t="s">
        <v>20</v>
      </c>
      <c r="F4" s="95"/>
      <c r="G4" s="21"/>
      <c r="H4" s="19" t="s">
        <v>5</v>
      </c>
      <c r="I4" s="19">
        <f>A4</f>
        <v>2</v>
      </c>
      <c r="J4" s="18" t="s">
        <v>14</v>
      </c>
      <c r="K4" s="18">
        <v>0.5</v>
      </c>
      <c r="L4" s="93">
        <f>(I4*K4)+(I5*K5)</f>
        <v>1</v>
      </c>
      <c r="M4" s="93">
        <f t="shared" ref="M4:M8" si="0">IF(L4&gt;=1,1,0)</f>
        <v>1</v>
      </c>
      <c r="N4" s="22"/>
    </row>
    <row r="5" spans="1:14" x14ac:dyDescent="0.25">
      <c r="A5" s="3">
        <v>1</v>
      </c>
      <c r="B5" s="3">
        <v>0</v>
      </c>
      <c r="C5" s="2">
        <v>0</v>
      </c>
      <c r="D5" s="21"/>
      <c r="E5" s="95"/>
      <c r="F5" s="95"/>
      <c r="G5" s="21"/>
      <c r="H5" s="19" t="s">
        <v>6</v>
      </c>
      <c r="I5" s="19">
        <f>B4</f>
        <v>0</v>
      </c>
      <c r="J5" s="18" t="s">
        <v>15</v>
      </c>
      <c r="K5" s="18">
        <f>E2</f>
        <v>0</v>
      </c>
      <c r="L5" s="93"/>
      <c r="M5" s="93"/>
      <c r="N5" s="22"/>
    </row>
    <row r="6" spans="1:14" x14ac:dyDescent="0.25">
      <c r="A6" s="3">
        <v>0</v>
      </c>
      <c r="B6" s="3">
        <v>0</v>
      </c>
      <c r="C6" s="2">
        <v>1</v>
      </c>
      <c r="D6" s="21"/>
      <c r="E6" s="95"/>
      <c r="F6" s="95"/>
      <c r="G6" s="21"/>
      <c r="H6" s="19" t="s">
        <v>5</v>
      </c>
      <c r="I6" s="19">
        <f>A5</f>
        <v>1</v>
      </c>
      <c r="J6" s="18" t="s">
        <v>14</v>
      </c>
      <c r="K6" s="18">
        <v>0.1</v>
      </c>
      <c r="L6" s="93">
        <f t="shared" ref="L6" si="1">(I6*K6)+(I7*K7)</f>
        <v>0.1</v>
      </c>
      <c r="M6" s="93">
        <f t="shared" si="0"/>
        <v>0</v>
      </c>
      <c r="N6" s="22"/>
    </row>
    <row r="7" spans="1:14" ht="15.75" thickBot="1" x14ac:dyDescent="0.3">
      <c r="A7" s="23"/>
      <c r="B7" s="21"/>
      <c r="C7" s="21"/>
      <c r="D7" s="21"/>
      <c r="E7" s="95"/>
      <c r="F7" s="95"/>
      <c r="G7" s="21"/>
      <c r="H7" s="19" t="s">
        <v>6</v>
      </c>
      <c r="I7" s="19">
        <f>B5</f>
        <v>0</v>
      </c>
      <c r="J7" s="18" t="s">
        <v>15</v>
      </c>
      <c r="K7" s="18">
        <f>E2</f>
        <v>0</v>
      </c>
      <c r="L7" s="93"/>
      <c r="M7" s="98"/>
      <c r="N7" s="22"/>
    </row>
    <row r="8" spans="1:14" x14ac:dyDescent="0.25">
      <c r="A8" s="23"/>
      <c r="B8" s="21"/>
      <c r="C8" s="21"/>
      <c r="D8" s="21"/>
      <c r="E8" s="95"/>
      <c r="F8" s="95"/>
      <c r="G8" s="21"/>
      <c r="H8" s="19" t="s">
        <v>5</v>
      </c>
      <c r="I8" s="19">
        <f>A6</f>
        <v>0</v>
      </c>
      <c r="J8" s="18" t="s">
        <v>14</v>
      </c>
      <c r="K8" s="18">
        <f>E2</f>
        <v>0</v>
      </c>
      <c r="L8" s="101">
        <f t="shared" ref="L8" si="2">(I8*K8)+(I9*K9)</f>
        <v>0</v>
      </c>
      <c r="M8" s="99">
        <f t="shared" si="0"/>
        <v>0</v>
      </c>
      <c r="N8" s="22"/>
    </row>
    <row r="9" spans="1:14" ht="15.75" thickBot="1" x14ac:dyDescent="0.3">
      <c r="A9" s="23"/>
      <c r="B9" s="21"/>
      <c r="C9" s="21"/>
      <c r="D9" s="21"/>
      <c r="E9" s="95"/>
      <c r="F9" s="95"/>
      <c r="G9" s="21"/>
      <c r="H9" s="19" t="s">
        <v>6</v>
      </c>
      <c r="I9" s="19">
        <f>B6</f>
        <v>0</v>
      </c>
      <c r="J9" s="18" t="s">
        <v>15</v>
      </c>
      <c r="K9" s="18">
        <f>E2</f>
        <v>0</v>
      </c>
      <c r="L9" s="101"/>
      <c r="M9" s="100"/>
      <c r="N9" s="22"/>
    </row>
    <row r="10" spans="1:14" x14ac:dyDescent="0.25">
      <c r="A10" s="90" t="s">
        <v>7</v>
      </c>
      <c r="B10" s="91"/>
      <c r="C10" s="9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2"/>
    </row>
    <row r="11" spans="1:14" x14ac:dyDescent="0.25">
      <c r="A11" s="5"/>
      <c r="B11" s="6" t="s">
        <v>8</v>
      </c>
      <c r="C11" s="7"/>
      <c r="D11" s="21"/>
      <c r="E11" s="21"/>
      <c r="F11" s="21"/>
      <c r="G11" s="21"/>
      <c r="H11" s="89" t="s">
        <v>18</v>
      </c>
      <c r="I11" s="89"/>
      <c r="J11" s="89"/>
      <c r="K11" s="89"/>
      <c r="L11" s="89"/>
      <c r="M11" s="89"/>
      <c r="N11" s="22"/>
    </row>
    <row r="12" spans="1:14" ht="23.25" x14ac:dyDescent="0.25">
      <c r="A12" s="8" t="s">
        <v>11</v>
      </c>
      <c r="B12" s="13" t="s">
        <v>9</v>
      </c>
      <c r="C12" s="9" t="s">
        <v>10</v>
      </c>
      <c r="D12" s="21"/>
      <c r="E12" s="21"/>
      <c r="F12" s="21"/>
      <c r="G12" s="21"/>
      <c r="H12" s="93">
        <v>0.5</v>
      </c>
      <c r="I12" s="93"/>
      <c r="J12" s="93"/>
      <c r="K12" s="93"/>
      <c r="L12" s="93"/>
      <c r="M12" s="93"/>
      <c r="N12" s="22"/>
    </row>
    <row r="13" spans="1:14" x14ac:dyDescent="0.25">
      <c r="A13" s="10"/>
      <c r="B13" s="11" t="s">
        <v>12</v>
      </c>
      <c r="C13" s="12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2"/>
    </row>
    <row r="14" spans="1:14" x14ac:dyDescent="0.25">
      <c r="A14" s="10"/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12"/>
    </row>
    <row r="15" spans="1:14" x14ac:dyDescent="0.25">
      <c r="C15" t="s">
        <v>21</v>
      </c>
    </row>
    <row r="17" spans="6:13" x14ac:dyDescent="0.25">
      <c r="F17" s="97" t="s">
        <v>26</v>
      </c>
      <c r="G17" s="97"/>
      <c r="H17" s="97"/>
      <c r="I17" s="97"/>
      <c r="J17" s="97"/>
      <c r="K17" s="97"/>
      <c r="L17" s="97"/>
      <c r="M17" s="97"/>
    </row>
    <row r="18" spans="6:13" x14ac:dyDescent="0.25">
      <c r="F18" s="17"/>
      <c r="G18" s="17"/>
      <c r="H18" s="17"/>
      <c r="I18" s="17"/>
      <c r="J18" s="17"/>
      <c r="K18" s="17"/>
      <c r="L18" s="17"/>
      <c r="M18" s="17"/>
    </row>
    <row r="19" spans="6:13" x14ac:dyDescent="0.25">
      <c r="F19" s="17"/>
      <c r="G19" s="17"/>
      <c r="H19" s="17"/>
      <c r="I19" s="22"/>
      <c r="J19" s="17"/>
      <c r="K19" s="17"/>
      <c r="L19" s="17"/>
      <c r="M19" s="17"/>
    </row>
    <row r="20" spans="6:13" x14ac:dyDescent="0.25">
      <c r="F20" s="17"/>
      <c r="G20" s="17"/>
      <c r="H20" s="17"/>
      <c r="I20" s="22"/>
      <c r="J20" s="17"/>
      <c r="K20" s="17"/>
      <c r="L20" s="17"/>
      <c r="M20" s="17"/>
    </row>
    <row r="21" spans="6:13" x14ac:dyDescent="0.25">
      <c r="F21" s="17"/>
      <c r="G21" s="17"/>
      <c r="H21" s="17"/>
      <c r="I21" s="96">
        <v>1</v>
      </c>
      <c r="J21" s="26"/>
      <c r="K21" s="17"/>
      <c r="L21" s="17"/>
      <c r="M21" s="27"/>
    </row>
    <row r="22" spans="6:13" x14ac:dyDescent="0.25">
      <c r="F22" s="17"/>
      <c r="G22" s="17"/>
      <c r="H22" s="17"/>
      <c r="I22" s="96"/>
      <c r="J22" s="28"/>
      <c r="K22" s="29"/>
      <c r="L22" s="29"/>
      <c r="M22" s="21"/>
    </row>
    <row r="23" spans="6:13" x14ac:dyDescent="0.25">
      <c r="F23" s="17"/>
      <c r="G23" s="17"/>
      <c r="H23" s="17"/>
      <c r="I23" s="21"/>
      <c r="J23" s="28"/>
      <c r="K23" s="17"/>
      <c r="L23" s="17"/>
      <c r="M23" s="17"/>
    </row>
    <row r="24" spans="6:13" x14ac:dyDescent="0.25">
      <c r="F24" s="17"/>
      <c r="G24" s="17"/>
      <c r="H24" s="17"/>
      <c r="I24" s="21"/>
      <c r="J24" s="28"/>
      <c r="K24" s="17"/>
      <c r="L24" s="17"/>
      <c r="M24" s="17"/>
    </row>
    <row r="25" spans="6:13" x14ac:dyDescent="0.25">
      <c r="F25" s="17"/>
      <c r="G25" s="17"/>
      <c r="H25" s="17"/>
      <c r="I25" s="37">
        <v>0.5</v>
      </c>
      <c r="J25" s="28"/>
      <c r="K25" s="17"/>
      <c r="L25" s="17"/>
      <c r="M25" s="17"/>
    </row>
    <row r="26" spans="6:13" x14ac:dyDescent="0.25">
      <c r="F26" s="17"/>
      <c r="G26" s="17"/>
      <c r="H26" s="17"/>
      <c r="I26" s="30"/>
      <c r="J26" s="17"/>
      <c r="K26" s="17"/>
      <c r="L26" s="17"/>
      <c r="M26" s="17"/>
    </row>
    <row r="27" spans="6:13" x14ac:dyDescent="0.25">
      <c r="F27" s="17"/>
      <c r="G27" s="17"/>
      <c r="H27" s="17"/>
      <c r="I27" s="21"/>
      <c r="J27" s="28"/>
      <c r="K27" s="17"/>
      <c r="L27" s="17"/>
      <c r="M27" s="17"/>
    </row>
    <row r="28" spans="6:13" x14ac:dyDescent="0.25">
      <c r="F28" s="17"/>
      <c r="G28" s="27"/>
      <c r="H28" s="17"/>
      <c r="I28" s="21"/>
      <c r="J28" s="31"/>
      <c r="K28" s="17"/>
      <c r="L28" s="17"/>
      <c r="M28" s="17"/>
    </row>
    <row r="29" spans="6:13" x14ac:dyDescent="0.25">
      <c r="F29" s="29"/>
      <c r="G29" s="32"/>
      <c r="H29" s="35">
        <v>-0.5</v>
      </c>
      <c r="I29" s="36">
        <v>0</v>
      </c>
      <c r="J29" s="20"/>
      <c r="K29" s="20"/>
      <c r="L29" s="20"/>
      <c r="M29" s="34">
        <v>0.5</v>
      </c>
    </row>
    <row r="30" spans="6:13" x14ac:dyDescent="0.25">
      <c r="F30" s="17"/>
      <c r="G30" s="17"/>
      <c r="H30" s="17"/>
      <c r="I30" s="22"/>
      <c r="J30" s="17"/>
      <c r="K30" s="17"/>
      <c r="L30" s="17"/>
      <c r="M30" s="17"/>
    </row>
    <row r="31" spans="6:13" x14ac:dyDescent="0.25">
      <c r="F31" s="17"/>
      <c r="G31" s="17"/>
      <c r="H31" s="17"/>
      <c r="I31" s="22"/>
      <c r="J31" s="17"/>
      <c r="K31" s="17"/>
      <c r="L31" s="17"/>
      <c r="M31" s="17"/>
    </row>
    <row r="32" spans="6:13" x14ac:dyDescent="0.25">
      <c r="F32" s="17"/>
      <c r="G32" s="17"/>
      <c r="H32" s="17"/>
      <c r="I32" s="17"/>
      <c r="J32" s="17"/>
      <c r="K32" s="17"/>
      <c r="L32" s="17"/>
      <c r="M32" s="17"/>
    </row>
  </sheetData>
  <mergeCells count="19">
    <mergeCell ref="M2:M3"/>
    <mergeCell ref="M4:M5"/>
    <mergeCell ref="M6:M7"/>
    <mergeCell ref="M8:M9"/>
    <mergeCell ref="L4:L5"/>
    <mergeCell ref="L6:L7"/>
    <mergeCell ref="L8:L9"/>
    <mergeCell ref="H11:M11"/>
    <mergeCell ref="H12:M12"/>
    <mergeCell ref="E4:F9"/>
    <mergeCell ref="I21:I22"/>
    <mergeCell ref="F17:M17"/>
    <mergeCell ref="A1:C1"/>
    <mergeCell ref="A10:C10"/>
    <mergeCell ref="H1:I1"/>
    <mergeCell ref="J1:K1"/>
    <mergeCell ref="L2:L3"/>
    <mergeCell ref="E1:F1"/>
    <mergeCell ref="E2:F2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E548E-3C03-4BD2-A6FD-DF20AFEAFB03}">
  <dimension ref="A1:S60"/>
  <sheetViews>
    <sheetView topLeftCell="A43" workbookViewId="0">
      <selection activeCell="C46" sqref="C46"/>
    </sheetView>
  </sheetViews>
  <sheetFormatPr defaultRowHeight="15" x14ac:dyDescent="0.25"/>
  <cols>
    <col min="4" max="4" width="9.5703125" bestFit="1" customWidth="1"/>
    <col min="5" max="5" width="6.7109375" bestFit="1" customWidth="1"/>
    <col min="7" max="7" width="16.7109375" bestFit="1" customWidth="1"/>
    <col min="8" max="8" width="23.28515625" bestFit="1" customWidth="1"/>
    <col min="9" max="9" width="16.7109375" bestFit="1" customWidth="1"/>
    <col min="10" max="10" width="23.28515625" bestFit="1" customWidth="1"/>
    <col min="11" max="11" width="19.28515625" bestFit="1" customWidth="1"/>
    <col min="12" max="12" width="24.140625" customWidth="1"/>
    <col min="13" max="13" width="18.28515625" bestFit="1" customWidth="1"/>
    <col min="14" max="14" width="23.28515625" bestFit="1" customWidth="1"/>
    <col min="15" max="15" width="13.85546875" bestFit="1" customWidth="1"/>
    <col min="16" max="16" width="21.85546875" bestFit="1" customWidth="1"/>
  </cols>
  <sheetData>
    <row r="1" spans="1:19" x14ac:dyDescent="0.25">
      <c r="A1" s="102" t="s">
        <v>22</v>
      </c>
      <c r="B1" s="102"/>
      <c r="C1" s="102"/>
      <c r="D1" s="102"/>
      <c r="E1" s="102"/>
      <c r="F1" s="102"/>
      <c r="G1" s="102"/>
      <c r="H1" s="102"/>
      <c r="I1" s="104" t="s">
        <v>32</v>
      </c>
      <c r="J1" s="105"/>
      <c r="K1" s="97" t="s">
        <v>27</v>
      </c>
      <c r="L1" s="97"/>
      <c r="M1" s="97"/>
      <c r="N1" s="97"/>
      <c r="O1" s="97"/>
      <c r="P1" s="54"/>
      <c r="Q1" s="54"/>
      <c r="R1" s="54"/>
      <c r="S1" s="48"/>
    </row>
    <row r="2" spans="1:19" x14ac:dyDescent="0.25">
      <c r="A2" s="102" t="s">
        <v>23</v>
      </c>
      <c r="B2" s="102"/>
      <c r="C2" s="102"/>
      <c r="D2" s="102"/>
      <c r="E2" s="102"/>
      <c r="F2" s="102"/>
      <c r="G2" s="102"/>
      <c r="H2" s="102"/>
      <c r="I2" s="103" t="s">
        <v>33</v>
      </c>
      <c r="J2" s="44">
        <v>1</v>
      </c>
      <c r="K2" s="48"/>
      <c r="L2" s="17"/>
      <c r="M2" s="17"/>
      <c r="N2" s="17"/>
      <c r="O2" s="17"/>
      <c r="P2" s="48"/>
      <c r="Q2" s="48"/>
      <c r="R2" s="48"/>
      <c r="S2" s="48"/>
    </row>
    <row r="3" spans="1:19" x14ac:dyDescent="0.25">
      <c r="A3" s="102" t="s">
        <v>24</v>
      </c>
      <c r="B3" s="102"/>
      <c r="C3" s="102"/>
      <c r="D3" s="102"/>
      <c r="E3" s="102"/>
      <c r="F3" s="102"/>
      <c r="G3" s="102"/>
      <c r="H3" s="102"/>
      <c r="I3" s="103"/>
      <c r="J3" s="33" t="s">
        <v>38</v>
      </c>
      <c r="K3" s="48"/>
      <c r="L3" s="17"/>
      <c r="M3" s="22"/>
      <c r="N3" s="17"/>
      <c r="O3" s="17"/>
      <c r="P3" s="48"/>
      <c r="Q3" s="48"/>
      <c r="R3" s="48"/>
      <c r="S3" s="48"/>
    </row>
    <row r="4" spans="1:19" x14ac:dyDescent="0.25">
      <c r="A4" s="102" t="s">
        <v>25</v>
      </c>
      <c r="B4" s="102"/>
      <c r="C4" s="102"/>
      <c r="D4" s="102"/>
      <c r="E4" s="102"/>
      <c r="F4" s="102"/>
      <c r="G4" s="102"/>
      <c r="H4" s="102"/>
      <c r="I4" s="10"/>
      <c r="J4" s="12"/>
      <c r="K4" s="48"/>
      <c r="L4" s="17"/>
      <c r="M4" s="22"/>
      <c r="N4" s="17"/>
      <c r="O4" s="17"/>
      <c r="P4" s="48"/>
      <c r="Q4" s="48"/>
      <c r="R4" s="48"/>
      <c r="S4" s="48"/>
    </row>
    <row r="5" spans="1:19" x14ac:dyDescent="0.25">
      <c r="K5" s="48"/>
      <c r="L5" s="17"/>
      <c r="M5" s="53">
        <v>1</v>
      </c>
      <c r="N5" s="39"/>
      <c r="O5" s="40"/>
      <c r="P5" s="48"/>
      <c r="Q5" s="48"/>
      <c r="R5" s="48"/>
      <c r="S5" s="48"/>
    </row>
    <row r="6" spans="1:19" x14ac:dyDescent="0.25">
      <c r="K6" s="48"/>
      <c r="L6" s="17"/>
      <c r="M6" s="53"/>
      <c r="N6" s="28"/>
      <c r="O6" s="21"/>
      <c r="P6" s="48"/>
      <c r="Q6" s="48"/>
      <c r="R6" s="48"/>
      <c r="S6" s="48"/>
    </row>
    <row r="7" spans="1:19" x14ac:dyDescent="0.25">
      <c r="K7" s="48"/>
      <c r="L7" s="17"/>
      <c r="M7" s="21"/>
      <c r="N7" s="28"/>
      <c r="O7" s="17"/>
      <c r="P7" s="48"/>
      <c r="Q7" s="48"/>
      <c r="R7" s="48"/>
      <c r="S7" s="48"/>
    </row>
    <row r="8" spans="1:19" x14ac:dyDescent="0.25">
      <c r="K8" s="48"/>
      <c r="L8" s="17"/>
      <c r="M8" s="21"/>
      <c r="N8" s="28"/>
      <c r="O8" s="17"/>
      <c r="P8" s="48"/>
      <c r="Q8" s="48"/>
      <c r="R8" s="48"/>
      <c r="S8" s="48"/>
    </row>
    <row r="9" spans="1:19" x14ac:dyDescent="0.25">
      <c r="K9" s="48"/>
      <c r="L9" s="17"/>
      <c r="M9" s="37">
        <v>0.5</v>
      </c>
      <c r="N9" s="28"/>
      <c r="O9" s="17"/>
      <c r="P9" s="48"/>
      <c r="Q9" s="48"/>
      <c r="R9" s="48"/>
      <c r="S9" s="48"/>
    </row>
    <row r="10" spans="1:19" x14ac:dyDescent="0.25">
      <c r="K10" s="48"/>
      <c r="L10" s="17"/>
      <c r="M10" s="30"/>
      <c r="N10" s="17"/>
      <c r="O10" s="17"/>
      <c r="P10" s="48"/>
      <c r="Q10" s="48"/>
      <c r="R10" s="48"/>
      <c r="S10" s="48"/>
    </row>
    <row r="11" spans="1:19" x14ac:dyDescent="0.25">
      <c r="K11" s="48"/>
      <c r="L11" s="17"/>
      <c r="M11" s="21"/>
      <c r="N11" s="28"/>
      <c r="O11" s="17"/>
      <c r="P11" s="48"/>
      <c r="Q11" s="48"/>
      <c r="R11" s="48"/>
      <c r="S11" s="48"/>
    </row>
    <row r="12" spans="1:19" x14ac:dyDescent="0.25">
      <c r="K12" s="48"/>
      <c r="L12" s="40"/>
      <c r="M12" s="42"/>
      <c r="N12" s="31"/>
      <c r="O12" s="17"/>
      <c r="P12" s="48"/>
      <c r="Q12" s="48"/>
      <c r="R12" s="48"/>
      <c r="S12" s="48"/>
    </row>
    <row r="13" spans="1:19" x14ac:dyDescent="0.25">
      <c r="K13" s="59"/>
      <c r="L13" s="52">
        <v>-0.5</v>
      </c>
      <c r="M13" s="41">
        <v>0</v>
      </c>
      <c r="N13" s="20"/>
      <c r="O13" s="34">
        <v>0.5</v>
      </c>
      <c r="P13" s="48"/>
      <c r="Q13" s="48"/>
      <c r="R13" s="48"/>
      <c r="S13" s="48"/>
    </row>
    <row r="14" spans="1:19" x14ac:dyDescent="0.25">
      <c r="K14" s="48"/>
      <c r="L14" s="17"/>
      <c r="M14" s="22"/>
      <c r="N14" s="17"/>
      <c r="O14" s="17"/>
      <c r="P14" s="48"/>
      <c r="Q14" s="48"/>
      <c r="R14" s="48"/>
      <c r="S14" s="48"/>
    </row>
    <row r="15" spans="1:19" x14ac:dyDescent="0.25">
      <c r="K15" s="48"/>
      <c r="L15" s="17"/>
      <c r="M15" s="22"/>
      <c r="N15" s="17"/>
      <c r="O15" s="17"/>
      <c r="P15" s="48"/>
      <c r="Q15" s="48"/>
      <c r="R15" s="48"/>
      <c r="S15" s="48"/>
    </row>
    <row r="16" spans="1:19" x14ac:dyDescent="0.25">
      <c r="K16" s="48"/>
      <c r="L16" s="17"/>
      <c r="M16" s="17"/>
      <c r="N16" s="17"/>
      <c r="O16" s="17"/>
      <c r="P16" s="48"/>
      <c r="Q16" s="48"/>
      <c r="R16" s="48"/>
      <c r="S16" s="48"/>
    </row>
    <row r="17" spans="8:19" x14ac:dyDescent="0.25">
      <c r="P17" s="48"/>
      <c r="Q17" s="48"/>
      <c r="R17" s="48"/>
      <c r="S17" s="48"/>
    </row>
    <row r="18" spans="8:19" x14ac:dyDescent="0.25">
      <c r="L18" s="43" t="s">
        <v>28</v>
      </c>
      <c r="M18" s="43"/>
      <c r="P18" s="48"/>
      <c r="Q18" s="48"/>
      <c r="R18" s="48"/>
      <c r="S18" s="48"/>
    </row>
    <row r="19" spans="8:19" x14ac:dyDescent="0.25">
      <c r="L19" t="s">
        <v>29</v>
      </c>
      <c r="P19" s="48"/>
      <c r="Q19" s="48"/>
      <c r="R19" s="48"/>
      <c r="S19" s="48"/>
    </row>
    <row r="20" spans="8:19" x14ac:dyDescent="0.25">
      <c r="L20" t="s">
        <v>30</v>
      </c>
    </row>
    <row r="21" spans="8:19" x14ac:dyDescent="0.25">
      <c r="L21" t="s">
        <v>31</v>
      </c>
    </row>
    <row r="23" spans="8:19" x14ac:dyDescent="0.25">
      <c r="K23" s="118" t="s">
        <v>34</v>
      </c>
      <c r="L23" s="118"/>
      <c r="M23" s="118"/>
      <c r="N23" s="118"/>
      <c r="O23" s="118"/>
      <c r="P23" s="57"/>
      <c r="Q23" s="57"/>
      <c r="R23" s="57"/>
    </row>
    <row r="25" spans="8:19" x14ac:dyDescent="0.25">
      <c r="H25" s="43">
        <v>4</v>
      </c>
      <c r="I25" s="43">
        <v>0.8</v>
      </c>
    </row>
    <row r="26" spans="8:19" x14ac:dyDescent="0.25">
      <c r="H26" s="43">
        <v>3</v>
      </c>
      <c r="I26" s="43">
        <v>0.6</v>
      </c>
    </row>
    <row r="27" spans="8:19" x14ac:dyDescent="0.25">
      <c r="H27" s="43">
        <v>2</v>
      </c>
      <c r="I27" s="43">
        <v>0.4</v>
      </c>
    </row>
    <row r="28" spans="8:19" x14ac:dyDescent="0.25">
      <c r="H28" s="43">
        <v>1</v>
      </c>
      <c r="I28" s="43">
        <v>0.2</v>
      </c>
    </row>
    <row r="29" spans="8:19" x14ac:dyDescent="0.25">
      <c r="H29" s="43">
        <v>0</v>
      </c>
      <c r="I29" s="43">
        <v>0</v>
      </c>
    </row>
    <row r="30" spans="8:19" x14ac:dyDescent="0.25">
      <c r="H30" s="43">
        <v>-1</v>
      </c>
      <c r="I30" s="43">
        <v>-0.2</v>
      </c>
    </row>
    <row r="31" spans="8:19" x14ac:dyDescent="0.25">
      <c r="H31" s="43">
        <v>-2</v>
      </c>
      <c r="I31" s="43">
        <v>-0.4</v>
      </c>
    </row>
    <row r="32" spans="8:19" x14ac:dyDescent="0.25">
      <c r="H32" s="43">
        <v>-3</v>
      </c>
      <c r="I32" s="43">
        <v>-0.6</v>
      </c>
    </row>
    <row r="33" spans="1:16" x14ac:dyDescent="0.25">
      <c r="H33" s="43">
        <v>-4</v>
      </c>
      <c r="I33" s="43">
        <v>-0.8</v>
      </c>
    </row>
    <row r="35" spans="1:16" x14ac:dyDescent="0.25">
      <c r="H35" s="107" t="s">
        <v>41</v>
      </c>
      <c r="I35" s="108"/>
      <c r="J35" s="109"/>
    </row>
    <row r="36" spans="1:16" x14ac:dyDescent="0.25">
      <c r="H36" s="103" t="s">
        <v>37</v>
      </c>
      <c r="I36" s="110" t="s">
        <v>35</v>
      </c>
      <c r="J36" s="111"/>
    </row>
    <row r="37" spans="1:16" x14ac:dyDescent="0.25">
      <c r="H37" s="117"/>
      <c r="I37" s="112" t="s">
        <v>36</v>
      </c>
      <c r="J37" s="113"/>
    </row>
    <row r="39" spans="1:16" x14ac:dyDescent="0.25">
      <c r="H39" s="118" t="s">
        <v>39</v>
      </c>
      <c r="I39" s="118"/>
      <c r="J39" s="118"/>
    </row>
    <row r="43" spans="1:16" x14ac:dyDescent="0.25">
      <c r="I43" s="131" t="s">
        <v>53</v>
      </c>
      <c r="J43" s="132"/>
      <c r="K43" s="132"/>
      <c r="L43" s="132"/>
      <c r="M43" s="132"/>
      <c r="N43" s="132"/>
      <c r="O43" s="132"/>
      <c r="P43" s="133"/>
    </row>
    <row r="44" spans="1:16" x14ac:dyDescent="0.25">
      <c r="A44" s="106" t="s">
        <v>40</v>
      </c>
      <c r="B44" s="106"/>
      <c r="C44" s="106"/>
      <c r="D44" s="106" t="s">
        <v>57</v>
      </c>
      <c r="E44" s="106"/>
      <c r="I44" s="128" t="s">
        <v>52</v>
      </c>
      <c r="J44" s="129"/>
      <c r="K44" s="130"/>
      <c r="L44" s="56" t="s">
        <v>51</v>
      </c>
      <c r="M44" s="128" t="s">
        <v>48</v>
      </c>
      <c r="N44" s="129"/>
      <c r="O44" s="130"/>
      <c r="P44" s="4" t="s">
        <v>51</v>
      </c>
    </row>
    <row r="45" spans="1:16" x14ac:dyDescent="0.25">
      <c r="A45" s="46" t="s">
        <v>1</v>
      </c>
      <c r="B45" s="46" t="s">
        <v>2</v>
      </c>
      <c r="C45" s="2" t="s">
        <v>3</v>
      </c>
      <c r="D45" s="16" t="s">
        <v>55</v>
      </c>
      <c r="E45" s="16" t="s">
        <v>56</v>
      </c>
      <c r="G45" s="120" t="s">
        <v>4</v>
      </c>
      <c r="H45" s="121"/>
      <c r="I45" s="90" t="s">
        <v>44</v>
      </c>
      <c r="J45" s="92"/>
      <c r="K45" s="55" t="s">
        <v>45</v>
      </c>
      <c r="L45" s="4" t="s">
        <v>46</v>
      </c>
      <c r="M45" s="58" t="s">
        <v>43</v>
      </c>
      <c r="N45" s="16" t="s">
        <v>47</v>
      </c>
      <c r="O45" s="16" t="s">
        <v>49</v>
      </c>
      <c r="P45" s="4" t="s">
        <v>50</v>
      </c>
    </row>
    <row r="46" spans="1:16" x14ac:dyDescent="0.25">
      <c r="A46" s="3">
        <v>0</v>
      </c>
      <c r="B46" s="3">
        <v>0</v>
      </c>
      <c r="C46" s="1">
        <v>0</v>
      </c>
      <c r="D46" s="60">
        <v>0.40600000000000003</v>
      </c>
      <c r="E46" s="60">
        <f>C46-D46</f>
        <v>-0.40600000000000003</v>
      </c>
      <c r="G46" s="98" t="s">
        <v>5</v>
      </c>
      <c r="H46" s="98">
        <v>5</v>
      </c>
      <c r="I46" s="5" t="s">
        <v>14</v>
      </c>
      <c r="J46" s="7">
        <v>0.2</v>
      </c>
      <c r="K46" s="98">
        <f>(H46*J46)+(H49*J49)+(H52*J52)</f>
        <v>2.1</v>
      </c>
      <c r="L46" s="115">
        <f>1/(1+EXP(-K46))</f>
        <v>0.89090317880438707</v>
      </c>
      <c r="M46" s="122">
        <f>L46</f>
        <v>0.89090317880438707</v>
      </c>
      <c r="N46" s="134">
        <v>-1.7000000000000001E-2</v>
      </c>
      <c r="O46" s="122">
        <f>M46*(N46) + M48 * (N48) + M50 * (N50)</f>
        <v>-0.38764535403967459</v>
      </c>
      <c r="P46" s="125">
        <f>1/(1+EXP(-O46))</f>
        <v>0.40428426205664669</v>
      </c>
    </row>
    <row r="47" spans="1:16" x14ac:dyDescent="0.25">
      <c r="A47" s="3">
        <v>0</v>
      </c>
      <c r="B47" s="3">
        <v>1</v>
      </c>
      <c r="C47" s="1">
        <v>1</v>
      </c>
      <c r="D47" s="60">
        <v>0.432</v>
      </c>
      <c r="E47" s="60">
        <f t="shared" ref="E47:E49" si="0">C47-D47</f>
        <v>0.56800000000000006</v>
      </c>
      <c r="G47" s="119"/>
      <c r="H47" s="119"/>
      <c r="I47" s="23" t="s">
        <v>15</v>
      </c>
      <c r="J47" s="51">
        <v>0</v>
      </c>
      <c r="K47" s="114"/>
      <c r="L47" s="116"/>
      <c r="M47" s="124"/>
      <c r="N47" s="135"/>
      <c r="O47" s="123"/>
      <c r="P47" s="126"/>
    </row>
    <row r="48" spans="1:16" x14ac:dyDescent="0.25">
      <c r="A48" s="3">
        <v>1</v>
      </c>
      <c r="B48" s="3">
        <v>0</v>
      </c>
      <c r="C48" s="1">
        <v>1</v>
      </c>
      <c r="D48" s="60">
        <v>0.437</v>
      </c>
      <c r="E48" s="60">
        <f t="shared" si="0"/>
        <v>0.56299999999999994</v>
      </c>
      <c r="G48" s="114"/>
      <c r="H48" s="114"/>
      <c r="I48" s="23" t="s">
        <v>42</v>
      </c>
      <c r="J48" s="51">
        <v>0</v>
      </c>
      <c r="K48" s="98">
        <f>(H46*J47)+(H49*J50)</f>
        <v>0</v>
      </c>
      <c r="L48" s="115">
        <f t="shared" ref="L48" si="1">1/(1+EXP(-K48))</f>
        <v>0.5</v>
      </c>
      <c r="M48" s="122">
        <f>L48</f>
        <v>0.5</v>
      </c>
      <c r="N48" s="134">
        <v>-0.89300000000000002</v>
      </c>
      <c r="O48" s="123"/>
      <c r="P48" s="126"/>
    </row>
    <row r="49" spans="1:16" x14ac:dyDescent="0.25">
      <c r="A49" s="3">
        <v>1</v>
      </c>
      <c r="B49" s="3">
        <v>1</v>
      </c>
      <c r="C49" s="1">
        <v>0</v>
      </c>
      <c r="D49" s="60">
        <v>0.45800000000000002</v>
      </c>
      <c r="E49" s="60">
        <f t="shared" si="0"/>
        <v>-0.45800000000000002</v>
      </c>
      <c r="G49" s="98" t="s">
        <v>6</v>
      </c>
      <c r="H49" s="98">
        <v>2</v>
      </c>
      <c r="I49" s="5" t="s">
        <v>14</v>
      </c>
      <c r="J49" s="7">
        <v>0.5</v>
      </c>
      <c r="K49" s="114"/>
      <c r="L49" s="116"/>
      <c r="M49" s="124"/>
      <c r="N49" s="135"/>
      <c r="O49" s="123"/>
      <c r="P49" s="126"/>
    </row>
    <row r="50" spans="1:16" x14ac:dyDescent="0.25">
      <c r="G50" s="119"/>
      <c r="H50" s="119"/>
      <c r="I50" s="23" t="s">
        <v>15</v>
      </c>
      <c r="J50" s="22">
        <v>0</v>
      </c>
      <c r="K50" s="136">
        <f>(H46*J48)+(H49*J51)</f>
        <v>0</v>
      </c>
      <c r="L50" s="115">
        <f t="shared" ref="L50" si="2">1/(1+EXP(-K50))</f>
        <v>0.5</v>
      </c>
      <c r="M50" s="122">
        <f>L50</f>
        <v>0.5</v>
      </c>
      <c r="N50" s="134">
        <v>0.14799999999999999</v>
      </c>
      <c r="O50" s="123"/>
      <c r="P50" s="126"/>
    </row>
    <row r="51" spans="1:16" x14ac:dyDescent="0.25">
      <c r="G51" s="114"/>
      <c r="H51" s="114"/>
      <c r="I51" s="10" t="s">
        <v>42</v>
      </c>
      <c r="J51" s="12">
        <v>0</v>
      </c>
      <c r="K51" s="137"/>
      <c r="L51" s="116"/>
      <c r="M51" s="124"/>
      <c r="N51" s="135"/>
      <c r="O51" s="124"/>
      <c r="P51" s="127"/>
    </row>
    <row r="52" spans="1:16" x14ac:dyDescent="0.25">
      <c r="G52" s="47" t="s">
        <v>81</v>
      </c>
      <c r="H52" s="47">
        <v>1</v>
      </c>
      <c r="I52" s="23" t="s">
        <v>14</v>
      </c>
      <c r="J52" s="22">
        <v>0.1</v>
      </c>
      <c r="K52" s="49"/>
      <c r="L52" s="50" t="s">
        <v>54</v>
      </c>
      <c r="M52" s="15"/>
      <c r="N52" s="15"/>
    </row>
    <row r="53" spans="1:16" x14ac:dyDescent="0.25">
      <c r="G53" s="47"/>
      <c r="H53" s="47"/>
      <c r="I53" s="48"/>
      <c r="J53" s="48"/>
      <c r="K53" s="49"/>
      <c r="L53" s="78"/>
      <c r="M53" s="14"/>
      <c r="N53" s="14"/>
    </row>
    <row r="54" spans="1:16" x14ac:dyDescent="0.25">
      <c r="G54" s="47"/>
      <c r="I54" s="48"/>
      <c r="K54" s="49"/>
    </row>
    <row r="55" spans="1:16" x14ac:dyDescent="0.25">
      <c r="G55" s="47"/>
      <c r="H55" s="148" t="s">
        <v>73</v>
      </c>
      <c r="I55" s="48"/>
      <c r="J55" s="150" t="s">
        <v>73</v>
      </c>
      <c r="K55" s="49"/>
      <c r="L55" s="152" t="s">
        <v>73</v>
      </c>
      <c r="N55" s="147" t="s">
        <v>73</v>
      </c>
    </row>
    <row r="56" spans="1:16" ht="15.75" thickBot="1" x14ac:dyDescent="0.3">
      <c r="C56" s="142" t="s">
        <v>70</v>
      </c>
      <c r="D56" s="143"/>
      <c r="E56" s="140" t="s">
        <v>33</v>
      </c>
      <c r="F56" s="45">
        <v>1</v>
      </c>
      <c r="G56" s="76" t="s">
        <v>16</v>
      </c>
      <c r="H56" s="149"/>
      <c r="I56" s="77" t="s">
        <v>16</v>
      </c>
      <c r="J56" s="151"/>
      <c r="K56" s="79" t="s">
        <v>16</v>
      </c>
      <c r="L56" s="152"/>
      <c r="M56" s="80" t="s">
        <v>16</v>
      </c>
      <c r="N56" s="147"/>
      <c r="O56" s="66"/>
      <c r="P56" s="66"/>
    </row>
    <row r="57" spans="1:16" ht="15.75" thickBot="1" x14ac:dyDescent="0.3">
      <c r="C57" s="144"/>
      <c r="D57" s="145"/>
      <c r="E57" s="141"/>
      <c r="F57" s="44" t="s">
        <v>38</v>
      </c>
      <c r="G57" s="75">
        <v>2.1</v>
      </c>
      <c r="H57" s="68">
        <f>1/(1+EXP(-G57))</f>
        <v>0.89090317880438707</v>
      </c>
      <c r="I57" s="69">
        <v>-1.3169999999999999</v>
      </c>
      <c r="J57" s="70">
        <f>1/(1+EXP(-I57))</f>
        <v>0.21131784831127748</v>
      </c>
      <c r="K57" s="81">
        <v>-1.43</v>
      </c>
      <c r="L57" s="71">
        <f>1/(1+EXP(-K57))</f>
        <v>0.19309868423321644</v>
      </c>
      <c r="M57" s="73">
        <v>-1.43</v>
      </c>
      <c r="N57" s="72">
        <f>1/(1+EXP(-M57))</f>
        <v>0.19309868423321644</v>
      </c>
    </row>
    <row r="58" spans="1:16" x14ac:dyDescent="0.25">
      <c r="C58" s="139" t="s">
        <v>71</v>
      </c>
      <c r="D58" s="139"/>
      <c r="E58" s="139"/>
      <c r="F58" s="139"/>
      <c r="G58" s="74" t="s">
        <v>69</v>
      </c>
      <c r="H58" s="65">
        <f>H57*(1-H57)</f>
        <v>9.7194704800625392E-2</v>
      </c>
      <c r="I58" s="67" t="s">
        <v>69</v>
      </c>
      <c r="J58" s="65">
        <f>J57*(1-J57)</f>
        <v>0.16666261529636942</v>
      </c>
      <c r="K58" s="67" t="s">
        <v>69</v>
      </c>
      <c r="L58" s="65">
        <f>L57*(1-L57)</f>
        <v>0.15581158238061701</v>
      </c>
      <c r="M58" s="67" t="s">
        <v>69</v>
      </c>
      <c r="N58" s="65">
        <f>N57*(1-N57)</f>
        <v>0.15581158238061701</v>
      </c>
    </row>
    <row r="59" spans="1:16" x14ac:dyDescent="0.25">
      <c r="C59" s="138" t="s">
        <v>72</v>
      </c>
      <c r="D59" s="138"/>
      <c r="E59" s="138"/>
      <c r="F59" s="138"/>
      <c r="G59" s="64" t="s">
        <v>68</v>
      </c>
      <c r="H59" s="65">
        <f>E46 *H58</f>
        <v>-3.9461050149053913E-2</v>
      </c>
      <c r="I59" s="64" t="s">
        <v>68</v>
      </c>
      <c r="J59" s="65">
        <f>E47 *J58</f>
        <v>9.4664365488337843E-2</v>
      </c>
      <c r="K59" s="64" t="s">
        <v>68</v>
      </c>
      <c r="L59" s="65">
        <f>E48 *L58</f>
        <v>8.7721920880287366E-2</v>
      </c>
      <c r="M59" s="64" t="s">
        <v>68</v>
      </c>
      <c r="N59" s="65">
        <f>E49 *N58</f>
        <v>-7.1361704730322592E-2</v>
      </c>
    </row>
    <row r="60" spans="1:16" x14ac:dyDescent="0.25">
      <c r="B60" s="146" t="s">
        <v>75</v>
      </c>
      <c r="C60" s="146"/>
      <c r="D60" s="146"/>
      <c r="E60" s="146"/>
      <c r="F60" s="146"/>
      <c r="G60" s="64" t="s">
        <v>74</v>
      </c>
      <c r="H60" s="65">
        <f>H58*(N46)*(H59)</f>
        <v>6.5201887046119488E-5</v>
      </c>
      <c r="I60" s="64" t="s">
        <v>74</v>
      </c>
      <c r="J60" s="65">
        <f>J58*(N48)*(J59)</f>
        <v>-1.4088870579798379E-2</v>
      </c>
      <c r="K60" s="64" t="s">
        <v>74</v>
      </c>
      <c r="L60" s="65">
        <f>L58*(N50)*(L59)</f>
        <v>2.0228775126700797E-3</v>
      </c>
      <c r="M60" s="64" t="s">
        <v>74</v>
      </c>
      <c r="N60" s="65">
        <f>N58*T46*N59</f>
        <v>0</v>
      </c>
    </row>
  </sheetData>
  <mergeCells count="47">
    <mergeCell ref="N55:N56"/>
    <mergeCell ref="H55:H56"/>
    <mergeCell ref="J55:J56"/>
    <mergeCell ref="L55:L56"/>
    <mergeCell ref="C59:F59"/>
    <mergeCell ref="C58:F58"/>
    <mergeCell ref="E56:E57"/>
    <mergeCell ref="C56:D57"/>
    <mergeCell ref="B60:F60"/>
    <mergeCell ref="O46:O51"/>
    <mergeCell ref="P46:P51"/>
    <mergeCell ref="K1:O1"/>
    <mergeCell ref="I44:K44"/>
    <mergeCell ref="M44:O44"/>
    <mergeCell ref="K23:O23"/>
    <mergeCell ref="I43:P43"/>
    <mergeCell ref="M46:M47"/>
    <mergeCell ref="M48:M49"/>
    <mergeCell ref="M50:M51"/>
    <mergeCell ref="N46:N47"/>
    <mergeCell ref="N48:N49"/>
    <mergeCell ref="N50:N51"/>
    <mergeCell ref="K50:K51"/>
    <mergeCell ref="L50:L51"/>
    <mergeCell ref="I45:J45"/>
    <mergeCell ref="G46:G48"/>
    <mergeCell ref="G49:G51"/>
    <mergeCell ref="H49:H51"/>
    <mergeCell ref="H46:H48"/>
    <mergeCell ref="G45:H45"/>
    <mergeCell ref="K46:K47"/>
    <mergeCell ref="L46:L47"/>
    <mergeCell ref="K48:K49"/>
    <mergeCell ref="L48:L49"/>
    <mergeCell ref="H36:H37"/>
    <mergeCell ref="H39:J39"/>
    <mergeCell ref="A4:H4"/>
    <mergeCell ref="A44:C44"/>
    <mergeCell ref="H35:J35"/>
    <mergeCell ref="I36:J36"/>
    <mergeCell ref="I37:J37"/>
    <mergeCell ref="D44:E44"/>
    <mergeCell ref="A1:H1"/>
    <mergeCell ref="A2:H2"/>
    <mergeCell ref="A3:H3"/>
    <mergeCell ref="I2:I3"/>
    <mergeCell ref="I1:J1"/>
  </mergeCells>
  <pageMargins left="0.511811024" right="0.511811024" top="0.78740157499999996" bottom="0.78740157499999996" header="0.31496062000000002" footer="0.31496062000000002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25DEB-25D5-484C-93A1-F33B72048DB6}">
  <dimension ref="B2:M20"/>
  <sheetViews>
    <sheetView workbookViewId="0">
      <selection activeCell="O15" sqref="O15"/>
    </sheetView>
  </sheetViews>
  <sheetFormatPr defaultRowHeight="15" x14ac:dyDescent="0.25"/>
  <cols>
    <col min="12" max="12" width="9.85546875" customWidth="1"/>
  </cols>
  <sheetData>
    <row r="2" spans="2:13" x14ac:dyDescent="0.25">
      <c r="C2" t="s">
        <v>62</v>
      </c>
    </row>
    <row r="3" spans="2:13" x14ac:dyDescent="0.25">
      <c r="C3" s="43" t="s">
        <v>56</v>
      </c>
    </row>
    <row r="4" spans="2:13" x14ac:dyDescent="0.25">
      <c r="E4" t="s">
        <v>60</v>
      </c>
    </row>
    <row r="5" spans="2:13" x14ac:dyDescent="0.25">
      <c r="B5" s="63" t="s">
        <v>66</v>
      </c>
      <c r="H5" s="62" t="s">
        <v>66</v>
      </c>
    </row>
    <row r="6" spans="2:13" ht="15" customHeight="1" x14ac:dyDescent="0.25">
      <c r="L6" s="154" t="s">
        <v>67</v>
      </c>
      <c r="M6" s="154"/>
    </row>
    <row r="7" spans="2:13" x14ac:dyDescent="0.25">
      <c r="L7" s="154"/>
      <c r="M7" s="154"/>
    </row>
    <row r="8" spans="2:13" x14ac:dyDescent="0.25">
      <c r="L8" s="154"/>
      <c r="M8" s="154"/>
    </row>
    <row r="10" spans="2:13" x14ac:dyDescent="0.25">
      <c r="I10" s="153" t="s">
        <v>64</v>
      </c>
      <c r="J10" s="153"/>
      <c r="K10" s="153"/>
    </row>
    <row r="13" spans="2:13" x14ac:dyDescent="0.25">
      <c r="E13" t="s">
        <v>61</v>
      </c>
    </row>
    <row r="16" spans="2:13" x14ac:dyDescent="0.25">
      <c r="G16" s="61" t="s">
        <v>65</v>
      </c>
    </row>
    <row r="18" spans="5:12" x14ac:dyDescent="0.25">
      <c r="L18" s="43" t="s">
        <v>63</v>
      </c>
    </row>
    <row r="19" spans="5:12" x14ac:dyDescent="0.25">
      <c r="E19" s="153" t="s">
        <v>58</v>
      </c>
      <c r="F19" s="153"/>
      <c r="G19" s="153"/>
    </row>
    <row r="20" spans="5:12" x14ac:dyDescent="0.25">
      <c r="E20" s="153" t="s">
        <v>59</v>
      </c>
      <c r="F20" s="153"/>
      <c r="G20" s="153"/>
    </row>
  </sheetData>
  <mergeCells count="4">
    <mergeCell ref="E20:G20"/>
    <mergeCell ref="E19:G19"/>
    <mergeCell ref="I10:K10"/>
    <mergeCell ref="L6:M8"/>
  </mergeCells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1CC9C-1361-4787-8816-44BE209CED79}">
  <dimension ref="A1:M23"/>
  <sheetViews>
    <sheetView tabSelected="1" workbookViewId="0">
      <selection activeCell="P12" sqref="P12"/>
    </sheetView>
  </sheetViews>
  <sheetFormatPr defaultRowHeight="15" x14ac:dyDescent="0.25"/>
  <cols>
    <col min="1" max="2" width="3.140625" bestFit="1" customWidth="1"/>
    <col min="3" max="3" width="6.5703125" bestFit="1" customWidth="1"/>
    <col min="4" max="5" width="9.5703125" bestFit="1" customWidth="1"/>
    <col min="6" max="6" width="10.28515625" bestFit="1" customWidth="1"/>
  </cols>
  <sheetData>
    <row r="1" spans="1:13" x14ac:dyDescent="0.25">
      <c r="A1" s="157" t="s">
        <v>79</v>
      </c>
      <c r="B1" s="157"/>
      <c r="C1" s="157"/>
      <c r="D1" s="157"/>
      <c r="E1" s="157"/>
      <c r="F1" s="157"/>
      <c r="G1" s="17"/>
      <c r="H1" s="17"/>
      <c r="I1" s="17"/>
      <c r="J1" s="17"/>
      <c r="K1" s="17"/>
      <c r="L1" s="17"/>
      <c r="M1" s="17"/>
    </row>
    <row r="2" spans="1:13" x14ac:dyDescent="0.25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</row>
    <row r="3" spans="1:13" x14ac:dyDescent="0.25">
      <c r="A3" s="155" t="s">
        <v>78</v>
      </c>
      <c r="B3" s="155"/>
      <c r="C3" s="155"/>
      <c r="D3" s="155"/>
      <c r="E3" s="155"/>
      <c r="F3" s="17"/>
      <c r="G3" s="17"/>
      <c r="H3" s="17"/>
      <c r="I3" s="17"/>
      <c r="J3" s="17"/>
      <c r="K3" s="17"/>
      <c r="L3" s="17"/>
      <c r="M3" s="17"/>
    </row>
    <row r="4" spans="1:13" x14ac:dyDescent="0.25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</row>
    <row r="5" spans="1:13" x14ac:dyDescent="0.25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</row>
    <row r="6" spans="1:13" x14ac:dyDescent="0.25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</row>
    <row r="7" spans="1:13" x14ac:dyDescent="0.25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</row>
    <row r="8" spans="1:13" x14ac:dyDescent="0.25">
      <c r="A8" s="17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</row>
    <row r="9" spans="1:13" x14ac:dyDescent="0.25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</row>
    <row r="10" spans="1:13" x14ac:dyDescent="0.25">
      <c r="A10" s="17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</row>
    <row r="11" spans="1:13" x14ac:dyDescent="0.25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</row>
    <row r="12" spans="1:13" x14ac:dyDescent="0.25">
      <c r="A12" s="88" t="s">
        <v>1</v>
      </c>
      <c r="B12" s="88" t="s">
        <v>2</v>
      </c>
      <c r="C12" s="88" t="s">
        <v>3</v>
      </c>
      <c r="D12" s="88" t="s">
        <v>55</v>
      </c>
      <c r="E12" s="156" t="s">
        <v>56</v>
      </c>
      <c r="F12" s="156"/>
      <c r="G12" s="17"/>
      <c r="H12" s="17"/>
      <c r="I12" s="17"/>
      <c r="J12" s="17"/>
      <c r="K12" s="17"/>
      <c r="L12" s="17"/>
      <c r="M12" s="17"/>
    </row>
    <row r="13" spans="1:13" x14ac:dyDescent="0.25">
      <c r="A13" s="19">
        <v>0</v>
      </c>
      <c r="B13" s="19">
        <v>0</v>
      </c>
      <c r="C13" s="19">
        <v>1</v>
      </c>
      <c r="D13" s="85">
        <v>0.3</v>
      </c>
      <c r="E13" s="85">
        <f>POWER((C13-D13), 2)</f>
        <v>0.48999999999999994</v>
      </c>
      <c r="F13" s="19" t="s">
        <v>82</v>
      </c>
      <c r="G13" s="17"/>
      <c r="H13" s="17"/>
      <c r="I13" s="17"/>
      <c r="J13" s="17"/>
      <c r="K13" s="17"/>
      <c r="L13" s="17"/>
      <c r="M13" s="17"/>
    </row>
    <row r="14" spans="1:13" x14ac:dyDescent="0.25">
      <c r="A14" s="19">
        <v>0</v>
      </c>
      <c r="B14" s="19">
        <v>1</v>
      </c>
      <c r="C14" s="19">
        <v>0</v>
      </c>
      <c r="D14" s="85">
        <v>0.02</v>
      </c>
      <c r="E14" s="158">
        <f t="shared" ref="E14:E16" si="0">POWER((C14-D14), 2)</f>
        <v>4.0000000000000002E-4</v>
      </c>
      <c r="F14" s="19" t="s">
        <v>83</v>
      </c>
      <c r="G14" s="17"/>
      <c r="H14" s="17"/>
      <c r="I14" s="17"/>
      <c r="J14" s="17"/>
      <c r="K14" s="17"/>
      <c r="L14" s="17"/>
      <c r="M14" s="17"/>
    </row>
    <row r="15" spans="1:13" x14ac:dyDescent="0.25">
      <c r="A15" s="19">
        <v>1</v>
      </c>
      <c r="B15" s="19">
        <v>0</v>
      </c>
      <c r="C15" s="19">
        <v>1</v>
      </c>
      <c r="D15" s="85">
        <v>0.89</v>
      </c>
      <c r="E15" s="85">
        <f t="shared" si="0"/>
        <v>1.2099999999999998E-2</v>
      </c>
      <c r="F15" s="19" t="s">
        <v>84</v>
      </c>
      <c r="G15" s="17"/>
      <c r="H15" s="17"/>
      <c r="I15" s="17"/>
      <c r="J15" s="17"/>
      <c r="K15" s="17"/>
      <c r="L15" s="17"/>
      <c r="M15" s="17"/>
    </row>
    <row r="16" spans="1:13" x14ac:dyDescent="0.25">
      <c r="A16" s="19">
        <v>1</v>
      </c>
      <c r="B16" s="19">
        <v>1</v>
      </c>
      <c r="C16" s="19">
        <v>0</v>
      </c>
      <c r="D16" s="85">
        <v>0.32</v>
      </c>
      <c r="E16" s="85">
        <f t="shared" si="0"/>
        <v>0.1024</v>
      </c>
      <c r="F16" s="19" t="s">
        <v>85</v>
      </c>
      <c r="G16" s="17"/>
      <c r="H16" s="17"/>
      <c r="I16" s="17"/>
      <c r="J16" s="17"/>
      <c r="K16" s="17"/>
      <c r="L16" s="17"/>
      <c r="M16" s="17"/>
    </row>
    <row r="17" spans="1:13" x14ac:dyDescent="0.25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</row>
    <row r="18" spans="1:13" x14ac:dyDescent="0.25">
      <c r="A18" s="17"/>
      <c r="B18" s="17"/>
      <c r="C18" s="17"/>
      <c r="D18" s="38" t="s">
        <v>16</v>
      </c>
      <c r="E18" s="159">
        <f>SUM(E13:E16)</f>
        <v>0.60489999999999999</v>
      </c>
      <c r="F18" s="17"/>
      <c r="G18" s="17"/>
      <c r="H18" s="17"/>
      <c r="I18" s="17"/>
      <c r="J18" s="17"/>
      <c r="K18" s="17"/>
      <c r="L18" s="17"/>
      <c r="M18" s="17"/>
    </row>
    <row r="19" spans="1:13" x14ac:dyDescent="0.25">
      <c r="A19" s="17"/>
      <c r="B19" s="17"/>
      <c r="C19" s="17"/>
      <c r="D19" s="82">
        <v>1</v>
      </c>
      <c r="E19" s="160">
        <f>E18</f>
        <v>0.60489999999999999</v>
      </c>
      <c r="F19" s="17"/>
      <c r="G19" s="17"/>
      <c r="H19" s="17"/>
      <c r="I19" s="17"/>
      <c r="J19" s="17"/>
      <c r="K19" s="17"/>
      <c r="L19" s="17"/>
      <c r="M19" s="17"/>
    </row>
    <row r="20" spans="1:13" x14ac:dyDescent="0.25">
      <c r="A20" s="17"/>
      <c r="B20" s="17"/>
      <c r="C20" s="17"/>
      <c r="D20" s="83" t="s">
        <v>77</v>
      </c>
      <c r="E20" s="84"/>
      <c r="F20" s="17"/>
      <c r="G20" s="17"/>
      <c r="H20" s="17"/>
      <c r="I20" s="17"/>
      <c r="J20" s="17"/>
      <c r="K20" s="17"/>
      <c r="L20" s="17"/>
      <c r="M20" s="17"/>
    </row>
    <row r="21" spans="1:13" x14ac:dyDescent="0.25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</row>
    <row r="22" spans="1:13" x14ac:dyDescent="0.25">
      <c r="A22" s="17"/>
      <c r="B22" s="17"/>
      <c r="C22" s="17"/>
      <c r="D22" s="38" t="s">
        <v>76</v>
      </c>
      <c r="E22" s="161">
        <f>(D19*E18)/4</f>
        <v>0.151225</v>
      </c>
      <c r="F22" s="17"/>
      <c r="G22" s="17"/>
      <c r="H22" s="86" t="s">
        <v>80</v>
      </c>
      <c r="I22" s="87">
        <f>SQRT(E22)</f>
        <v>0.38887658710701523</v>
      </c>
      <c r="J22" s="17"/>
      <c r="K22" s="17"/>
      <c r="L22" s="17"/>
      <c r="M22" s="17"/>
    </row>
    <row r="23" spans="1:13" x14ac:dyDescent="0.25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</row>
  </sheetData>
  <mergeCells count="3">
    <mergeCell ref="A3:E3"/>
    <mergeCell ref="E12:F12"/>
    <mergeCell ref="A1:F1"/>
  </mergeCells>
  <phoneticPr fontId="10" type="noConversion"/>
  <pageMargins left="0.511811024" right="0.511811024" top="0.78740157499999996" bottom="0.78740157499999996" header="0.31496062000000002" footer="0.31496062000000002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perceptron_neural_network</vt:lpstr>
      <vt:lpstr>multilayer_neural_network</vt:lpstr>
      <vt:lpstr>gradient_descent</vt:lpstr>
      <vt:lpstr>error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ANDERSON ALVES DE SOUSA</dc:creator>
  <cp:lastModifiedBy>ANDERSON ALVES DE SOUSA</cp:lastModifiedBy>
  <dcterms:created xsi:type="dcterms:W3CDTF">2020-04-19T16:48:11Z</dcterms:created>
  <dcterms:modified xsi:type="dcterms:W3CDTF">2020-05-03T01:04:02Z</dcterms:modified>
</cp:coreProperties>
</file>