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analises\"/>
    </mc:Choice>
  </mc:AlternateContent>
  <xr:revisionPtr revIDLastSave="0" documentId="13_ncr:1_{0FA5A007-7592-4204-A386-5596DB7ACE69}" xr6:coauthVersionLast="44" xr6:coauthVersionMax="44" xr10:uidLastSave="{00000000-0000-0000-0000-000000000000}"/>
  <bookViews>
    <workbookView xWindow="-120" yWindow="-120" windowWidth="20730" windowHeight="11160" activeTab="2" xr2:uid="{E01D0D2A-0E5F-47A9-9160-C06ADEBD1BC1}"/>
  </bookViews>
  <sheets>
    <sheet name="fase_01_support_calculus_01" sheetId="1" r:id="rId1"/>
    <sheet name="fase_01_support_calculus_02" sheetId="2" r:id="rId2"/>
    <sheet name="fase_01_support_calculus_03" sheetId="3" r:id="rId3"/>
    <sheet name="fase_02_trust_calculus_01" sheetId="4" r:id="rId4"/>
    <sheet name="fase_02_trust_calculus_02" sheetId="5" r:id="rId5"/>
    <sheet name="fase_final_LIF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6" l="1"/>
  <c r="E21" i="6"/>
  <c r="E20" i="6"/>
  <c r="E19" i="6"/>
  <c r="E18" i="6"/>
  <c r="E17" i="6"/>
  <c r="B22" i="6"/>
  <c r="B21" i="6"/>
  <c r="B20" i="6"/>
  <c r="B19" i="6"/>
  <c r="B18" i="6"/>
  <c r="B17" i="6"/>
  <c r="E7" i="6"/>
  <c r="E9" i="6"/>
  <c r="B16" i="2"/>
  <c r="B3" i="6"/>
  <c r="E3" i="6" s="1"/>
  <c r="B9" i="6"/>
  <c r="B8" i="6"/>
  <c r="E8" i="6" s="1"/>
  <c r="B7" i="6"/>
  <c r="B6" i="6"/>
  <c r="E6" i="6" s="1"/>
  <c r="B5" i="6"/>
  <c r="E5" i="6" s="1"/>
  <c r="B4" i="6"/>
  <c r="E4" i="6" s="1"/>
  <c r="M6" i="5"/>
  <c r="M8" i="5"/>
  <c r="M7" i="5"/>
  <c r="M5" i="5"/>
  <c r="M4" i="5"/>
  <c r="M3" i="5"/>
  <c r="M9" i="4"/>
  <c r="M10" i="4"/>
  <c r="M6" i="4"/>
  <c r="M7" i="4"/>
  <c r="M4" i="4"/>
  <c r="M3" i="4"/>
  <c r="B17" i="3"/>
  <c r="E15" i="3"/>
  <c r="B15" i="2" l="1"/>
  <c r="B14" i="2"/>
  <c r="F13" i="1"/>
  <c r="C13" i="1"/>
  <c r="H13" i="1"/>
  <c r="G13" i="1"/>
  <c r="E13" i="1"/>
  <c r="D13" i="1"/>
  <c r="B13" i="1"/>
</calcChain>
</file>

<file path=xl/sharedStrings.xml><?xml version="1.0" encoding="utf-8"?>
<sst xmlns="http://schemas.openxmlformats.org/spreadsheetml/2006/main" count="505" uniqueCount="66">
  <si>
    <t>Nº de Transações</t>
  </si>
  <si>
    <t>Leite</t>
  </si>
  <si>
    <t>Café</t>
  </si>
  <si>
    <t>Cerveja</t>
  </si>
  <si>
    <t>Pão</t>
  </si>
  <si>
    <t>Manteiga</t>
  </si>
  <si>
    <t>Arroz</t>
  </si>
  <si>
    <t>Feijão</t>
  </si>
  <si>
    <t>Sim</t>
  </si>
  <si>
    <t>Suporte</t>
  </si>
  <si>
    <t>Percentual</t>
  </si>
  <si>
    <r>
      <t xml:space="preserve">A partir dos conjuntos de itens frequentes, descobrir regras de associação com fator de </t>
    </r>
    <r>
      <rPr>
        <b/>
        <sz val="16"/>
        <color theme="0"/>
        <rFont val="Calibri"/>
        <family val="2"/>
        <scheme val="minor"/>
      </rPr>
      <t>confiança</t>
    </r>
    <r>
      <rPr>
        <b/>
        <sz val="11"/>
        <color theme="0"/>
        <rFont val="Calibri"/>
        <family val="2"/>
        <scheme val="minor"/>
      </rPr>
      <t xml:space="preserve"> maior ou igual ao especificado pelo usuário</t>
    </r>
  </si>
  <si>
    <t>Fórmula</t>
  </si>
  <si>
    <t>(soma/N) * Percentual</t>
  </si>
  <si>
    <t>OK para associação</t>
  </si>
  <si>
    <r>
      <t xml:space="preserve">Exemplo: Se o usuário definir que os produtos devem ser acima ou igual a 0.30 (suporte &gt;= 0,30), no exemplo ao lado apresentaria apenas </t>
    </r>
    <r>
      <rPr>
        <b/>
        <i/>
        <u/>
        <sz val="11"/>
        <color theme="1"/>
        <rFont val="Calibri"/>
        <family val="2"/>
        <scheme val="minor"/>
      </rPr>
      <t>Café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i/>
        <u/>
        <sz val="11"/>
        <color theme="1"/>
        <rFont val="Calibri"/>
        <family val="2"/>
        <scheme val="minor"/>
      </rPr>
      <t>Pão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i/>
        <u/>
        <sz val="11"/>
        <color theme="1"/>
        <rFont val="Calibri"/>
        <family val="2"/>
        <scheme val="minor"/>
      </rPr>
      <t>Manteiga</t>
    </r>
    <r>
      <rPr>
        <b/>
        <sz val="11"/>
        <color theme="1"/>
        <rFont val="Calibri"/>
        <family val="2"/>
        <scheme val="minor"/>
      </rPr>
      <t xml:space="preserve"> na associação </t>
    </r>
  </si>
  <si>
    <t>Café, Pão</t>
  </si>
  <si>
    <t>Pão, Manteiga</t>
  </si>
  <si>
    <t>Café, Manteiga</t>
  </si>
  <si>
    <t>Itens</t>
  </si>
  <si>
    <t>Passo 1: Calcular o suporte de conjuntos com 1 item, assim você gera resultados isoladamente de cada variável.</t>
  </si>
  <si>
    <t>Passo 2: Calcular o suporte de conjuntos com 2 item combinados, assim você gera resultados da combinação de duas variáveis.</t>
  </si>
  <si>
    <t>Café, Pão, Manteiga</t>
  </si>
  <si>
    <t>Passo 3: Calcular o suporte de conjuntos com 3 item combinados, assim você gera resultados da combinação de três variáveis.</t>
  </si>
  <si>
    <t>-</t>
  </si>
  <si>
    <t>Valor de Confiança &gt; = 0.80</t>
  </si>
  <si>
    <t>Suporte &gt;= 0.30</t>
  </si>
  <si>
    <t>{Café, Pão}</t>
  </si>
  <si>
    <t>{Café, Manteiga}</t>
  </si>
  <si>
    <t>{Pão, Manteiga}</t>
  </si>
  <si>
    <t>Confiança: Número de registros com X e Y / Número total de registros com X</t>
  </si>
  <si>
    <t>=3/3*100</t>
  </si>
  <si>
    <t>=3/5*100</t>
  </si>
  <si>
    <t>x e y/ x</t>
  </si>
  <si>
    <t>%</t>
  </si>
  <si>
    <t>Grau de Confiança</t>
  </si>
  <si>
    <t>=4/5*100</t>
  </si>
  <si>
    <r>
      <t xml:space="preserve">* A divisão será sempre para a variável que estiver antes de </t>
    </r>
    <r>
      <rPr>
        <b/>
        <sz val="11"/>
        <color theme="1"/>
        <rFont val="Calibri"/>
        <family val="2"/>
        <scheme val="minor"/>
      </rPr>
      <t>ENTÃO</t>
    </r>
  </si>
  <si>
    <t>=3/4*100</t>
  </si>
  <si>
    <r>
      <t xml:space="preserve">Se {café, pão}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manteiga</t>
    </r>
  </si>
  <si>
    <r>
      <t xml:space="preserve">Se {café, manteiga}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pão</t>
    </r>
  </si>
  <si>
    <r>
      <t xml:space="preserve">Se {pão, manteiga}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café</t>
    </r>
  </si>
  <si>
    <r>
      <t xml:space="preserve">Se café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{pão, manteiga}</t>
    </r>
  </si>
  <si>
    <r>
      <t xml:space="preserve">Se pão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{café, manteiga}</t>
    </r>
  </si>
  <si>
    <r>
      <t xml:space="preserve">Se manteiga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{café, pão}</t>
    </r>
  </si>
  <si>
    <t>Número de registros com {X e Y} / Número total de registros. Depois multiplica o resultado por 100.</t>
  </si>
  <si>
    <r>
      <t xml:space="preserve">Se café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pão</t>
    </r>
  </si>
  <si>
    <r>
      <t xml:space="preserve">Se pão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café</t>
    </r>
  </si>
  <si>
    <r>
      <t xml:space="preserve">Se café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manteiga</t>
    </r>
  </si>
  <si>
    <r>
      <t xml:space="preserve">Se manteiga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café</t>
    </r>
  </si>
  <si>
    <r>
      <t xml:space="preserve">Se pão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manteiga</t>
    </r>
  </si>
  <si>
    <r>
      <t xml:space="preserve">Se manteiga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pão</t>
    </r>
  </si>
  <si>
    <t>Regras Finais</t>
  </si>
  <si>
    <t>Regra LIFT para saber o quão confiável são os valores de confiança</t>
  </si>
  <si>
    <t>Total</t>
  </si>
  <si>
    <t>chances de compras</t>
  </si>
  <si>
    <r>
      <t xml:space="preserve">A 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B</t>
    </r>
  </si>
  <si>
    <t>Probabilidade</t>
  </si>
  <si>
    <t>Significado</t>
  </si>
  <si>
    <t>Fórmula do LIFT: confiança / (Suporte)</t>
  </si>
  <si>
    <t>% Confiança</t>
  </si>
  <si>
    <t>Fórmula de Confiança</t>
  </si>
  <si>
    <t>Fórmula do LIFT: A / (B)</t>
  </si>
  <si>
    <t>Regras finais ordenadas</t>
  </si>
  <si>
    <t>Grau de Relevância na Compra de Produtos</t>
  </si>
  <si>
    <r>
      <rPr>
        <b/>
        <sz val="16"/>
        <color theme="0"/>
        <rFont val="Calibri"/>
        <family val="2"/>
        <scheme val="minor"/>
      </rPr>
      <t>Suporte/ECLAT</t>
    </r>
    <r>
      <rPr>
        <b/>
        <sz val="11"/>
        <color theme="0"/>
        <rFont val="Calibri"/>
        <family val="2"/>
        <scheme val="minor"/>
      </rPr>
      <t>: Descobrir todos os conjuntos de itens com suporte maior ou igual ao mínimo especificado pelo usuário (levantamento de requisito e definição das regras de negócio)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</si>
</sst>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NumberFormat="1"/>
    <xf numFmtId="0" fontId="2" fillId="0" borderId="8" xfId="0" applyFont="1" applyBorder="1" applyAlignment="1">
      <alignment horizontal="center"/>
    </xf>
    <xf numFmtId="0" fontId="0" fillId="0" borderId="0" xfId="0" quotePrefix="1" applyNumberFormat="1"/>
    <xf numFmtId="0" fontId="0" fillId="0" borderId="0" xfId="0" applyNumberForma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Font="1" applyBorder="1"/>
    <xf numFmtId="0" fontId="0" fillId="0" borderId="1" xfId="0" applyNumberFormat="1" applyFont="1" applyBorder="1" applyAlignment="1">
      <alignment horizontal="center"/>
    </xf>
    <xf numFmtId="0" fontId="0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2059-2F61-4FAC-85AB-5149207C42BB}">
  <dimension ref="A1:R26"/>
  <sheetViews>
    <sheetView workbookViewId="0">
      <selection activeCell="J16" sqref="J16"/>
    </sheetView>
  </sheetViews>
  <sheetFormatPr defaultRowHeight="15" x14ac:dyDescent="0.25"/>
  <cols>
    <col min="1" max="1" width="20.42578125" customWidth="1"/>
    <col min="3" max="3" width="10" customWidth="1"/>
    <col min="5" max="5" width="10.5703125" customWidth="1"/>
    <col min="6" max="6" width="10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x14ac:dyDescent="0.25">
      <c r="A2" s="2">
        <v>1</v>
      </c>
      <c r="B2" s="8" t="s">
        <v>24</v>
      </c>
      <c r="C2" s="2" t="s">
        <v>8</v>
      </c>
      <c r="D2" s="8" t="s">
        <v>24</v>
      </c>
      <c r="E2" s="2" t="s">
        <v>8</v>
      </c>
      <c r="F2" s="2" t="s">
        <v>8</v>
      </c>
      <c r="G2" s="8" t="s">
        <v>24</v>
      </c>
      <c r="H2" s="8" t="s">
        <v>24</v>
      </c>
      <c r="J2" s="17" t="s">
        <v>65</v>
      </c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2">
        <v>2</v>
      </c>
      <c r="B3" s="8" t="s">
        <v>8</v>
      </c>
      <c r="C3" s="2" t="s">
        <v>24</v>
      </c>
      <c r="D3" s="8" t="s">
        <v>8</v>
      </c>
      <c r="E3" s="2" t="s">
        <v>8</v>
      </c>
      <c r="F3" s="2" t="s">
        <v>8</v>
      </c>
      <c r="G3" s="8" t="s">
        <v>24</v>
      </c>
      <c r="H3" s="8" t="s">
        <v>24</v>
      </c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5">
      <c r="A4" s="2">
        <v>3</v>
      </c>
      <c r="B4" s="8" t="s">
        <v>24</v>
      </c>
      <c r="C4" s="2" t="s">
        <v>8</v>
      </c>
      <c r="D4" s="8" t="s">
        <v>24</v>
      </c>
      <c r="E4" s="2" t="s">
        <v>8</v>
      </c>
      <c r="F4" s="2" t="s">
        <v>8</v>
      </c>
      <c r="G4" s="8" t="s">
        <v>24</v>
      </c>
      <c r="H4" s="8" t="s">
        <v>24</v>
      </c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25">
      <c r="A5" s="2">
        <v>4</v>
      </c>
      <c r="B5" s="8" t="s">
        <v>8</v>
      </c>
      <c r="C5" s="2" t="s">
        <v>8</v>
      </c>
      <c r="D5" s="8" t="s">
        <v>24</v>
      </c>
      <c r="E5" s="2" t="s">
        <v>8</v>
      </c>
      <c r="F5" s="2" t="s">
        <v>8</v>
      </c>
      <c r="G5" s="8" t="s">
        <v>24</v>
      </c>
      <c r="H5" s="8" t="s">
        <v>24</v>
      </c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25">
      <c r="A6" s="2">
        <v>5</v>
      </c>
      <c r="B6" s="8" t="s">
        <v>24</v>
      </c>
      <c r="C6" s="2" t="s">
        <v>24</v>
      </c>
      <c r="D6" s="8" t="s">
        <v>8</v>
      </c>
      <c r="E6" s="2" t="s">
        <v>24</v>
      </c>
      <c r="F6" s="2" t="s">
        <v>24</v>
      </c>
      <c r="G6" s="8" t="s">
        <v>24</v>
      </c>
      <c r="H6" s="8" t="s">
        <v>24</v>
      </c>
    </row>
    <row r="7" spans="1:18" x14ac:dyDescent="0.25">
      <c r="A7" s="2">
        <v>6</v>
      </c>
      <c r="B7" s="8" t="s">
        <v>24</v>
      </c>
      <c r="C7" s="2" t="s">
        <v>24</v>
      </c>
      <c r="D7" s="8" t="s">
        <v>24</v>
      </c>
      <c r="E7" s="2" t="s">
        <v>8</v>
      </c>
      <c r="F7" s="2" t="s">
        <v>8</v>
      </c>
      <c r="G7" s="8" t="s">
        <v>24</v>
      </c>
      <c r="H7" s="8" t="s">
        <v>24</v>
      </c>
      <c r="J7" s="18" t="s">
        <v>15</v>
      </c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2">
        <v>7</v>
      </c>
      <c r="B8" s="8" t="s">
        <v>24</v>
      </c>
      <c r="C8" s="2" t="s">
        <v>24</v>
      </c>
      <c r="D8" s="8" t="s">
        <v>24</v>
      </c>
      <c r="E8" s="2" t="s">
        <v>24</v>
      </c>
      <c r="F8" s="2" t="s">
        <v>24</v>
      </c>
      <c r="G8" s="8" t="s">
        <v>24</v>
      </c>
      <c r="H8" s="8" t="s">
        <v>24</v>
      </c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2">
        <v>8</v>
      </c>
      <c r="B9" s="8" t="s">
        <v>24</v>
      </c>
      <c r="C9" s="2" t="s">
        <v>24</v>
      </c>
      <c r="D9" s="8" t="s">
        <v>24</v>
      </c>
      <c r="E9" s="2" t="s">
        <v>24</v>
      </c>
      <c r="F9" s="2" t="s">
        <v>24</v>
      </c>
      <c r="G9" s="8" t="s">
        <v>24</v>
      </c>
      <c r="H9" s="8" t="s">
        <v>8</v>
      </c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2">
        <v>9</v>
      </c>
      <c r="B10" s="8" t="s">
        <v>24</v>
      </c>
      <c r="C10" s="2" t="s">
        <v>24</v>
      </c>
      <c r="D10" s="8" t="s">
        <v>24</v>
      </c>
      <c r="E10" s="2" t="s">
        <v>24</v>
      </c>
      <c r="F10" s="2" t="s">
        <v>24</v>
      </c>
      <c r="G10" s="8" t="s">
        <v>8</v>
      </c>
      <c r="H10" s="8" t="s">
        <v>8</v>
      </c>
    </row>
    <row r="11" spans="1:18" x14ac:dyDescent="0.25">
      <c r="A11" s="2">
        <v>10</v>
      </c>
      <c r="B11" s="8" t="s">
        <v>24</v>
      </c>
      <c r="C11" s="2" t="s">
        <v>24</v>
      </c>
      <c r="D11" s="8" t="s">
        <v>24</v>
      </c>
      <c r="E11" s="2" t="s">
        <v>24</v>
      </c>
      <c r="F11" s="2" t="s">
        <v>24</v>
      </c>
      <c r="G11" s="8" t="s">
        <v>8</v>
      </c>
      <c r="H11" s="8" t="s">
        <v>24</v>
      </c>
      <c r="J11" s="17" t="s">
        <v>11</v>
      </c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25">
      <c r="A13" s="3" t="s">
        <v>9</v>
      </c>
      <c r="B13" s="6">
        <f>(2/10)*A23</f>
        <v>20</v>
      </c>
      <c r="C13" s="7">
        <f>(3/10)*A23</f>
        <v>30</v>
      </c>
      <c r="D13" s="6">
        <f>(2/10)*A23</f>
        <v>20</v>
      </c>
      <c r="E13" s="7">
        <f>(5/10)*A23</f>
        <v>50</v>
      </c>
      <c r="F13" s="7">
        <f>(5/10)*A23</f>
        <v>50</v>
      </c>
      <c r="G13" s="6">
        <f>(2/10)*A23</f>
        <v>20</v>
      </c>
      <c r="H13" s="6">
        <f>(2/10)*A23</f>
        <v>20</v>
      </c>
      <c r="J13" s="17"/>
      <c r="K13" s="17"/>
      <c r="L13" s="17"/>
      <c r="M13" s="17"/>
      <c r="N13" s="17"/>
      <c r="O13" s="17"/>
      <c r="P13" s="17"/>
      <c r="Q13" s="17"/>
      <c r="R13" s="17"/>
    </row>
    <row r="14" spans="1:18" ht="15" customHeight="1" x14ac:dyDescent="0.25">
      <c r="A14" s="19" t="s">
        <v>45</v>
      </c>
    </row>
    <row r="15" spans="1:18" ht="15" customHeight="1" x14ac:dyDescent="0.25">
      <c r="A15" s="19"/>
      <c r="C15" s="18" t="s">
        <v>14</v>
      </c>
      <c r="E15" s="20" t="s">
        <v>14</v>
      </c>
      <c r="F15" s="20" t="s">
        <v>14</v>
      </c>
    </row>
    <row r="16" spans="1:18" x14ac:dyDescent="0.25">
      <c r="A16" s="19"/>
      <c r="C16" s="18"/>
      <c r="E16" s="21"/>
      <c r="F16" s="21"/>
    </row>
    <row r="17" spans="1:14" x14ac:dyDescent="0.25">
      <c r="A17" s="19"/>
      <c r="C17" s="18"/>
      <c r="E17" s="22"/>
      <c r="F17" s="22"/>
    </row>
    <row r="18" spans="1:14" x14ac:dyDescent="0.25">
      <c r="A18" s="19"/>
    </row>
    <row r="19" spans="1:14" x14ac:dyDescent="0.25">
      <c r="A19" s="19"/>
    </row>
    <row r="20" spans="1:14" x14ac:dyDescent="0.25">
      <c r="A20" s="19"/>
      <c r="D20" s="16" t="s">
        <v>20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5" customHeight="1" x14ac:dyDescent="0.25">
      <c r="A22" s="3" t="s">
        <v>10</v>
      </c>
    </row>
    <row r="23" spans="1:14" x14ac:dyDescent="0.25">
      <c r="A23" s="3">
        <v>100</v>
      </c>
      <c r="D23" s="23" t="s">
        <v>26</v>
      </c>
      <c r="E23" s="23"/>
    </row>
    <row r="24" spans="1:14" x14ac:dyDescent="0.25">
      <c r="A24" s="4" t="s">
        <v>12</v>
      </c>
    </row>
    <row r="25" spans="1:14" ht="30" x14ac:dyDescent="0.25">
      <c r="A25" s="5" t="s">
        <v>13</v>
      </c>
    </row>
    <row r="26" spans="1:14" x14ac:dyDescent="0.25">
      <c r="A26" s="5"/>
    </row>
  </sheetData>
  <mergeCells count="9">
    <mergeCell ref="D23:E23"/>
    <mergeCell ref="D20:N21"/>
    <mergeCell ref="J2:R5"/>
    <mergeCell ref="J7:R9"/>
    <mergeCell ref="J11:R13"/>
    <mergeCell ref="A14:A21"/>
    <mergeCell ref="C15:C17"/>
    <mergeCell ref="E15:E17"/>
    <mergeCell ref="F15:F1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AEEB-4EE9-49DC-A0E1-1B759BB5BA9E}">
  <dimension ref="A1:R16"/>
  <sheetViews>
    <sheetView workbookViewId="0">
      <selection activeCell="F6" sqref="F6:N9"/>
    </sheetView>
  </sheetViews>
  <sheetFormatPr defaultRowHeight="15" x14ac:dyDescent="0.25"/>
  <cols>
    <col min="1" max="1" width="16.42578125" bestFit="1" customWidth="1"/>
    <col min="2" max="2" width="5" bestFit="1" customWidth="1"/>
    <col min="3" max="3" width="4.5703125" bestFit="1" customWidth="1"/>
    <col min="4" max="4" width="9.42578125" bestFit="1" customWidth="1"/>
    <col min="5" max="5" width="17.85546875" bestFit="1" customWidth="1"/>
  </cols>
  <sheetData>
    <row r="1" spans="1:18" x14ac:dyDescent="0.25">
      <c r="A1" s="1" t="s">
        <v>0</v>
      </c>
      <c r="B1" s="1" t="s">
        <v>2</v>
      </c>
      <c r="C1" s="1" t="s">
        <v>4</v>
      </c>
      <c r="D1" s="1" t="s">
        <v>5</v>
      </c>
    </row>
    <row r="2" spans="1:18" x14ac:dyDescent="0.25">
      <c r="A2" s="2">
        <v>1</v>
      </c>
      <c r="B2" s="2" t="s">
        <v>8</v>
      </c>
      <c r="C2" s="2" t="s">
        <v>8</v>
      </c>
      <c r="D2" s="2" t="s">
        <v>8</v>
      </c>
    </row>
    <row r="3" spans="1:18" x14ac:dyDescent="0.25">
      <c r="A3" s="2">
        <v>2</v>
      </c>
      <c r="B3" s="2" t="s">
        <v>24</v>
      </c>
      <c r="C3" s="2" t="s">
        <v>8</v>
      </c>
      <c r="D3" s="2" t="s">
        <v>8</v>
      </c>
      <c r="F3" s="16" t="s">
        <v>21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5">
      <c r="A4" s="2">
        <v>3</v>
      </c>
      <c r="B4" s="2" t="s">
        <v>8</v>
      </c>
      <c r="C4" s="2" t="s">
        <v>8</v>
      </c>
      <c r="D4" s="2" t="s">
        <v>8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25">
      <c r="A5" s="2">
        <v>4</v>
      </c>
      <c r="B5" s="2" t="s">
        <v>8</v>
      </c>
      <c r="C5" s="2" t="s">
        <v>8</v>
      </c>
      <c r="D5" s="2" t="s">
        <v>8</v>
      </c>
    </row>
    <row r="6" spans="1:18" x14ac:dyDescent="0.25">
      <c r="A6" s="2">
        <v>5</v>
      </c>
      <c r="B6" s="2" t="s">
        <v>24</v>
      </c>
      <c r="C6" s="2" t="s">
        <v>24</v>
      </c>
      <c r="D6" s="2" t="s">
        <v>24</v>
      </c>
      <c r="F6" s="17" t="s">
        <v>65</v>
      </c>
      <c r="G6" s="17"/>
      <c r="H6" s="17"/>
      <c r="I6" s="17"/>
      <c r="J6" s="17"/>
      <c r="K6" s="17"/>
      <c r="L6" s="17"/>
      <c r="M6" s="17"/>
      <c r="N6" s="17"/>
    </row>
    <row r="7" spans="1:18" x14ac:dyDescent="0.25">
      <c r="A7" s="2">
        <v>6</v>
      </c>
      <c r="B7" s="2" t="s">
        <v>24</v>
      </c>
      <c r="C7" s="2" t="s">
        <v>24</v>
      </c>
      <c r="D7" s="2" t="s">
        <v>8</v>
      </c>
      <c r="F7" s="17"/>
      <c r="G7" s="17"/>
      <c r="H7" s="17"/>
      <c r="I7" s="17"/>
      <c r="J7" s="17"/>
      <c r="K7" s="17"/>
      <c r="L7" s="17"/>
      <c r="M7" s="17"/>
      <c r="N7" s="17"/>
    </row>
    <row r="8" spans="1:18" x14ac:dyDescent="0.25">
      <c r="A8" s="2">
        <v>7</v>
      </c>
      <c r="B8" s="2" t="s">
        <v>24</v>
      </c>
      <c r="C8" s="2" t="s">
        <v>8</v>
      </c>
      <c r="D8" s="2" t="s">
        <v>24</v>
      </c>
      <c r="F8" s="17"/>
      <c r="G8" s="17"/>
      <c r="H8" s="17"/>
      <c r="I8" s="17"/>
      <c r="J8" s="17"/>
      <c r="K8" s="17"/>
      <c r="L8" s="17"/>
      <c r="M8" s="17"/>
      <c r="N8" s="17"/>
    </row>
    <row r="9" spans="1:18" x14ac:dyDescent="0.25">
      <c r="A9" s="2">
        <v>8</v>
      </c>
      <c r="B9" s="2" t="s">
        <v>24</v>
      </c>
      <c r="C9" s="2" t="s">
        <v>24</v>
      </c>
      <c r="D9" s="2" t="s">
        <v>24</v>
      </c>
      <c r="F9" s="17"/>
      <c r="G9" s="17"/>
      <c r="H9" s="17"/>
      <c r="I9" s="17"/>
      <c r="J9" s="17"/>
      <c r="K9" s="17"/>
      <c r="L9" s="17"/>
      <c r="M9" s="17"/>
      <c r="N9" s="17"/>
    </row>
    <row r="10" spans="1:18" x14ac:dyDescent="0.25">
      <c r="A10" s="2">
        <v>9</v>
      </c>
      <c r="B10" s="2" t="s">
        <v>24</v>
      </c>
      <c r="C10" s="2" t="s">
        <v>24</v>
      </c>
      <c r="D10" s="2" t="s">
        <v>24</v>
      </c>
    </row>
    <row r="11" spans="1:18" x14ac:dyDescent="0.25">
      <c r="A11" s="2">
        <v>10</v>
      </c>
      <c r="B11" s="2" t="s">
        <v>24</v>
      </c>
      <c r="C11" s="2" t="s">
        <v>24</v>
      </c>
      <c r="D11" s="2" t="s">
        <v>24</v>
      </c>
    </row>
    <row r="13" spans="1:18" x14ac:dyDescent="0.25">
      <c r="A13" s="11" t="s">
        <v>19</v>
      </c>
      <c r="B13" s="23" t="s">
        <v>9</v>
      </c>
      <c r="C13" s="23"/>
      <c r="D13" s="23"/>
    </row>
    <row r="14" spans="1:18" x14ac:dyDescent="0.25">
      <c r="A14" s="9" t="s">
        <v>16</v>
      </c>
      <c r="B14" s="24">
        <f>(3/10)*100</f>
        <v>30</v>
      </c>
      <c r="C14" s="25"/>
      <c r="D14" s="26"/>
      <c r="E14" s="20" t="s">
        <v>14</v>
      </c>
    </row>
    <row r="15" spans="1:18" x14ac:dyDescent="0.25">
      <c r="A15" s="9" t="s">
        <v>18</v>
      </c>
      <c r="B15" s="24">
        <f>(3/10)*100</f>
        <v>30</v>
      </c>
      <c r="C15" s="25"/>
      <c r="D15" s="26"/>
      <c r="E15" s="21"/>
      <c r="F15" s="23" t="s">
        <v>26</v>
      </c>
      <c r="G15" s="23"/>
    </row>
    <row r="16" spans="1:18" x14ac:dyDescent="0.25">
      <c r="A16" s="9" t="s">
        <v>17</v>
      </c>
      <c r="B16" s="24">
        <f>(4/10)*100</f>
        <v>40</v>
      </c>
      <c r="C16" s="25"/>
      <c r="D16" s="26"/>
      <c r="E16" s="22"/>
    </row>
  </sheetData>
  <mergeCells count="8">
    <mergeCell ref="B13:D13"/>
    <mergeCell ref="B14:D14"/>
    <mergeCell ref="B15:D15"/>
    <mergeCell ref="B16:D16"/>
    <mergeCell ref="F3:R4"/>
    <mergeCell ref="E14:E16"/>
    <mergeCell ref="F15:G15"/>
    <mergeCell ref="F6:N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07C8-4CFA-4807-A4C8-B5D2F140E453}">
  <dimension ref="A1:N19"/>
  <sheetViews>
    <sheetView tabSelected="1" workbookViewId="0">
      <selection activeCell="K15" sqref="K15"/>
    </sheetView>
  </sheetViews>
  <sheetFormatPr defaultRowHeight="15" x14ac:dyDescent="0.25"/>
  <cols>
    <col min="1" max="1" width="18.85546875" bestFit="1" customWidth="1"/>
    <col min="2" max="2" width="5" bestFit="1" customWidth="1"/>
    <col min="3" max="3" width="4.5703125" bestFit="1" customWidth="1"/>
    <col min="4" max="4" width="9.42578125" bestFit="1" customWidth="1"/>
    <col min="5" max="5" width="17.85546875" bestFit="1" customWidth="1"/>
  </cols>
  <sheetData>
    <row r="1" spans="1:14" x14ac:dyDescent="0.25">
      <c r="A1" s="16" t="s">
        <v>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4" spans="1:14" x14ac:dyDescent="0.25">
      <c r="A4" s="1" t="s">
        <v>0</v>
      </c>
      <c r="B4" s="1" t="s">
        <v>2</v>
      </c>
      <c r="C4" s="1" t="s">
        <v>4</v>
      </c>
      <c r="D4" s="1" t="s">
        <v>5</v>
      </c>
      <c r="F4" s="17" t="s">
        <v>65</v>
      </c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2">
        <v>1</v>
      </c>
      <c r="B5" s="28" t="s">
        <v>8</v>
      </c>
      <c r="C5" s="28" t="s">
        <v>8</v>
      </c>
      <c r="D5" s="28" t="s">
        <v>8</v>
      </c>
      <c r="E5" s="29">
        <v>1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2">
        <v>2</v>
      </c>
      <c r="B6" s="2" t="s">
        <v>24</v>
      </c>
      <c r="C6" s="2" t="s">
        <v>8</v>
      </c>
      <c r="D6" s="2" t="s">
        <v>8</v>
      </c>
      <c r="E6" s="29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2">
        <v>3</v>
      </c>
      <c r="B7" s="28" t="s">
        <v>8</v>
      </c>
      <c r="C7" s="28" t="s">
        <v>8</v>
      </c>
      <c r="D7" s="28" t="s">
        <v>8</v>
      </c>
      <c r="E7" s="29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2">
        <v>4</v>
      </c>
      <c r="B8" s="28" t="s">
        <v>8</v>
      </c>
      <c r="C8" s="28" t="s">
        <v>8</v>
      </c>
      <c r="D8" s="28" t="s">
        <v>8</v>
      </c>
      <c r="E8" s="29">
        <v>1</v>
      </c>
    </row>
    <row r="9" spans="1:14" x14ac:dyDescent="0.25">
      <c r="A9" s="2">
        <v>5</v>
      </c>
      <c r="B9" s="2" t="s">
        <v>24</v>
      </c>
      <c r="C9" s="2" t="s">
        <v>24</v>
      </c>
      <c r="D9" s="2" t="s">
        <v>24</v>
      </c>
      <c r="E9" s="29"/>
    </row>
    <row r="10" spans="1:14" x14ac:dyDescent="0.25">
      <c r="A10" s="2">
        <v>6</v>
      </c>
      <c r="B10" s="2" t="s">
        <v>24</v>
      </c>
      <c r="C10" s="2" t="s">
        <v>24</v>
      </c>
      <c r="D10" s="2" t="s">
        <v>8</v>
      </c>
      <c r="E10" s="29"/>
    </row>
    <row r="11" spans="1:14" x14ac:dyDescent="0.25">
      <c r="A11" s="2">
        <v>7</v>
      </c>
      <c r="B11" s="2" t="s">
        <v>24</v>
      </c>
      <c r="C11" s="2" t="s">
        <v>8</v>
      </c>
      <c r="D11" s="2" t="s">
        <v>24</v>
      </c>
      <c r="E11" s="29"/>
    </row>
    <row r="12" spans="1:14" x14ac:dyDescent="0.25">
      <c r="A12" s="2">
        <v>8</v>
      </c>
      <c r="B12" s="2" t="s">
        <v>24</v>
      </c>
      <c r="C12" s="2" t="s">
        <v>24</v>
      </c>
      <c r="D12" s="2" t="s">
        <v>24</v>
      </c>
      <c r="E12" s="29"/>
    </row>
    <row r="13" spans="1:14" x14ac:dyDescent="0.25">
      <c r="A13" s="2">
        <v>9</v>
      </c>
      <c r="B13" s="2" t="s">
        <v>24</v>
      </c>
      <c r="C13" s="2" t="s">
        <v>24</v>
      </c>
      <c r="D13" s="2" t="s">
        <v>24</v>
      </c>
      <c r="E13" s="29"/>
    </row>
    <row r="14" spans="1:14" x14ac:dyDescent="0.25">
      <c r="A14" s="2">
        <v>10</v>
      </c>
      <c r="B14" s="2" t="s">
        <v>24</v>
      </c>
      <c r="C14" s="2" t="s">
        <v>24</v>
      </c>
      <c r="D14" s="2" t="s">
        <v>24</v>
      </c>
      <c r="E14" s="29"/>
    </row>
    <row r="15" spans="1:14" x14ac:dyDescent="0.25">
      <c r="E15" s="29">
        <f>SUM(E5:E14)</f>
        <v>3</v>
      </c>
    </row>
    <row r="16" spans="1:14" x14ac:dyDescent="0.25">
      <c r="A16" s="11" t="s">
        <v>19</v>
      </c>
      <c r="B16" s="23" t="s">
        <v>9</v>
      </c>
      <c r="C16" s="23"/>
      <c r="D16" s="23"/>
    </row>
    <row r="17" spans="1:5" x14ac:dyDescent="0.25">
      <c r="A17" s="9" t="s">
        <v>22</v>
      </c>
      <c r="B17" s="27">
        <f>(((3/10) + (3/10) + (3/10))/E15)*100</f>
        <v>30</v>
      </c>
      <c r="C17" s="27"/>
      <c r="D17" s="27"/>
      <c r="E17" s="14" t="s">
        <v>14</v>
      </c>
    </row>
    <row r="18" spans="1:5" x14ac:dyDescent="0.25">
      <c r="A18" s="12"/>
      <c r="B18" s="15"/>
      <c r="C18" s="15"/>
      <c r="D18" s="15"/>
      <c r="E18" s="13"/>
    </row>
    <row r="19" spans="1:5" x14ac:dyDescent="0.25">
      <c r="A19" s="23" t="s">
        <v>26</v>
      </c>
      <c r="B19" s="23"/>
      <c r="C19" s="15"/>
      <c r="D19" s="15"/>
      <c r="E19" s="13"/>
    </row>
  </sheetData>
  <mergeCells count="5">
    <mergeCell ref="A1:M2"/>
    <mergeCell ref="B16:D16"/>
    <mergeCell ref="B17:D17"/>
    <mergeCell ref="A19:B19"/>
    <mergeCell ref="F4:N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CDE0-3C16-4B08-AC07-9221F32D1A75}">
  <dimension ref="A1:O18"/>
  <sheetViews>
    <sheetView workbookViewId="0">
      <selection activeCell="F22" sqref="F22"/>
    </sheetView>
  </sheetViews>
  <sheetFormatPr defaultRowHeight="15" x14ac:dyDescent="0.25"/>
  <cols>
    <col min="1" max="1" width="22" bestFit="1" customWidth="1"/>
    <col min="12" max="12" width="23" bestFit="1" customWidth="1"/>
  </cols>
  <sheetData>
    <row r="1" spans="1:15" x14ac:dyDescent="0.25">
      <c r="A1" s="24" t="s">
        <v>25</v>
      </c>
      <c r="B1" s="25"/>
      <c r="C1" s="26"/>
      <c r="L1" s="11" t="s">
        <v>19</v>
      </c>
      <c r="M1" s="23" t="s">
        <v>35</v>
      </c>
      <c r="N1" s="23"/>
      <c r="O1" s="23"/>
    </row>
    <row r="2" spans="1:15" x14ac:dyDescent="0.25">
      <c r="L2" s="11" t="s">
        <v>27</v>
      </c>
      <c r="M2" s="10" t="s">
        <v>34</v>
      </c>
      <c r="N2" s="4" t="s">
        <v>33</v>
      </c>
      <c r="O2" s="43"/>
    </row>
    <row r="3" spans="1: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L3" s="44" t="s">
        <v>46</v>
      </c>
      <c r="M3" s="45">
        <f>3/3*100</f>
        <v>100</v>
      </c>
      <c r="N3" s="46" t="s">
        <v>31</v>
      </c>
      <c r="O3" s="46"/>
    </row>
    <row r="4" spans="1:15" x14ac:dyDescent="0.25">
      <c r="A4" s="2">
        <v>1</v>
      </c>
      <c r="B4" s="30" t="s">
        <v>24</v>
      </c>
      <c r="C4" s="30" t="s">
        <v>8</v>
      </c>
      <c r="D4" s="30" t="s">
        <v>24</v>
      </c>
      <c r="E4" s="30" t="s">
        <v>8</v>
      </c>
      <c r="F4" s="30" t="s">
        <v>8</v>
      </c>
      <c r="G4" s="30" t="s">
        <v>24</v>
      </c>
      <c r="H4" s="30" t="s">
        <v>24</v>
      </c>
      <c r="L4" s="44" t="s">
        <v>47</v>
      </c>
      <c r="M4" s="45">
        <f>3/5*100</f>
        <v>60</v>
      </c>
      <c r="N4" s="46" t="s">
        <v>32</v>
      </c>
      <c r="O4" s="46"/>
    </row>
    <row r="5" spans="1:15" x14ac:dyDescent="0.25">
      <c r="A5" s="2">
        <v>2</v>
      </c>
      <c r="B5" s="30" t="s">
        <v>8</v>
      </c>
      <c r="C5" s="30" t="s">
        <v>24</v>
      </c>
      <c r="D5" s="30" t="s">
        <v>8</v>
      </c>
      <c r="E5" s="30" t="s">
        <v>8</v>
      </c>
      <c r="F5" s="30" t="s">
        <v>8</v>
      </c>
      <c r="G5" s="30" t="s">
        <v>24</v>
      </c>
      <c r="H5" s="30" t="s">
        <v>24</v>
      </c>
      <c r="L5" s="47" t="s">
        <v>28</v>
      </c>
      <c r="M5" s="47"/>
      <c r="N5" s="47"/>
      <c r="O5" s="47"/>
    </row>
    <row r="6" spans="1:15" x14ac:dyDescent="0.25">
      <c r="A6" s="2">
        <v>3</v>
      </c>
      <c r="B6" s="30" t="s">
        <v>24</v>
      </c>
      <c r="C6" s="30" t="s">
        <v>8</v>
      </c>
      <c r="D6" s="30" t="s">
        <v>24</v>
      </c>
      <c r="E6" s="30" t="s">
        <v>8</v>
      </c>
      <c r="F6" s="30" t="s">
        <v>8</v>
      </c>
      <c r="G6" s="30" t="s">
        <v>24</v>
      </c>
      <c r="H6" s="30" t="s">
        <v>24</v>
      </c>
      <c r="L6" s="44" t="s">
        <v>48</v>
      </c>
      <c r="M6" s="45">
        <f>3/3*100</f>
        <v>100</v>
      </c>
      <c r="N6" s="46" t="s">
        <v>31</v>
      </c>
      <c r="O6" s="46"/>
    </row>
    <row r="7" spans="1:15" x14ac:dyDescent="0.25">
      <c r="A7" s="2">
        <v>4</v>
      </c>
      <c r="B7" s="30" t="s">
        <v>8</v>
      </c>
      <c r="C7" s="30" t="s">
        <v>8</v>
      </c>
      <c r="D7" s="30" t="s">
        <v>24</v>
      </c>
      <c r="E7" s="30" t="s">
        <v>8</v>
      </c>
      <c r="F7" s="30" t="s">
        <v>8</v>
      </c>
      <c r="G7" s="30" t="s">
        <v>24</v>
      </c>
      <c r="H7" s="30" t="s">
        <v>24</v>
      </c>
      <c r="L7" s="44" t="s">
        <v>49</v>
      </c>
      <c r="M7" s="45">
        <f>3/5*100</f>
        <v>60</v>
      </c>
      <c r="N7" s="46" t="s">
        <v>32</v>
      </c>
      <c r="O7" s="46"/>
    </row>
    <row r="8" spans="1:15" x14ac:dyDescent="0.25">
      <c r="A8" s="2">
        <v>5</v>
      </c>
      <c r="B8" s="30" t="s">
        <v>24</v>
      </c>
      <c r="C8" s="30" t="s">
        <v>24</v>
      </c>
      <c r="D8" s="30" t="s">
        <v>8</v>
      </c>
      <c r="E8" s="30" t="s">
        <v>24</v>
      </c>
      <c r="F8" s="30" t="s">
        <v>24</v>
      </c>
      <c r="G8" s="30" t="s">
        <v>24</v>
      </c>
      <c r="H8" s="30" t="s">
        <v>24</v>
      </c>
      <c r="L8" s="47" t="s">
        <v>29</v>
      </c>
      <c r="M8" s="47"/>
      <c r="N8" s="47"/>
      <c r="O8" s="47"/>
    </row>
    <row r="9" spans="1:15" x14ac:dyDescent="0.25">
      <c r="A9" s="2">
        <v>6</v>
      </c>
      <c r="B9" s="30" t="s">
        <v>24</v>
      </c>
      <c r="C9" s="30" t="s">
        <v>24</v>
      </c>
      <c r="D9" s="30" t="s">
        <v>24</v>
      </c>
      <c r="E9" s="30" t="s">
        <v>24</v>
      </c>
      <c r="F9" s="30" t="s">
        <v>8</v>
      </c>
      <c r="G9" s="30" t="s">
        <v>24</v>
      </c>
      <c r="H9" s="30" t="s">
        <v>24</v>
      </c>
      <c r="L9" s="44" t="s">
        <v>50</v>
      </c>
      <c r="M9" s="45">
        <f>4/5*100</f>
        <v>80</v>
      </c>
      <c r="N9" s="46" t="s">
        <v>36</v>
      </c>
      <c r="O9" s="46"/>
    </row>
    <row r="10" spans="1:15" x14ac:dyDescent="0.25">
      <c r="A10" s="2">
        <v>7</v>
      </c>
      <c r="B10" s="30" t="s">
        <v>24</v>
      </c>
      <c r="C10" s="30" t="s">
        <v>24</v>
      </c>
      <c r="D10" s="30" t="s">
        <v>24</v>
      </c>
      <c r="E10" s="30" t="s">
        <v>8</v>
      </c>
      <c r="F10" s="30" t="s">
        <v>24</v>
      </c>
      <c r="G10" s="30" t="s">
        <v>24</v>
      </c>
      <c r="H10" s="30" t="s">
        <v>24</v>
      </c>
      <c r="L10" s="44" t="s">
        <v>51</v>
      </c>
      <c r="M10" s="45">
        <f>4/5*100</f>
        <v>80</v>
      </c>
      <c r="N10" s="46" t="s">
        <v>36</v>
      </c>
      <c r="O10" s="46"/>
    </row>
    <row r="11" spans="1:15" x14ac:dyDescent="0.25">
      <c r="A11" s="2">
        <v>8</v>
      </c>
      <c r="B11" s="30" t="s">
        <v>24</v>
      </c>
      <c r="C11" s="30" t="s">
        <v>24</v>
      </c>
      <c r="D11" s="30" t="s">
        <v>24</v>
      </c>
      <c r="E11" s="30" t="s">
        <v>24</v>
      </c>
      <c r="F11" s="30" t="s">
        <v>24</v>
      </c>
      <c r="G11" s="30" t="s">
        <v>24</v>
      </c>
      <c r="H11" s="30" t="s">
        <v>8</v>
      </c>
    </row>
    <row r="12" spans="1:15" x14ac:dyDescent="0.25">
      <c r="A12" s="2">
        <v>9</v>
      </c>
      <c r="B12" s="30" t="s">
        <v>24</v>
      </c>
      <c r="C12" s="30" t="s">
        <v>24</v>
      </c>
      <c r="D12" s="30" t="s">
        <v>24</v>
      </c>
      <c r="E12" s="30" t="s">
        <v>24</v>
      </c>
      <c r="F12" s="30" t="s">
        <v>24</v>
      </c>
      <c r="G12" s="30" t="s">
        <v>8</v>
      </c>
      <c r="H12" s="30" t="s">
        <v>8</v>
      </c>
    </row>
    <row r="13" spans="1:15" x14ac:dyDescent="0.25">
      <c r="A13" s="2">
        <v>10</v>
      </c>
      <c r="B13" s="30" t="s">
        <v>24</v>
      </c>
      <c r="C13" s="30" t="s">
        <v>24</v>
      </c>
      <c r="D13" s="30" t="s">
        <v>24</v>
      </c>
      <c r="E13" s="30" t="s">
        <v>24</v>
      </c>
      <c r="F13" s="30" t="s">
        <v>24</v>
      </c>
      <c r="G13" s="30" t="s">
        <v>8</v>
      </c>
      <c r="H13" s="30" t="s">
        <v>24</v>
      </c>
    </row>
    <row r="14" spans="1:15" x14ac:dyDescent="0.25">
      <c r="A14" s="32" t="s">
        <v>30</v>
      </c>
      <c r="B14" s="32"/>
      <c r="C14" s="32"/>
      <c r="D14" s="32"/>
      <c r="E14" s="32"/>
      <c r="F14" s="32"/>
      <c r="G14" s="32"/>
      <c r="H14" s="32"/>
    </row>
    <row r="16" spans="1:15" x14ac:dyDescent="0.25">
      <c r="A16" s="17" t="s">
        <v>11</v>
      </c>
      <c r="B16" s="17"/>
      <c r="C16" s="17"/>
      <c r="D16" s="17"/>
      <c r="E16" s="17"/>
      <c r="F16" s="17"/>
      <c r="G16" s="17"/>
      <c r="H16" s="17"/>
      <c r="I16" s="17"/>
    </row>
    <row r="17" spans="1:9" x14ac:dyDescent="0.25">
      <c r="A17" s="17"/>
      <c r="B17" s="17"/>
      <c r="C17" s="17"/>
      <c r="D17" s="17"/>
      <c r="E17" s="17"/>
      <c r="F17" s="17"/>
      <c r="G17" s="17"/>
      <c r="H17" s="17"/>
      <c r="I17" s="17"/>
    </row>
    <row r="18" spans="1:9" x14ac:dyDescent="0.25">
      <c r="A18" s="17"/>
      <c r="B18" s="17"/>
      <c r="C18" s="17"/>
      <c r="D18" s="17"/>
      <c r="E18" s="17"/>
      <c r="F18" s="17"/>
      <c r="G18" s="17"/>
      <c r="H18" s="17"/>
      <c r="I18" s="17"/>
    </row>
  </sheetData>
  <mergeCells count="12">
    <mergeCell ref="N9:O9"/>
    <mergeCell ref="N10:O10"/>
    <mergeCell ref="L8:O8"/>
    <mergeCell ref="L5:O5"/>
    <mergeCell ref="A16:I18"/>
    <mergeCell ref="M1:O1"/>
    <mergeCell ref="A1:C1"/>
    <mergeCell ref="A14:H14"/>
    <mergeCell ref="N3:O3"/>
    <mergeCell ref="N4:O4"/>
    <mergeCell ref="N6:O6"/>
    <mergeCell ref="N7:O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CDE6-C785-4263-8913-24DE1CE05DC3}">
  <dimension ref="A1:P18"/>
  <sheetViews>
    <sheetView workbookViewId="0">
      <selection activeCell="H23" sqref="H23"/>
    </sheetView>
  </sheetViews>
  <sheetFormatPr defaultRowHeight="15" x14ac:dyDescent="0.25"/>
  <cols>
    <col min="12" max="12" width="28.85546875" bestFit="1" customWidth="1"/>
    <col min="13" max="13" width="12" bestFit="1" customWidth="1"/>
    <col min="14" max="14" width="8.85546875" bestFit="1" customWidth="1"/>
    <col min="15" max="15" width="11.5703125" customWidth="1"/>
  </cols>
  <sheetData>
    <row r="1" spans="1:16" x14ac:dyDescent="0.25">
      <c r="A1" s="42" t="s">
        <v>25</v>
      </c>
      <c r="B1" s="35"/>
      <c r="C1" s="36"/>
      <c r="L1" s="11" t="s">
        <v>19</v>
      </c>
      <c r="M1" s="23" t="s">
        <v>35</v>
      </c>
      <c r="N1" s="23"/>
      <c r="O1" s="23"/>
    </row>
    <row r="2" spans="1:16" x14ac:dyDescent="0.25">
      <c r="L2" s="9" t="s">
        <v>22</v>
      </c>
      <c r="M2" s="10" t="s">
        <v>34</v>
      </c>
      <c r="N2" s="38" t="s">
        <v>33</v>
      </c>
      <c r="O2" s="38"/>
    </row>
    <row r="3" spans="1:1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L3" s="9" t="s">
        <v>39</v>
      </c>
      <c r="M3" s="39">
        <f>3/3*100</f>
        <v>100</v>
      </c>
      <c r="N3" s="40" t="s">
        <v>31</v>
      </c>
      <c r="O3" s="40"/>
    </row>
    <row r="4" spans="1:16" x14ac:dyDescent="0.25">
      <c r="A4" s="2">
        <v>1</v>
      </c>
      <c r="B4" s="30" t="s">
        <v>24</v>
      </c>
      <c r="C4" s="30" t="s">
        <v>8</v>
      </c>
      <c r="D4" s="30" t="s">
        <v>24</v>
      </c>
      <c r="E4" s="30" t="s">
        <v>8</v>
      </c>
      <c r="F4" s="30" t="s">
        <v>8</v>
      </c>
      <c r="G4" s="30" t="s">
        <v>24</v>
      </c>
      <c r="H4" s="30" t="s">
        <v>24</v>
      </c>
      <c r="L4" s="9" t="s">
        <v>40</v>
      </c>
      <c r="M4" s="39">
        <f>3/3*100</f>
        <v>100</v>
      </c>
      <c r="N4" s="40" t="s">
        <v>31</v>
      </c>
      <c r="O4" s="40"/>
    </row>
    <row r="5" spans="1:16" x14ac:dyDescent="0.25">
      <c r="A5" s="2">
        <v>2</v>
      </c>
      <c r="B5" s="30" t="s">
        <v>8</v>
      </c>
      <c r="C5" s="30" t="s">
        <v>24</v>
      </c>
      <c r="D5" s="30" t="s">
        <v>8</v>
      </c>
      <c r="E5" s="30" t="s">
        <v>8</v>
      </c>
      <c r="F5" s="30" t="s">
        <v>8</v>
      </c>
      <c r="G5" s="30" t="s">
        <v>24</v>
      </c>
      <c r="H5" s="30" t="s">
        <v>24</v>
      </c>
      <c r="L5" s="9" t="s">
        <v>41</v>
      </c>
      <c r="M5" s="39">
        <f>3/4*100</f>
        <v>75</v>
      </c>
      <c r="N5" s="40" t="s">
        <v>38</v>
      </c>
      <c r="O5" s="40"/>
    </row>
    <row r="6" spans="1:16" x14ac:dyDescent="0.25">
      <c r="A6" s="2">
        <v>3</v>
      </c>
      <c r="B6" s="30" t="s">
        <v>24</v>
      </c>
      <c r="C6" s="30" t="s">
        <v>8</v>
      </c>
      <c r="D6" s="30" t="s">
        <v>24</v>
      </c>
      <c r="E6" s="30" t="s">
        <v>8</v>
      </c>
      <c r="F6" s="30" t="s">
        <v>8</v>
      </c>
      <c r="G6" s="30" t="s">
        <v>24</v>
      </c>
      <c r="H6" s="30" t="s">
        <v>24</v>
      </c>
      <c r="L6" s="9" t="s">
        <v>42</v>
      </c>
      <c r="M6" s="39">
        <f>3/3*100</f>
        <v>100</v>
      </c>
      <c r="N6" s="40" t="s">
        <v>31</v>
      </c>
      <c r="O6" s="40"/>
    </row>
    <row r="7" spans="1:16" x14ac:dyDescent="0.25">
      <c r="A7" s="2">
        <v>4</v>
      </c>
      <c r="B7" s="30" t="s">
        <v>8</v>
      </c>
      <c r="C7" s="30" t="s">
        <v>8</v>
      </c>
      <c r="D7" s="30" t="s">
        <v>24</v>
      </c>
      <c r="E7" s="30" t="s">
        <v>8</v>
      </c>
      <c r="F7" s="30" t="s">
        <v>8</v>
      </c>
      <c r="G7" s="30" t="s">
        <v>24</v>
      </c>
      <c r="H7" s="30" t="s">
        <v>24</v>
      </c>
      <c r="L7" s="9" t="s">
        <v>43</v>
      </c>
      <c r="M7" s="39">
        <f>3/5*100</f>
        <v>60</v>
      </c>
      <c r="N7" s="40" t="s">
        <v>32</v>
      </c>
      <c r="O7" s="40"/>
    </row>
    <row r="8" spans="1:16" x14ac:dyDescent="0.25">
      <c r="A8" s="2">
        <v>5</v>
      </c>
      <c r="B8" s="30" t="s">
        <v>24</v>
      </c>
      <c r="C8" s="30" t="s">
        <v>24</v>
      </c>
      <c r="D8" s="30" t="s">
        <v>8</v>
      </c>
      <c r="E8" s="30" t="s">
        <v>24</v>
      </c>
      <c r="F8" s="30" t="s">
        <v>24</v>
      </c>
      <c r="G8" s="30" t="s">
        <v>24</v>
      </c>
      <c r="H8" s="30" t="s">
        <v>24</v>
      </c>
      <c r="L8" s="9" t="s">
        <v>44</v>
      </c>
      <c r="M8" s="39">
        <f>3/5*100</f>
        <v>60</v>
      </c>
      <c r="N8" s="40" t="s">
        <v>32</v>
      </c>
      <c r="O8" s="40"/>
    </row>
    <row r="9" spans="1:16" x14ac:dyDescent="0.25">
      <c r="A9" s="2">
        <v>6</v>
      </c>
      <c r="B9" s="30" t="s">
        <v>24</v>
      </c>
      <c r="C9" s="30" t="s">
        <v>24</v>
      </c>
      <c r="D9" s="30" t="s">
        <v>24</v>
      </c>
      <c r="E9" s="30" t="s">
        <v>24</v>
      </c>
      <c r="F9" s="30" t="s">
        <v>8</v>
      </c>
      <c r="G9" s="30" t="s">
        <v>24</v>
      </c>
      <c r="H9" s="30" t="s">
        <v>24</v>
      </c>
      <c r="L9" s="41" t="s">
        <v>37</v>
      </c>
      <c r="M9" s="41"/>
      <c r="N9" s="41"/>
      <c r="O9" s="41"/>
      <c r="P9" s="37"/>
    </row>
    <row r="10" spans="1:16" x14ac:dyDescent="0.25">
      <c r="A10" s="2">
        <v>7</v>
      </c>
      <c r="B10" s="30" t="s">
        <v>24</v>
      </c>
      <c r="C10" s="30" t="s">
        <v>24</v>
      </c>
      <c r="D10" s="30" t="s">
        <v>24</v>
      </c>
      <c r="E10" s="30" t="s">
        <v>8</v>
      </c>
      <c r="F10" s="30" t="s">
        <v>24</v>
      </c>
      <c r="G10" s="30" t="s">
        <v>24</v>
      </c>
      <c r="H10" s="30" t="s">
        <v>24</v>
      </c>
      <c r="M10" s="34"/>
      <c r="N10" s="33"/>
      <c r="O10" s="31"/>
    </row>
    <row r="11" spans="1:16" x14ac:dyDescent="0.25">
      <c r="A11" s="2">
        <v>8</v>
      </c>
      <c r="B11" s="30" t="s">
        <v>24</v>
      </c>
      <c r="C11" s="30" t="s">
        <v>24</v>
      </c>
      <c r="D11" s="30" t="s">
        <v>24</v>
      </c>
      <c r="E11" s="30" t="s">
        <v>24</v>
      </c>
      <c r="F11" s="30" t="s">
        <v>24</v>
      </c>
      <c r="G11" s="30" t="s">
        <v>24</v>
      </c>
      <c r="H11" s="30" t="s">
        <v>8</v>
      </c>
    </row>
    <row r="12" spans="1:16" x14ac:dyDescent="0.25">
      <c r="A12" s="2">
        <v>9</v>
      </c>
      <c r="B12" s="30" t="s">
        <v>24</v>
      </c>
      <c r="C12" s="30" t="s">
        <v>24</v>
      </c>
      <c r="D12" s="30" t="s">
        <v>24</v>
      </c>
      <c r="E12" s="30" t="s">
        <v>24</v>
      </c>
      <c r="F12" s="30" t="s">
        <v>24</v>
      </c>
      <c r="G12" s="30" t="s">
        <v>8</v>
      </c>
      <c r="H12" s="30" t="s">
        <v>8</v>
      </c>
      <c r="L12" s="16" t="s">
        <v>53</v>
      </c>
      <c r="M12" s="16"/>
      <c r="N12" s="16"/>
      <c r="O12" s="16"/>
    </row>
    <row r="13" spans="1:16" x14ac:dyDescent="0.25">
      <c r="A13" s="2">
        <v>10</v>
      </c>
      <c r="B13" s="30" t="s">
        <v>24</v>
      </c>
      <c r="C13" s="30" t="s">
        <v>24</v>
      </c>
      <c r="D13" s="30" t="s">
        <v>24</v>
      </c>
      <c r="E13" s="30" t="s">
        <v>24</v>
      </c>
      <c r="F13" s="30" t="s">
        <v>24</v>
      </c>
      <c r="G13" s="30" t="s">
        <v>8</v>
      </c>
      <c r="H13" s="30" t="s">
        <v>24</v>
      </c>
      <c r="L13" s="16"/>
      <c r="M13" s="16"/>
      <c r="N13" s="16"/>
      <c r="O13" s="16"/>
    </row>
    <row r="14" spans="1:16" x14ac:dyDescent="0.25">
      <c r="A14" s="32" t="s">
        <v>30</v>
      </c>
      <c r="B14" s="32"/>
      <c r="C14" s="32"/>
      <c r="D14" s="32"/>
      <c r="E14" s="32"/>
      <c r="F14" s="32"/>
      <c r="G14" s="32"/>
      <c r="H14" s="32"/>
    </row>
    <row r="16" spans="1:16" x14ac:dyDescent="0.25">
      <c r="A16" s="17" t="s">
        <v>11</v>
      </c>
      <c r="B16" s="17"/>
      <c r="C16" s="17"/>
      <c r="D16" s="17"/>
      <c r="E16" s="17"/>
      <c r="F16" s="17"/>
      <c r="G16" s="17"/>
      <c r="H16" s="17"/>
      <c r="I16" s="17"/>
    </row>
    <row r="17" spans="1:9" x14ac:dyDescent="0.25">
      <c r="A17" s="17"/>
      <c r="B17" s="17"/>
      <c r="C17" s="17"/>
      <c r="D17" s="17"/>
      <c r="E17" s="17"/>
      <c r="F17" s="17"/>
      <c r="G17" s="17"/>
      <c r="H17" s="17"/>
      <c r="I17" s="17"/>
    </row>
    <row r="18" spans="1:9" x14ac:dyDescent="0.25">
      <c r="A18" s="17"/>
      <c r="B18" s="17"/>
      <c r="C18" s="17"/>
      <c r="D18" s="17"/>
      <c r="E18" s="17"/>
      <c r="F18" s="17"/>
      <c r="G18" s="17"/>
      <c r="H18" s="17"/>
      <c r="I18" s="17"/>
    </row>
  </sheetData>
  <mergeCells count="13">
    <mergeCell ref="N8:O8"/>
    <mergeCell ref="L9:O9"/>
    <mergeCell ref="L12:O13"/>
    <mergeCell ref="A16:I18"/>
    <mergeCell ref="A1:C1"/>
    <mergeCell ref="M1:O1"/>
    <mergeCell ref="A14:H14"/>
    <mergeCell ref="N2:O2"/>
    <mergeCell ref="N3:O3"/>
    <mergeCell ref="N4:O4"/>
    <mergeCell ref="N5:O5"/>
    <mergeCell ref="N6:O6"/>
    <mergeCell ref="N7:O7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2D11-FE75-40C6-9677-DE853C63D655}">
  <dimension ref="A1:O22"/>
  <sheetViews>
    <sheetView workbookViewId="0">
      <selection activeCell="I21" sqref="I21"/>
    </sheetView>
  </sheetViews>
  <sheetFormatPr defaultRowHeight="15" x14ac:dyDescent="0.25"/>
  <cols>
    <col min="1" max="1" width="28.85546875" bestFit="1" customWidth="1"/>
    <col min="2" max="2" width="11.7109375" bestFit="1" customWidth="1"/>
    <col min="4" max="4" width="11.7109375" customWidth="1"/>
    <col min="5" max="5" width="17" bestFit="1" customWidth="1"/>
    <col min="6" max="6" width="18.85546875" bestFit="1" customWidth="1"/>
    <col min="10" max="10" width="16.42578125" bestFit="1" customWidth="1"/>
  </cols>
  <sheetData>
    <row r="1" spans="1:15" ht="15.75" x14ac:dyDescent="0.25">
      <c r="A1" s="49" t="s">
        <v>64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5">
      <c r="A2" s="9" t="s">
        <v>52</v>
      </c>
      <c r="B2" s="9" t="s">
        <v>60</v>
      </c>
      <c r="C2" s="27" t="s">
        <v>61</v>
      </c>
      <c r="D2" s="27"/>
      <c r="E2" s="10" t="s">
        <v>57</v>
      </c>
      <c r="F2" s="10" t="s">
        <v>58</v>
      </c>
      <c r="H2" s="42" t="s">
        <v>25</v>
      </c>
      <c r="I2" s="35"/>
      <c r="J2" s="36"/>
    </row>
    <row r="3" spans="1:15" x14ac:dyDescent="0.25">
      <c r="A3" s="44" t="s">
        <v>46</v>
      </c>
      <c r="B3" s="45">
        <f>3/3*100</f>
        <v>100</v>
      </c>
      <c r="C3" s="46" t="s">
        <v>31</v>
      </c>
      <c r="D3" s="46"/>
      <c r="E3" s="6">
        <f>B3/(fase_01_support_calculus_01!E13)</f>
        <v>2</v>
      </c>
      <c r="F3" s="9" t="s">
        <v>55</v>
      </c>
    </row>
    <row r="4" spans="1:15" x14ac:dyDescent="0.25">
      <c r="A4" s="44" t="s">
        <v>48</v>
      </c>
      <c r="B4" s="45">
        <f>3/3*100</f>
        <v>100</v>
      </c>
      <c r="C4" s="46" t="s">
        <v>31</v>
      </c>
      <c r="D4" s="46"/>
      <c r="E4" s="6">
        <f>B4/(fase_01_support_calculus_01!F13)</f>
        <v>2</v>
      </c>
      <c r="F4" s="9" t="s">
        <v>55</v>
      </c>
      <c r="H4" s="1" t="s">
        <v>0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</row>
    <row r="5" spans="1:15" x14ac:dyDescent="0.25">
      <c r="A5" s="44" t="s">
        <v>50</v>
      </c>
      <c r="B5" s="45">
        <f>4/5*100</f>
        <v>80</v>
      </c>
      <c r="C5" s="46" t="s">
        <v>36</v>
      </c>
      <c r="D5" s="46"/>
      <c r="E5" s="6">
        <f>B5/(fase_01_support_calculus_01!F13)</f>
        <v>1.6</v>
      </c>
      <c r="F5" s="9" t="s">
        <v>55</v>
      </c>
      <c r="H5" s="2">
        <v>1</v>
      </c>
      <c r="I5" s="30" t="s">
        <v>24</v>
      </c>
      <c r="J5" s="30" t="s">
        <v>8</v>
      </c>
      <c r="K5" s="30" t="s">
        <v>24</v>
      </c>
      <c r="L5" s="30" t="s">
        <v>8</v>
      </c>
      <c r="M5" s="30" t="s">
        <v>8</v>
      </c>
      <c r="N5" s="30" t="s">
        <v>24</v>
      </c>
      <c r="O5" s="30" t="s">
        <v>24</v>
      </c>
    </row>
    <row r="6" spans="1:15" x14ac:dyDescent="0.25">
      <c r="A6" s="44" t="s">
        <v>51</v>
      </c>
      <c r="B6" s="45">
        <f>4/5*100</f>
        <v>80</v>
      </c>
      <c r="C6" s="46" t="s">
        <v>36</v>
      </c>
      <c r="D6" s="46"/>
      <c r="E6" s="6">
        <f>B6/(fase_01_support_calculus_01!E13)</f>
        <v>1.6</v>
      </c>
      <c r="F6" s="9" t="s">
        <v>55</v>
      </c>
      <c r="H6" s="2">
        <v>2</v>
      </c>
      <c r="I6" s="30" t="s">
        <v>8</v>
      </c>
      <c r="J6" s="30" t="s">
        <v>24</v>
      </c>
      <c r="K6" s="30" t="s">
        <v>8</v>
      </c>
      <c r="L6" s="30" t="s">
        <v>8</v>
      </c>
      <c r="M6" s="30" t="s">
        <v>8</v>
      </c>
      <c r="N6" s="30" t="s">
        <v>24</v>
      </c>
      <c r="O6" s="30" t="s">
        <v>24</v>
      </c>
    </row>
    <row r="7" spans="1:15" x14ac:dyDescent="0.25">
      <c r="A7" s="9" t="s">
        <v>39</v>
      </c>
      <c r="B7" s="39">
        <f>3/3*100</f>
        <v>100</v>
      </c>
      <c r="C7" s="40" t="s">
        <v>31</v>
      </c>
      <c r="D7" s="40"/>
      <c r="E7" s="6">
        <f>B7/(fase_01_support_calculus_01!F13)</f>
        <v>2</v>
      </c>
      <c r="F7" s="9" t="s">
        <v>55</v>
      </c>
      <c r="H7" s="2">
        <v>3</v>
      </c>
      <c r="I7" s="30" t="s">
        <v>24</v>
      </c>
      <c r="J7" s="30" t="s">
        <v>8</v>
      </c>
      <c r="K7" s="30" t="s">
        <v>24</v>
      </c>
      <c r="L7" s="30" t="s">
        <v>8</v>
      </c>
      <c r="M7" s="30" t="s">
        <v>8</v>
      </c>
      <c r="N7" s="30" t="s">
        <v>24</v>
      </c>
      <c r="O7" s="30" t="s">
        <v>24</v>
      </c>
    </row>
    <row r="8" spans="1:15" x14ac:dyDescent="0.25">
      <c r="A8" s="9" t="s">
        <v>40</v>
      </c>
      <c r="B8" s="39">
        <f>3/3*100</f>
        <v>100</v>
      </c>
      <c r="C8" s="40" t="s">
        <v>31</v>
      </c>
      <c r="D8" s="40"/>
      <c r="E8" s="6">
        <f>B8/(fase_01_support_calculus_01!E13)</f>
        <v>2</v>
      </c>
      <c r="F8" s="9" t="s">
        <v>55</v>
      </c>
      <c r="H8" s="2">
        <v>4</v>
      </c>
      <c r="I8" s="30" t="s">
        <v>8</v>
      </c>
      <c r="J8" s="30" t="s">
        <v>8</v>
      </c>
      <c r="K8" s="30" t="s">
        <v>24</v>
      </c>
      <c r="L8" s="30" t="s">
        <v>8</v>
      </c>
      <c r="M8" s="30" t="s">
        <v>8</v>
      </c>
      <c r="N8" s="30" t="s">
        <v>24</v>
      </c>
      <c r="O8" s="30" t="s">
        <v>24</v>
      </c>
    </row>
    <row r="9" spans="1:15" x14ac:dyDescent="0.25">
      <c r="A9" s="9" t="s">
        <v>42</v>
      </c>
      <c r="B9" s="39">
        <f>3/3*100</f>
        <v>100</v>
      </c>
      <c r="C9" s="40" t="s">
        <v>31</v>
      </c>
      <c r="D9" s="40"/>
      <c r="E9" s="6">
        <f>B9/(fase_01_support_calculus_02!B16)</f>
        <v>2.5</v>
      </c>
      <c r="F9" s="9" t="s">
        <v>55</v>
      </c>
      <c r="H9" s="2">
        <v>5</v>
      </c>
      <c r="I9" s="30" t="s">
        <v>24</v>
      </c>
      <c r="J9" s="30" t="s">
        <v>24</v>
      </c>
      <c r="K9" s="30" t="s">
        <v>8</v>
      </c>
      <c r="L9" s="30" t="s">
        <v>24</v>
      </c>
      <c r="M9" s="30" t="s">
        <v>24</v>
      </c>
      <c r="N9" s="30" t="s">
        <v>24</v>
      </c>
      <c r="O9" s="30" t="s">
        <v>24</v>
      </c>
    </row>
    <row r="10" spans="1:15" x14ac:dyDescent="0.25">
      <c r="H10" s="2">
        <v>6</v>
      </c>
      <c r="I10" s="30" t="s">
        <v>24</v>
      </c>
      <c r="J10" s="30" t="s">
        <v>24</v>
      </c>
      <c r="K10" s="30" t="s">
        <v>24</v>
      </c>
      <c r="L10" s="30" t="s">
        <v>24</v>
      </c>
      <c r="M10" s="30" t="s">
        <v>8</v>
      </c>
      <c r="N10" s="30" t="s">
        <v>24</v>
      </c>
      <c r="O10" s="30" t="s">
        <v>24</v>
      </c>
    </row>
    <row r="11" spans="1:15" x14ac:dyDescent="0.25">
      <c r="H11" s="2">
        <v>7</v>
      </c>
      <c r="I11" s="30" t="s">
        <v>24</v>
      </c>
      <c r="J11" s="30" t="s">
        <v>24</v>
      </c>
      <c r="K11" s="30" t="s">
        <v>24</v>
      </c>
      <c r="L11" s="30" t="s">
        <v>8</v>
      </c>
      <c r="M11" s="30" t="s">
        <v>24</v>
      </c>
      <c r="N11" s="30" t="s">
        <v>24</v>
      </c>
      <c r="O11" s="30" t="s">
        <v>24</v>
      </c>
    </row>
    <row r="12" spans="1:15" x14ac:dyDescent="0.25">
      <c r="A12" t="s">
        <v>59</v>
      </c>
      <c r="H12" s="2">
        <v>8</v>
      </c>
      <c r="I12" s="30" t="s">
        <v>24</v>
      </c>
      <c r="J12" s="30" t="s">
        <v>24</v>
      </c>
      <c r="K12" s="30" t="s">
        <v>24</v>
      </c>
      <c r="L12" s="30" t="s">
        <v>24</v>
      </c>
      <c r="M12" s="30" t="s">
        <v>24</v>
      </c>
      <c r="N12" s="30" t="s">
        <v>24</v>
      </c>
      <c r="O12" s="30" t="s">
        <v>8</v>
      </c>
    </row>
    <row r="13" spans="1:15" x14ac:dyDescent="0.25">
      <c r="A13" t="s">
        <v>56</v>
      </c>
      <c r="H13" s="2">
        <v>9</v>
      </c>
      <c r="I13" s="30" t="s">
        <v>24</v>
      </c>
      <c r="J13" s="30" t="s">
        <v>24</v>
      </c>
      <c r="K13" s="30" t="s">
        <v>24</v>
      </c>
      <c r="L13" s="30" t="s">
        <v>24</v>
      </c>
      <c r="M13" s="30" t="s">
        <v>24</v>
      </c>
      <c r="N13" s="30" t="s">
        <v>8</v>
      </c>
      <c r="O13" s="30" t="s">
        <v>8</v>
      </c>
    </row>
    <row r="14" spans="1:15" x14ac:dyDescent="0.25">
      <c r="A14" t="s">
        <v>62</v>
      </c>
      <c r="H14" s="2">
        <v>10</v>
      </c>
      <c r="I14" s="30" t="s">
        <v>24</v>
      </c>
      <c r="J14" s="30" t="s">
        <v>24</v>
      </c>
      <c r="K14" s="30" t="s">
        <v>24</v>
      </c>
      <c r="L14" s="30" t="s">
        <v>24</v>
      </c>
      <c r="M14" s="30" t="s">
        <v>24</v>
      </c>
      <c r="N14" s="30" t="s">
        <v>8</v>
      </c>
      <c r="O14" s="30" t="s">
        <v>24</v>
      </c>
    </row>
    <row r="15" spans="1:15" x14ac:dyDescent="0.25">
      <c r="H15" s="48" t="s">
        <v>54</v>
      </c>
      <c r="I15" s="48">
        <v>2</v>
      </c>
      <c r="J15" s="48">
        <v>3</v>
      </c>
      <c r="K15" s="48">
        <v>2</v>
      </c>
      <c r="L15" s="48">
        <v>5</v>
      </c>
      <c r="M15" s="48">
        <v>5</v>
      </c>
      <c r="N15" s="48">
        <v>2</v>
      </c>
      <c r="O15" s="48">
        <v>2</v>
      </c>
    </row>
    <row r="16" spans="1:15" x14ac:dyDescent="0.25">
      <c r="A16" s="42" t="s">
        <v>63</v>
      </c>
      <c r="B16" s="35"/>
      <c r="C16" s="35"/>
      <c r="D16" s="35"/>
      <c r="E16" s="35"/>
      <c r="F16" s="36"/>
      <c r="H16" s="32" t="s">
        <v>30</v>
      </c>
      <c r="I16" s="32"/>
      <c r="J16" s="32"/>
      <c r="K16" s="32"/>
      <c r="L16" s="32"/>
      <c r="M16" s="32"/>
      <c r="N16" s="32"/>
      <c r="O16" s="32"/>
    </row>
    <row r="17" spans="1:6" x14ac:dyDescent="0.25">
      <c r="A17" s="9" t="s">
        <v>42</v>
      </c>
      <c r="B17" s="39">
        <f>3/3*100</f>
        <v>100</v>
      </c>
      <c r="C17" s="40" t="s">
        <v>31</v>
      </c>
      <c r="D17" s="40"/>
      <c r="E17" s="6">
        <f>B17/(fase_01_support_calculus_02!B16)</f>
        <v>2.5</v>
      </c>
      <c r="F17" s="9" t="s">
        <v>55</v>
      </c>
    </row>
    <row r="18" spans="1:6" x14ac:dyDescent="0.25">
      <c r="A18" s="9" t="s">
        <v>39</v>
      </c>
      <c r="B18" s="39">
        <f>3/3*100</f>
        <v>100</v>
      </c>
      <c r="C18" s="40" t="s">
        <v>31</v>
      </c>
      <c r="D18" s="40"/>
      <c r="E18" s="6">
        <f>B18/(fase_01_support_calculus_01!F13)</f>
        <v>2</v>
      </c>
      <c r="F18" s="9" t="s">
        <v>55</v>
      </c>
    </row>
    <row r="19" spans="1:6" x14ac:dyDescent="0.25">
      <c r="A19" s="9" t="s">
        <v>40</v>
      </c>
      <c r="B19" s="39">
        <f>3/3*100</f>
        <v>100</v>
      </c>
      <c r="C19" s="40" t="s">
        <v>31</v>
      </c>
      <c r="D19" s="40"/>
      <c r="E19" s="6">
        <f>B19/(fase_01_support_calculus_01!E13)</f>
        <v>2</v>
      </c>
      <c r="F19" s="9" t="s">
        <v>55</v>
      </c>
    </row>
    <row r="20" spans="1:6" x14ac:dyDescent="0.25">
      <c r="A20" s="44" t="s">
        <v>46</v>
      </c>
      <c r="B20" s="45">
        <f>3/3*100</f>
        <v>100</v>
      </c>
      <c r="C20" s="46" t="s">
        <v>31</v>
      </c>
      <c r="D20" s="46"/>
      <c r="E20" s="6">
        <f>B20/(fase_01_support_calculus_01!E13)</f>
        <v>2</v>
      </c>
      <c r="F20" s="9" t="s">
        <v>55</v>
      </c>
    </row>
    <row r="21" spans="1:6" x14ac:dyDescent="0.25">
      <c r="A21" s="44" t="s">
        <v>50</v>
      </c>
      <c r="B21" s="45">
        <f>4/5*100</f>
        <v>80</v>
      </c>
      <c r="C21" s="46" t="s">
        <v>36</v>
      </c>
      <c r="D21" s="46"/>
      <c r="E21" s="6">
        <f>B21/(fase_01_support_calculus_01!F13)</f>
        <v>1.6</v>
      </c>
      <c r="F21" s="9" t="s">
        <v>55</v>
      </c>
    </row>
    <row r="22" spans="1:6" x14ac:dyDescent="0.25">
      <c r="A22" s="44" t="s">
        <v>51</v>
      </c>
      <c r="B22" s="45">
        <f>4/5*100</f>
        <v>80</v>
      </c>
      <c r="C22" s="46" t="s">
        <v>36</v>
      </c>
      <c r="D22" s="46"/>
      <c r="E22" s="6">
        <f>B22/(fase_01_support_calculus_01!E13)</f>
        <v>1.6</v>
      </c>
      <c r="F22" s="9" t="s">
        <v>55</v>
      </c>
    </row>
  </sheetData>
  <mergeCells count="18">
    <mergeCell ref="A1:O1"/>
    <mergeCell ref="C17:D17"/>
    <mergeCell ref="C18:D18"/>
    <mergeCell ref="C19:D19"/>
    <mergeCell ref="C20:D20"/>
    <mergeCell ref="C21:D21"/>
    <mergeCell ref="C22:D22"/>
    <mergeCell ref="C9:D9"/>
    <mergeCell ref="H2:J2"/>
    <mergeCell ref="H16:O16"/>
    <mergeCell ref="C2:D2"/>
    <mergeCell ref="A16:F16"/>
    <mergeCell ref="C3:D3"/>
    <mergeCell ref="C4:D4"/>
    <mergeCell ref="C5:D5"/>
    <mergeCell ref="C6:D6"/>
    <mergeCell ref="C7:D7"/>
    <mergeCell ref="C8:D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fase_01_support_calculus_01</vt:lpstr>
      <vt:lpstr>fase_01_support_calculus_02</vt:lpstr>
      <vt:lpstr>fase_01_support_calculus_03</vt:lpstr>
      <vt:lpstr>fase_02_trust_calculus_01</vt:lpstr>
      <vt:lpstr>fase_02_trust_calculus_02</vt:lpstr>
      <vt:lpstr>fase_final_LIFT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2020-05-12T00:51:04Z</dcterms:created>
  <dcterms:modified xsi:type="dcterms:W3CDTF">2020-05-14T16:25:49Z</dcterms:modified>
</cp:coreProperties>
</file>