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-machine-learning\estudo-python\machine-learning\dataset\"/>
    </mc:Choice>
  </mc:AlternateContent>
  <xr:revisionPtr revIDLastSave="0" documentId="13_ncr:1_{E071FA31-AADC-4A5F-8DF1-977531185F10}" xr6:coauthVersionLast="44" xr6:coauthVersionMax="44" xr10:uidLastSave="{00000000-0000-0000-0000-000000000000}"/>
  <bookViews>
    <workbookView xWindow="20370" yWindow="-120" windowWidth="21840" windowHeight="13140" tabRatio="773" activeTab="5" xr2:uid="{5136D1BD-F1CC-48FE-8CC4-58351204ABFA}"/>
  </bookViews>
  <sheets>
    <sheet name="tabela_credito_historica" sheetId="3" r:id="rId1"/>
    <sheet name="Fórmula Entropia" sheetId="1" r:id="rId2"/>
    <sheet name="ganho da história de crédito" sheetId="4" r:id="rId3"/>
    <sheet name="ganho da dívida" sheetId="5" r:id="rId4"/>
    <sheet name="ganho da garantia" sheetId="7" r:id="rId5"/>
    <sheet name="ganho da ren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6" l="1"/>
  <c r="J17" i="6"/>
  <c r="C17" i="6"/>
  <c r="J17" i="7"/>
  <c r="P17" i="6"/>
  <c r="D22" i="7"/>
  <c r="C17" i="7"/>
  <c r="D22" i="5"/>
  <c r="J17" i="5"/>
  <c r="C17" i="5"/>
  <c r="D22" i="4"/>
  <c r="P17" i="4"/>
  <c r="C17" i="4"/>
  <c r="J17" i="4"/>
  <c r="A11" i="1" l="1"/>
</calcChain>
</file>

<file path=xl/sharedStrings.xml><?xml version="1.0" encoding="utf-8"?>
<sst xmlns="http://schemas.openxmlformats.org/spreadsheetml/2006/main" count="191" uniqueCount="61">
  <si>
    <t>Valor 1</t>
  </si>
  <si>
    <t>Valor 2</t>
  </si>
  <si>
    <t>Valor 3</t>
  </si>
  <si>
    <t>E(S) = -6/14 * log(6/14; 2) - 3/14 * log(3/14; 2) - 5/14 * log(5/14; 2) = 1,53</t>
  </si>
  <si>
    <t xml:space="preserve">            c</t>
  </si>
  <si>
    <r>
      <t xml:space="preserve">Fórmula Entropia: </t>
    </r>
    <r>
      <rPr>
        <i/>
        <sz val="11"/>
        <color rgb="FFFF0000"/>
        <rFont val="Arial Black"/>
        <family val="2"/>
      </rPr>
      <t>Entropy(S)=</t>
    </r>
    <r>
      <rPr>
        <i/>
        <sz val="26"/>
        <color rgb="FFFF0000"/>
        <rFont val="Arial Black"/>
        <family val="2"/>
      </rPr>
      <t>∑</t>
    </r>
    <r>
      <rPr>
        <i/>
        <sz val="11"/>
        <color rgb="FFFF0000"/>
        <rFont val="Arial Black"/>
        <family val="2"/>
      </rPr>
      <t>- pi log</t>
    </r>
    <r>
      <rPr>
        <i/>
        <sz val="8"/>
        <color rgb="FFFF0000"/>
        <rFont val="Arial Black"/>
        <family val="2"/>
      </rPr>
      <t>2 pi</t>
    </r>
    <r>
      <rPr>
        <sz val="11"/>
        <color theme="1"/>
        <rFont val="Arial Black"/>
        <family val="2"/>
      </rPr>
      <t xml:space="preserve">
                                 </t>
    </r>
    <r>
      <rPr>
        <sz val="11"/>
        <color rgb="FFFF0000"/>
        <rFont val="Arial Black"/>
        <family val="2"/>
      </rPr>
      <t>i=1</t>
    </r>
  </si>
  <si>
    <t>Entropia dos valores declarados / classificadores</t>
  </si>
  <si>
    <t>Hitória do crédito</t>
  </si>
  <si>
    <t>Dívida</t>
  </si>
  <si>
    <t>Garantias</t>
  </si>
  <si>
    <t>Renda Anual</t>
  </si>
  <si>
    <t>Risco</t>
  </si>
  <si>
    <t>Ruim</t>
  </si>
  <si>
    <t>Alta</t>
  </si>
  <si>
    <t>Nenhuma</t>
  </si>
  <si>
    <t xml:space="preserve"> &lt; 15.000</t>
  </si>
  <si>
    <t>Alto</t>
  </si>
  <si>
    <t>Desconhecida</t>
  </si>
  <si>
    <t xml:space="preserve"> &gt;= 15.000 a &lt;= 35.000</t>
  </si>
  <si>
    <t>Baixa</t>
  </si>
  <si>
    <t>Moderado</t>
  </si>
  <si>
    <t xml:space="preserve"> &gt; 35.000</t>
  </si>
  <si>
    <t>Baixo</t>
  </si>
  <si>
    <t>Adequada</t>
  </si>
  <si>
    <t>Boa</t>
  </si>
  <si>
    <t xml:space="preserve"> &gt; 35.0000</t>
  </si>
  <si>
    <t>Total</t>
  </si>
  <si>
    <t>História de crédito</t>
  </si>
  <si>
    <t>5/14</t>
  </si>
  <si>
    <t>4/14</t>
  </si>
  <si>
    <t>1/5</t>
  </si>
  <si>
    <t>3/5</t>
  </si>
  <si>
    <t>2/5</t>
  </si>
  <si>
    <t>3/4</t>
  </si>
  <si>
    <t>1/4</t>
  </si>
  <si>
    <t>0</t>
  </si>
  <si>
    <t>Gain(S, A) = Entropy (S) -</t>
  </si>
  <si>
    <r>
      <rPr>
        <sz val="36"/>
        <color rgb="FFFF0000"/>
        <rFont val="Calibri"/>
        <family val="2"/>
      </rPr>
      <t xml:space="preserve">∑    </t>
    </r>
    <r>
      <rPr>
        <u/>
        <sz val="16"/>
        <color rgb="FFFF0000"/>
        <rFont val="Calibri"/>
        <family val="2"/>
      </rPr>
      <t>|S</t>
    </r>
    <r>
      <rPr>
        <u/>
        <sz val="10"/>
        <color rgb="FFFF0000"/>
        <rFont val="Calibri"/>
        <family val="2"/>
      </rPr>
      <t>v</t>
    </r>
    <r>
      <rPr>
        <u/>
        <sz val="16"/>
        <color rgb="FFFF0000"/>
        <rFont val="Calibri"/>
        <family val="2"/>
      </rPr>
      <t>|</t>
    </r>
    <r>
      <rPr>
        <sz val="16"/>
        <color rgb="FFFF0000"/>
        <rFont val="Calibri"/>
        <family val="2"/>
      </rPr>
      <t xml:space="preserve"> Entropy(S</t>
    </r>
    <r>
      <rPr>
        <sz val="11"/>
        <color rgb="FFFF0000"/>
        <rFont val="Calibri"/>
        <family val="2"/>
      </rPr>
      <t>v</t>
    </r>
    <r>
      <rPr>
        <sz val="16"/>
        <color rgb="FFFF0000"/>
        <rFont val="Calibri"/>
        <family val="2"/>
      </rPr>
      <t>)</t>
    </r>
  </si>
  <si>
    <r>
      <t xml:space="preserve">     v </t>
    </r>
    <r>
      <rPr>
        <sz val="16"/>
        <color rgb="FFFF0000"/>
        <rFont val="Calibri"/>
        <family val="2"/>
      </rPr>
      <t>ϵ</t>
    </r>
    <r>
      <rPr>
        <sz val="16"/>
        <color rgb="FFFF0000"/>
        <rFont val="Calibri"/>
        <family val="2"/>
        <scheme val="minor"/>
      </rPr>
      <t xml:space="preserve"> Values   |S|</t>
    </r>
  </si>
  <si>
    <t>Resultado do Classificador de Risco</t>
  </si>
  <si>
    <t>Resultado Entropia</t>
  </si>
  <si>
    <t>Ganho da Informação da história de crédito</t>
  </si>
  <si>
    <t>7/14</t>
  </si>
  <si>
    <t>2/7</t>
  </si>
  <si>
    <t>3/7</t>
  </si>
  <si>
    <t>Garantia</t>
  </si>
  <si>
    <t>11/14</t>
  </si>
  <si>
    <t>3/14</t>
  </si>
  <si>
    <t>6/11</t>
  </si>
  <si>
    <t>2/11</t>
  </si>
  <si>
    <t>3/11</t>
  </si>
  <si>
    <t>1/3</t>
  </si>
  <si>
    <t>2/3</t>
  </si>
  <si>
    <t>Ganho da Informação da dívida</t>
  </si>
  <si>
    <t>Ganho da Informação da garantia</t>
  </si>
  <si>
    <t>Ganho da Informação da renda</t>
  </si>
  <si>
    <t>&lt; 15.000</t>
  </si>
  <si>
    <t>3/3</t>
  </si>
  <si>
    <t>1/7</t>
  </si>
  <si>
    <t>5/7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</si>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</sst>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Arial Black"/>
      <family val="2"/>
    </font>
    <font>
      <i/>
      <sz val="11"/>
      <color rgb="FFFF0000"/>
      <name val="Arial Black"/>
      <family val="2"/>
    </font>
    <font>
      <i/>
      <sz val="8"/>
      <color rgb="FFFF0000"/>
      <name val="Arial Black"/>
      <family val="2"/>
    </font>
    <font>
      <sz val="11"/>
      <color rgb="FFFF0000"/>
      <name val="Arial Black"/>
      <family val="2"/>
    </font>
    <font>
      <i/>
      <sz val="26"/>
      <color rgb="FFFF0000"/>
      <name val="Arial Black"/>
      <family val="2"/>
    </font>
    <font>
      <b/>
      <sz val="11"/>
      <color rgb="FFFF0000"/>
      <name val="Calibri"/>
      <family val="2"/>
      <scheme val="minor"/>
    </font>
    <font>
      <i/>
      <sz val="16"/>
      <color rgb="FFFF0000"/>
      <name val="Calibri"/>
      <family val="2"/>
      <scheme val="minor"/>
    </font>
    <font>
      <sz val="16"/>
      <color rgb="FFFF0000"/>
      <name val="Calibri"/>
      <family val="2"/>
    </font>
    <font>
      <sz val="36"/>
      <color rgb="FFFF0000"/>
      <name val="Calibri"/>
      <family val="2"/>
    </font>
    <font>
      <u/>
      <sz val="16"/>
      <color rgb="FFFF0000"/>
      <name val="Calibri"/>
      <family val="2"/>
    </font>
    <font>
      <u/>
      <sz val="10"/>
      <color rgb="FFFF0000"/>
      <name val="Calibri"/>
      <family val="2"/>
    </font>
    <font>
      <sz val="11"/>
      <color rgb="FFFF0000"/>
      <name val="Calibri"/>
      <family val="2"/>
    </font>
    <font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1" xfId="0" applyFill="1" applyBorder="1"/>
    <xf numFmtId="0" fontId="0" fillId="4" borderId="1" xfId="0" applyFill="1" applyBorder="1"/>
    <xf numFmtId="0" fontId="0" fillId="6" borderId="2" xfId="0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0" fontId="0" fillId="2" borderId="10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1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 vertical="center"/>
    </xf>
    <xf numFmtId="12" fontId="0" fillId="7" borderId="3" xfId="0" applyNumberFormat="1" applyFill="1" applyBorder="1" applyAlignment="1">
      <alignment horizontal="center" vertical="center"/>
    </xf>
    <xf numFmtId="2" fontId="0" fillId="0" borderId="0" xfId="0" applyNumberFormat="1"/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1" fillId="2" borderId="5" xfId="0" applyFont="1" applyFill="1" applyBorder="1"/>
    <xf numFmtId="0" fontId="16" fillId="2" borderId="6" xfId="0" applyFont="1" applyFill="1" applyBorder="1"/>
    <xf numFmtId="0" fontId="16" fillId="2" borderId="9" xfId="0" applyFont="1" applyFill="1" applyBorder="1"/>
    <xf numFmtId="0" fontId="16" fillId="2" borderId="10" xfId="0" applyFont="1" applyFill="1" applyBorder="1"/>
    <xf numFmtId="0" fontId="16" fillId="2" borderId="11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0" fontId="4" fillId="2" borderId="10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/>
    <xf numFmtId="2" fontId="0" fillId="2" borderId="7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2" fontId="0" fillId="8" borderId="9" xfId="0" applyNumberForma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2" fontId="0" fillId="6" borderId="9" xfId="0" applyNumberFormat="1" applyFill="1" applyBorder="1" applyAlignment="1">
      <alignment horizontal="center" vertical="center"/>
    </xf>
    <xf numFmtId="2" fontId="0" fillId="6" borderId="11" xfId="0" applyNumberForma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9525</xdr:rowOff>
    </xdr:from>
    <xdr:to>
      <xdr:col>3</xdr:col>
      <xdr:colOff>0</xdr:colOff>
      <xdr:row>9</xdr:row>
      <xdr:rowOff>171450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387287C5-E019-4E16-9B22-A31D5F124E26}"/>
            </a:ext>
          </a:extLst>
        </xdr:cNvPr>
        <xdr:cNvCxnSpPr/>
      </xdr:nvCxnSpPr>
      <xdr:spPr>
        <a:xfrm flipH="1">
          <a:off x="152400" y="1343025"/>
          <a:ext cx="77152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2</xdr:row>
      <xdr:rowOff>0</xdr:rowOff>
    </xdr:from>
    <xdr:to>
      <xdr:col>9</xdr:col>
      <xdr:colOff>9526</xdr:colOff>
      <xdr:row>5</xdr:row>
      <xdr:rowOff>180975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9A7290B8-7FC3-4333-B981-4A9C33E01E3B}"/>
            </a:ext>
          </a:extLst>
        </xdr:cNvPr>
        <xdr:cNvCxnSpPr/>
      </xdr:nvCxnSpPr>
      <xdr:spPr>
        <a:xfrm flipH="1">
          <a:off x="1276350" y="381000"/>
          <a:ext cx="3714751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314326</xdr:colOff>
      <xdr:row>8</xdr:row>
      <xdr:rowOff>9525</xdr:rowOff>
    </xdr:from>
    <xdr:to>
      <xdr:col>3</xdr:col>
      <xdr:colOff>323850</xdr:colOff>
      <xdr:row>10</xdr:row>
      <xdr:rowOff>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0E96E6C-D5EA-4395-8B86-362E919EF290}"/>
            </a:ext>
          </a:extLst>
        </xdr:cNvPr>
        <xdr:cNvCxnSpPr/>
      </xdr:nvCxnSpPr>
      <xdr:spPr>
        <a:xfrm>
          <a:off x="1238251" y="1533525"/>
          <a:ext cx="9524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161925</xdr:rowOff>
    </xdr:from>
    <xdr:to>
      <xdr:col>5</xdr:col>
      <xdr:colOff>200025</xdr:colOff>
      <xdr:row>10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3176DBE3-9EB7-4845-A552-D991434FF74D}"/>
            </a:ext>
          </a:extLst>
        </xdr:cNvPr>
        <xdr:cNvCxnSpPr/>
      </xdr:nvCxnSpPr>
      <xdr:spPr>
        <a:xfrm>
          <a:off x="1609725" y="1304925"/>
          <a:ext cx="8001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619126</xdr:colOff>
      <xdr:row>3</xdr:row>
      <xdr:rowOff>0</xdr:rowOff>
    </xdr:from>
    <xdr:to>
      <xdr:col>9</xdr:col>
      <xdr:colOff>628650</xdr:colOff>
      <xdr:row>6</xdr:row>
      <xdr:rowOff>9525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697E92F7-FB12-49E8-990A-DFD7CADD30CC}"/>
            </a:ext>
          </a:extLst>
        </xdr:cNvPr>
        <xdr:cNvCxnSpPr/>
      </xdr:nvCxnSpPr>
      <xdr:spPr>
        <a:xfrm>
          <a:off x="5600701" y="571500"/>
          <a:ext cx="9524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2</xdr:row>
      <xdr:rowOff>0</xdr:rowOff>
    </xdr:from>
    <xdr:to>
      <xdr:col>15</xdr:col>
      <xdr:colOff>323850</xdr:colOff>
      <xdr:row>6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77884866-9356-4501-90B5-7334D6DFE28D}"/>
            </a:ext>
          </a:extLst>
        </xdr:cNvPr>
        <xdr:cNvCxnSpPr/>
      </xdr:nvCxnSpPr>
      <xdr:spPr>
        <a:xfrm>
          <a:off x="6153151" y="381000"/>
          <a:ext cx="2857499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9525</xdr:rowOff>
    </xdr:from>
    <xdr:to>
      <xdr:col>9</xdr:col>
      <xdr:colOff>9526</xdr:colOff>
      <xdr:row>10</xdr:row>
      <xdr:rowOff>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5E857565-54D1-4405-8BF8-7823EA7D5B67}"/>
            </a:ext>
          </a:extLst>
        </xdr:cNvPr>
        <xdr:cNvCxnSpPr/>
      </xdr:nvCxnSpPr>
      <xdr:spPr>
        <a:xfrm flipH="1">
          <a:off x="3924300" y="1343025"/>
          <a:ext cx="1066801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8</xdr:row>
      <xdr:rowOff>9525</xdr:rowOff>
    </xdr:from>
    <xdr:to>
      <xdr:col>9</xdr:col>
      <xdr:colOff>638175</xdr:colOff>
      <xdr:row>10</xdr:row>
      <xdr:rowOff>0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FCEB85-FBDA-4BB7-B2F3-98410E63F1C5}"/>
            </a:ext>
          </a:extLst>
        </xdr:cNvPr>
        <xdr:cNvCxnSpPr/>
      </xdr:nvCxnSpPr>
      <xdr:spPr>
        <a:xfrm>
          <a:off x="5610225" y="153352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180975</xdr:rowOff>
    </xdr:from>
    <xdr:to>
      <xdr:col>11</xdr:col>
      <xdr:colOff>200025</xdr:colOff>
      <xdr:row>10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70642E7D-780C-4A1D-9A78-CB9191CA0C39}"/>
            </a:ext>
          </a:extLst>
        </xdr:cNvPr>
        <xdr:cNvCxnSpPr/>
      </xdr:nvCxnSpPr>
      <xdr:spPr>
        <a:xfrm>
          <a:off x="6162675" y="1323975"/>
          <a:ext cx="8001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7</xdr:row>
      <xdr:rowOff>28575</xdr:rowOff>
    </xdr:from>
    <xdr:to>
      <xdr:col>15</xdr:col>
      <xdr:colOff>1</xdr:colOff>
      <xdr:row>10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DAB4CB45-312E-4EFB-BD0C-3DB6270666EB}"/>
            </a:ext>
          </a:extLst>
        </xdr:cNvPr>
        <xdr:cNvCxnSpPr/>
      </xdr:nvCxnSpPr>
      <xdr:spPr>
        <a:xfrm flipH="1">
          <a:off x="7905750" y="1362075"/>
          <a:ext cx="781051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8</xdr:row>
      <xdr:rowOff>0</xdr:rowOff>
    </xdr:from>
    <xdr:to>
      <xdr:col>15</xdr:col>
      <xdr:colOff>361950</xdr:colOff>
      <xdr:row>10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84465CC2-5ED4-4ED2-8A49-1355F070CA44}"/>
            </a:ext>
          </a:extLst>
        </xdr:cNvPr>
        <xdr:cNvCxnSpPr/>
      </xdr:nvCxnSpPr>
      <xdr:spPr>
        <a:xfrm>
          <a:off x="9039225" y="1524000"/>
          <a:ext cx="95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6</xdr:row>
      <xdr:rowOff>142875</xdr:rowOff>
    </xdr:from>
    <xdr:to>
      <xdr:col>17</xdr:col>
      <xdr:colOff>209550</xdr:colOff>
      <xdr:row>10</xdr:row>
      <xdr:rowOff>9525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40F75A57-7E03-4754-A29B-B6B757BFF497}"/>
            </a:ext>
          </a:extLst>
        </xdr:cNvPr>
        <xdr:cNvCxnSpPr/>
      </xdr:nvCxnSpPr>
      <xdr:spPr>
        <a:xfrm>
          <a:off x="9372600" y="1285875"/>
          <a:ext cx="809625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104775</xdr:colOff>
      <xdr:row>12</xdr:row>
      <xdr:rowOff>33337</xdr:rowOff>
    </xdr:from>
    <xdr:ext cx="134120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6F631E11-2136-4C19-9E61-5CEFA425A05E}"/>
                </a:ext>
              </a:extLst>
            </xdr:cNvPr>
            <xdr:cNvSpPr txBox="1"/>
          </xdr:nvSpPr>
          <xdr:spPr>
            <a:xfrm>
              <a:off x="6172200" y="2319337"/>
              <a:ext cx="13412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pt-BR" sz="1100" i="1">
                        <a:latin typeface="Cambria Math" panose="02040503050406030204" pitchFamily="18" charset="0"/>
                      </a:rPr>
                      <a:t>Digite a equação aqui.</a:t>
                    </a:fld>
                  </m:oMath>
                </m:oMathPara>
              </a14:m>
              <a:endParaRPr lang="pt-BR" sz="1100"/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6F631E11-2136-4C19-9E61-5CEFA425A05E}"/>
                </a:ext>
              </a:extLst>
            </xdr:cNvPr>
            <xdr:cNvSpPr txBox="1"/>
          </xdr:nvSpPr>
          <xdr:spPr>
            <a:xfrm>
              <a:off x="6172200" y="2319337"/>
              <a:ext cx="134120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"Digite a equação aqui."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9525</xdr:rowOff>
    </xdr:from>
    <xdr:to>
      <xdr:col>3</xdr:col>
      <xdr:colOff>0</xdr:colOff>
      <xdr:row>9</xdr:row>
      <xdr:rowOff>171450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A6F92FF8-7E93-42EF-BC59-6F687A32816A}"/>
            </a:ext>
          </a:extLst>
        </xdr:cNvPr>
        <xdr:cNvCxnSpPr/>
      </xdr:nvCxnSpPr>
      <xdr:spPr>
        <a:xfrm flipH="1">
          <a:off x="466725" y="1343025"/>
          <a:ext cx="11334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352426</xdr:colOff>
      <xdr:row>1</xdr:row>
      <xdr:rowOff>180975</xdr:rowOff>
    </xdr:from>
    <xdr:to>
      <xdr:col>7</xdr:col>
      <xdr:colOff>0</xdr:colOff>
      <xdr:row>5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315FB68-DAF5-4DF5-8E77-2546E9D69D70}"/>
            </a:ext>
          </a:extLst>
        </xdr:cNvPr>
        <xdr:cNvCxnSpPr/>
      </xdr:nvCxnSpPr>
      <xdr:spPr>
        <a:xfrm flipH="1">
          <a:off x="1952626" y="371475"/>
          <a:ext cx="2324099" cy="762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314326</xdr:colOff>
      <xdr:row>8</xdr:row>
      <xdr:rowOff>9525</xdr:rowOff>
    </xdr:from>
    <xdr:to>
      <xdr:col>3</xdr:col>
      <xdr:colOff>323850</xdr:colOff>
      <xdr:row>10</xdr:row>
      <xdr:rowOff>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5BD73176-3224-4682-AB6F-D300919B22CA}"/>
            </a:ext>
          </a:extLst>
        </xdr:cNvPr>
        <xdr:cNvCxnSpPr/>
      </xdr:nvCxnSpPr>
      <xdr:spPr>
        <a:xfrm>
          <a:off x="1914526" y="1533525"/>
          <a:ext cx="9524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161925</xdr:rowOff>
    </xdr:from>
    <xdr:to>
      <xdr:col>5</xdr:col>
      <xdr:colOff>200025</xdr:colOff>
      <xdr:row>10</xdr:row>
      <xdr:rowOff>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2FC6D144-C64B-4C5A-884F-581376B9E017}"/>
            </a:ext>
          </a:extLst>
        </xdr:cNvPr>
        <xdr:cNvCxnSpPr/>
      </xdr:nvCxnSpPr>
      <xdr:spPr>
        <a:xfrm>
          <a:off x="2409825" y="1304925"/>
          <a:ext cx="5810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</xdr:row>
      <xdr:rowOff>9525</xdr:rowOff>
    </xdr:from>
    <xdr:to>
      <xdr:col>9</xdr:col>
      <xdr:colOff>628650</xdr:colOff>
      <xdr:row>6</xdr:row>
      <xdr:rowOff>9525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792826DB-BF03-4002-BE38-79619A903B85}"/>
            </a:ext>
          </a:extLst>
        </xdr:cNvPr>
        <xdr:cNvCxnSpPr/>
      </xdr:nvCxnSpPr>
      <xdr:spPr>
        <a:xfrm>
          <a:off x="4905375" y="390525"/>
          <a:ext cx="179070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9525</xdr:rowOff>
    </xdr:from>
    <xdr:to>
      <xdr:col>9</xdr:col>
      <xdr:colOff>9526</xdr:colOff>
      <xdr:row>10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52ADBCB9-5896-43E6-ADEE-6C378A28EB7D}"/>
            </a:ext>
          </a:extLst>
        </xdr:cNvPr>
        <xdr:cNvCxnSpPr/>
      </xdr:nvCxnSpPr>
      <xdr:spPr>
        <a:xfrm flipH="1">
          <a:off x="4429125" y="1343025"/>
          <a:ext cx="1647826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8</xdr:row>
      <xdr:rowOff>9525</xdr:rowOff>
    </xdr:from>
    <xdr:to>
      <xdr:col>9</xdr:col>
      <xdr:colOff>638175</xdr:colOff>
      <xdr:row>10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E87FE8D0-C959-428A-9B51-AC4D1379549C}"/>
            </a:ext>
          </a:extLst>
        </xdr:cNvPr>
        <xdr:cNvCxnSpPr/>
      </xdr:nvCxnSpPr>
      <xdr:spPr>
        <a:xfrm>
          <a:off x="6696075" y="153352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180975</xdr:rowOff>
    </xdr:from>
    <xdr:to>
      <xdr:col>11</xdr:col>
      <xdr:colOff>200025</xdr:colOff>
      <xdr:row>10</xdr:row>
      <xdr:rowOff>9525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B706AF24-40E8-44A0-A6B5-4B91CDF67662}"/>
            </a:ext>
          </a:extLst>
        </xdr:cNvPr>
        <xdr:cNvCxnSpPr/>
      </xdr:nvCxnSpPr>
      <xdr:spPr>
        <a:xfrm>
          <a:off x="7248525" y="1323975"/>
          <a:ext cx="5810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104775</xdr:colOff>
      <xdr:row>12</xdr:row>
      <xdr:rowOff>33337</xdr:rowOff>
    </xdr:from>
    <xdr:ext cx="65" cy="17222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4772CECD-2678-4B61-BF70-311B2864A0B3}"/>
            </a:ext>
          </a:extLst>
        </xdr:cNvPr>
        <xdr:cNvSpPr txBox="1"/>
      </xdr:nvSpPr>
      <xdr:spPr>
        <a:xfrm>
          <a:off x="6172200" y="2319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9525</xdr:rowOff>
    </xdr:from>
    <xdr:to>
      <xdr:col>3</xdr:col>
      <xdr:colOff>0</xdr:colOff>
      <xdr:row>9</xdr:row>
      <xdr:rowOff>171450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42CA47B0-7558-4726-9B6D-0A0D967ACE4C}"/>
            </a:ext>
          </a:extLst>
        </xdr:cNvPr>
        <xdr:cNvCxnSpPr/>
      </xdr:nvCxnSpPr>
      <xdr:spPr>
        <a:xfrm flipH="1">
          <a:off x="466725" y="1343025"/>
          <a:ext cx="11334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352426</xdr:colOff>
      <xdr:row>1</xdr:row>
      <xdr:rowOff>180975</xdr:rowOff>
    </xdr:from>
    <xdr:to>
      <xdr:col>7</xdr:col>
      <xdr:colOff>0</xdr:colOff>
      <xdr:row>5</xdr:row>
      <xdr:rowOff>180975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EF070B7-E9EA-40FB-8B22-E8FFE62A7B52}"/>
            </a:ext>
          </a:extLst>
        </xdr:cNvPr>
        <xdr:cNvCxnSpPr/>
      </xdr:nvCxnSpPr>
      <xdr:spPr>
        <a:xfrm flipH="1">
          <a:off x="1952626" y="371475"/>
          <a:ext cx="2324099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314326</xdr:colOff>
      <xdr:row>8</xdr:row>
      <xdr:rowOff>9525</xdr:rowOff>
    </xdr:from>
    <xdr:to>
      <xdr:col>3</xdr:col>
      <xdr:colOff>323850</xdr:colOff>
      <xdr:row>10</xdr:row>
      <xdr:rowOff>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2D11FD3A-911F-428E-8713-C42ABC6E219A}"/>
            </a:ext>
          </a:extLst>
        </xdr:cNvPr>
        <xdr:cNvCxnSpPr/>
      </xdr:nvCxnSpPr>
      <xdr:spPr>
        <a:xfrm>
          <a:off x="1914526" y="1533525"/>
          <a:ext cx="9524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161925</xdr:rowOff>
    </xdr:from>
    <xdr:to>
      <xdr:col>5</xdr:col>
      <xdr:colOff>571500</xdr:colOff>
      <xdr:row>9</xdr:row>
      <xdr:rowOff>180975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19BB73DE-1E9F-4D5C-B0BB-B162E067FB81}"/>
            </a:ext>
          </a:extLst>
        </xdr:cNvPr>
        <xdr:cNvCxnSpPr/>
      </xdr:nvCxnSpPr>
      <xdr:spPr>
        <a:xfrm>
          <a:off x="2409825" y="1304925"/>
          <a:ext cx="9525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</xdr:row>
      <xdr:rowOff>180975</xdr:rowOff>
    </xdr:from>
    <xdr:to>
      <xdr:col>9</xdr:col>
      <xdr:colOff>628650</xdr:colOff>
      <xdr:row>6</xdr:row>
      <xdr:rowOff>9525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21C6A7FC-4EF0-4197-A997-D47004C3A574}"/>
            </a:ext>
          </a:extLst>
        </xdr:cNvPr>
        <xdr:cNvCxnSpPr/>
      </xdr:nvCxnSpPr>
      <xdr:spPr>
        <a:xfrm>
          <a:off x="4905375" y="371475"/>
          <a:ext cx="17907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</xdr:row>
      <xdr:rowOff>9525</xdr:rowOff>
    </xdr:from>
    <xdr:to>
      <xdr:col>9</xdr:col>
      <xdr:colOff>9527</xdr:colOff>
      <xdr:row>10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FB565AF4-F4D1-45F9-B958-2B85D9914EAB}"/>
            </a:ext>
          </a:extLst>
        </xdr:cNvPr>
        <xdr:cNvCxnSpPr/>
      </xdr:nvCxnSpPr>
      <xdr:spPr>
        <a:xfrm flipH="1">
          <a:off x="4619625" y="1343025"/>
          <a:ext cx="1457327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8</xdr:row>
      <xdr:rowOff>9525</xdr:rowOff>
    </xdr:from>
    <xdr:to>
      <xdr:col>9</xdr:col>
      <xdr:colOff>638175</xdr:colOff>
      <xdr:row>10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535F52AB-0572-4215-9DD5-E0D745FA203A}"/>
            </a:ext>
          </a:extLst>
        </xdr:cNvPr>
        <xdr:cNvCxnSpPr/>
      </xdr:nvCxnSpPr>
      <xdr:spPr>
        <a:xfrm>
          <a:off x="6696075" y="153352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180975</xdr:rowOff>
    </xdr:from>
    <xdr:to>
      <xdr:col>11</xdr:col>
      <xdr:colOff>200025</xdr:colOff>
      <xdr:row>10</xdr:row>
      <xdr:rowOff>9525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1642E589-4EC6-4D33-9FBE-BD839C1FB25A}"/>
            </a:ext>
          </a:extLst>
        </xdr:cNvPr>
        <xdr:cNvCxnSpPr/>
      </xdr:nvCxnSpPr>
      <xdr:spPr>
        <a:xfrm>
          <a:off x="7248525" y="1323975"/>
          <a:ext cx="5810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104775</xdr:colOff>
      <xdr:row>12</xdr:row>
      <xdr:rowOff>33337</xdr:rowOff>
    </xdr:from>
    <xdr:ext cx="65" cy="17222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9806F133-2F73-4623-8A99-A95A39EB37EE}"/>
            </a:ext>
          </a:extLst>
        </xdr:cNvPr>
        <xdr:cNvSpPr txBox="1"/>
      </xdr:nvSpPr>
      <xdr:spPr>
        <a:xfrm>
          <a:off x="6172200" y="2319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</xdr:row>
      <xdr:rowOff>9525</xdr:rowOff>
    </xdr:from>
    <xdr:to>
      <xdr:col>3</xdr:col>
      <xdr:colOff>0</xdr:colOff>
      <xdr:row>9</xdr:row>
      <xdr:rowOff>171450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0CB90E0F-50C5-492F-93AE-149C3A432D8C}"/>
            </a:ext>
          </a:extLst>
        </xdr:cNvPr>
        <xdr:cNvCxnSpPr/>
      </xdr:nvCxnSpPr>
      <xdr:spPr>
        <a:xfrm flipH="1">
          <a:off x="466725" y="1343025"/>
          <a:ext cx="11334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2</xdr:row>
      <xdr:rowOff>0</xdr:rowOff>
    </xdr:from>
    <xdr:to>
      <xdr:col>9</xdr:col>
      <xdr:colOff>9526</xdr:colOff>
      <xdr:row>5</xdr:row>
      <xdr:rowOff>180975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9A979B17-54AB-4607-8E50-8B2854934931}"/>
            </a:ext>
          </a:extLst>
        </xdr:cNvPr>
        <xdr:cNvCxnSpPr/>
      </xdr:nvCxnSpPr>
      <xdr:spPr>
        <a:xfrm flipH="1">
          <a:off x="1952625" y="381000"/>
          <a:ext cx="4124326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314326</xdr:colOff>
      <xdr:row>8</xdr:row>
      <xdr:rowOff>9525</xdr:rowOff>
    </xdr:from>
    <xdr:to>
      <xdr:col>3</xdr:col>
      <xdr:colOff>323850</xdr:colOff>
      <xdr:row>10</xdr:row>
      <xdr:rowOff>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D601A6F-3673-4207-BD2C-A8D87093CD60}"/>
            </a:ext>
          </a:extLst>
        </xdr:cNvPr>
        <xdr:cNvCxnSpPr/>
      </xdr:nvCxnSpPr>
      <xdr:spPr>
        <a:xfrm>
          <a:off x="1914526" y="1533525"/>
          <a:ext cx="9524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</xdr:row>
      <xdr:rowOff>161925</xdr:rowOff>
    </xdr:from>
    <xdr:to>
      <xdr:col>5</xdr:col>
      <xdr:colOff>200025</xdr:colOff>
      <xdr:row>10</xdr:row>
      <xdr:rowOff>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3F0F836D-6793-487E-BA73-7714236B89EF}"/>
            </a:ext>
          </a:extLst>
        </xdr:cNvPr>
        <xdr:cNvCxnSpPr/>
      </xdr:nvCxnSpPr>
      <xdr:spPr>
        <a:xfrm>
          <a:off x="2409825" y="1304925"/>
          <a:ext cx="58102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619126</xdr:colOff>
      <xdr:row>3</xdr:row>
      <xdr:rowOff>0</xdr:rowOff>
    </xdr:from>
    <xdr:to>
      <xdr:col>9</xdr:col>
      <xdr:colOff>628650</xdr:colOff>
      <xdr:row>6</xdr:row>
      <xdr:rowOff>9525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DF7052F3-3586-412A-A12C-31E683BC9931}"/>
            </a:ext>
          </a:extLst>
        </xdr:cNvPr>
        <xdr:cNvCxnSpPr/>
      </xdr:nvCxnSpPr>
      <xdr:spPr>
        <a:xfrm>
          <a:off x="6686551" y="571500"/>
          <a:ext cx="9524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2</xdr:row>
      <xdr:rowOff>0</xdr:rowOff>
    </xdr:from>
    <xdr:to>
      <xdr:col>15</xdr:col>
      <xdr:colOff>323850</xdr:colOff>
      <xdr:row>6</xdr:row>
      <xdr:rowOff>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BBD63701-8414-4A7A-B6B2-62F108952115}"/>
            </a:ext>
          </a:extLst>
        </xdr:cNvPr>
        <xdr:cNvCxnSpPr/>
      </xdr:nvCxnSpPr>
      <xdr:spPr>
        <a:xfrm>
          <a:off x="7239001" y="381000"/>
          <a:ext cx="2924174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7</xdr:row>
      <xdr:rowOff>9525</xdr:rowOff>
    </xdr:from>
    <xdr:to>
      <xdr:col>9</xdr:col>
      <xdr:colOff>9526</xdr:colOff>
      <xdr:row>10</xdr:row>
      <xdr:rowOff>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3B768714-0C1E-4E49-B5FC-49E8BDB51477}"/>
            </a:ext>
          </a:extLst>
        </xdr:cNvPr>
        <xdr:cNvCxnSpPr/>
      </xdr:nvCxnSpPr>
      <xdr:spPr>
        <a:xfrm flipH="1">
          <a:off x="4429125" y="1343025"/>
          <a:ext cx="1647826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8</xdr:row>
      <xdr:rowOff>9525</xdr:rowOff>
    </xdr:from>
    <xdr:to>
      <xdr:col>9</xdr:col>
      <xdr:colOff>638175</xdr:colOff>
      <xdr:row>10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F542C0B-42A6-4C52-9151-59E414139E3B}"/>
            </a:ext>
          </a:extLst>
        </xdr:cNvPr>
        <xdr:cNvCxnSpPr/>
      </xdr:nvCxnSpPr>
      <xdr:spPr>
        <a:xfrm>
          <a:off x="6696075" y="153352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180975</xdr:rowOff>
    </xdr:from>
    <xdr:to>
      <xdr:col>11</xdr:col>
      <xdr:colOff>200025</xdr:colOff>
      <xdr:row>10</xdr:row>
      <xdr:rowOff>9525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3140ED50-9EE5-4420-813E-E33D5C5FF854}"/>
            </a:ext>
          </a:extLst>
        </xdr:cNvPr>
        <xdr:cNvCxnSpPr/>
      </xdr:nvCxnSpPr>
      <xdr:spPr>
        <a:xfrm>
          <a:off x="7248525" y="1323975"/>
          <a:ext cx="58102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7</xdr:row>
      <xdr:rowOff>28575</xdr:rowOff>
    </xdr:from>
    <xdr:to>
      <xdr:col>15</xdr:col>
      <xdr:colOff>1</xdr:colOff>
      <xdr:row>10</xdr:row>
      <xdr:rowOff>9525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054FD02-4C9A-415C-ACAD-7214D8A6B43B}"/>
            </a:ext>
          </a:extLst>
        </xdr:cNvPr>
        <xdr:cNvCxnSpPr/>
      </xdr:nvCxnSpPr>
      <xdr:spPr>
        <a:xfrm flipH="1">
          <a:off x="8696325" y="1362075"/>
          <a:ext cx="1143001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685800</xdr:colOff>
      <xdr:row>8</xdr:row>
      <xdr:rowOff>0</xdr:rowOff>
    </xdr:from>
    <xdr:to>
      <xdr:col>15</xdr:col>
      <xdr:colOff>695325</xdr:colOff>
      <xdr:row>10</xdr:row>
      <xdr:rowOff>9525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1B2948F-A378-4EAF-AAB6-96C749B62AF8}"/>
            </a:ext>
          </a:extLst>
        </xdr:cNvPr>
        <xdr:cNvCxnSpPr/>
      </xdr:nvCxnSpPr>
      <xdr:spPr>
        <a:xfrm flipH="1">
          <a:off x="10525125" y="1524000"/>
          <a:ext cx="9525" cy="390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6</xdr:row>
      <xdr:rowOff>142875</xdr:rowOff>
    </xdr:from>
    <xdr:to>
      <xdr:col>17</xdr:col>
      <xdr:colOff>209550</xdr:colOff>
      <xdr:row>10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90C661AF-88DB-4CF6-8818-437A2B9ADA61}"/>
            </a:ext>
          </a:extLst>
        </xdr:cNvPr>
        <xdr:cNvCxnSpPr/>
      </xdr:nvCxnSpPr>
      <xdr:spPr>
        <a:xfrm>
          <a:off x="10620375" y="1285875"/>
          <a:ext cx="781050" cy="628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104775</xdr:colOff>
      <xdr:row>12</xdr:row>
      <xdr:rowOff>33337</xdr:rowOff>
    </xdr:from>
    <xdr:ext cx="65" cy="172227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7B653225-8B09-4099-9C26-B0EF8E8A1179}"/>
            </a:ext>
          </a:extLst>
        </xdr:cNvPr>
        <xdr:cNvSpPr txBox="1"/>
      </xdr:nvSpPr>
      <xdr:spPr>
        <a:xfrm>
          <a:off x="6172200" y="23193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9376-1D7A-48D3-8016-9AA6F4ECFE88}">
  <dimension ref="A1:E17"/>
  <sheetViews>
    <sheetView workbookViewId="0">
      <selection activeCell="E14" sqref="E14"/>
    </sheetView>
  </sheetViews>
  <sheetFormatPr defaultRowHeight="15" x14ac:dyDescent="0.25"/>
  <cols>
    <col min="1" max="1" width="16.5703125" bestFit="1" customWidth="1"/>
    <col min="2" max="2" width="6.5703125" bestFit="1" customWidth="1"/>
    <col min="3" max="3" width="10" bestFit="1" customWidth="1"/>
    <col min="4" max="4" width="19.5703125" bestFit="1" customWidth="1"/>
    <col min="5" max="5" width="10.140625" bestFit="1" customWidth="1"/>
  </cols>
  <sheetData>
    <row r="1" spans="1:5" x14ac:dyDescent="0.25">
      <c r="A1" s="3" t="s">
        <v>7</v>
      </c>
      <c r="B1" s="3" t="s">
        <v>8</v>
      </c>
      <c r="C1" s="3" t="s">
        <v>9</v>
      </c>
      <c r="D1" s="3" t="s">
        <v>10</v>
      </c>
      <c r="E1" s="4" t="s">
        <v>11</v>
      </c>
    </row>
    <row r="2" spans="1:5" x14ac:dyDescent="0.25">
      <c r="A2" s="5" t="s">
        <v>12</v>
      </c>
      <c r="B2" s="5" t="s">
        <v>13</v>
      </c>
      <c r="C2" s="5" t="s">
        <v>14</v>
      </c>
      <c r="D2" s="5" t="s">
        <v>15</v>
      </c>
      <c r="E2" s="6" t="s">
        <v>16</v>
      </c>
    </row>
    <row r="3" spans="1:5" x14ac:dyDescent="0.25">
      <c r="A3" s="5" t="s">
        <v>17</v>
      </c>
      <c r="B3" s="5" t="s">
        <v>13</v>
      </c>
      <c r="C3" s="5" t="s">
        <v>14</v>
      </c>
      <c r="D3" s="5" t="s">
        <v>18</v>
      </c>
      <c r="E3" s="6" t="s">
        <v>16</v>
      </c>
    </row>
    <row r="4" spans="1:5" x14ac:dyDescent="0.25">
      <c r="A4" s="5" t="s">
        <v>17</v>
      </c>
      <c r="B4" s="5" t="s">
        <v>19</v>
      </c>
      <c r="C4" s="5" t="s">
        <v>14</v>
      </c>
      <c r="D4" s="5" t="s">
        <v>18</v>
      </c>
      <c r="E4" s="6" t="s">
        <v>20</v>
      </c>
    </row>
    <row r="5" spans="1:5" x14ac:dyDescent="0.25">
      <c r="A5" s="5" t="s">
        <v>17</v>
      </c>
      <c r="B5" s="5" t="s">
        <v>19</v>
      </c>
      <c r="C5" s="5" t="s">
        <v>14</v>
      </c>
      <c r="D5" s="5" t="s">
        <v>21</v>
      </c>
      <c r="E5" s="6" t="s">
        <v>16</v>
      </c>
    </row>
    <row r="6" spans="1:5" x14ac:dyDescent="0.25">
      <c r="A6" s="5" t="s">
        <v>17</v>
      </c>
      <c r="B6" s="5" t="s">
        <v>19</v>
      </c>
      <c r="C6" s="5" t="s">
        <v>14</v>
      </c>
      <c r="D6" s="5" t="s">
        <v>21</v>
      </c>
      <c r="E6" s="6" t="s">
        <v>22</v>
      </c>
    </row>
    <row r="7" spans="1:5" x14ac:dyDescent="0.25">
      <c r="A7" s="5" t="s">
        <v>17</v>
      </c>
      <c r="B7" s="5" t="s">
        <v>19</v>
      </c>
      <c r="C7" s="5" t="s">
        <v>23</v>
      </c>
      <c r="D7" s="5" t="s">
        <v>21</v>
      </c>
      <c r="E7" s="6" t="s">
        <v>22</v>
      </c>
    </row>
    <row r="8" spans="1:5" x14ac:dyDescent="0.25">
      <c r="A8" s="5" t="s">
        <v>12</v>
      </c>
      <c r="B8" s="5" t="s">
        <v>19</v>
      </c>
      <c r="C8" s="5" t="s">
        <v>14</v>
      </c>
      <c r="D8" s="5" t="s">
        <v>15</v>
      </c>
      <c r="E8" s="6" t="s">
        <v>16</v>
      </c>
    </row>
    <row r="9" spans="1:5" x14ac:dyDescent="0.25">
      <c r="A9" s="5" t="s">
        <v>12</v>
      </c>
      <c r="B9" s="5" t="s">
        <v>19</v>
      </c>
      <c r="C9" s="5" t="s">
        <v>23</v>
      </c>
      <c r="D9" s="5" t="s">
        <v>21</v>
      </c>
      <c r="E9" s="6" t="s">
        <v>20</v>
      </c>
    </row>
    <row r="10" spans="1:5" x14ac:dyDescent="0.25">
      <c r="A10" s="5" t="s">
        <v>24</v>
      </c>
      <c r="B10" s="5" t="s">
        <v>19</v>
      </c>
      <c r="C10" s="5" t="s">
        <v>14</v>
      </c>
      <c r="D10" s="5" t="s">
        <v>21</v>
      </c>
      <c r="E10" s="6" t="s">
        <v>22</v>
      </c>
    </row>
    <row r="11" spans="1:5" x14ac:dyDescent="0.25">
      <c r="A11" s="5" t="s">
        <v>24</v>
      </c>
      <c r="B11" s="5" t="s">
        <v>13</v>
      </c>
      <c r="C11" s="5" t="s">
        <v>23</v>
      </c>
      <c r="D11" s="5" t="s">
        <v>21</v>
      </c>
      <c r="E11" s="6" t="s">
        <v>22</v>
      </c>
    </row>
    <row r="12" spans="1:5" x14ac:dyDescent="0.25">
      <c r="A12" s="5" t="s">
        <v>24</v>
      </c>
      <c r="B12" s="5" t="s">
        <v>13</v>
      </c>
      <c r="C12" s="5" t="s">
        <v>14</v>
      </c>
      <c r="D12" s="5" t="s">
        <v>15</v>
      </c>
      <c r="E12" s="6" t="s">
        <v>16</v>
      </c>
    </row>
    <row r="13" spans="1:5" x14ac:dyDescent="0.25">
      <c r="A13" s="5" t="s">
        <v>24</v>
      </c>
      <c r="B13" s="5" t="s">
        <v>13</v>
      </c>
      <c r="C13" s="5" t="s">
        <v>14</v>
      </c>
      <c r="D13" s="5" t="s">
        <v>18</v>
      </c>
      <c r="E13" s="6" t="s">
        <v>20</v>
      </c>
    </row>
    <row r="14" spans="1:5" x14ac:dyDescent="0.25">
      <c r="A14" s="5" t="s">
        <v>24</v>
      </c>
      <c r="B14" s="5" t="s">
        <v>13</v>
      </c>
      <c r="C14" s="5" t="s">
        <v>14</v>
      </c>
      <c r="D14" s="5" t="s">
        <v>25</v>
      </c>
      <c r="E14" s="6" t="s">
        <v>22</v>
      </c>
    </row>
    <row r="15" spans="1:5" x14ac:dyDescent="0.25">
      <c r="A15" s="5" t="s">
        <v>12</v>
      </c>
      <c r="B15" s="5" t="s">
        <v>13</v>
      </c>
      <c r="C15" s="5" t="s">
        <v>14</v>
      </c>
      <c r="D15" s="5" t="s">
        <v>18</v>
      </c>
      <c r="E15" s="6" t="s">
        <v>16</v>
      </c>
    </row>
    <row r="17" spans="1:2" x14ac:dyDescent="0.25">
      <c r="A17" s="1" t="s">
        <v>26</v>
      </c>
      <c r="B17" s="1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85EE-7CFA-4CC2-9A97-77CA79B11A58}">
  <dimension ref="A1:O23"/>
  <sheetViews>
    <sheetView workbookViewId="0">
      <selection activeCell="F12" sqref="F12"/>
    </sheetView>
  </sheetViews>
  <sheetFormatPr defaultRowHeight="15" x14ac:dyDescent="0.25"/>
  <cols>
    <col min="6" max="6" width="23.28515625" customWidth="1"/>
  </cols>
  <sheetData>
    <row r="1" spans="1:15" x14ac:dyDescent="0.25">
      <c r="A1" s="1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21"/>
    </row>
    <row r="2" spans="1:15" ht="11.25" customHeight="1" x14ac:dyDescent="0.25">
      <c r="A2" s="19"/>
      <c r="B2" s="18"/>
      <c r="C2" s="13"/>
      <c r="D2" s="13"/>
      <c r="E2" s="13"/>
      <c r="F2" s="38" t="s">
        <v>4</v>
      </c>
      <c r="G2" s="14"/>
      <c r="H2" s="14"/>
      <c r="I2" s="14"/>
      <c r="J2" s="14"/>
      <c r="K2" s="14"/>
      <c r="L2" s="14"/>
      <c r="M2" s="14"/>
      <c r="N2" s="14"/>
      <c r="O2" s="22"/>
    </row>
    <row r="3" spans="1:15" ht="10.5" customHeight="1" x14ac:dyDescent="0.25">
      <c r="A3" s="19"/>
      <c r="B3" s="39" t="s">
        <v>5</v>
      </c>
      <c r="C3" s="40"/>
      <c r="D3" s="40"/>
      <c r="E3" s="40"/>
      <c r="F3" s="41"/>
      <c r="G3" s="14"/>
      <c r="H3" s="51"/>
      <c r="I3" s="14"/>
      <c r="J3" s="14"/>
      <c r="K3" s="14"/>
      <c r="L3" s="14"/>
      <c r="M3" s="14"/>
      <c r="N3" s="14"/>
      <c r="O3" s="22"/>
    </row>
    <row r="4" spans="1:15" ht="11.25" customHeight="1" x14ac:dyDescent="0.25">
      <c r="A4" s="19"/>
      <c r="B4" s="39"/>
      <c r="C4" s="40"/>
      <c r="D4" s="40"/>
      <c r="E4" s="40"/>
      <c r="F4" s="41"/>
      <c r="G4" s="14"/>
      <c r="H4" s="52" t="s">
        <v>6</v>
      </c>
      <c r="I4" s="14"/>
      <c r="J4" s="14"/>
      <c r="K4" s="14"/>
      <c r="L4" s="14"/>
      <c r="M4" s="14"/>
      <c r="N4" s="14"/>
      <c r="O4" s="22"/>
    </row>
    <row r="5" spans="1:15" ht="37.5" customHeight="1" x14ac:dyDescent="0.25">
      <c r="A5" s="19"/>
      <c r="B5" s="42"/>
      <c r="C5" s="43"/>
      <c r="D5" s="43"/>
      <c r="E5" s="43"/>
      <c r="F5" s="44"/>
      <c r="G5" s="14"/>
      <c r="H5" s="53" t="s">
        <v>3</v>
      </c>
      <c r="I5" s="14"/>
      <c r="J5" s="14"/>
      <c r="K5" s="14"/>
      <c r="L5" s="14"/>
      <c r="M5" s="14"/>
      <c r="N5" s="14"/>
      <c r="O5" s="22"/>
    </row>
    <row r="6" spans="1:15" x14ac:dyDescent="0.25">
      <c r="A6" s="54" t="s">
        <v>0</v>
      </c>
      <c r="B6" s="55"/>
      <c r="C6" s="55" t="s">
        <v>1</v>
      </c>
      <c r="D6" s="55"/>
      <c r="E6" s="55" t="s">
        <v>2</v>
      </c>
      <c r="F6" s="14"/>
      <c r="G6" s="14"/>
      <c r="H6" s="51"/>
      <c r="I6" s="56"/>
      <c r="J6" s="56"/>
      <c r="K6" s="56"/>
      <c r="L6" s="56"/>
      <c r="M6" s="56"/>
      <c r="N6" s="56"/>
      <c r="O6" s="22"/>
    </row>
    <row r="7" spans="1:15" x14ac:dyDescent="0.25">
      <c r="A7" s="57">
        <v>0.42857142857142855</v>
      </c>
      <c r="B7" s="55"/>
      <c r="C7" s="58">
        <v>0.21428571428571427</v>
      </c>
      <c r="D7" s="55"/>
      <c r="E7" s="58">
        <v>0.35714285714285715</v>
      </c>
      <c r="F7" s="14"/>
      <c r="G7" s="14"/>
      <c r="H7" s="14"/>
      <c r="I7" s="14"/>
      <c r="J7" s="14"/>
      <c r="K7" s="14"/>
      <c r="L7" s="14"/>
      <c r="M7" s="14"/>
      <c r="N7" s="14"/>
      <c r="O7" s="22"/>
    </row>
    <row r="8" spans="1:15" x14ac:dyDescent="0.25">
      <c r="A8" s="19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22"/>
    </row>
    <row r="9" spans="1:15" x14ac:dyDescent="0.25">
      <c r="A9" s="1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22"/>
    </row>
    <row r="10" spans="1:15" x14ac:dyDescent="0.25">
      <c r="A10" s="45" t="s">
        <v>39</v>
      </c>
      <c r="B10" s="46"/>
      <c r="C10" s="46"/>
      <c r="D10" s="47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2"/>
    </row>
    <row r="11" spans="1:15" x14ac:dyDescent="0.25">
      <c r="A11" s="48">
        <f>-A7*LOG(A7,2) - C7 *LOG(C7,2) - E7 *LOG(E7,2)</f>
        <v>1.5306189948485172</v>
      </c>
      <c r="B11" s="49"/>
      <c r="C11" s="49"/>
      <c r="D11" s="50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22"/>
    </row>
    <row r="12" spans="1:15" x14ac:dyDescent="0.25">
      <c r="A12" s="1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22"/>
    </row>
    <row r="13" spans="1:15" x14ac:dyDescent="0.25">
      <c r="A13" s="1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2"/>
    </row>
    <row r="14" spans="1:15" x14ac:dyDescent="0.25">
      <c r="A14" s="19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2"/>
    </row>
    <row r="15" spans="1:15" x14ac:dyDescent="0.25">
      <c r="A15" s="19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2"/>
    </row>
    <row r="16" spans="1:15" x14ac:dyDescent="0.25">
      <c r="A16" s="19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2"/>
    </row>
    <row r="17" spans="1:15" x14ac:dyDescent="0.25">
      <c r="A17" s="19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2"/>
    </row>
    <row r="18" spans="1:15" x14ac:dyDescent="0.25">
      <c r="A18" s="19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2"/>
    </row>
    <row r="19" spans="1:15" x14ac:dyDescent="0.25">
      <c r="A19" s="20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3"/>
    </row>
    <row r="23" spans="1:15" x14ac:dyDescent="0.25">
      <c r="D23" s="28"/>
    </row>
  </sheetData>
  <mergeCells count="3">
    <mergeCell ref="B3:F5"/>
    <mergeCell ref="A10:D10"/>
    <mergeCell ref="A11:D1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BB3F-4E00-457F-B488-302378B9166D}">
  <dimension ref="A1:S23"/>
  <sheetViews>
    <sheetView workbookViewId="0">
      <selection activeCell="D22" sqref="D22:E23"/>
    </sheetView>
  </sheetViews>
  <sheetFormatPr defaultRowHeight="15" x14ac:dyDescent="0.25"/>
  <cols>
    <col min="1" max="1" width="4.7109375" bestFit="1" customWidth="1"/>
    <col min="3" max="3" width="10.140625" bestFit="1" customWidth="1"/>
    <col min="4" max="4" width="12" bestFit="1" customWidth="1"/>
    <col min="5" max="5" width="5.85546875" bestFit="1" customWidth="1"/>
    <col min="6" max="6" width="17.5703125" bestFit="1" customWidth="1"/>
    <col min="7" max="7" width="4.7109375" bestFit="1" customWidth="1"/>
    <col min="8" max="8" width="9.28515625" customWidth="1"/>
    <col min="9" max="10" width="17.5703125" bestFit="1" customWidth="1"/>
    <col min="11" max="11" width="5.85546875" bestFit="1" customWidth="1"/>
    <col min="13" max="13" width="4.7109375" bestFit="1" customWidth="1"/>
    <col min="15" max="15" width="10.140625" bestFit="1" customWidth="1"/>
    <col min="16" max="16" width="11.5703125" customWidth="1"/>
    <col min="17" max="17" width="8.7109375" customWidth="1"/>
  </cols>
  <sheetData>
    <row r="1" spans="1:19" x14ac:dyDescent="0.25">
      <c r="A1" s="1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21"/>
    </row>
    <row r="2" spans="1:19" x14ac:dyDescent="0.25">
      <c r="A2" s="19"/>
      <c r="B2" s="14"/>
      <c r="C2" s="14"/>
      <c r="D2" s="14"/>
      <c r="E2" s="14"/>
      <c r="F2" s="14"/>
      <c r="G2" s="14"/>
      <c r="H2" s="14"/>
      <c r="I2" s="14"/>
      <c r="J2" s="24" t="s">
        <v>27</v>
      </c>
      <c r="K2" s="14"/>
      <c r="L2" s="14"/>
      <c r="M2" s="14"/>
      <c r="N2" s="14"/>
      <c r="O2" s="14"/>
      <c r="P2" s="14"/>
      <c r="Q2" s="14"/>
      <c r="R2" s="14"/>
      <c r="S2" s="22"/>
    </row>
    <row r="3" spans="1:19" x14ac:dyDescent="0.25">
      <c r="A3" s="19"/>
      <c r="B3" s="14"/>
      <c r="C3" s="14"/>
      <c r="D3" s="14"/>
      <c r="E3" s="14"/>
      <c r="F3" s="14"/>
      <c r="G3" s="14"/>
      <c r="H3" s="14"/>
      <c r="I3" s="14"/>
      <c r="J3" s="25">
        <v>14</v>
      </c>
      <c r="K3" s="14"/>
      <c r="L3" s="14"/>
      <c r="M3" s="14"/>
      <c r="N3" s="14"/>
      <c r="O3" s="14"/>
      <c r="P3" s="14"/>
      <c r="Q3" s="14"/>
      <c r="R3" s="14"/>
      <c r="S3" s="22"/>
    </row>
    <row r="4" spans="1:19" x14ac:dyDescent="0.25">
      <c r="A4" s="19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22"/>
    </row>
    <row r="5" spans="1:19" x14ac:dyDescent="0.25">
      <c r="A5" s="1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22"/>
    </row>
    <row r="6" spans="1:19" x14ac:dyDescent="0.25">
      <c r="A6" s="19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22"/>
    </row>
    <row r="7" spans="1:19" x14ac:dyDescent="0.25">
      <c r="A7" s="19"/>
      <c r="B7" s="14"/>
      <c r="C7" s="14"/>
      <c r="D7" s="9" t="s">
        <v>24</v>
      </c>
      <c r="E7" s="14"/>
      <c r="F7" s="14"/>
      <c r="G7" s="14"/>
      <c r="H7" s="14"/>
      <c r="I7" s="14"/>
      <c r="J7" s="7" t="s">
        <v>17</v>
      </c>
      <c r="K7" s="14"/>
      <c r="L7" s="14"/>
      <c r="M7" s="14"/>
      <c r="N7" s="15"/>
      <c r="O7" s="14"/>
      <c r="P7" s="11" t="s">
        <v>12</v>
      </c>
      <c r="Q7" s="14"/>
      <c r="R7" s="14"/>
      <c r="S7" s="22"/>
    </row>
    <row r="8" spans="1:19" x14ac:dyDescent="0.25">
      <c r="A8" s="19"/>
      <c r="B8" s="14"/>
      <c r="C8" s="14"/>
      <c r="D8" s="10" t="s">
        <v>28</v>
      </c>
      <c r="E8" s="14"/>
      <c r="F8" s="14"/>
      <c r="G8" s="14"/>
      <c r="H8" s="14"/>
      <c r="I8" s="14"/>
      <c r="J8" s="8" t="s">
        <v>28</v>
      </c>
      <c r="K8" s="14"/>
      <c r="L8" s="14"/>
      <c r="M8" s="14"/>
      <c r="N8" s="16"/>
      <c r="O8" s="14"/>
      <c r="P8" s="12" t="s">
        <v>29</v>
      </c>
      <c r="Q8" s="14"/>
      <c r="R8" s="14"/>
      <c r="S8" s="22"/>
    </row>
    <row r="9" spans="1:19" x14ac:dyDescent="0.25">
      <c r="A9" s="1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22"/>
    </row>
    <row r="10" spans="1:19" x14ac:dyDescent="0.25">
      <c r="A10" s="1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22"/>
    </row>
    <row r="11" spans="1:19" x14ac:dyDescent="0.25">
      <c r="A11" s="19"/>
      <c r="B11" s="9" t="s">
        <v>16</v>
      </c>
      <c r="C11" s="14"/>
      <c r="D11" s="9" t="s">
        <v>20</v>
      </c>
      <c r="E11" s="14"/>
      <c r="F11" s="9" t="s">
        <v>22</v>
      </c>
      <c r="G11" s="14"/>
      <c r="H11" s="7" t="s">
        <v>16</v>
      </c>
      <c r="I11" s="14"/>
      <c r="J11" s="7" t="s">
        <v>20</v>
      </c>
      <c r="K11" s="14"/>
      <c r="L11" s="7" t="s">
        <v>22</v>
      </c>
      <c r="M11" s="14"/>
      <c r="N11" s="11" t="s">
        <v>16</v>
      </c>
      <c r="O11" s="14"/>
      <c r="P11" s="11" t="s">
        <v>20</v>
      </c>
      <c r="Q11" s="14"/>
      <c r="R11" s="11" t="s">
        <v>22</v>
      </c>
      <c r="S11" s="22"/>
    </row>
    <row r="12" spans="1:19" x14ac:dyDescent="0.25">
      <c r="A12" s="19"/>
      <c r="B12" s="26" t="s">
        <v>30</v>
      </c>
      <c r="C12" s="14"/>
      <c r="D12" s="27" t="s">
        <v>30</v>
      </c>
      <c r="E12" s="14"/>
      <c r="F12" s="27" t="s">
        <v>31</v>
      </c>
      <c r="G12" s="14"/>
      <c r="H12" s="8" t="s">
        <v>32</v>
      </c>
      <c r="I12" s="14"/>
      <c r="J12" s="8" t="s">
        <v>30</v>
      </c>
      <c r="K12" s="14"/>
      <c r="L12" s="8" t="s">
        <v>32</v>
      </c>
      <c r="M12" s="14"/>
      <c r="N12" s="12" t="s">
        <v>33</v>
      </c>
      <c r="O12" s="14"/>
      <c r="P12" s="12" t="s">
        <v>34</v>
      </c>
      <c r="Q12" s="14"/>
      <c r="R12" s="12" t="s">
        <v>35</v>
      </c>
      <c r="S12" s="22"/>
    </row>
    <row r="13" spans="1:19" x14ac:dyDescent="0.25">
      <c r="A13" s="1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2"/>
    </row>
    <row r="14" spans="1:19" x14ac:dyDescent="0.25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3"/>
    </row>
    <row r="16" spans="1:19" x14ac:dyDescent="0.25">
      <c r="C16" s="67" t="s">
        <v>40</v>
      </c>
      <c r="D16" s="68"/>
      <c r="E16" s="2"/>
      <c r="F16" s="2"/>
      <c r="G16" s="2"/>
      <c r="H16" s="2"/>
      <c r="I16" s="2"/>
      <c r="J16" s="63" t="s">
        <v>40</v>
      </c>
      <c r="K16" s="64"/>
      <c r="L16" s="2"/>
      <c r="M16" s="2"/>
      <c r="N16" s="2"/>
      <c r="O16" s="2"/>
      <c r="P16" s="59" t="s">
        <v>40</v>
      </c>
      <c r="Q16" s="60"/>
    </row>
    <row r="17" spans="3:17" x14ac:dyDescent="0.25">
      <c r="C17" s="69">
        <f>-1/5 * LOG(1/5,2)-1/5 * LOG(1/5,2)-3/5 * LOG(3/5,2)</f>
        <v>1.3709505944546687</v>
      </c>
      <c r="D17" s="70"/>
      <c r="J17" s="65">
        <f>-2/5 * LOG(2/5,2)-1/5 * LOG(1/5,2)-2/5 * LOG(2/5,2)</f>
        <v>1.5219280948873621</v>
      </c>
      <c r="K17" s="66"/>
      <c r="P17" s="61">
        <f>-3/4 * LOG(3/4,2)-1/4 * LOG(1/4,2)-1 * LOG(1,2)</f>
        <v>0.81127812445913283</v>
      </c>
      <c r="Q17" s="62"/>
    </row>
    <row r="20" spans="3:17" ht="38.25" customHeight="1" x14ac:dyDescent="0.7">
      <c r="D20" s="71" t="s">
        <v>41</v>
      </c>
      <c r="E20" s="72"/>
      <c r="F20" s="29" t="s">
        <v>36</v>
      </c>
      <c r="G20" s="30"/>
      <c r="H20" s="31"/>
      <c r="I20" s="32" t="s">
        <v>37</v>
      </c>
      <c r="J20" s="33"/>
    </row>
    <row r="21" spans="3:17" ht="15.75" customHeight="1" x14ac:dyDescent="0.35">
      <c r="D21" s="73"/>
      <c r="E21" s="74"/>
      <c r="F21" s="34"/>
      <c r="G21" s="35"/>
      <c r="H21" s="37" t="s">
        <v>38</v>
      </c>
      <c r="I21" s="37"/>
      <c r="J21" s="36"/>
    </row>
    <row r="22" spans="3:17" x14ac:dyDescent="0.25">
      <c r="D22" s="81">
        <f>(-'Fórmula Entropia'!A7*LOG('Fórmula Entropia'!A7,2) - 'Fórmula Entropia'!C7 *LOG('Fórmula Entropia'!C7,2) - 'Fórmula Entropia'!E7 *LOG('Fórmula Entropia'!E7,2))-(5/14*1.37)-(5/14*1.52)-(4/14*0.81)</f>
        <v>0.26704756627708848</v>
      </c>
      <c r="E22" s="82"/>
    </row>
    <row r="23" spans="3:17" x14ac:dyDescent="0.25">
      <c r="D23" s="83"/>
      <c r="E23" s="84"/>
    </row>
  </sheetData>
  <mergeCells count="9">
    <mergeCell ref="D22:E23"/>
    <mergeCell ref="H21:I21"/>
    <mergeCell ref="C16:D16"/>
    <mergeCell ref="C17:D17"/>
    <mergeCell ref="J16:K16"/>
    <mergeCell ref="J17:K17"/>
    <mergeCell ref="P16:Q16"/>
    <mergeCell ref="P17:Q17"/>
    <mergeCell ref="D20:E2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2486-5716-477D-84A7-7F2CA38E4FDF}">
  <dimension ref="A1:T23"/>
  <sheetViews>
    <sheetView workbookViewId="0">
      <selection activeCell="L20" sqref="L20"/>
    </sheetView>
  </sheetViews>
  <sheetFormatPr defaultRowHeight="15" x14ac:dyDescent="0.25"/>
  <cols>
    <col min="1" max="1" width="4.7109375" bestFit="1" customWidth="1"/>
    <col min="3" max="3" width="10.140625" bestFit="1" customWidth="1"/>
    <col min="4" max="4" width="12" bestFit="1" customWidth="1"/>
    <col min="5" max="5" width="5.85546875" bestFit="1" customWidth="1"/>
    <col min="6" max="6" width="17.5703125" bestFit="1" customWidth="1"/>
    <col min="7" max="7" width="4.7109375" bestFit="1" customWidth="1"/>
    <col min="8" max="8" width="9.28515625" customWidth="1"/>
    <col min="9" max="10" width="17.5703125" bestFit="1" customWidth="1"/>
    <col min="11" max="11" width="5.85546875" bestFit="1" customWidth="1"/>
    <col min="13" max="13" width="4.7109375" bestFit="1" customWidth="1"/>
    <col min="15" max="15" width="10.140625" bestFit="1" customWidth="1"/>
    <col min="16" max="16" width="11.5703125" customWidth="1"/>
    <col min="17" max="17" width="8.7109375" customWidth="1"/>
  </cols>
  <sheetData>
    <row r="1" spans="1:20" x14ac:dyDescent="0.25">
      <c r="A1" s="1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1"/>
      <c r="N1" s="75"/>
      <c r="O1" s="75"/>
      <c r="P1" s="75"/>
      <c r="Q1" s="75"/>
      <c r="R1" s="75"/>
      <c r="S1" s="75"/>
      <c r="T1" s="75"/>
    </row>
    <row r="2" spans="1:20" x14ac:dyDescent="0.25">
      <c r="A2" s="19"/>
      <c r="B2" s="14"/>
      <c r="C2" s="14"/>
      <c r="D2" s="14"/>
      <c r="E2" s="14"/>
      <c r="F2" s="14"/>
      <c r="G2" s="14"/>
      <c r="H2" s="24" t="s">
        <v>8</v>
      </c>
      <c r="I2" s="14"/>
      <c r="J2" s="14"/>
      <c r="K2" s="14"/>
      <c r="L2" s="14"/>
      <c r="M2" s="22"/>
      <c r="N2" s="75"/>
      <c r="O2" s="75"/>
      <c r="P2" s="75"/>
      <c r="Q2" s="75"/>
      <c r="R2" s="75"/>
      <c r="S2" s="75"/>
      <c r="T2" s="75"/>
    </row>
    <row r="3" spans="1:20" x14ac:dyDescent="0.25">
      <c r="A3" s="19"/>
      <c r="B3" s="14"/>
      <c r="C3" s="14"/>
      <c r="D3" s="14"/>
      <c r="E3" s="14"/>
      <c r="F3" s="14"/>
      <c r="G3" s="14"/>
      <c r="H3" s="25">
        <v>14</v>
      </c>
      <c r="I3" s="14"/>
      <c r="J3" s="14"/>
      <c r="K3" s="14"/>
      <c r="L3" s="14"/>
      <c r="M3" s="22"/>
      <c r="N3" s="75"/>
      <c r="O3" s="75"/>
      <c r="P3" s="75"/>
      <c r="Q3" s="75"/>
      <c r="R3" s="75"/>
      <c r="S3" s="75"/>
      <c r="T3" s="75"/>
    </row>
    <row r="4" spans="1:20" x14ac:dyDescent="0.25">
      <c r="A4" s="19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22"/>
      <c r="N4" s="75"/>
      <c r="O4" s="75"/>
      <c r="P4" s="75"/>
      <c r="Q4" s="75"/>
      <c r="R4" s="75"/>
      <c r="S4" s="75"/>
      <c r="T4" s="75"/>
    </row>
    <row r="5" spans="1:20" x14ac:dyDescent="0.25">
      <c r="A5" s="1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22"/>
      <c r="N5" s="75"/>
      <c r="O5" s="75"/>
      <c r="P5" s="75"/>
      <c r="Q5" s="75"/>
      <c r="R5" s="75"/>
      <c r="S5" s="75"/>
      <c r="T5" s="75"/>
    </row>
    <row r="6" spans="1:20" x14ac:dyDescent="0.25">
      <c r="A6" s="19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22"/>
      <c r="N6" s="75"/>
      <c r="O6" s="75"/>
      <c r="P6" s="75"/>
      <c r="Q6" s="75"/>
      <c r="R6" s="75"/>
      <c r="S6" s="75"/>
      <c r="T6" s="75"/>
    </row>
    <row r="7" spans="1:20" x14ac:dyDescent="0.25">
      <c r="A7" s="19"/>
      <c r="B7" s="14"/>
      <c r="C7" s="14"/>
      <c r="D7" s="9" t="s">
        <v>13</v>
      </c>
      <c r="E7" s="14"/>
      <c r="F7" s="14"/>
      <c r="G7" s="14"/>
      <c r="H7" s="14"/>
      <c r="I7" s="14"/>
      <c r="J7" s="7" t="s">
        <v>19</v>
      </c>
      <c r="K7" s="14"/>
      <c r="L7" s="14"/>
      <c r="M7" s="22"/>
      <c r="N7" s="76"/>
      <c r="O7" s="75"/>
      <c r="P7" s="76"/>
      <c r="Q7" s="75"/>
      <c r="R7" s="75"/>
      <c r="S7" s="75"/>
      <c r="T7" s="75"/>
    </row>
    <row r="8" spans="1:20" x14ac:dyDescent="0.25">
      <c r="A8" s="19"/>
      <c r="B8" s="14"/>
      <c r="C8" s="14"/>
      <c r="D8" s="10" t="s">
        <v>42</v>
      </c>
      <c r="E8" s="14"/>
      <c r="F8" s="14"/>
      <c r="G8" s="14"/>
      <c r="H8" s="14"/>
      <c r="I8" s="14"/>
      <c r="J8" s="8" t="s">
        <v>42</v>
      </c>
      <c r="K8" s="14"/>
      <c r="L8" s="14"/>
      <c r="M8" s="22"/>
      <c r="N8" s="77"/>
      <c r="O8" s="75"/>
      <c r="P8" s="77"/>
      <c r="Q8" s="75"/>
      <c r="R8" s="75"/>
      <c r="S8" s="75"/>
      <c r="T8" s="75"/>
    </row>
    <row r="9" spans="1:20" x14ac:dyDescent="0.25">
      <c r="A9" s="1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22"/>
      <c r="N9" s="75"/>
      <c r="O9" s="75"/>
      <c r="P9" s="75"/>
      <c r="Q9" s="75"/>
      <c r="R9" s="75"/>
      <c r="S9" s="75"/>
      <c r="T9" s="75"/>
    </row>
    <row r="10" spans="1:20" x14ac:dyDescent="0.25">
      <c r="A10" s="1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22"/>
      <c r="N10" s="75"/>
      <c r="O10" s="75"/>
      <c r="P10" s="75"/>
      <c r="Q10" s="75"/>
      <c r="R10" s="75"/>
      <c r="S10" s="75"/>
      <c r="T10" s="75"/>
    </row>
    <row r="11" spans="1:20" x14ac:dyDescent="0.25">
      <c r="A11" s="19"/>
      <c r="B11" s="9" t="s">
        <v>16</v>
      </c>
      <c r="C11" s="14"/>
      <c r="D11" s="9" t="s">
        <v>20</v>
      </c>
      <c r="E11" s="14"/>
      <c r="F11" s="9" t="s">
        <v>22</v>
      </c>
      <c r="G11" s="14"/>
      <c r="H11" s="7" t="s">
        <v>16</v>
      </c>
      <c r="I11" s="14"/>
      <c r="J11" s="7" t="s">
        <v>20</v>
      </c>
      <c r="K11" s="14"/>
      <c r="L11" s="7" t="s">
        <v>22</v>
      </c>
      <c r="M11" s="22"/>
      <c r="N11" s="76"/>
      <c r="O11" s="75"/>
      <c r="P11" s="76"/>
      <c r="Q11" s="75"/>
      <c r="R11" s="76"/>
      <c r="S11" s="75"/>
      <c r="T11" s="75"/>
    </row>
    <row r="12" spans="1:20" x14ac:dyDescent="0.25">
      <c r="A12" s="19"/>
      <c r="B12" s="27">
        <v>0.5714285714285714</v>
      </c>
      <c r="C12" s="14"/>
      <c r="D12" s="27">
        <v>0.14285714285714285</v>
      </c>
      <c r="E12" s="14"/>
      <c r="F12" s="27">
        <v>0.2857142857142857</v>
      </c>
      <c r="G12" s="14"/>
      <c r="H12" s="8" t="s">
        <v>43</v>
      </c>
      <c r="I12" s="14"/>
      <c r="J12" s="8" t="s">
        <v>43</v>
      </c>
      <c r="K12" s="14"/>
      <c r="L12" s="8" t="s">
        <v>44</v>
      </c>
      <c r="M12" s="22"/>
      <c r="N12" s="77"/>
      <c r="O12" s="75"/>
      <c r="P12" s="77"/>
      <c r="Q12" s="75"/>
      <c r="R12" s="77"/>
      <c r="S12" s="75"/>
      <c r="T12" s="75"/>
    </row>
    <row r="13" spans="1:20" x14ac:dyDescent="0.25">
      <c r="A13" s="1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22"/>
      <c r="N13" s="75"/>
      <c r="O13" s="75"/>
      <c r="P13" s="75"/>
      <c r="Q13" s="75"/>
      <c r="R13" s="75"/>
      <c r="S13" s="75"/>
      <c r="T13" s="75"/>
    </row>
    <row r="14" spans="1:20" x14ac:dyDescent="0.25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3"/>
      <c r="N14" s="75"/>
      <c r="O14" s="75"/>
      <c r="P14" s="75"/>
      <c r="Q14" s="75"/>
      <c r="R14" s="75"/>
      <c r="S14" s="75"/>
      <c r="T14" s="75"/>
    </row>
    <row r="15" spans="1:20" x14ac:dyDescent="0.25">
      <c r="N15" s="75"/>
      <c r="O15" s="75"/>
      <c r="P15" s="75"/>
      <c r="Q15" s="75"/>
      <c r="R15" s="75"/>
      <c r="S15" s="75"/>
      <c r="T15" s="75"/>
    </row>
    <row r="16" spans="1:20" x14ac:dyDescent="0.25">
      <c r="C16" s="67" t="s">
        <v>40</v>
      </c>
      <c r="D16" s="68"/>
      <c r="E16" s="2"/>
      <c r="F16" s="2"/>
      <c r="G16" s="2"/>
      <c r="H16" s="2"/>
      <c r="I16" s="2"/>
      <c r="J16" s="63" t="s">
        <v>40</v>
      </c>
      <c r="K16" s="64"/>
      <c r="L16" s="2"/>
      <c r="M16" s="2"/>
      <c r="N16" s="78"/>
      <c r="O16" s="78"/>
      <c r="P16" s="79"/>
      <c r="Q16" s="79"/>
      <c r="R16" s="75"/>
      <c r="S16" s="75"/>
      <c r="T16" s="75"/>
    </row>
    <row r="17" spans="3:20" x14ac:dyDescent="0.25">
      <c r="C17" s="69">
        <f>-4/7 * LOG(4/7,2)-1/7 * LOG(1/7,2)-2/7 * LOG(2/7,2)</f>
        <v>1.3787834934861758</v>
      </c>
      <c r="D17" s="70"/>
      <c r="J17" s="65">
        <f>-2/7 * LOG(2/7,2)-2/7 * LOG(2/7,2)-3/7 * LOG(3/7,2)</f>
        <v>1.5566567074628228</v>
      </c>
      <c r="K17" s="66"/>
      <c r="N17" s="75"/>
      <c r="O17" s="75"/>
      <c r="P17" s="80"/>
      <c r="Q17" s="80"/>
      <c r="R17" s="75"/>
      <c r="S17" s="75"/>
      <c r="T17" s="75"/>
    </row>
    <row r="18" spans="3:20" x14ac:dyDescent="0.25">
      <c r="N18" s="75"/>
      <c r="O18" s="75"/>
      <c r="P18" s="75"/>
      <c r="Q18" s="75"/>
      <c r="R18" s="75"/>
      <c r="S18" s="75"/>
      <c r="T18" s="75"/>
    </row>
    <row r="19" spans="3:20" x14ac:dyDescent="0.25">
      <c r="N19" s="75"/>
      <c r="O19" s="75"/>
      <c r="P19" s="75"/>
      <c r="Q19" s="75"/>
      <c r="R19" s="75"/>
      <c r="S19" s="75"/>
      <c r="T19" s="75"/>
    </row>
    <row r="20" spans="3:20" ht="38.25" customHeight="1" x14ac:dyDescent="0.7">
      <c r="D20" s="71" t="s">
        <v>53</v>
      </c>
      <c r="E20" s="72"/>
      <c r="F20" s="29" t="s">
        <v>36</v>
      </c>
      <c r="G20" s="30"/>
      <c r="H20" s="31"/>
      <c r="I20" s="32" t="s">
        <v>37</v>
      </c>
      <c r="J20" s="33"/>
      <c r="N20" s="75"/>
      <c r="O20" s="75"/>
      <c r="P20" s="75"/>
      <c r="Q20" s="75"/>
      <c r="R20" s="75"/>
      <c r="S20" s="75"/>
      <c r="T20" s="75"/>
    </row>
    <row r="21" spans="3:20" ht="15.75" customHeight="1" x14ac:dyDescent="0.35">
      <c r="D21" s="73"/>
      <c r="E21" s="74"/>
      <c r="F21" s="34"/>
      <c r="G21" s="35"/>
      <c r="H21" s="37" t="s">
        <v>38</v>
      </c>
      <c r="I21" s="37"/>
      <c r="J21" s="36"/>
    </row>
    <row r="22" spans="3:20" x14ac:dyDescent="0.25">
      <c r="D22" s="81">
        <f>(-'Fórmula Entropia'!A7*LOG('Fórmula Entropia'!A7,2) - 'Fórmula Entropia'!C7 *LOG('Fórmula Entropia'!C7,2) - 'Fórmula Entropia'!E7 *LOG('Fórmula Entropia'!E7,2))-(7/14*1.38)-(7/14*1.56)</f>
        <v>6.0618994848517183E-2</v>
      </c>
      <c r="E22" s="82"/>
    </row>
    <row r="23" spans="3:20" x14ac:dyDescent="0.25">
      <c r="D23" s="83"/>
      <c r="E23" s="84"/>
    </row>
  </sheetData>
  <mergeCells count="9">
    <mergeCell ref="D20:E21"/>
    <mergeCell ref="H21:I21"/>
    <mergeCell ref="D22:E23"/>
    <mergeCell ref="C16:D16"/>
    <mergeCell ref="J16:K16"/>
    <mergeCell ref="P16:Q16"/>
    <mergeCell ref="C17:D17"/>
    <mergeCell ref="J17:K17"/>
    <mergeCell ref="P17:Q17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E2D4-4115-4D3A-BFF5-71AE43EC24BB}">
  <dimension ref="A1:S23"/>
  <sheetViews>
    <sheetView workbookViewId="0">
      <selection activeCell="J18" sqref="J18"/>
    </sheetView>
  </sheetViews>
  <sheetFormatPr defaultRowHeight="15" x14ac:dyDescent="0.25"/>
  <cols>
    <col min="1" max="1" width="4.7109375" bestFit="1" customWidth="1"/>
    <col min="3" max="3" width="10.140625" bestFit="1" customWidth="1"/>
    <col min="4" max="4" width="12" bestFit="1" customWidth="1"/>
    <col min="5" max="5" width="5.85546875" bestFit="1" customWidth="1"/>
    <col min="6" max="6" width="17.5703125" bestFit="1" customWidth="1"/>
    <col min="7" max="7" width="4.7109375" bestFit="1" customWidth="1"/>
    <col min="8" max="8" width="9.28515625" customWidth="1"/>
    <col min="9" max="10" width="17.5703125" bestFit="1" customWidth="1"/>
    <col min="11" max="11" width="5.85546875" bestFit="1" customWidth="1"/>
    <col min="13" max="13" width="4.7109375" bestFit="1" customWidth="1"/>
    <col min="15" max="15" width="10.140625" bestFit="1" customWidth="1"/>
    <col min="16" max="16" width="11.5703125" customWidth="1"/>
    <col min="17" max="17" width="8.7109375" customWidth="1"/>
  </cols>
  <sheetData>
    <row r="1" spans="1:19" x14ac:dyDescent="0.25">
      <c r="A1" s="1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21"/>
      <c r="N1" s="75"/>
      <c r="O1" s="75"/>
      <c r="P1" s="75"/>
      <c r="Q1" s="75"/>
      <c r="R1" s="75"/>
      <c r="S1" s="75"/>
    </row>
    <row r="2" spans="1:19" x14ac:dyDescent="0.25">
      <c r="A2" s="19"/>
      <c r="B2" s="14"/>
      <c r="C2" s="14"/>
      <c r="D2" s="14"/>
      <c r="E2" s="14"/>
      <c r="F2" s="14"/>
      <c r="G2" s="14"/>
      <c r="H2" s="24" t="s">
        <v>45</v>
      </c>
      <c r="I2" s="14"/>
      <c r="J2" s="14"/>
      <c r="K2" s="14"/>
      <c r="L2" s="14"/>
      <c r="M2" s="22"/>
      <c r="N2" s="75"/>
      <c r="O2" s="75"/>
      <c r="P2" s="75"/>
      <c r="Q2" s="75"/>
      <c r="R2" s="75"/>
      <c r="S2" s="75"/>
    </row>
    <row r="3" spans="1:19" x14ac:dyDescent="0.25">
      <c r="A3" s="19"/>
      <c r="B3" s="14"/>
      <c r="C3" s="14"/>
      <c r="D3" s="14"/>
      <c r="E3" s="14"/>
      <c r="F3" s="14"/>
      <c r="G3" s="14"/>
      <c r="H3" s="25">
        <v>14</v>
      </c>
      <c r="I3" s="14"/>
      <c r="J3" s="14"/>
      <c r="K3" s="14"/>
      <c r="L3" s="14"/>
      <c r="M3" s="22"/>
      <c r="N3" s="75"/>
      <c r="O3" s="75"/>
      <c r="P3" s="75"/>
      <c r="Q3" s="75"/>
      <c r="R3" s="75"/>
      <c r="S3" s="75"/>
    </row>
    <row r="4" spans="1:19" x14ac:dyDescent="0.25">
      <c r="A4" s="19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22"/>
      <c r="N4" s="75"/>
      <c r="O4" s="75"/>
      <c r="P4" s="75"/>
      <c r="Q4" s="75"/>
      <c r="R4" s="75"/>
      <c r="S4" s="75"/>
    </row>
    <row r="5" spans="1:19" x14ac:dyDescent="0.25">
      <c r="A5" s="1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22"/>
      <c r="N5" s="75"/>
      <c r="O5" s="75"/>
      <c r="P5" s="75"/>
      <c r="Q5" s="75"/>
      <c r="R5" s="75"/>
      <c r="S5" s="75"/>
    </row>
    <row r="6" spans="1:19" x14ac:dyDescent="0.25">
      <c r="A6" s="19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22"/>
      <c r="N6" s="75"/>
      <c r="O6" s="75"/>
      <c r="P6" s="75"/>
      <c r="Q6" s="75"/>
      <c r="R6" s="75"/>
      <c r="S6" s="75"/>
    </row>
    <row r="7" spans="1:19" x14ac:dyDescent="0.25">
      <c r="A7" s="19"/>
      <c r="B7" s="14"/>
      <c r="C7" s="14"/>
      <c r="D7" s="9" t="s">
        <v>14</v>
      </c>
      <c r="E7" s="14"/>
      <c r="F7" s="14"/>
      <c r="G7" s="14"/>
      <c r="H7" s="14"/>
      <c r="I7" s="14"/>
      <c r="J7" s="7" t="s">
        <v>23</v>
      </c>
      <c r="K7" s="14"/>
      <c r="L7" s="14"/>
      <c r="M7" s="22"/>
      <c r="N7" s="76"/>
      <c r="O7" s="75"/>
      <c r="P7" s="76"/>
      <c r="Q7" s="75"/>
      <c r="R7" s="75"/>
      <c r="S7" s="75"/>
    </row>
    <row r="8" spans="1:19" x14ac:dyDescent="0.25">
      <c r="A8" s="19"/>
      <c r="B8" s="14"/>
      <c r="C8" s="14"/>
      <c r="D8" s="10" t="s">
        <v>46</v>
      </c>
      <c r="E8" s="14"/>
      <c r="F8" s="14"/>
      <c r="G8" s="14"/>
      <c r="H8" s="14"/>
      <c r="I8" s="14"/>
      <c r="J8" s="8" t="s">
        <v>47</v>
      </c>
      <c r="K8" s="14"/>
      <c r="L8" s="14"/>
      <c r="M8" s="22"/>
      <c r="N8" s="77"/>
      <c r="O8" s="75"/>
      <c r="P8" s="77"/>
      <c r="Q8" s="75"/>
      <c r="R8" s="75"/>
      <c r="S8" s="75"/>
    </row>
    <row r="9" spans="1:19" x14ac:dyDescent="0.25">
      <c r="A9" s="1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22"/>
      <c r="N9" s="75"/>
      <c r="O9" s="75"/>
      <c r="P9" s="75"/>
      <c r="Q9" s="75"/>
      <c r="R9" s="75"/>
      <c r="S9" s="75"/>
    </row>
    <row r="10" spans="1:19" x14ac:dyDescent="0.25">
      <c r="A10" s="1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22"/>
      <c r="N10" s="75"/>
      <c r="O10" s="75"/>
      <c r="P10" s="75"/>
      <c r="Q10" s="75"/>
      <c r="R10" s="75"/>
      <c r="S10" s="75"/>
    </row>
    <row r="11" spans="1:19" x14ac:dyDescent="0.25">
      <c r="A11" s="19"/>
      <c r="B11" s="9" t="s">
        <v>16</v>
      </c>
      <c r="C11" s="14"/>
      <c r="D11" s="9" t="s">
        <v>20</v>
      </c>
      <c r="E11" s="14"/>
      <c r="F11" s="9" t="s">
        <v>22</v>
      </c>
      <c r="G11" s="14"/>
      <c r="H11" s="7" t="s">
        <v>16</v>
      </c>
      <c r="I11" s="14"/>
      <c r="J11" s="7" t="s">
        <v>20</v>
      </c>
      <c r="K11" s="14"/>
      <c r="L11" s="7" t="s">
        <v>22</v>
      </c>
      <c r="M11" s="22"/>
      <c r="N11" s="76"/>
      <c r="O11" s="75"/>
      <c r="P11" s="76"/>
      <c r="Q11" s="75"/>
      <c r="R11" s="76"/>
      <c r="S11" s="75"/>
    </row>
    <row r="12" spans="1:19" x14ac:dyDescent="0.25">
      <c r="A12" s="19"/>
      <c r="B12" s="10" t="s">
        <v>48</v>
      </c>
      <c r="C12" s="14"/>
      <c r="D12" s="10" t="s">
        <v>49</v>
      </c>
      <c r="E12" s="14"/>
      <c r="F12" s="10" t="s">
        <v>50</v>
      </c>
      <c r="G12" s="14"/>
      <c r="H12" s="8" t="s">
        <v>35</v>
      </c>
      <c r="I12" s="14"/>
      <c r="J12" s="8" t="s">
        <v>51</v>
      </c>
      <c r="K12" s="14"/>
      <c r="L12" s="8" t="s">
        <v>52</v>
      </c>
      <c r="M12" s="22"/>
      <c r="N12" s="77"/>
      <c r="O12" s="75"/>
      <c r="P12" s="77"/>
      <c r="Q12" s="75"/>
      <c r="R12" s="77"/>
      <c r="S12" s="75"/>
    </row>
    <row r="13" spans="1:19" x14ac:dyDescent="0.25">
      <c r="A13" s="1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22"/>
      <c r="N13" s="75"/>
      <c r="O13" s="75"/>
      <c r="P13" s="75"/>
      <c r="Q13" s="75"/>
      <c r="R13" s="75"/>
      <c r="S13" s="75"/>
    </row>
    <row r="14" spans="1:19" x14ac:dyDescent="0.25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3"/>
      <c r="N14" s="75"/>
      <c r="O14" s="75"/>
      <c r="P14" s="75"/>
      <c r="Q14" s="75"/>
      <c r="R14" s="75"/>
      <c r="S14" s="75"/>
    </row>
    <row r="15" spans="1:19" x14ac:dyDescent="0.25">
      <c r="N15" s="75"/>
      <c r="O15" s="75"/>
      <c r="P15" s="75"/>
      <c r="Q15" s="75"/>
      <c r="R15" s="75"/>
      <c r="S15" s="75"/>
    </row>
    <row r="16" spans="1:19" x14ac:dyDescent="0.25">
      <c r="C16" s="67" t="s">
        <v>40</v>
      </c>
      <c r="D16" s="68"/>
      <c r="E16" s="2"/>
      <c r="F16" s="2"/>
      <c r="G16" s="2"/>
      <c r="H16" s="2"/>
      <c r="I16" s="2"/>
      <c r="J16" s="63" t="s">
        <v>40</v>
      </c>
      <c r="K16" s="64"/>
      <c r="L16" s="2"/>
      <c r="M16" s="2"/>
      <c r="N16" s="78"/>
      <c r="O16" s="78"/>
      <c r="P16" s="79"/>
      <c r="Q16" s="79"/>
      <c r="R16" s="75"/>
      <c r="S16" s="75"/>
    </row>
    <row r="17" spans="3:19" x14ac:dyDescent="0.25">
      <c r="C17" s="69">
        <f>-6/11 * LOG(6/11,2)-2/11 * LOG(2/11,2)-3/11 * LOG(3/11,2)</f>
        <v>1.4353713907745331</v>
      </c>
      <c r="D17" s="70"/>
      <c r="J17" s="65">
        <f>-1 * LOG(1,2)-1/3 * LOG(1/3,2)-2/3 * LOG(2/3,2)</f>
        <v>0.91829583405448956</v>
      </c>
      <c r="K17" s="66"/>
      <c r="N17" s="75"/>
      <c r="O17" s="75"/>
      <c r="P17" s="80"/>
      <c r="Q17" s="80"/>
      <c r="R17" s="75"/>
      <c r="S17" s="75"/>
    </row>
    <row r="18" spans="3:19" x14ac:dyDescent="0.25">
      <c r="N18" s="75"/>
      <c r="O18" s="75"/>
      <c r="P18" s="75"/>
      <c r="Q18" s="75"/>
      <c r="R18" s="75"/>
      <c r="S18" s="75"/>
    </row>
    <row r="19" spans="3:19" x14ac:dyDescent="0.25">
      <c r="N19" s="75"/>
      <c r="O19" s="75"/>
      <c r="P19" s="75"/>
      <c r="Q19" s="75"/>
      <c r="R19" s="75"/>
      <c r="S19" s="75"/>
    </row>
    <row r="20" spans="3:19" ht="38.25" customHeight="1" x14ac:dyDescent="0.7">
      <c r="D20" s="71" t="s">
        <v>54</v>
      </c>
      <c r="E20" s="72"/>
      <c r="F20" s="29" t="s">
        <v>36</v>
      </c>
      <c r="G20" s="30"/>
      <c r="H20" s="31"/>
      <c r="I20" s="32" t="s">
        <v>37</v>
      </c>
      <c r="J20" s="33"/>
      <c r="N20" s="75"/>
      <c r="O20" s="75"/>
      <c r="P20" s="75"/>
      <c r="Q20" s="75"/>
      <c r="R20" s="75"/>
      <c r="S20" s="75"/>
    </row>
    <row r="21" spans="3:19" ht="15.75" customHeight="1" x14ac:dyDescent="0.35">
      <c r="D21" s="73"/>
      <c r="E21" s="74"/>
      <c r="F21" s="34"/>
      <c r="G21" s="35"/>
      <c r="H21" s="37" t="s">
        <v>38</v>
      </c>
      <c r="I21" s="37"/>
      <c r="J21" s="36"/>
      <c r="N21" s="75"/>
      <c r="O21" s="75"/>
      <c r="P21" s="75"/>
      <c r="Q21" s="75"/>
      <c r="R21" s="75"/>
      <c r="S21" s="75"/>
    </row>
    <row r="22" spans="3:19" x14ac:dyDescent="0.25">
      <c r="D22" s="81">
        <f>(-'Fórmula Entropia'!A7*LOG('Fórmula Entropia'!A7,2) - 'Fórmula Entropia'!C7 *LOG('Fórmula Entropia'!C7,2) - 'Fórmula Entropia'!E7 *LOG('Fórmula Entropia'!E7,2))-(11/14*1.44)-(3/14*0.92)</f>
        <v>0.20204756627708856</v>
      </c>
      <c r="E22" s="82"/>
    </row>
    <row r="23" spans="3:19" x14ac:dyDescent="0.25">
      <c r="D23" s="83"/>
      <c r="E23" s="84"/>
    </row>
  </sheetData>
  <mergeCells count="9">
    <mergeCell ref="D20:E21"/>
    <mergeCell ref="H21:I21"/>
    <mergeCell ref="D22:E23"/>
    <mergeCell ref="C16:D16"/>
    <mergeCell ref="J16:K16"/>
    <mergeCell ref="P16:Q16"/>
    <mergeCell ref="C17:D17"/>
    <mergeCell ref="J17:K17"/>
    <mergeCell ref="P17:Q17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8CD8A-1950-4B32-83C9-4F763F81BB0C}">
  <dimension ref="A1:S23"/>
  <sheetViews>
    <sheetView tabSelected="1" workbookViewId="0">
      <selection activeCell="N20" sqref="N20"/>
    </sheetView>
  </sheetViews>
  <sheetFormatPr defaultRowHeight="15" x14ac:dyDescent="0.25"/>
  <cols>
    <col min="1" max="1" width="4.7109375" bestFit="1" customWidth="1"/>
    <col min="3" max="3" width="10.140625" bestFit="1" customWidth="1"/>
    <col min="4" max="4" width="12" bestFit="1" customWidth="1"/>
    <col min="5" max="5" width="5.85546875" bestFit="1" customWidth="1"/>
    <col min="6" max="6" width="17.5703125" bestFit="1" customWidth="1"/>
    <col min="7" max="7" width="4.7109375" bestFit="1" customWidth="1"/>
    <col min="8" max="8" width="9.28515625" customWidth="1"/>
    <col min="9" max="10" width="17.5703125" bestFit="1" customWidth="1"/>
    <col min="11" max="11" width="5.85546875" bestFit="1" customWidth="1"/>
    <col min="13" max="13" width="4.7109375" bestFit="1" customWidth="1"/>
    <col min="15" max="15" width="10.140625" bestFit="1" customWidth="1"/>
    <col min="16" max="16" width="19.5703125" bestFit="1" customWidth="1"/>
    <col min="17" max="17" width="8.7109375" customWidth="1"/>
  </cols>
  <sheetData>
    <row r="1" spans="1:19" x14ac:dyDescent="0.25">
      <c r="A1" s="1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21"/>
    </row>
    <row r="2" spans="1:19" x14ac:dyDescent="0.25">
      <c r="A2" s="19"/>
      <c r="B2" s="14"/>
      <c r="C2" s="14"/>
      <c r="D2" s="14"/>
      <c r="E2" s="14"/>
      <c r="F2" s="14"/>
      <c r="G2" s="14"/>
      <c r="H2" s="14"/>
      <c r="I2" s="14"/>
      <c r="J2" s="24" t="s">
        <v>10</v>
      </c>
      <c r="K2" s="14"/>
      <c r="L2" s="14"/>
      <c r="M2" s="14"/>
      <c r="N2" s="14"/>
      <c r="O2" s="14"/>
      <c r="P2" s="14"/>
      <c r="Q2" s="14"/>
      <c r="R2" s="14"/>
      <c r="S2" s="22"/>
    </row>
    <row r="3" spans="1:19" x14ac:dyDescent="0.25">
      <c r="A3" s="19"/>
      <c r="B3" s="14"/>
      <c r="C3" s="14"/>
      <c r="D3" s="14"/>
      <c r="E3" s="14"/>
      <c r="F3" s="14"/>
      <c r="G3" s="14"/>
      <c r="H3" s="14"/>
      <c r="I3" s="14"/>
      <c r="J3" s="25">
        <v>14</v>
      </c>
      <c r="K3" s="14"/>
      <c r="L3" s="14"/>
      <c r="M3" s="14"/>
      <c r="N3" s="14"/>
      <c r="O3" s="14"/>
      <c r="P3" s="14"/>
      <c r="Q3" s="14"/>
      <c r="R3" s="14"/>
      <c r="S3" s="22"/>
    </row>
    <row r="4" spans="1:19" x14ac:dyDescent="0.25">
      <c r="A4" s="19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22"/>
    </row>
    <row r="5" spans="1:19" x14ac:dyDescent="0.25">
      <c r="A5" s="19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22"/>
    </row>
    <row r="6" spans="1:19" x14ac:dyDescent="0.25">
      <c r="A6" s="19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22"/>
    </row>
    <row r="7" spans="1:19" x14ac:dyDescent="0.25">
      <c r="A7" s="19"/>
      <c r="B7" s="14"/>
      <c r="C7" s="14"/>
      <c r="D7" s="9" t="s">
        <v>56</v>
      </c>
      <c r="E7" s="14"/>
      <c r="F7" s="14"/>
      <c r="G7" s="14"/>
      <c r="H7" s="14"/>
      <c r="I7" s="14"/>
      <c r="J7" s="7" t="s">
        <v>21</v>
      </c>
      <c r="K7" s="14"/>
      <c r="L7" s="14"/>
      <c r="M7" s="14"/>
      <c r="N7" s="15"/>
      <c r="O7" s="14"/>
      <c r="P7" s="11" t="s">
        <v>18</v>
      </c>
      <c r="Q7" s="14"/>
      <c r="R7" s="14"/>
      <c r="S7" s="22"/>
    </row>
    <row r="8" spans="1:19" x14ac:dyDescent="0.25">
      <c r="A8" s="19"/>
      <c r="B8" s="14"/>
      <c r="C8" s="14"/>
      <c r="D8" s="10" t="s">
        <v>47</v>
      </c>
      <c r="E8" s="14"/>
      <c r="F8" s="14"/>
      <c r="G8" s="14"/>
      <c r="H8" s="14"/>
      <c r="I8" s="14"/>
      <c r="J8" s="8" t="s">
        <v>42</v>
      </c>
      <c r="K8" s="14"/>
      <c r="L8" s="14"/>
      <c r="M8" s="14"/>
      <c r="N8" s="16"/>
      <c r="O8" s="14"/>
      <c r="P8" s="12" t="s">
        <v>29</v>
      </c>
      <c r="Q8" s="14"/>
      <c r="R8" s="14"/>
      <c r="S8" s="22"/>
    </row>
    <row r="9" spans="1:19" x14ac:dyDescent="0.25">
      <c r="A9" s="19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22"/>
    </row>
    <row r="10" spans="1:19" x14ac:dyDescent="0.25">
      <c r="A10" s="19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22"/>
    </row>
    <row r="11" spans="1:19" x14ac:dyDescent="0.25">
      <c r="A11" s="19"/>
      <c r="B11" s="9" t="s">
        <v>16</v>
      </c>
      <c r="C11" s="14"/>
      <c r="D11" s="9" t="s">
        <v>20</v>
      </c>
      <c r="E11" s="14"/>
      <c r="F11" s="9" t="s">
        <v>22</v>
      </c>
      <c r="G11" s="14"/>
      <c r="H11" s="7" t="s">
        <v>16</v>
      </c>
      <c r="I11" s="14"/>
      <c r="J11" s="7" t="s">
        <v>20</v>
      </c>
      <c r="K11" s="14"/>
      <c r="L11" s="7" t="s">
        <v>22</v>
      </c>
      <c r="M11" s="14"/>
      <c r="N11" s="11" t="s">
        <v>16</v>
      </c>
      <c r="O11" s="14"/>
      <c r="P11" s="11" t="s">
        <v>20</v>
      </c>
      <c r="Q11" s="14"/>
      <c r="R11" s="11" t="s">
        <v>22</v>
      </c>
      <c r="S11" s="22"/>
    </row>
    <row r="12" spans="1:19" x14ac:dyDescent="0.25">
      <c r="A12" s="19"/>
      <c r="B12" s="10" t="s">
        <v>57</v>
      </c>
      <c r="C12" s="14"/>
      <c r="D12" s="10" t="s">
        <v>35</v>
      </c>
      <c r="E12" s="14"/>
      <c r="F12" s="10" t="s">
        <v>35</v>
      </c>
      <c r="G12" s="14"/>
      <c r="H12" s="8" t="s">
        <v>58</v>
      </c>
      <c r="I12" s="14"/>
      <c r="J12" s="8" t="s">
        <v>58</v>
      </c>
      <c r="K12" s="14"/>
      <c r="L12" s="8" t="s">
        <v>59</v>
      </c>
      <c r="M12" s="14"/>
      <c r="N12" s="12" t="s">
        <v>60</v>
      </c>
      <c r="O12" s="14"/>
      <c r="P12" s="12" t="s">
        <v>60</v>
      </c>
      <c r="Q12" s="14"/>
      <c r="R12" s="12" t="s">
        <v>35</v>
      </c>
      <c r="S12" s="22"/>
    </row>
    <row r="13" spans="1:19" x14ac:dyDescent="0.25">
      <c r="A13" s="19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22"/>
    </row>
    <row r="14" spans="1:19" x14ac:dyDescent="0.25">
      <c r="A14" s="20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3"/>
    </row>
    <row r="16" spans="1:19" x14ac:dyDescent="0.25">
      <c r="C16" s="67" t="s">
        <v>40</v>
      </c>
      <c r="D16" s="68"/>
      <c r="E16" s="2"/>
      <c r="F16" s="2"/>
      <c r="G16" s="2"/>
      <c r="H16" s="2"/>
      <c r="I16" s="2"/>
      <c r="J16" s="63" t="s">
        <v>40</v>
      </c>
      <c r="K16" s="64"/>
      <c r="L16" s="2"/>
      <c r="M16" s="2"/>
      <c r="N16" s="2"/>
      <c r="O16" s="2"/>
      <c r="P16" s="59" t="s">
        <v>40</v>
      </c>
      <c r="Q16" s="60"/>
    </row>
    <row r="17" spans="3:17" x14ac:dyDescent="0.25">
      <c r="C17" s="69">
        <f>-3/3 * LOG(3/3,2)</f>
        <v>0</v>
      </c>
      <c r="D17" s="70"/>
      <c r="J17" s="65">
        <f>-1/7 * LOG(1/7,2)-1/7 * LOG(1/7,2)-5/7 * LOG(5/7,2)</f>
        <v>1.1488348542809168</v>
      </c>
      <c r="K17" s="66"/>
      <c r="P17" s="61">
        <f>-2/4 * LOG(2/4,2)-2/4 * LOG(2/4,2)-1 * LOG(1,2)</f>
        <v>1</v>
      </c>
      <c r="Q17" s="62"/>
    </row>
    <row r="20" spans="3:17" ht="38.25" customHeight="1" x14ac:dyDescent="0.7">
      <c r="D20" s="71" t="s">
        <v>55</v>
      </c>
      <c r="E20" s="72"/>
      <c r="F20" s="29" t="s">
        <v>36</v>
      </c>
      <c r="G20" s="30"/>
      <c r="H20" s="31"/>
      <c r="I20" s="32" t="s">
        <v>37</v>
      </c>
      <c r="J20" s="33"/>
    </row>
    <row r="21" spans="3:17" ht="15.75" customHeight="1" x14ac:dyDescent="0.35">
      <c r="D21" s="73"/>
      <c r="E21" s="74"/>
      <c r="F21" s="34"/>
      <c r="G21" s="35"/>
      <c r="H21" s="37" t="s">
        <v>38</v>
      </c>
      <c r="I21" s="37"/>
      <c r="J21" s="36"/>
    </row>
    <row r="22" spans="3:17" x14ac:dyDescent="0.25">
      <c r="D22" s="81">
        <f>(-'Fórmula Entropia'!A7*LOG('Fórmula Entropia'!A7,2) - 'Fórmula Entropia'!C7 *LOG('Fórmula Entropia'!C7,2) - 'Fórmula Entropia'!E7 *LOG('Fórmula Entropia'!E7,2))-(3/14*0)-(7/14*1.15)-(4/14*1)</f>
        <v>0.6699047091342315</v>
      </c>
      <c r="E22" s="82"/>
    </row>
    <row r="23" spans="3:17" x14ac:dyDescent="0.25">
      <c r="D23" s="83"/>
      <c r="E23" s="84"/>
    </row>
  </sheetData>
  <mergeCells count="9">
    <mergeCell ref="D20:E21"/>
    <mergeCell ref="H21:I21"/>
    <mergeCell ref="D22:E23"/>
    <mergeCell ref="C16:D16"/>
    <mergeCell ref="J16:K16"/>
    <mergeCell ref="P16:Q16"/>
    <mergeCell ref="C17:D17"/>
    <mergeCell ref="J17:K17"/>
    <mergeCell ref="P17:Q17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tabela_credito_historica</vt:lpstr>
      <vt:lpstr>Fórmula Entropia</vt:lpstr>
      <vt:lpstr>ganho da história de crédito</vt:lpstr>
      <vt:lpstr>ganho da dívida</vt:lpstr>
      <vt:lpstr>ganho da garantia</vt:lpstr>
      <vt:lpstr>ganho da renda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ALVES DE SOUSA</dc:creator>
  <cp:lastModifiedBy>ANDERSON ALVES DE SOUSA</cp:lastModifiedBy>
  <dcterms:created xsi:type="dcterms:W3CDTF">2020-04-11T02:21:33Z</dcterms:created>
  <dcterms:modified xsi:type="dcterms:W3CDTF">2020-04-12T03:19:27Z</dcterms:modified>
</cp:coreProperties>
</file>