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WNCC\Computer_Science\"/>
    </mc:Choice>
  </mc:AlternateContent>
  <xr:revisionPtr revIDLastSave="0" documentId="13_ncr:1_{5ECA396D-BE45-4D95-B22D-5258A5B33E49}" xr6:coauthVersionLast="47" xr6:coauthVersionMax="47" xr10:uidLastSave="{00000000-0000-0000-0000-000000000000}"/>
  <bookViews>
    <workbookView xWindow="-30480" yWindow="1130" windowWidth="28800" windowHeight="19910" xr2:uid="{00000000-000D-0000-FFFF-FFFF00000000}"/>
  </bookViews>
  <sheets>
    <sheet name="Fa25" sheetId="3" r:id="rId1"/>
  </sheets>
  <definedNames>
    <definedName name="_Toc160869447" localSheetId="0">'Fa25'!$H$32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7" i="3" l="1"/>
  <c r="M117" i="3" s="1"/>
  <c r="K117" i="3"/>
  <c r="M116" i="3"/>
  <c r="L116" i="3"/>
  <c r="K116" i="3"/>
  <c r="K113" i="3"/>
  <c r="L171" i="3"/>
  <c r="K171" i="3"/>
  <c r="L170" i="3"/>
  <c r="M170" i="3" s="1"/>
  <c r="K170" i="3"/>
  <c r="L160" i="3"/>
  <c r="K160" i="3"/>
  <c r="L159" i="3"/>
  <c r="K159" i="3"/>
  <c r="L149" i="3"/>
  <c r="K149" i="3"/>
  <c r="L148" i="3"/>
  <c r="K148" i="3"/>
  <c r="L138" i="3"/>
  <c r="K138" i="3"/>
  <c r="L137" i="3"/>
  <c r="K137" i="3"/>
  <c r="L127" i="3"/>
  <c r="K127" i="3"/>
  <c r="L126" i="3"/>
  <c r="K126" i="3"/>
  <c r="L114" i="3"/>
  <c r="K114" i="3"/>
  <c r="L113" i="3"/>
  <c r="L104" i="3"/>
  <c r="K104" i="3"/>
  <c r="L103" i="3"/>
  <c r="K103" i="3"/>
  <c r="L93" i="3"/>
  <c r="K93" i="3"/>
  <c r="L92" i="3"/>
  <c r="K92" i="3"/>
  <c r="L71" i="3"/>
  <c r="K71" i="3"/>
  <c r="L70" i="3"/>
  <c r="K70" i="3"/>
  <c r="L60" i="3"/>
  <c r="M60" i="3" s="1"/>
  <c r="K60" i="3"/>
  <c r="L59" i="3"/>
  <c r="K59" i="3"/>
  <c r="L27" i="3"/>
  <c r="K27" i="3"/>
  <c r="L38" i="3"/>
  <c r="K38" i="3"/>
  <c r="L37" i="3"/>
  <c r="K37" i="3"/>
  <c r="L49" i="3"/>
  <c r="K49" i="3"/>
  <c r="L48" i="3"/>
  <c r="M48" i="3" s="1"/>
  <c r="K48" i="3"/>
  <c r="K17" i="3"/>
  <c r="L17" i="3"/>
  <c r="K18" i="3"/>
  <c r="K19" i="3"/>
  <c r="L19" i="3"/>
  <c r="M19" i="3" s="1"/>
  <c r="K20" i="3"/>
  <c r="L20" i="3"/>
  <c r="M20" i="3" s="1"/>
  <c r="K21" i="3"/>
  <c r="L21" i="3"/>
  <c r="M21" i="3" s="1"/>
  <c r="K81" i="3"/>
  <c r="L81" i="3"/>
  <c r="K82" i="3"/>
  <c r="L82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K161" i="3"/>
  <c r="E161" i="3"/>
  <c r="L161" i="3" s="1"/>
  <c r="L158" i="3"/>
  <c r="K158" i="3"/>
  <c r="E7" i="3"/>
  <c r="L7" i="3" s="1"/>
  <c r="L129" i="3"/>
  <c r="L130" i="3"/>
  <c r="L131" i="3"/>
  <c r="L132" i="3"/>
  <c r="K107" i="3"/>
  <c r="L107" i="3"/>
  <c r="K108" i="3"/>
  <c r="L108" i="3"/>
  <c r="K109" i="3"/>
  <c r="L109" i="3"/>
  <c r="K110" i="3"/>
  <c r="L110" i="3"/>
  <c r="K154" i="3"/>
  <c r="L154" i="3"/>
  <c r="M154" i="3" s="1"/>
  <c r="K155" i="3"/>
  <c r="L155" i="3"/>
  <c r="L173" i="3"/>
  <c r="L174" i="3"/>
  <c r="L175" i="3"/>
  <c r="L176" i="3"/>
  <c r="K6" i="3"/>
  <c r="L6" i="3"/>
  <c r="K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M82" i="3" l="1"/>
  <c r="M70" i="3"/>
  <c r="M49" i="3"/>
  <c r="M17" i="3"/>
  <c r="M104" i="3"/>
  <c r="M71" i="3"/>
  <c r="M114" i="3"/>
  <c r="M149" i="3"/>
  <c r="M38" i="3"/>
  <c r="M160" i="3"/>
  <c r="M137" i="3"/>
  <c r="M159" i="3"/>
  <c r="M27" i="3"/>
  <c r="M93" i="3"/>
  <c r="M59" i="3"/>
  <c r="M138" i="3"/>
  <c r="M171" i="3"/>
  <c r="M126" i="3"/>
  <c r="M127" i="3"/>
  <c r="M103" i="3"/>
  <c r="M37" i="3"/>
  <c r="M92" i="3"/>
  <c r="M148" i="3"/>
  <c r="M81" i="3"/>
  <c r="M113" i="3"/>
  <c r="M13" i="3"/>
  <c r="M110" i="3"/>
  <c r="M165" i="3"/>
  <c r="M162" i="3"/>
  <c r="K168" i="3"/>
  <c r="M163" i="3"/>
  <c r="M164" i="3"/>
  <c r="M158" i="3"/>
  <c r="M166" i="3"/>
  <c r="M161" i="3"/>
  <c r="M167" i="3"/>
  <c r="M107" i="3"/>
  <c r="L168" i="3"/>
  <c r="M108" i="3"/>
  <c r="M8" i="3"/>
  <c r="M155" i="3"/>
  <c r="M109" i="3"/>
  <c r="M9" i="3"/>
  <c r="M12" i="3"/>
  <c r="M6" i="3"/>
  <c r="M10" i="3"/>
  <c r="M14" i="3"/>
  <c r="M7" i="3"/>
  <c r="M11" i="3"/>
  <c r="E172" i="3"/>
  <c r="L172" i="3" s="1"/>
  <c r="M168" i="3" l="1"/>
  <c r="N168" i="3" s="1"/>
  <c r="K172" i="3"/>
  <c r="M172" i="3" s="1"/>
  <c r="K173" i="3"/>
  <c r="M173" i="3" s="1"/>
  <c r="K174" i="3"/>
  <c r="M174" i="3" s="1"/>
  <c r="K175" i="3"/>
  <c r="M175" i="3" s="1"/>
  <c r="K176" i="3"/>
  <c r="M176" i="3" s="1"/>
  <c r="K177" i="3"/>
  <c r="L177" i="3"/>
  <c r="M177" i="3" s="1"/>
  <c r="K178" i="3"/>
  <c r="L178" i="3"/>
  <c r="K150" i="3"/>
  <c r="K151" i="3"/>
  <c r="L151" i="3"/>
  <c r="K152" i="3"/>
  <c r="L152" i="3"/>
  <c r="K153" i="3"/>
  <c r="L153" i="3"/>
  <c r="K156" i="3"/>
  <c r="L156" i="3"/>
  <c r="K128" i="3"/>
  <c r="K129" i="3"/>
  <c r="M129" i="3" s="1"/>
  <c r="K130" i="3"/>
  <c r="M130" i="3" s="1"/>
  <c r="K131" i="3"/>
  <c r="M131" i="3" s="1"/>
  <c r="K132" i="3"/>
  <c r="M132" i="3" s="1"/>
  <c r="K133" i="3"/>
  <c r="L133" i="3"/>
  <c r="K134" i="3"/>
  <c r="L134" i="3"/>
  <c r="K105" i="3"/>
  <c r="K106" i="3"/>
  <c r="L106" i="3"/>
  <c r="K83" i="3"/>
  <c r="K84" i="3"/>
  <c r="L84" i="3"/>
  <c r="K85" i="3"/>
  <c r="L85" i="3"/>
  <c r="K86" i="3"/>
  <c r="L86" i="3"/>
  <c r="K87" i="3"/>
  <c r="L87" i="3"/>
  <c r="K88" i="3"/>
  <c r="L88" i="3"/>
  <c r="K89" i="3"/>
  <c r="L89" i="3"/>
  <c r="K72" i="3"/>
  <c r="K73" i="3"/>
  <c r="L73" i="3"/>
  <c r="K74" i="3"/>
  <c r="L74" i="3"/>
  <c r="K75" i="3"/>
  <c r="L75" i="3"/>
  <c r="K76" i="3"/>
  <c r="L76" i="3"/>
  <c r="K77" i="3"/>
  <c r="L77" i="3"/>
  <c r="K78" i="3"/>
  <c r="L78" i="3"/>
  <c r="K50" i="3"/>
  <c r="K51" i="3"/>
  <c r="L51" i="3"/>
  <c r="K52" i="3"/>
  <c r="L52" i="3"/>
  <c r="K53" i="3"/>
  <c r="L53" i="3"/>
  <c r="K54" i="3"/>
  <c r="L54" i="3"/>
  <c r="K55" i="3"/>
  <c r="L55" i="3"/>
  <c r="K56" i="3"/>
  <c r="L56" i="3"/>
  <c r="K39" i="3"/>
  <c r="K40" i="3"/>
  <c r="L40" i="3"/>
  <c r="K41" i="3"/>
  <c r="L41" i="3"/>
  <c r="K42" i="3"/>
  <c r="L42" i="3"/>
  <c r="K43" i="3"/>
  <c r="L43" i="3"/>
  <c r="M43" i="3" s="1"/>
  <c r="K44" i="3"/>
  <c r="L44" i="3"/>
  <c r="M44" i="3" s="1"/>
  <c r="K45" i="3"/>
  <c r="L45" i="3"/>
  <c r="M45" i="3" s="1"/>
  <c r="K28" i="3"/>
  <c r="K29" i="3"/>
  <c r="L29" i="3"/>
  <c r="K30" i="3"/>
  <c r="L30" i="3"/>
  <c r="K31" i="3"/>
  <c r="L31" i="3"/>
  <c r="K32" i="3"/>
  <c r="L32" i="3"/>
  <c r="K33" i="3"/>
  <c r="L33" i="3"/>
  <c r="K34" i="3"/>
  <c r="L34" i="3"/>
  <c r="K22" i="3"/>
  <c r="L22" i="3"/>
  <c r="K23" i="3"/>
  <c r="L23" i="3"/>
  <c r="M23" i="3" s="1"/>
  <c r="K24" i="3"/>
  <c r="L24" i="3"/>
  <c r="K5" i="3"/>
  <c r="L4" i="3"/>
  <c r="L16" i="3"/>
  <c r="L26" i="3"/>
  <c r="L36" i="3"/>
  <c r="L47" i="3"/>
  <c r="L58" i="3"/>
  <c r="L69" i="3"/>
  <c r="L80" i="3"/>
  <c r="L91" i="3"/>
  <c r="L102" i="3"/>
  <c r="L112" i="3"/>
  <c r="L125" i="3"/>
  <c r="L136" i="3"/>
  <c r="M78" i="3" l="1"/>
  <c r="M134" i="3"/>
  <c r="M84" i="3"/>
  <c r="M178" i="3"/>
  <c r="M32" i="3"/>
  <c r="M30" i="3"/>
  <c r="M53" i="3"/>
  <c r="M34" i="3"/>
  <c r="M55" i="3"/>
  <c r="M51" i="3"/>
  <c r="M74" i="3"/>
  <c r="M29" i="3"/>
  <c r="M52" i="3"/>
  <c r="M31" i="3"/>
  <c r="M54" i="3"/>
  <c r="M77" i="3"/>
  <c r="M156" i="3"/>
  <c r="M76" i="3"/>
  <c r="M153" i="3"/>
  <c r="M88" i="3"/>
  <c r="M85" i="3"/>
  <c r="M152" i="3"/>
  <c r="M56" i="3"/>
  <c r="M73" i="3"/>
  <c r="M133" i="3"/>
  <c r="M89" i="3"/>
  <c r="M24" i="3"/>
  <c r="M42" i="3"/>
  <c r="M41" i="3"/>
  <c r="M75" i="3"/>
  <c r="M22" i="3"/>
  <c r="M33" i="3"/>
  <c r="M40" i="3"/>
  <c r="M86" i="3"/>
  <c r="M151" i="3"/>
  <c r="M106" i="3"/>
  <c r="M87" i="3"/>
  <c r="L5" i="3"/>
  <c r="M5" i="3" s="1"/>
  <c r="L118" i="3" l="1"/>
  <c r="L119" i="3"/>
  <c r="L120" i="3"/>
  <c r="L121" i="3"/>
  <c r="L122" i="3"/>
  <c r="L123" i="3"/>
  <c r="L140" i="3"/>
  <c r="L141" i="3"/>
  <c r="L142" i="3"/>
  <c r="L143" i="3"/>
  <c r="L144" i="3"/>
  <c r="L145" i="3"/>
  <c r="L147" i="3"/>
  <c r="L169" i="3"/>
  <c r="L95" i="3"/>
  <c r="L96" i="3"/>
  <c r="L97" i="3"/>
  <c r="L98" i="3"/>
  <c r="L99" i="3"/>
  <c r="L100" i="3"/>
  <c r="L62" i="3"/>
  <c r="L63" i="3"/>
  <c r="L64" i="3"/>
  <c r="L65" i="3"/>
  <c r="L66" i="3"/>
  <c r="L67" i="3"/>
  <c r="K169" i="3" l="1"/>
  <c r="E150" i="3"/>
  <c r="L150" i="3" s="1"/>
  <c r="M150" i="3" s="1"/>
  <c r="K147" i="3"/>
  <c r="K145" i="3"/>
  <c r="M145" i="3" s="1"/>
  <c r="K144" i="3"/>
  <c r="M144" i="3" s="1"/>
  <c r="K143" i="3"/>
  <c r="M143" i="3" s="1"/>
  <c r="K142" i="3"/>
  <c r="M142" i="3" s="1"/>
  <c r="K141" i="3"/>
  <c r="M141" i="3" s="1"/>
  <c r="K140" i="3"/>
  <c r="M140" i="3" s="1"/>
  <c r="K139" i="3"/>
  <c r="E139" i="3"/>
  <c r="K136" i="3"/>
  <c r="E128" i="3"/>
  <c r="L128" i="3" s="1"/>
  <c r="M128" i="3" s="1"/>
  <c r="K125" i="3"/>
  <c r="K123" i="3"/>
  <c r="M123" i="3" s="1"/>
  <c r="K122" i="3"/>
  <c r="M122" i="3" s="1"/>
  <c r="K121" i="3"/>
  <c r="M121" i="3" s="1"/>
  <c r="K120" i="3"/>
  <c r="M120" i="3" s="1"/>
  <c r="K119" i="3"/>
  <c r="M119" i="3" s="1"/>
  <c r="K118" i="3"/>
  <c r="M118" i="3" s="1"/>
  <c r="K115" i="3"/>
  <c r="E115" i="3"/>
  <c r="L115" i="3" s="1"/>
  <c r="K112" i="3"/>
  <c r="E105" i="3"/>
  <c r="L105" i="3" s="1"/>
  <c r="M105" i="3" s="1"/>
  <c r="K102" i="3"/>
  <c r="K100" i="3"/>
  <c r="M100" i="3" s="1"/>
  <c r="K99" i="3"/>
  <c r="M99" i="3" s="1"/>
  <c r="K98" i="3"/>
  <c r="M98" i="3" s="1"/>
  <c r="K97" i="3"/>
  <c r="M97" i="3" s="1"/>
  <c r="K96" i="3"/>
  <c r="M96" i="3" s="1"/>
  <c r="K95" i="3"/>
  <c r="M95" i="3" s="1"/>
  <c r="K94" i="3"/>
  <c r="E94" i="3"/>
  <c r="L94" i="3" s="1"/>
  <c r="M94" i="3" s="1"/>
  <c r="K91" i="3"/>
  <c r="K4" i="3"/>
  <c r="M115" i="3" l="1"/>
  <c r="K179" i="3"/>
  <c r="K101" i="3"/>
  <c r="K135" i="3"/>
  <c r="K146" i="3"/>
  <c r="K157" i="3"/>
  <c r="L157" i="3"/>
  <c r="L139" i="3"/>
  <c r="M139" i="3" s="1"/>
  <c r="L101" i="3"/>
  <c r="K111" i="3"/>
  <c r="L179" i="3"/>
  <c r="K124" i="3"/>
  <c r="L135" i="3"/>
  <c r="L124" i="3"/>
  <c r="L111" i="3"/>
  <c r="M91" i="3"/>
  <c r="M136" i="3"/>
  <c r="M112" i="3"/>
  <c r="K15" i="3"/>
  <c r="M169" i="3"/>
  <c r="M102" i="3"/>
  <c r="M147" i="3"/>
  <c r="M125" i="3"/>
  <c r="E83" i="3"/>
  <c r="K80" i="3"/>
  <c r="E72" i="3"/>
  <c r="L72" i="3" s="1"/>
  <c r="M72" i="3" s="1"/>
  <c r="K69" i="3"/>
  <c r="K67" i="3"/>
  <c r="M67" i="3" s="1"/>
  <c r="K66" i="3"/>
  <c r="M66" i="3" s="1"/>
  <c r="K65" i="3"/>
  <c r="M65" i="3" s="1"/>
  <c r="K64" i="3"/>
  <c r="M64" i="3" s="1"/>
  <c r="K63" i="3"/>
  <c r="M63" i="3" s="1"/>
  <c r="K62" i="3"/>
  <c r="M62" i="3" s="1"/>
  <c r="K61" i="3"/>
  <c r="E61" i="3"/>
  <c r="L61" i="3" s="1"/>
  <c r="K58" i="3"/>
  <c r="E50" i="3"/>
  <c r="L50" i="3" s="1"/>
  <c r="M50" i="3" s="1"/>
  <c r="K47" i="3"/>
  <c r="E39" i="3"/>
  <c r="L39" i="3" s="1"/>
  <c r="M39" i="3" s="1"/>
  <c r="K36" i="3"/>
  <c r="E28" i="3"/>
  <c r="L28" i="3" s="1"/>
  <c r="M28" i="3" s="1"/>
  <c r="K26" i="3"/>
  <c r="E18" i="3"/>
  <c r="L18" i="3" s="1"/>
  <c r="M18" i="3" s="1"/>
  <c r="K16" i="3"/>
  <c r="L83" i="3" l="1"/>
  <c r="M83" i="3" s="1"/>
  <c r="M61" i="3"/>
  <c r="K79" i="3"/>
  <c r="M157" i="3"/>
  <c r="N157" i="3" s="1"/>
  <c r="L146" i="3"/>
  <c r="L46" i="3"/>
  <c r="M146" i="3"/>
  <c r="N146" i="3" s="1"/>
  <c r="K68" i="3"/>
  <c r="L68" i="3"/>
  <c r="K90" i="3"/>
  <c r="K183" i="3" s="1"/>
  <c r="M124" i="3"/>
  <c r="N124" i="3" s="1"/>
  <c r="M101" i="3"/>
  <c r="N101" i="3" s="1"/>
  <c r="L57" i="3"/>
  <c r="K25" i="3"/>
  <c r="M135" i="3"/>
  <c r="N135" i="3" s="1"/>
  <c r="K46" i="3"/>
  <c r="K35" i="3"/>
  <c r="M111" i="3"/>
  <c r="N111" i="3" s="1"/>
  <c r="K57" i="3"/>
  <c r="L35" i="3"/>
  <c r="L25" i="3"/>
  <c r="M179" i="3"/>
  <c r="N179" i="3" s="1"/>
  <c r="M58" i="3"/>
  <c r="M16" i="3"/>
  <c r="M36" i="3"/>
  <c r="M80" i="3"/>
  <c r="M26" i="3"/>
  <c r="M69" i="3"/>
  <c r="M47" i="3"/>
  <c r="L90" i="3" l="1"/>
  <c r="M46" i="3"/>
  <c r="N46" i="3" s="1"/>
  <c r="L79" i="3"/>
  <c r="M79" i="3"/>
  <c r="N79" i="3" s="1"/>
  <c r="M25" i="3"/>
  <c r="N25" i="3" s="1"/>
  <c r="M57" i="3"/>
  <c r="N57" i="3" s="1"/>
  <c r="M35" i="3"/>
  <c r="N35" i="3" s="1"/>
  <c r="M90" i="3"/>
  <c r="N90" i="3" s="1"/>
  <c r="M68" i="3"/>
  <c r="N68" i="3" s="1"/>
  <c r="M4" i="3" l="1"/>
  <c r="M15" i="3" s="1"/>
  <c r="L15" i="3"/>
  <c r="L183" i="3" s="1"/>
  <c r="N15" i="3" l="1"/>
  <c r="M183" i="3" l="1"/>
  <c r="M184" i="3" s="1"/>
</calcChain>
</file>

<file path=xl/sharedStrings.xml><?xml version="1.0" encoding="utf-8"?>
<sst xmlns="http://schemas.openxmlformats.org/spreadsheetml/2006/main" count="236" uniqueCount="130">
  <si>
    <t>Average</t>
  </si>
  <si>
    <t>Qty</t>
  </si>
  <si>
    <t>Total</t>
  </si>
  <si>
    <t>Pre class work</t>
  </si>
  <si>
    <t>In class work</t>
  </si>
  <si>
    <t>After class work</t>
  </si>
  <si>
    <t>Assignment</t>
  </si>
  <si>
    <t xml:space="preserve">Assignment </t>
  </si>
  <si>
    <t>Week 2</t>
  </si>
  <si>
    <t>Week 3</t>
  </si>
  <si>
    <t>Week 4</t>
  </si>
  <si>
    <t>Week 5</t>
  </si>
  <si>
    <t>Week 6</t>
  </si>
  <si>
    <t>Week 7</t>
  </si>
  <si>
    <t>Week 8</t>
  </si>
  <si>
    <t>min.</t>
  </si>
  <si>
    <t>Grand Totals</t>
  </si>
  <si>
    <t>Week 9</t>
  </si>
  <si>
    <t>Week 10</t>
  </si>
  <si>
    <t>Week 11</t>
  </si>
  <si>
    <t>Week 12</t>
  </si>
  <si>
    <t>Week 13</t>
  </si>
  <si>
    <t>Week 14</t>
  </si>
  <si>
    <t>Week 15</t>
  </si>
  <si>
    <t xml:space="preserve">In </t>
  </si>
  <si>
    <t>Out</t>
  </si>
  <si>
    <t>Weekly total</t>
  </si>
  <si>
    <t>In class hours</t>
  </si>
  <si>
    <t>Out of class hours</t>
  </si>
  <si>
    <t>Getting Started Discussion</t>
  </si>
  <si>
    <t>Read Getting Started Information</t>
  </si>
  <si>
    <t>Lessons Learned Discussion</t>
  </si>
  <si>
    <t>Points</t>
  </si>
  <si>
    <t>INFO-2350 Intro to Computer Science, William A Loring</t>
  </si>
  <si>
    <t>Professional Communication</t>
  </si>
  <si>
    <t>Install JDK</t>
  </si>
  <si>
    <t>Class: Face to Face, Live Streaming, or Recording</t>
  </si>
  <si>
    <t>Read Chapter</t>
  </si>
  <si>
    <t>Week 10 Guild Project</t>
  </si>
  <si>
    <t>Week 11 Guild Project</t>
  </si>
  <si>
    <t>Week 12 Guild Project</t>
  </si>
  <si>
    <t>Week 13 Guild Project</t>
  </si>
  <si>
    <t>Week 15 Guild Project</t>
  </si>
  <si>
    <t>Fall Break</t>
  </si>
  <si>
    <t>Thanksgiving</t>
  </si>
  <si>
    <t>Install C++ Compiler</t>
  </si>
  <si>
    <t>Install Python</t>
  </si>
  <si>
    <t>Python Chapter 3 Decisions</t>
  </si>
  <si>
    <t>Python Chapter 4 Loops</t>
  </si>
  <si>
    <t>Python Chapter 5 Functions</t>
  </si>
  <si>
    <t>Python Chapter 7 OOP</t>
  </si>
  <si>
    <t>Week 16</t>
  </si>
  <si>
    <t>Getting Started with C++</t>
  </si>
  <si>
    <t>C++ Install Compiler</t>
  </si>
  <si>
    <t>Java Chapter 3 Decisions</t>
  </si>
  <si>
    <t>Java Chapter 4 Loops</t>
  </si>
  <si>
    <t>Java Chapter 5 Methods</t>
  </si>
  <si>
    <t>C++ Chapter 3 Decisions</t>
  </si>
  <si>
    <t>C++ Chapter 4 Loops</t>
  </si>
  <si>
    <t>C++ Chapter 5 Functions</t>
  </si>
  <si>
    <t>UML Diagram Tutorial</t>
  </si>
  <si>
    <t>Python Chapter 8 Strings</t>
  </si>
  <si>
    <t>Python Chapter 9 GUI</t>
  </si>
  <si>
    <t>Java Chapter 7 OOP</t>
  </si>
  <si>
    <t>Python PolyAngle Tkinter</t>
  </si>
  <si>
    <t>Java Chapter 2 Getting Started</t>
  </si>
  <si>
    <t>Java Pizza Planet</t>
  </si>
  <si>
    <t>Java Circe's Circle Calculator Methods</t>
  </si>
  <si>
    <t>Python Frank's Factorial Factory</t>
  </si>
  <si>
    <t>Week 1</t>
  </si>
  <si>
    <t>Java Circe's Circle Calculator</t>
  </si>
  <si>
    <t>Java Roshambo</t>
  </si>
  <si>
    <t>Python MPG GUI</t>
  </si>
  <si>
    <t>C++ Chapter 2 Getting Started</t>
  </si>
  <si>
    <t>Java Meow Facts Web API Tutorial</t>
  </si>
  <si>
    <t>Java Chapter 6 Arrays and ArrayLists</t>
  </si>
  <si>
    <t>Python Chapter 2 Getting Started</t>
  </si>
  <si>
    <t>Week 3 Quiz</t>
  </si>
  <si>
    <t>Week 4 Quiz</t>
  </si>
  <si>
    <t>Week 5 Quiz</t>
  </si>
  <si>
    <t>Week 7 Quiz</t>
  </si>
  <si>
    <t>Week 11 Quiz</t>
  </si>
  <si>
    <t>Week 9 Quiz</t>
  </si>
  <si>
    <t>Week 13 Quiz</t>
  </si>
  <si>
    <t>Week 2 Quiz</t>
  </si>
  <si>
    <t>C++ Polyangle</t>
  </si>
  <si>
    <t>GitHub Markdown Tutorial</t>
  </si>
  <si>
    <t>Python PolyAngle OOP</t>
  </si>
  <si>
    <t>Java Polyangle</t>
  </si>
  <si>
    <t>Week 16 Guild Project Presentations</t>
  </si>
  <si>
    <t>Java Guillermos Guessing Game</t>
  </si>
  <si>
    <t>Java Chico's Change Counter</t>
  </si>
  <si>
    <t>Week 7 Guild Project Kickoff</t>
  </si>
  <si>
    <t>C++ Randy's Rectangle Calculator</t>
  </si>
  <si>
    <t>C++ Chapter 6 Arrays, Vectors, and Maps</t>
  </si>
  <si>
    <t>C++ Time Travel with the Doctor</t>
  </si>
  <si>
    <t>Java Scout's Sandwich Shop</t>
  </si>
  <si>
    <t>Python Chapter 2 Getting Started with Python</t>
  </si>
  <si>
    <t>Java Roshambo and the Dial of Destiny (add a Loop)</t>
  </si>
  <si>
    <t>Python Penny's Pizza Planet Payroll System</t>
  </si>
  <si>
    <t>Week 8 Guild Project</t>
  </si>
  <si>
    <t>Python Chapter 6 Dictionaries Activities</t>
  </si>
  <si>
    <t>Python Essentials 1 Edube PCEP Tutorials</t>
  </si>
  <si>
    <t>Python Chapter 6 Lists</t>
  </si>
  <si>
    <t>Python Chapter 6 Dictionaires</t>
  </si>
  <si>
    <t>Python Chapter 7 OOP Activities</t>
  </si>
  <si>
    <t>Computer Science Sololearn Tutorials</t>
  </si>
  <si>
    <t>Defensive Programming</t>
  </si>
  <si>
    <t>Python Fred's Fibonacci Sequence Formulator</t>
  </si>
  <si>
    <t>Python Tres Cabelleros Collatz Conjecture</t>
  </si>
  <si>
    <t>Week 9 Guild Project</t>
  </si>
  <si>
    <t>Rubber Duck Debugging with AI</t>
  </si>
  <si>
    <t>Python Chapter 3 Decisions Activities</t>
  </si>
  <si>
    <t>Python Chapter 4 Loops Activities</t>
  </si>
  <si>
    <t>Python Chapter 5 Functions Activities</t>
  </si>
  <si>
    <t>Python Chapter 6 Lists Activities</t>
  </si>
  <si>
    <t>Java Formatting Output Tutorial</t>
  </si>
  <si>
    <t>Ethical Use of AI in Software Development</t>
  </si>
  <si>
    <t>Code Guru</t>
  </si>
  <si>
    <t>Finals Week</t>
  </si>
  <si>
    <t>Code Guru Finale</t>
  </si>
  <si>
    <t>Java Fahrenheit Temperature Converter</t>
  </si>
  <si>
    <t>Python Calypso's Cylinder Calculator with Functions</t>
  </si>
  <si>
    <t>Part 2. Python SQLite Music Library Relational Database</t>
  </si>
  <si>
    <t>Part 1. Python SQLite Music Library Relational Database</t>
  </si>
  <si>
    <t>Part 3. Python SQLite Music Library Relational Database</t>
  </si>
  <si>
    <t>Part 4. Python SQLite Music Library Relational Database</t>
  </si>
  <si>
    <t>Part 5. Python SQLite Music Library Relational Database</t>
  </si>
  <si>
    <t>Part 6. Python SQLite Music Library Relational Database</t>
  </si>
  <si>
    <t>Part 7. Python SQLite Music Library Relational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</si>
</sst>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4" applyNumberFormat="0" applyFill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top" wrapText="1"/>
    </xf>
    <xf numFmtId="0" fontId="0" fillId="0" borderId="2" xfId="0" applyBorder="1"/>
    <xf numFmtId="0" fontId="1" fillId="3" borderId="1" xfId="0" applyFont="1" applyFill="1" applyBorder="1" applyAlignment="1">
      <alignment vertical="top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3" fontId="1" fillId="0" borderId="4" xfId="2" applyFont="1" applyBorder="1"/>
    <xf numFmtId="0" fontId="1" fillId="0" borderId="4" xfId="1" applyAlignment="1">
      <alignment horizontal="right"/>
    </xf>
    <xf numFmtId="43" fontId="1" fillId="0" borderId="4" xfId="1" applyNumberForma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0" fillId="0" borderId="0" xfId="2" applyFont="1"/>
    <xf numFmtId="43" fontId="0" fillId="0" borderId="0" xfId="2" applyFont="1" applyBorder="1"/>
    <xf numFmtId="43" fontId="0" fillId="0" borderId="1" xfId="2" applyFont="1" applyBorder="1"/>
    <xf numFmtId="43" fontId="1" fillId="0" borderId="6" xfId="2" applyFont="1" applyBorder="1" applyAlignment="1">
      <alignment horizontal="center"/>
    </xf>
    <xf numFmtId="43" fontId="1" fillId="0" borderId="7" xfId="2" applyFont="1" applyBorder="1" applyAlignment="1">
      <alignment horizontal="center"/>
    </xf>
    <xf numFmtId="43" fontId="1" fillId="0" borderId="13" xfId="2" applyFont="1" applyBorder="1"/>
    <xf numFmtId="43" fontId="0" fillId="0" borderId="10" xfId="2" applyFont="1" applyBorder="1"/>
    <xf numFmtId="43" fontId="1" fillId="0" borderId="12" xfId="2" applyFont="1" applyBorder="1"/>
    <xf numFmtId="43" fontId="1" fillId="0" borderId="11" xfId="2" applyFont="1" applyBorder="1"/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43" fontId="0" fillId="0" borderId="3" xfId="2" applyFont="1" applyBorder="1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2" applyNumberFormat="1" applyFont="1"/>
    <xf numFmtId="0" fontId="1" fillId="0" borderId="1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</cellXfs>
  <cellStyles count="3">
    <cellStyle name="Comma" xfId="2" builtinId="3"/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6"/>
  <sheetViews>
    <sheetView tabSelected="1" workbookViewId="0">
      <pane ySplit="3" topLeftCell="A4" activePane="bottomLeft" state="frozen"/>
      <selection pane="bottomLeft" activeCell="H192" sqref="H192"/>
    </sheetView>
  </sheetViews>
  <sheetFormatPr defaultRowHeight="14.5" x14ac:dyDescent="0.35"/>
  <cols>
    <col min="1" max="1" width="3.7265625" bestFit="1" customWidth="1"/>
    <col min="2" max="2" width="4.1796875" bestFit="1" customWidth="1"/>
    <col min="3" max="3" width="32.1796875" customWidth="1"/>
    <col min="4" max="4" width="4.26953125" customWidth="1"/>
    <col min="5" max="5" width="8" bestFit="1" customWidth="1"/>
    <col min="6" max="6" width="30.26953125" bestFit="1" customWidth="1"/>
    <col min="7" max="7" width="5" bestFit="1" customWidth="1"/>
    <col min="8" max="8" width="53.81640625" bestFit="1" customWidth="1"/>
    <col min="9" max="9" width="6.81640625" bestFit="1" customWidth="1"/>
    <col min="10" max="10" width="6.453125" customWidth="1"/>
    <col min="11" max="14" width="8.26953125" customWidth="1"/>
  </cols>
  <sheetData>
    <row r="1" spans="1:17" x14ac:dyDescent="0.35">
      <c r="A1" s="2" t="s">
        <v>33</v>
      </c>
    </row>
    <row r="2" spans="1:17" ht="45" customHeight="1" x14ac:dyDescent="0.35">
      <c r="C2" s="47" t="s">
        <v>3</v>
      </c>
      <c r="D2" s="47"/>
      <c r="E2" s="47"/>
      <c r="F2" s="47" t="s">
        <v>4</v>
      </c>
      <c r="G2" s="47"/>
      <c r="H2" s="47" t="s">
        <v>5</v>
      </c>
      <c r="I2" s="47"/>
      <c r="J2" s="15" t="s">
        <v>32</v>
      </c>
      <c r="K2" s="15" t="s">
        <v>27</v>
      </c>
      <c r="L2" s="15" t="s">
        <v>28</v>
      </c>
      <c r="M2" s="16" t="s">
        <v>2</v>
      </c>
      <c r="N2" s="15" t="s">
        <v>26</v>
      </c>
      <c r="P2" s="15"/>
      <c r="Q2" s="15"/>
    </row>
    <row r="3" spans="1:17" x14ac:dyDescent="0.35">
      <c r="A3" s="12"/>
      <c r="B3" s="1" t="s">
        <v>1</v>
      </c>
      <c r="C3" s="20" t="s">
        <v>6</v>
      </c>
      <c r="D3" s="21"/>
      <c r="E3" s="21" t="s">
        <v>15</v>
      </c>
      <c r="F3" s="22" t="s">
        <v>6</v>
      </c>
      <c r="G3" s="21" t="s">
        <v>15</v>
      </c>
      <c r="H3" s="20" t="s">
        <v>7</v>
      </c>
      <c r="I3" s="21" t="s">
        <v>15</v>
      </c>
      <c r="J3" s="9"/>
      <c r="K3" s="10">
        <v>50</v>
      </c>
      <c r="L3" s="9"/>
      <c r="M3" s="9"/>
      <c r="N3" s="9"/>
    </row>
    <row r="4" spans="1:17" ht="29" x14ac:dyDescent="0.35">
      <c r="A4" s="44" t="s">
        <v>69</v>
      </c>
      <c r="B4" s="9"/>
      <c r="C4" s="39" t="s">
        <v>76</v>
      </c>
      <c r="D4" s="9"/>
      <c r="E4" s="9"/>
      <c r="F4" s="11" t="s">
        <v>36</v>
      </c>
      <c r="G4" s="9">
        <v>120</v>
      </c>
      <c r="H4" t="s">
        <v>30</v>
      </c>
      <c r="I4">
        <v>60</v>
      </c>
      <c r="K4" s="24">
        <f>G4/$K$3</f>
        <v>2.4</v>
      </c>
      <c r="L4" s="24">
        <f>(E4+I4)/$K$3</f>
        <v>1.2</v>
      </c>
      <c r="M4" s="24">
        <f>L4+K4</f>
        <v>3.5999999999999996</v>
      </c>
      <c r="N4" s="23"/>
    </row>
    <row r="5" spans="1:17" x14ac:dyDescent="0.35">
      <c r="A5" s="45"/>
      <c r="B5" s="8"/>
      <c r="C5" s="40"/>
      <c r="E5" s="24"/>
      <c r="F5" t="s">
        <v>29</v>
      </c>
      <c r="G5">
        <v>15</v>
      </c>
      <c r="K5" s="24">
        <f t="shared" ref="K5" si="0">G5/$K$3</f>
        <v>0.3</v>
      </c>
      <c r="L5" s="24">
        <f t="shared" ref="L5" si="1">(E5+I5)/$K$3</f>
        <v>0</v>
      </c>
      <c r="M5" s="24">
        <f t="shared" ref="M5" si="2">L5+K5</f>
        <v>0.3</v>
      </c>
      <c r="N5" s="23"/>
    </row>
    <row r="6" spans="1:17" x14ac:dyDescent="0.35">
      <c r="A6" s="45"/>
      <c r="B6" s="8"/>
      <c r="C6" s="40" t="s">
        <v>65</v>
      </c>
      <c r="E6" s="24"/>
      <c r="H6" t="s">
        <v>34</v>
      </c>
      <c r="I6">
        <v>30</v>
      </c>
      <c r="J6">
        <v>40</v>
      </c>
      <c r="K6" s="24">
        <f t="shared" ref="K6:K14" si="3">G6/$K$3</f>
        <v>0</v>
      </c>
      <c r="L6" s="24">
        <f t="shared" ref="L6:L14" si="4">(E6+I6)/$K$3</f>
        <v>0.6</v>
      </c>
      <c r="M6" s="24">
        <f t="shared" ref="M6:M14" si="5">L6+K6</f>
        <v>0.6</v>
      </c>
      <c r="N6" s="23"/>
    </row>
    <row r="7" spans="1:17" x14ac:dyDescent="0.35">
      <c r="A7" s="45"/>
      <c r="B7" s="8">
        <v>30</v>
      </c>
      <c r="C7" t="s">
        <v>37</v>
      </c>
      <c r="D7">
        <v>19</v>
      </c>
      <c r="E7" s="24">
        <f>(B7/D7)*60</f>
        <v>94.736842105263165</v>
      </c>
      <c r="H7" t="s">
        <v>46</v>
      </c>
      <c r="I7">
        <v>15</v>
      </c>
      <c r="K7" s="24">
        <f t="shared" si="3"/>
        <v>0</v>
      </c>
      <c r="L7" s="24">
        <f t="shared" si="4"/>
        <v>2.1947368421052631</v>
      </c>
      <c r="M7" s="24">
        <f t="shared" si="5"/>
        <v>2.1947368421052631</v>
      </c>
      <c r="N7" s="23"/>
    </row>
    <row r="8" spans="1:17" x14ac:dyDescent="0.35">
      <c r="A8" s="45"/>
      <c r="B8" s="8"/>
      <c r="E8" s="24"/>
      <c r="H8" t="s">
        <v>35</v>
      </c>
      <c r="I8">
        <v>15</v>
      </c>
      <c r="K8" s="24">
        <f t="shared" si="3"/>
        <v>0</v>
      </c>
      <c r="L8" s="24">
        <f t="shared" si="4"/>
        <v>0.3</v>
      </c>
      <c r="M8" s="24">
        <f t="shared" si="5"/>
        <v>0.3</v>
      </c>
      <c r="N8" s="23"/>
    </row>
    <row r="9" spans="1:17" x14ac:dyDescent="0.35">
      <c r="A9" s="45"/>
      <c r="B9" s="8"/>
      <c r="E9" s="24"/>
      <c r="K9" s="24">
        <f t="shared" si="3"/>
        <v>0</v>
      </c>
      <c r="L9" s="24">
        <f t="shared" si="4"/>
        <v>0</v>
      </c>
      <c r="M9" s="24">
        <f t="shared" si="5"/>
        <v>0</v>
      </c>
      <c r="N9" s="23"/>
    </row>
    <row r="10" spans="1:17" x14ac:dyDescent="0.35">
      <c r="A10" s="45"/>
      <c r="B10" s="8"/>
      <c r="E10" s="24"/>
      <c r="H10" t="s">
        <v>97</v>
      </c>
      <c r="I10">
        <v>90</v>
      </c>
      <c r="J10">
        <v>60</v>
      </c>
      <c r="K10" s="24">
        <f t="shared" si="3"/>
        <v>0</v>
      </c>
      <c r="L10" s="24">
        <f t="shared" si="4"/>
        <v>1.8</v>
      </c>
      <c r="M10" s="24">
        <f t="shared" si="5"/>
        <v>1.8</v>
      </c>
      <c r="N10" s="23"/>
    </row>
    <row r="11" spans="1:17" x14ac:dyDescent="0.35">
      <c r="A11" s="45"/>
      <c r="B11" s="8"/>
      <c r="E11" s="24"/>
      <c r="K11" s="24">
        <f t="shared" si="3"/>
        <v>0</v>
      </c>
      <c r="L11" s="24">
        <f t="shared" si="4"/>
        <v>0</v>
      </c>
      <c r="M11" s="24">
        <f t="shared" si="5"/>
        <v>0</v>
      </c>
      <c r="N11" s="23"/>
    </row>
    <row r="12" spans="1:17" x14ac:dyDescent="0.35">
      <c r="A12" s="45"/>
      <c r="B12" s="8"/>
      <c r="E12" s="24"/>
      <c r="H12" t="s">
        <v>65</v>
      </c>
      <c r="I12">
        <v>90</v>
      </c>
      <c r="J12">
        <v>60</v>
      </c>
      <c r="K12" s="24">
        <f t="shared" si="3"/>
        <v>0</v>
      </c>
      <c r="L12" s="24">
        <f t="shared" si="4"/>
        <v>1.8</v>
      </c>
      <c r="M12" s="24">
        <f t="shared" si="5"/>
        <v>1.8</v>
      </c>
      <c r="N12" s="23"/>
    </row>
    <row r="13" spans="1:17" x14ac:dyDescent="0.35">
      <c r="A13" s="45"/>
      <c r="B13" s="8"/>
      <c r="E13" s="24"/>
      <c r="K13" s="24">
        <f t="shared" si="3"/>
        <v>0</v>
      </c>
      <c r="L13" s="24">
        <f t="shared" si="4"/>
        <v>0</v>
      </c>
      <c r="M13" s="24">
        <f t="shared" si="5"/>
        <v>0</v>
      </c>
      <c r="N13" s="23"/>
    </row>
    <row r="14" spans="1:17" x14ac:dyDescent="0.35">
      <c r="A14" s="45"/>
      <c r="B14" s="8"/>
      <c r="E14" s="24"/>
      <c r="K14" s="24">
        <f t="shared" si="3"/>
        <v>0</v>
      </c>
      <c r="L14" s="24">
        <f t="shared" si="4"/>
        <v>0</v>
      </c>
      <c r="M14" s="24">
        <f t="shared" si="5"/>
        <v>0</v>
      </c>
      <c r="N14" s="23"/>
    </row>
    <row r="15" spans="1:17" ht="15" thickBot="1" x14ac:dyDescent="0.4">
      <c r="A15" s="46"/>
      <c r="B15" s="33"/>
      <c r="C15" s="34"/>
      <c r="D15" s="34"/>
      <c r="E15" s="35"/>
      <c r="F15" s="34"/>
      <c r="G15" s="34"/>
      <c r="H15" s="34"/>
      <c r="I15" s="19" t="s">
        <v>2</v>
      </c>
      <c r="J15" s="17"/>
      <c r="K15" s="17">
        <f t="shared" ref="K15:L15" si="6">SUM(K4:K14)</f>
        <v>2.6999999999999997</v>
      </c>
      <c r="L15" s="17">
        <f t="shared" si="6"/>
        <v>7.8947368421052628</v>
      </c>
      <c r="M15" s="17">
        <f>SUM(M4:M14)</f>
        <v>10.594736842105263</v>
      </c>
      <c r="N15" s="17">
        <f>M15</f>
        <v>10.594736842105263</v>
      </c>
    </row>
    <row r="16" spans="1:17" ht="29.5" thickTop="1" x14ac:dyDescent="0.35">
      <c r="A16" s="44" t="s">
        <v>8</v>
      </c>
      <c r="B16" s="9"/>
      <c r="C16" s="13" t="s">
        <v>47</v>
      </c>
      <c r="D16" s="9"/>
      <c r="E16" s="25"/>
      <c r="F16" s="11" t="s">
        <v>36</v>
      </c>
      <c r="G16" s="9">
        <v>120</v>
      </c>
      <c r="K16" s="25">
        <f>G16/$K$3</f>
        <v>2.4</v>
      </c>
      <c r="L16" s="24">
        <f>(E16+I16)/$K$3</f>
        <v>0</v>
      </c>
      <c r="M16" s="25">
        <f>L16+K16</f>
        <v>2.4</v>
      </c>
      <c r="N16" s="23"/>
    </row>
    <row r="17" spans="1:14" x14ac:dyDescent="0.35">
      <c r="A17" s="45"/>
      <c r="C17" s="40" t="s">
        <v>65</v>
      </c>
      <c r="E17" s="24"/>
      <c r="F17" s="32"/>
      <c r="H17" t="s">
        <v>112</v>
      </c>
      <c r="I17">
        <v>90</v>
      </c>
      <c r="J17">
        <v>60</v>
      </c>
      <c r="K17" s="24">
        <f t="shared" ref="K17:K21" si="7">G17/$K$3</f>
        <v>0</v>
      </c>
      <c r="L17" s="24">
        <f t="shared" ref="L17:L21" si="8">(E17+I17)/$K$3</f>
        <v>1.8</v>
      </c>
      <c r="M17" s="24">
        <f t="shared" ref="M17:M21" si="9">L17+K17</f>
        <v>1.8</v>
      </c>
      <c r="N17" s="23"/>
    </row>
    <row r="18" spans="1:14" x14ac:dyDescent="0.35">
      <c r="A18" s="45"/>
      <c r="B18" s="8">
        <v>30</v>
      </c>
      <c r="C18" t="s">
        <v>37</v>
      </c>
      <c r="D18">
        <v>19</v>
      </c>
      <c r="E18" s="24">
        <f>(B18/D18)*60</f>
        <v>94.736842105263165</v>
      </c>
      <c r="F18" t="s">
        <v>118</v>
      </c>
      <c r="K18" s="24">
        <f t="shared" si="7"/>
        <v>0</v>
      </c>
      <c r="L18" s="24">
        <f t="shared" si="8"/>
        <v>1.8947368421052633</v>
      </c>
      <c r="M18" s="24">
        <f t="shared" si="9"/>
        <v>1.8947368421052633</v>
      </c>
      <c r="N18" s="23"/>
    </row>
    <row r="19" spans="1:14" x14ac:dyDescent="0.35">
      <c r="A19" s="45"/>
      <c r="B19" s="8"/>
      <c r="E19" s="24"/>
      <c r="F19" s="32"/>
      <c r="H19" t="s">
        <v>99</v>
      </c>
      <c r="I19">
        <v>90</v>
      </c>
      <c r="J19" s="43">
        <v>60</v>
      </c>
      <c r="K19" s="24">
        <f t="shared" si="7"/>
        <v>0</v>
      </c>
      <c r="L19" s="24">
        <f t="shared" si="8"/>
        <v>1.8</v>
      </c>
      <c r="M19" s="24">
        <f t="shared" si="9"/>
        <v>1.8</v>
      </c>
      <c r="N19" s="23"/>
    </row>
    <row r="20" spans="1:14" x14ac:dyDescent="0.35">
      <c r="A20" s="45"/>
      <c r="B20" s="8"/>
      <c r="E20" s="24"/>
      <c r="H20" t="s">
        <v>117</v>
      </c>
      <c r="I20">
        <v>60</v>
      </c>
      <c r="J20" s="43">
        <v>40</v>
      </c>
      <c r="K20" s="24">
        <f t="shared" si="7"/>
        <v>0</v>
      </c>
      <c r="L20" s="24">
        <f t="shared" si="8"/>
        <v>1.2</v>
      </c>
      <c r="M20" s="24">
        <f t="shared" si="9"/>
        <v>1.2</v>
      </c>
      <c r="N20" s="23"/>
    </row>
    <row r="21" spans="1:14" x14ac:dyDescent="0.35">
      <c r="A21" s="45"/>
      <c r="B21" s="8"/>
      <c r="E21" s="24"/>
      <c r="H21" t="s">
        <v>121</v>
      </c>
      <c r="I21">
        <v>60</v>
      </c>
      <c r="J21">
        <v>40</v>
      </c>
      <c r="K21" s="24">
        <f t="shared" si="7"/>
        <v>0</v>
      </c>
      <c r="L21" s="24">
        <f t="shared" si="8"/>
        <v>1.2</v>
      </c>
      <c r="M21" s="24">
        <f t="shared" si="9"/>
        <v>1.2</v>
      </c>
      <c r="N21" s="23"/>
    </row>
    <row r="22" spans="1:14" x14ac:dyDescent="0.35">
      <c r="A22" s="45"/>
      <c r="B22" s="8"/>
      <c r="E22" s="24"/>
      <c r="H22" s="36" t="s">
        <v>111</v>
      </c>
      <c r="I22">
        <v>30</v>
      </c>
      <c r="J22">
        <v>20</v>
      </c>
      <c r="K22" s="24">
        <f t="shared" ref="K22:K24" si="10">G22/$K$3</f>
        <v>0</v>
      </c>
      <c r="L22" s="24">
        <f t="shared" ref="L22:L24" si="11">(E22+I22)/$K$3</f>
        <v>0.6</v>
      </c>
      <c r="M22" s="24">
        <f t="shared" ref="M22:M24" si="12">L22+K22</f>
        <v>0.6</v>
      </c>
      <c r="N22" s="23"/>
    </row>
    <row r="23" spans="1:14" x14ac:dyDescent="0.35">
      <c r="A23" s="45"/>
      <c r="B23" s="8"/>
      <c r="E23" s="24"/>
      <c r="K23" s="24">
        <f t="shared" si="10"/>
        <v>0</v>
      </c>
      <c r="L23" s="24">
        <f t="shared" si="11"/>
        <v>0</v>
      </c>
      <c r="M23" s="24">
        <f t="shared" si="12"/>
        <v>0</v>
      </c>
      <c r="N23" s="23"/>
    </row>
    <row r="24" spans="1:14" x14ac:dyDescent="0.35">
      <c r="A24" s="45"/>
      <c r="B24" s="8"/>
      <c r="E24" s="24"/>
      <c r="H24" t="s">
        <v>84</v>
      </c>
      <c r="I24">
        <v>15</v>
      </c>
      <c r="J24">
        <v>30</v>
      </c>
      <c r="K24" s="24">
        <f t="shared" si="10"/>
        <v>0</v>
      </c>
      <c r="L24" s="24">
        <f t="shared" si="11"/>
        <v>0.3</v>
      </c>
      <c r="M24" s="24">
        <f t="shared" si="12"/>
        <v>0.3</v>
      </c>
      <c r="N24" s="23"/>
    </row>
    <row r="25" spans="1:14" ht="15" thickBot="1" x14ac:dyDescent="0.4">
      <c r="A25" s="46"/>
      <c r="B25" s="33"/>
      <c r="C25" s="34"/>
      <c r="D25" s="34"/>
      <c r="E25" s="35"/>
      <c r="F25" s="34"/>
      <c r="G25" s="34"/>
      <c r="H25" s="34"/>
      <c r="I25" s="18" t="s">
        <v>2</v>
      </c>
      <c r="J25" s="17"/>
      <c r="K25" s="17">
        <f t="shared" ref="K25:L25" si="13">SUM(K16:K24)</f>
        <v>2.4</v>
      </c>
      <c r="L25" s="17">
        <f t="shared" si="13"/>
        <v>8.7947368421052641</v>
      </c>
      <c r="M25" s="17">
        <f>SUM(M16:M24)</f>
        <v>11.194736842105263</v>
      </c>
      <c r="N25" s="17">
        <f>M25</f>
        <v>11.194736842105263</v>
      </c>
    </row>
    <row r="26" spans="1:14" ht="29.5" thickTop="1" x14ac:dyDescent="0.35">
      <c r="A26" s="44" t="s">
        <v>9</v>
      </c>
      <c r="B26" s="9"/>
      <c r="C26" s="13" t="s">
        <v>48</v>
      </c>
      <c r="D26" s="9"/>
      <c r="E26" s="25"/>
      <c r="F26" s="11" t="s">
        <v>36</v>
      </c>
      <c r="G26" s="9">
        <v>120</v>
      </c>
      <c r="H26" t="s">
        <v>113</v>
      </c>
      <c r="I26">
        <v>90</v>
      </c>
      <c r="J26">
        <v>60</v>
      </c>
      <c r="K26" s="24">
        <f>G26/$K$3</f>
        <v>2.4</v>
      </c>
      <c r="L26" s="24">
        <f>(E26+I26)/$K$3</f>
        <v>1.8</v>
      </c>
      <c r="M26" s="24">
        <f>L26+K26</f>
        <v>4.2</v>
      </c>
      <c r="N26" s="23"/>
    </row>
    <row r="27" spans="1:14" x14ac:dyDescent="0.35">
      <c r="A27" s="45"/>
      <c r="C27" s="40" t="s">
        <v>54</v>
      </c>
      <c r="E27" s="24"/>
      <c r="F27" s="32"/>
      <c r="H27" t="s">
        <v>102</v>
      </c>
      <c r="I27">
        <v>60</v>
      </c>
      <c r="J27">
        <v>40</v>
      </c>
      <c r="K27" s="24">
        <f t="shared" ref="K27" si="14">G27/$K$3</f>
        <v>0</v>
      </c>
      <c r="L27" s="24">
        <f t="shared" ref="L27" si="15">(E27+I27)/$K$3</f>
        <v>1.2</v>
      </c>
      <c r="M27" s="24">
        <f t="shared" ref="M27" si="16">L27+K27</f>
        <v>1.2</v>
      </c>
      <c r="N27" s="23"/>
    </row>
    <row r="28" spans="1:14" x14ac:dyDescent="0.35">
      <c r="A28" s="45"/>
      <c r="B28" s="8">
        <v>30</v>
      </c>
      <c r="C28" t="s">
        <v>37</v>
      </c>
      <c r="D28">
        <v>19</v>
      </c>
      <c r="E28" s="24">
        <f>(B28/D28)*60</f>
        <v>94.736842105263165</v>
      </c>
      <c r="F28" s="38"/>
      <c r="H28" t="s">
        <v>106</v>
      </c>
      <c r="I28">
        <v>30</v>
      </c>
      <c r="J28">
        <v>20</v>
      </c>
      <c r="K28" s="24">
        <f t="shared" ref="K28:K34" si="17">G28/$K$3</f>
        <v>0</v>
      </c>
      <c r="L28" s="24">
        <f t="shared" ref="L28:L34" si="18">(E28+I28)/$K$3</f>
        <v>2.4947368421052634</v>
      </c>
      <c r="M28" s="24">
        <f t="shared" ref="M28:M34" si="19">L28+K28</f>
        <v>2.4947368421052634</v>
      </c>
      <c r="N28" s="23"/>
    </row>
    <row r="29" spans="1:14" x14ac:dyDescent="0.35">
      <c r="A29" s="45"/>
      <c r="B29" s="8"/>
      <c r="E29" s="24"/>
      <c r="J29" s="43"/>
      <c r="K29" s="24">
        <f t="shared" si="17"/>
        <v>0</v>
      </c>
      <c r="L29" s="24">
        <f t="shared" si="18"/>
        <v>0</v>
      </c>
      <c r="M29" s="24">
        <f t="shared" si="19"/>
        <v>0</v>
      </c>
      <c r="N29" s="23"/>
    </row>
    <row r="30" spans="1:14" x14ac:dyDescent="0.35">
      <c r="A30" s="45"/>
      <c r="B30" s="8"/>
      <c r="E30" s="24"/>
      <c r="H30" t="s">
        <v>70</v>
      </c>
      <c r="I30">
        <v>90</v>
      </c>
      <c r="J30">
        <v>60</v>
      </c>
      <c r="K30" s="24">
        <f t="shared" si="17"/>
        <v>0</v>
      </c>
      <c r="L30" s="24">
        <f t="shared" si="18"/>
        <v>1.8</v>
      </c>
      <c r="M30" s="24">
        <f t="shared" si="19"/>
        <v>1.8</v>
      </c>
      <c r="N30" s="23"/>
    </row>
    <row r="31" spans="1:14" x14ac:dyDescent="0.35">
      <c r="A31" s="45"/>
      <c r="B31" s="8"/>
      <c r="E31" s="24"/>
      <c r="H31" t="s">
        <v>54</v>
      </c>
      <c r="I31">
        <v>90</v>
      </c>
      <c r="J31">
        <v>45</v>
      </c>
      <c r="K31" s="24">
        <f t="shared" si="17"/>
        <v>0</v>
      </c>
      <c r="L31" s="24">
        <f t="shared" si="18"/>
        <v>1.8</v>
      </c>
      <c r="M31" s="24">
        <f t="shared" si="19"/>
        <v>1.8</v>
      </c>
      <c r="N31" s="23"/>
    </row>
    <row r="32" spans="1:14" x14ac:dyDescent="0.35">
      <c r="A32" s="45"/>
      <c r="B32" s="8"/>
      <c r="E32" s="24"/>
      <c r="K32" s="24">
        <f t="shared" si="17"/>
        <v>0</v>
      </c>
      <c r="L32" s="24">
        <f t="shared" si="18"/>
        <v>0</v>
      </c>
      <c r="M32" s="24">
        <f t="shared" si="19"/>
        <v>0</v>
      </c>
      <c r="N32" s="23"/>
    </row>
    <row r="33" spans="1:14" x14ac:dyDescent="0.35">
      <c r="A33" s="45"/>
      <c r="B33" s="8"/>
      <c r="E33" s="24"/>
      <c r="K33" s="24">
        <f t="shared" si="17"/>
        <v>0</v>
      </c>
      <c r="L33" s="24">
        <f t="shared" si="18"/>
        <v>0</v>
      </c>
      <c r="M33" s="24">
        <f t="shared" si="19"/>
        <v>0</v>
      </c>
      <c r="N33" s="23"/>
    </row>
    <row r="34" spans="1:14" x14ac:dyDescent="0.35">
      <c r="A34" s="45"/>
      <c r="B34" s="8"/>
      <c r="E34" s="24"/>
      <c r="H34" t="s">
        <v>77</v>
      </c>
      <c r="I34">
        <v>15</v>
      </c>
      <c r="J34">
        <v>30</v>
      </c>
      <c r="K34" s="24">
        <f t="shared" si="17"/>
        <v>0</v>
      </c>
      <c r="L34" s="24">
        <f t="shared" si="18"/>
        <v>0.3</v>
      </c>
      <c r="M34" s="24">
        <f t="shared" si="19"/>
        <v>0.3</v>
      </c>
      <c r="N34" s="23"/>
    </row>
    <row r="35" spans="1:14" ht="15" thickBot="1" x14ac:dyDescent="0.4">
      <c r="A35" s="46"/>
      <c r="B35" s="33"/>
      <c r="C35" s="34"/>
      <c r="D35" s="34"/>
      <c r="E35" s="35"/>
      <c r="F35" s="34"/>
      <c r="G35" s="34"/>
      <c r="H35" s="34"/>
      <c r="I35" s="18" t="s">
        <v>2</v>
      </c>
      <c r="J35" s="17"/>
      <c r="K35" s="17">
        <f>SUM(K26:K34)</f>
        <v>2.4</v>
      </c>
      <c r="L35" s="17">
        <f>SUM(L26:L34)</f>
        <v>9.3947368421052637</v>
      </c>
      <c r="M35" s="17">
        <f>SUM(M26:M34)</f>
        <v>11.794736842105266</v>
      </c>
      <c r="N35" s="17">
        <f>M35</f>
        <v>11.794736842105266</v>
      </c>
    </row>
    <row r="36" spans="1:14" ht="29.5" thickTop="1" x14ac:dyDescent="0.35">
      <c r="A36" s="44" t="s">
        <v>10</v>
      </c>
      <c r="B36" s="9"/>
      <c r="C36" s="37" t="s">
        <v>49</v>
      </c>
      <c r="D36" s="9"/>
      <c r="E36" s="25"/>
      <c r="F36" s="11" t="s">
        <v>36</v>
      </c>
      <c r="G36" s="9">
        <v>120</v>
      </c>
      <c r="H36" s="9"/>
      <c r="K36" s="24">
        <f>G36/$K$3</f>
        <v>2.4</v>
      </c>
      <c r="L36" s="24">
        <f>(E36+I36)/$K$3</f>
        <v>0</v>
      </c>
      <c r="M36" s="24">
        <f>L36+K36</f>
        <v>2.4</v>
      </c>
      <c r="N36" s="23"/>
    </row>
    <row r="37" spans="1:14" x14ac:dyDescent="0.35">
      <c r="A37" s="45"/>
      <c r="C37" s="40" t="s">
        <v>54</v>
      </c>
      <c r="E37" s="24"/>
      <c r="F37" t="s">
        <v>118</v>
      </c>
      <c r="G37">
        <v>15</v>
      </c>
      <c r="H37" t="s">
        <v>114</v>
      </c>
      <c r="I37">
        <v>120</v>
      </c>
      <c r="J37">
        <v>90</v>
      </c>
      <c r="K37" s="24">
        <f>G37/$K$3</f>
        <v>0.3</v>
      </c>
      <c r="L37" s="24">
        <f>(E37+I37)/$K$3</f>
        <v>2.4</v>
      </c>
      <c r="M37" s="24">
        <f>L37+K37</f>
        <v>2.6999999999999997</v>
      </c>
      <c r="N37" s="23"/>
    </row>
    <row r="38" spans="1:14" x14ac:dyDescent="0.35">
      <c r="A38" s="45"/>
      <c r="C38" s="42"/>
      <c r="E38" s="24"/>
      <c r="F38" s="32"/>
      <c r="H38" t="s">
        <v>102</v>
      </c>
      <c r="I38">
        <v>60</v>
      </c>
      <c r="J38">
        <v>40</v>
      </c>
      <c r="K38" s="24">
        <f>G38/$K$3</f>
        <v>0</v>
      </c>
      <c r="L38" s="24">
        <f>(E38+I38)/$K$3</f>
        <v>1.2</v>
      </c>
      <c r="M38" s="24">
        <f>L38+K38</f>
        <v>1.2</v>
      </c>
      <c r="N38" s="23"/>
    </row>
    <row r="39" spans="1:14" x14ac:dyDescent="0.35">
      <c r="A39" s="45"/>
      <c r="B39" s="8">
        <v>30</v>
      </c>
      <c r="C39" t="s">
        <v>37</v>
      </c>
      <c r="D39">
        <v>19</v>
      </c>
      <c r="E39" s="24">
        <f>(B39/D39)*60</f>
        <v>94.736842105263165</v>
      </c>
      <c r="F39" s="38"/>
      <c r="H39" t="s">
        <v>106</v>
      </c>
      <c r="I39">
        <v>30</v>
      </c>
      <c r="J39">
        <v>20</v>
      </c>
      <c r="K39" s="24">
        <f t="shared" ref="K39:K45" si="20">G39/$K$3</f>
        <v>0</v>
      </c>
      <c r="L39" s="24">
        <f t="shared" ref="L39:L45" si="21">(E39+I39)/$K$3</f>
        <v>2.4947368421052634</v>
      </c>
      <c r="M39" s="24">
        <f t="shared" ref="M39:M45" si="22">L39+K39</f>
        <v>2.4947368421052634</v>
      </c>
      <c r="N39" s="23"/>
    </row>
    <row r="40" spans="1:14" x14ac:dyDescent="0.35">
      <c r="A40" s="45"/>
      <c r="B40" s="8"/>
      <c r="E40" s="24"/>
      <c r="H40" t="s">
        <v>116</v>
      </c>
      <c r="I40">
        <v>30</v>
      </c>
      <c r="J40">
        <v>20</v>
      </c>
      <c r="K40" s="24">
        <f t="shared" si="20"/>
        <v>0</v>
      </c>
      <c r="L40" s="24">
        <f t="shared" si="21"/>
        <v>0.6</v>
      </c>
      <c r="M40" s="24">
        <f t="shared" si="22"/>
        <v>0.6</v>
      </c>
      <c r="N40" s="23"/>
    </row>
    <row r="41" spans="1:14" x14ac:dyDescent="0.35">
      <c r="A41" s="45"/>
      <c r="B41" s="8"/>
      <c r="E41" s="24"/>
      <c r="H41" t="s">
        <v>90</v>
      </c>
      <c r="I41">
        <v>90</v>
      </c>
      <c r="J41">
        <v>60</v>
      </c>
      <c r="K41" s="24">
        <f t="shared" si="20"/>
        <v>0</v>
      </c>
      <c r="L41" s="24">
        <f t="shared" si="21"/>
        <v>1.8</v>
      </c>
      <c r="M41" s="24">
        <f t="shared" si="22"/>
        <v>1.8</v>
      </c>
      <c r="N41" s="23"/>
    </row>
    <row r="42" spans="1:14" x14ac:dyDescent="0.35">
      <c r="A42" s="45"/>
      <c r="B42" s="8"/>
      <c r="E42" s="24"/>
      <c r="H42" t="s">
        <v>86</v>
      </c>
      <c r="I42">
        <v>30</v>
      </c>
      <c r="J42">
        <v>30</v>
      </c>
      <c r="K42" s="24">
        <f t="shared" si="20"/>
        <v>0</v>
      </c>
      <c r="L42" s="24">
        <f t="shared" si="21"/>
        <v>0.6</v>
      </c>
      <c r="M42" s="24">
        <f t="shared" si="22"/>
        <v>0.6</v>
      </c>
      <c r="N42" s="23"/>
    </row>
    <row r="43" spans="1:14" x14ac:dyDescent="0.35">
      <c r="A43" s="45"/>
      <c r="B43" s="8"/>
      <c r="E43" s="24"/>
      <c r="K43" s="24">
        <f t="shared" si="20"/>
        <v>0</v>
      </c>
      <c r="L43" s="24">
        <f t="shared" si="21"/>
        <v>0</v>
      </c>
      <c r="M43" s="24">
        <f t="shared" si="22"/>
        <v>0</v>
      </c>
      <c r="N43" s="23"/>
    </row>
    <row r="44" spans="1:14" x14ac:dyDescent="0.35">
      <c r="A44" s="45"/>
      <c r="B44" s="8"/>
      <c r="E44" s="24"/>
      <c r="K44" s="24">
        <f t="shared" si="20"/>
        <v>0</v>
      </c>
      <c r="L44" s="24">
        <f t="shared" si="21"/>
        <v>0</v>
      </c>
      <c r="M44" s="24">
        <f t="shared" si="22"/>
        <v>0</v>
      </c>
      <c r="N44" s="23"/>
    </row>
    <row r="45" spans="1:14" x14ac:dyDescent="0.35">
      <c r="A45" s="45"/>
      <c r="B45" s="8"/>
      <c r="E45" s="24"/>
      <c r="H45" t="s">
        <v>78</v>
      </c>
      <c r="I45">
        <v>15</v>
      </c>
      <c r="J45">
        <v>30</v>
      </c>
      <c r="K45" s="24">
        <f t="shared" si="20"/>
        <v>0</v>
      </c>
      <c r="L45" s="24">
        <f t="shared" si="21"/>
        <v>0.3</v>
      </c>
      <c r="M45" s="24">
        <f t="shared" si="22"/>
        <v>0.3</v>
      </c>
      <c r="N45" s="23"/>
    </row>
    <row r="46" spans="1:14" ht="15" thickBot="1" x14ac:dyDescent="0.4">
      <c r="A46" s="46"/>
      <c r="B46" s="33"/>
      <c r="C46" s="34"/>
      <c r="D46" s="34"/>
      <c r="E46" s="35"/>
      <c r="F46" s="34"/>
      <c r="G46" s="34"/>
      <c r="H46" s="34"/>
      <c r="I46" s="18" t="s">
        <v>2</v>
      </c>
      <c r="J46" s="17"/>
      <c r="K46" s="17">
        <f t="shared" ref="K46:L46" si="23">SUM(K36:K45)</f>
        <v>2.6999999999999997</v>
      </c>
      <c r="L46" s="17">
        <f t="shared" si="23"/>
        <v>9.3947368421052637</v>
      </c>
      <c r="M46" s="17">
        <f>SUM(M36:M45)</f>
        <v>12.094736842105263</v>
      </c>
      <c r="N46" s="17">
        <f>M46</f>
        <v>12.094736842105263</v>
      </c>
    </row>
    <row r="47" spans="1:14" ht="29.5" thickTop="1" x14ac:dyDescent="0.35">
      <c r="A47" s="44" t="s">
        <v>11</v>
      </c>
      <c r="B47" s="9"/>
      <c r="C47" s="37" t="s">
        <v>49</v>
      </c>
      <c r="D47" s="9"/>
      <c r="E47" s="25"/>
      <c r="F47" s="11" t="s">
        <v>36</v>
      </c>
      <c r="G47" s="9">
        <v>120</v>
      </c>
      <c r="H47" s="9"/>
      <c r="K47" s="24">
        <f>G47/$K$3</f>
        <v>2.4</v>
      </c>
      <c r="L47" s="24">
        <f>(E47+I47)/$K$3</f>
        <v>0</v>
      </c>
      <c r="M47" s="24">
        <f>L47+K47</f>
        <v>2.4</v>
      </c>
      <c r="N47" s="23"/>
    </row>
    <row r="48" spans="1:14" x14ac:dyDescent="0.35">
      <c r="A48" s="45"/>
      <c r="C48" s="40" t="s">
        <v>54</v>
      </c>
      <c r="E48" s="24"/>
      <c r="F48" s="32"/>
      <c r="H48" t="s">
        <v>102</v>
      </c>
      <c r="I48">
        <v>60</v>
      </c>
      <c r="J48">
        <v>40</v>
      </c>
      <c r="K48" s="24">
        <f>G48/$K$3</f>
        <v>0</v>
      </c>
      <c r="L48" s="24">
        <f>(E48+I48)/$K$3</f>
        <v>1.2</v>
      </c>
      <c r="M48" s="24">
        <f>L48+K48</f>
        <v>1.2</v>
      </c>
      <c r="N48" s="23"/>
    </row>
    <row r="49" spans="1:14" x14ac:dyDescent="0.35">
      <c r="A49" s="45"/>
      <c r="C49" s="42"/>
      <c r="E49" s="24"/>
      <c r="F49" s="32"/>
      <c r="H49" t="s">
        <v>106</v>
      </c>
      <c r="I49">
        <v>30</v>
      </c>
      <c r="J49">
        <v>20</v>
      </c>
      <c r="K49" s="24">
        <f>G49/$K$3</f>
        <v>0</v>
      </c>
      <c r="L49" s="24">
        <f>(E49+I49)/$K$3</f>
        <v>0.6</v>
      </c>
      <c r="M49" s="24">
        <f>L49+K49</f>
        <v>0.6</v>
      </c>
      <c r="N49" s="23"/>
    </row>
    <row r="50" spans="1:14" x14ac:dyDescent="0.35">
      <c r="A50" s="45"/>
      <c r="B50" s="8">
        <v>30</v>
      </c>
      <c r="C50" t="s">
        <v>37</v>
      </c>
      <c r="D50">
        <v>19</v>
      </c>
      <c r="E50" s="24">
        <f>(B50/D50)*60</f>
        <v>94.736842105263165</v>
      </c>
      <c r="F50" s="38"/>
      <c r="H50" t="s">
        <v>68</v>
      </c>
      <c r="I50">
        <v>60</v>
      </c>
      <c r="J50">
        <v>40</v>
      </c>
      <c r="K50" s="24">
        <f t="shared" ref="K50:K56" si="24">G50/$K$3</f>
        <v>0</v>
      </c>
      <c r="L50" s="24">
        <f>(E50+I50)/$K$3</f>
        <v>3.0947368421052635</v>
      </c>
      <c r="M50" s="24">
        <f t="shared" ref="M50:M56" si="25">L50+K50</f>
        <v>3.0947368421052635</v>
      </c>
      <c r="N50" s="23"/>
    </row>
    <row r="51" spans="1:14" x14ac:dyDescent="0.35">
      <c r="A51" s="45"/>
      <c r="B51" s="8"/>
      <c r="E51" s="24"/>
      <c r="K51" s="24">
        <f t="shared" si="24"/>
        <v>0</v>
      </c>
      <c r="L51" s="24">
        <f t="shared" ref="L51:L56" si="26">(E51+I51)/$K$3</f>
        <v>0</v>
      </c>
      <c r="M51" s="24">
        <f t="shared" si="25"/>
        <v>0</v>
      </c>
      <c r="N51" s="23"/>
    </row>
    <row r="52" spans="1:14" x14ac:dyDescent="0.35">
      <c r="A52" s="45"/>
      <c r="B52" s="8"/>
      <c r="E52" s="24"/>
      <c r="H52" t="s">
        <v>91</v>
      </c>
      <c r="I52">
        <v>90</v>
      </c>
      <c r="J52">
        <v>60</v>
      </c>
      <c r="K52" s="24">
        <f t="shared" si="24"/>
        <v>0</v>
      </c>
      <c r="L52" s="24">
        <f t="shared" si="26"/>
        <v>1.8</v>
      </c>
      <c r="M52" s="24">
        <f t="shared" si="25"/>
        <v>1.8</v>
      </c>
      <c r="N52" s="23"/>
    </row>
    <row r="53" spans="1:14" x14ac:dyDescent="0.35">
      <c r="A53" s="45"/>
      <c r="B53" s="8"/>
      <c r="E53" s="24"/>
      <c r="H53" t="s">
        <v>71</v>
      </c>
      <c r="I53">
        <v>90</v>
      </c>
      <c r="J53">
        <v>60</v>
      </c>
      <c r="K53" s="24">
        <f t="shared" si="24"/>
        <v>0</v>
      </c>
      <c r="L53" s="24">
        <f>(E53+I53)/$K$3</f>
        <v>1.8</v>
      </c>
      <c r="M53" s="24">
        <f t="shared" si="25"/>
        <v>1.8</v>
      </c>
      <c r="N53" s="23"/>
    </row>
    <row r="54" spans="1:14" x14ac:dyDescent="0.35">
      <c r="A54" s="45"/>
      <c r="B54" s="8"/>
      <c r="E54" s="24"/>
      <c r="K54" s="24">
        <f t="shared" si="24"/>
        <v>0</v>
      </c>
      <c r="L54" s="24">
        <f t="shared" si="26"/>
        <v>0</v>
      </c>
      <c r="M54" s="24">
        <f t="shared" si="25"/>
        <v>0</v>
      </c>
      <c r="N54" s="23"/>
    </row>
    <row r="55" spans="1:14" x14ac:dyDescent="0.35">
      <c r="A55" s="45"/>
      <c r="B55" s="8"/>
      <c r="E55" s="24"/>
      <c r="K55" s="24">
        <f t="shared" si="24"/>
        <v>0</v>
      </c>
      <c r="L55" s="24">
        <f t="shared" si="26"/>
        <v>0</v>
      </c>
      <c r="M55" s="24">
        <f t="shared" si="25"/>
        <v>0</v>
      </c>
      <c r="N55" s="23"/>
    </row>
    <row r="56" spans="1:14" x14ac:dyDescent="0.35">
      <c r="A56" s="45"/>
      <c r="B56" s="8"/>
      <c r="E56" s="24"/>
      <c r="H56" t="s">
        <v>79</v>
      </c>
      <c r="I56">
        <v>15</v>
      </c>
      <c r="J56">
        <v>30</v>
      </c>
      <c r="K56" s="24">
        <f t="shared" si="24"/>
        <v>0</v>
      </c>
      <c r="L56" s="24">
        <f t="shared" si="26"/>
        <v>0.3</v>
      </c>
      <c r="M56" s="24">
        <f t="shared" si="25"/>
        <v>0.3</v>
      </c>
      <c r="N56" s="23"/>
    </row>
    <row r="57" spans="1:14" ht="15" thickBot="1" x14ac:dyDescent="0.4">
      <c r="A57" s="46"/>
      <c r="B57" s="33"/>
      <c r="C57" s="34"/>
      <c r="D57" s="34"/>
      <c r="E57" s="35"/>
      <c r="F57" s="34"/>
      <c r="G57" s="34"/>
      <c r="I57" s="18" t="s">
        <v>2</v>
      </c>
      <c r="J57" s="17"/>
      <c r="K57" s="17">
        <f t="shared" ref="K57:L57" si="27">SUM(K47:K56)</f>
        <v>2.4</v>
      </c>
      <c r="L57" s="17">
        <f t="shared" si="27"/>
        <v>8.7947368421052641</v>
      </c>
      <c r="M57" s="17">
        <f>SUM(M47:M56)</f>
        <v>11.194736842105264</v>
      </c>
      <c r="N57" s="17">
        <f>M57</f>
        <v>11.194736842105264</v>
      </c>
    </row>
    <row r="58" spans="1:14" ht="29.5" thickTop="1" x14ac:dyDescent="0.35">
      <c r="A58" s="44" t="s">
        <v>12</v>
      </c>
      <c r="B58" s="9"/>
      <c r="C58" s="37" t="s">
        <v>103</v>
      </c>
      <c r="D58" s="9"/>
      <c r="E58" s="25"/>
      <c r="F58" s="11" t="s">
        <v>36</v>
      </c>
      <c r="G58" s="9">
        <v>120</v>
      </c>
      <c r="H58" s="9" t="s">
        <v>115</v>
      </c>
      <c r="I58">
        <v>90</v>
      </c>
      <c r="J58">
        <v>60</v>
      </c>
      <c r="K58" s="24">
        <f>G58/$K$3</f>
        <v>2.4</v>
      </c>
      <c r="L58" s="23">
        <f>(E58+I58)/$K$3</f>
        <v>1.8</v>
      </c>
      <c r="M58" s="24">
        <f>L58+K58</f>
        <v>4.2</v>
      </c>
      <c r="N58" s="23"/>
    </row>
    <row r="59" spans="1:14" x14ac:dyDescent="0.35">
      <c r="A59" s="45"/>
      <c r="C59" s="40" t="s">
        <v>55</v>
      </c>
      <c r="E59" s="24"/>
      <c r="F59" s="32"/>
      <c r="H59" t="s">
        <v>122</v>
      </c>
      <c r="I59">
        <v>60</v>
      </c>
      <c r="J59">
        <v>40</v>
      </c>
      <c r="K59" s="23">
        <f t="shared" ref="K59:K60" si="28">G59/$K$3</f>
        <v>0</v>
      </c>
      <c r="L59" s="23">
        <f t="shared" ref="L59:L60" si="29">(E59+I59)/$K$3</f>
        <v>1.2</v>
      </c>
      <c r="M59" s="23">
        <f t="shared" ref="M59:M60" si="30">L59+K59</f>
        <v>1.2</v>
      </c>
      <c r="N59" s="23"/>
    </row>
    <row r="60" spans="1:14" x14ac:dyDescent="0.35">
      <c r="A60" s="45"/>
      <c r="E60" s="24"/>
      <c r="F60" s="32"/>
      <c r="H60" t="s">
        <v>102</v>
      </c>
      <c r="I60">
        <v>60</v>
      </c>
      <c r="J60">
        <v>40</v>
      </c>
      <c r="K60" s="23">
        <f t="shared" si="28"/>
        <v>0</v>
      </c>
      <c r="L60" s="23">
        <f t="shared" si="29"/>
        <v>1.2</v>
      </c>
      <c r="M60" s="23">
        <f t="shared" si="30"/>
        <v>1.2</v>
      </c>
      <c r="N60" s="23"/>
    </row>
    <row r="61" spans="1:14" x14ac:dyDescent="0.35">
      <c r="A61" s="45"/>
      <c r="B61" s="8">
        <v>30</v>
      </c>
      <c r="C61" t="s">
        <v>37</v>
      </c>
      <c r="D61">
        <v>19</v>
      </c>
      <c r="E61" s="24">
        <f>(B61/D61)*60</f>
        <v>94.736842105263165</v>
      </c>
      <c r="F61" t="s">
        <v>118</v>
      </c>
      <c r="G61">
        <v>15</v>
      </c>
      <c r="H61" t="s">
        <v>106</v>
      </c>
      <c r="I61">
        <v>30</v>
      </c>
      <c r="J61">
        <v>20</v>
      </c>
      <c r="K61" s="23">
        <f t="shared" ref="K61:K66" si="31">G61/$K$3</f>
        <v>0.3</v>
      </c>
      <c r="L61" s="23">
        <f t="shared" ref="L61:L67" si="32">(E61+I61)/$K$3</f>
        <v>2.4947368421052634</v>
      </c>
      <c r="M61" s="23">
        <f t="shared" ref="M61:M67" si="33">L61+K61</f>
        <v>2.7947368421052632</v>
      </c>
      <c r="N61" s="23"/>
    </row>
    <row r="62" spans="1:14" x14ac:dyDescent="0.35">
      <c r="A62" s="45"/>
      <c r="B62" s="8"/>
      <c r="E62" s="24"/>
      <c r="K62" s="23">
        <f t="shared" si="31"/>
        <v>0</v>
      </c>
      <c r="L62" s="23">
        <f t="shared" si="32"/>
        <v>0</v>
      </c>
      <c r="M62" s="23">
        <f t="shared" si="33"/>
        <v>0</v>
      </c>
      <c r="N62" s="23"/>
    </row>
    <row r="63" spans="1:14" x14ac:dyDescent="0.35">
      <c r="A63" s="45"/>
      <c r="B63" s="8"/>
      <c r="E63" s="24"/>
      <c r="H63" t="s">
        <v>55</v>
      </c>
      <c r="I63">
        <v>60</v>
      </c>
      <c r="J63">
        <v>40</v>
      </c>
      <c r="K63" s="23">
        <f t="shared" si="31"/>
        <v>0</v>
      </c>
      <c r="L63" s="23">
        <f t="shared" si="32"/>
        <v>1.2</v>
      </c>
      <c r="M63" s="23">
        <f t="shared" si="33"/>
        <v>1.2</v>
      </c>
      <c r="N63" s="23"/>
    </row>
    <row r="64" spans="1:14" x14ac:dyDescent="0.35">
      <c r="A64" s="45"/>
      <c r="B64" s="8"/>
      <c r="E64" s="24"/>
      <c r="K64" s="23">
        <f t="shared" si="31"/>
        <v>0</v>
      </c>
      <c r="L64" s="23">
        <f t="shared" si="32"/>
        <v>0</v>
      </c>
      <c r="M64" s="23">
        <f t="shared" si="33"/>
        <v>0</v>
      </c>
      <c r="N64" s="23"/>
    </row>
    <row r="65" spans="1:14" x14ac:dyDescent="0.35">
      <c r="A65" s="45"/>
      <c r="B65" s="8"/>
      <c r="E65" s="24"/>
      <c r="H65" t="s">
        <v>98</v>
      </c>
      <c r="I65" s="14">
        <v>60</v>
      </c>
      <c r="J65">
        <v>40</v>
      </c>
      <c r="K65" s="23">
        <f t="shared" si="31"/>
        <v>0</v>
      </c>
      <c r="L65" s="23">
        <f t="shared" si="32"/>
        <v>1.2</v>
      </c>
      <c r="M65" s="23">
        <f t="shared" si="33"/>
        <v>1.2</v>
      </c>
      <c r="N65" s="23"/>
    </row>
    <row r="66" spans="1:14" x14ac:dyDescent="0.35">
      <c r="A66" s="45"/>
      <c r="B66" s="8"/>
      <c r="E66" s="24"/>
      <c r="K66" s="23">
        <f t="shared" si="31"/>
        <v>0</v>
      </c>
      <c r="L66" s="23">
        <f t="shared" si="32"/>
        <v>0</v>
      </c>
      <c r="M66" s="23">
        <f t="shared" si="33"/>
        <v>0</v>
      </c>
      <c r="N66" s="23"/>
    </row>
    <row r="67" spans="1:14" x14ac:dyDescent="0.35">
      <c r="A67" s="45"/>
      <c r="B67" s="8"/>
      <c r="E67" s="24"/>
      <c r="K67" s="24">
        <f t="shared" ref="K67" si="34">G67</f>
        <v>0</v>
      </c>
      <c r="L67" s="23">
        <f t="shared" si="32"/>
        <v>0</v>
      </c>
      <c r="M67" s="24">
        <f t="shared" si="33"/>
        <v>0</v>
      </c>
      <c r="N67" s="23"/>
    </row>
    <row r="68" spans="1:14" ht="15" thickBot="1" x14ac:dyDescent="0.4">
      <c r="A68" s="46"/>
      <c r="B68" s="33"/>
      <c r="C68" s="34"/>
      <c r="D68" s="34"/>
      <c r="E68" s="35"/>
      <c r="F68" s="34"/>
      <c r="G68" s="34"/>
      <c r="H68" s="34"/>
      <c r="I68" s="18" t="s">
        <v>2</v>
      </c>
      <c r="J68" s="17"/>
      <c r="K68" s="17">
        <f t="shared" ref="K68:L68" si="35">SUM(K58:K67)</f>
        <v>2.6999999999999997</v>
      </c>
      <c r="L68" s="17">
        <f t="shared" si="35"/>
        <v>9.094736842105263</v>
      </c>
      <c r="M68" s="17">
        <f>SUM(M58:M67)</f>
        <v>11.794736842105262</v>
      </c>
      <c r="N68" s="17">
        <f>M68</f>
        <v>11.794736842105262</v>
      </c>
    </row>
    <row r="69" spans="1:14" ht="29.5" thickTop="1" x14ac:dyDescent="0.35">
      <c r="A69" s="44" t="s">
        <v>13</v>
      </c>
      <c r="B69" s="9"/>
      <c r="C69" s="37" t="s">
        <v>103</v>
      </c>
      <c r="D69" s="9"/>
      <c r="E69" s="25"/>
      <c r="F69" s="11" t="s">
        <v>36</v>
      </c>
      <c r="G69" s="9">
        <v>120</v>
      </c>
      <c r="K69" s="24">
        <f>G69/$K$3</f>
        <v>2.4</v>
      </c>
      <c r="L69" s="24">
        <f>(E69+I69)/$K$3</f>
        <v>0</v>
      </c>
      <c r="M69" s="24">
        <f>L69+K69</f>
        <v>2.4</v>
      </c>
      <c r="N69" s="23"/>
    </row>
    <row r="70" spans="1:14" x14ac:dyDescent="0.35">
      <c r="A70" s="45"/>
      <c r="C70" s="40" t="s">
        <v>55</v>
      </c>
      <c r="E70" s="24"/>
      <c r="F70" s="32"/>
      <c r="H70" t="s">
        <v>102</v>
      </c>
      <c r="I70">
        <v>60</v>
      </c>
      <c r="J70">
        <v>40</v>
      </c>
      <c r="K70" s="24">
        <f t="shared" ref="K70:K71" si="36">G70/$K$3</f>
        <v>0</v>
      </c>
      <c r="L70" s="24">
        <f t="shared" ref="L70:L71" si="37">(E70+I70)/$K$3</f>
        <v>1.2</v>
      </c>
      <c r="M70" s="24">
        <f t="shared" ref="M70:M71" si="38">L70+K70</f>
        <v>1.2</v>
      </c>
      <c r="N70" s="23"/>
    </row>
    <row r="71" spans="1:14" x14ac:dyDescent="0.35">
      <c r="A71" s="45"/>
      <c r="C71" s="40" t="s">
        <v>53</v>
      </c>
      <c r="E71" s="24"/>
      <c r="F71" s="32"/>
      <c r="H71" t="s">
        <v>106</v>
      </c>
      <c r="I71">
        <v>30</v>
      </c>
      <c r="J71">
        <v>20</v>
      </c>
      <c r="K71" s="24">
        <f t="shared" si="36"/>
        <v>0</v>
      </c>
      <c r="L71" s="24">
        <f t="shared" si="37"/>
        <v>0.6</v>
      </c>
      <c r="M71" s="24">
        <f t="shared" si="38"/>
        <v>0.6</v>
      </c>
      <c r="N71" s="23"/>
    </row>
    <row r="72" spans="1:14" x14ac:dyDescent="0.35">
      <c r="A72" s="45"/>
      <c r="B72" s="8">
        <v>30</v>
      </c>
      <c r="C72" t="s">
        <v>37</v>
      </c>
      <c r="D72">
        <v>19</v>
      </c>
      <c r="E72" s="24">
        <f>(B72/D72)*60</f>
        <v>94.736842105263165</v>
      </c>
      <c r="K72" s="24">
        <f t="shared" ref="K72:K78" si="39">G72/$K$3</f>
        <v>0</v>
      </c>
      <c r="L72" s="24">
        <f t="shared" ref="L72:L78" si="40">(E72+I72)/$K$3</f>
        <v>1.8947368421052633</v>
      </c>
      <c r="M72" s="24">
        <f t="shared" ref="M72:M78" si="41">L72+K72</f>
        <v>1.8947368421052633</v>
      </c>
      <c r="N72" s="23"/>
    </row>
    <row r="73" spans="1:14" x14ac:dyDescent="0.35">
      <c r="A73" s="45"/>
      <c r="B73" s="8"/>
      <c r="E73" s="24"/>
      <c r="H73" t="s">
        <v>109</v>
      </c>
      <c r="I73">
        <v>120</v>
      </c>
      <c r="J73">
        <v>90</v>
      </c>
      <c r="K73" s="24">
        <f t="shared" si="39"/>
        <v>0</v>
      </c>
      <c r="L73" s="24">
        <f t="shared" si="40"/>
        <v>2.4</v>
      </c>
      <c r="M73" s="24">
        <f t="shared" si="41"/>
        <v>2.4</v>
      </c>
      <c r="N73" s="23"/>
    </row>
    <row r="74" spans="1:14" x14ac:dyDescent="0.35">
      <c r="A74" s="45"/>
      <c r="B74" s="8"/>
      <c r="E74" s="24"/>
      <c r="H74" t="s">
        <v>66</v>
      </c>
      <c r="I74">
        <v>90</v>
      </c>
      <c r="J74">
        <v>60</v>
      </c>
      <c r="K74" s="24">
        <f t="shared" si="39"/>
        <v>0</v>
      </c>
      <c r="L74" s="24">
        <f t="shared" si="40"/>
        <v>1.8</v>
      </c>
      <c r="M74" s="24">
        <f t="shared" si="41"/>
        <v>1.8</v>
      </c>
      <c r="N74" s="23"/>
    </row>
    <row r="75" spans="1:14" x14ac:dyDescent="0.35">
      <c r="A75" s="45"/>
      <c r="B75" s="8"/>
      <c r="E75" s="24"/>
      <c r="H75" t="s">
        <v>45</v>
      </c>
      <c r="I75" s="14">
        <v>60</v>
      </c>
      <c r="J75">
        <v>40</v>
      </c>
      <c r="K75" s="24">
        <f t="shared" si="39"/>
        <v>0</v>
      </c>
      <c r="L75" s="24">
        <f t="shared" si="40"/>
        <v>1.2</v>
      </c>
      <c r="M75" s="24">
        <f t="shared" si="41"/>
        <v>1.2</v>
      </c>
      <c r="N75" s="23"/>
    </row>
    <row r="76" spans="1:14" x14ac:dyDescent="0.35">
      <c r="A76" s="45"/>
      <c r="B76" s="8"/>
      <c r="E76" s="24"/>
      <c r="K76" s="24">
        <f t="shared" si="39"/>
        <v>0</v>
      </c>
      <c r="L76" s="24">
        <f>(E76+I76)/$K$3</f>
        <v>0</v>
      </c>
      <c r="M76" s="24">
        <f t="shared" si="41"/>
        <v>0</v>
      </c>
      <c r="N76" s="23"/>
    </row>
    <row r="77" spans="1:14" x14ac:dyDescent="0.35">
      <c r="A77" s="45"/>
      <c r="B77" s="8"/>
      <c r="E77" s="24"/>
      <c r="H77" t="s">
        <v>92</v>
      </c>
      <c r="I77">
        <v>60</v>
      </c>
      <c r="J77">
        <v>50</v>
      </c>
      <c r="K77" s="24">
        <f t="shared" si="39"/>
        <v>0</v>
      </c>
      <c r="L77" s="24">
        <f t="shared" si="40"/>
        <v>1.2</v>
      </c>
      <c r="M77" s="24">
        <f t="shared" si="41"/>
        <v>1.2</v>
      </c>
      <c r="N77" s="23"/>
    </row>
    <row r="78" spans="1:14" x14ac:dyDescent="0.35">
      <c r="A78" s="45"/>
      <c r="B78" s="8"/>
      <c r="E78" s="24"/>
      <c r="H78" t="s">
        <v>80</v>
      </c>
      <c r="I78">
        <v>15</v>
      </c>
      <c r="J78">
        <v>30</v>
      </c>
      <c r="K78" s="24">
        <f t="shared" si="39"/>
        <v>0</v>
      </c>
      <c r="L78" s="24">
        <f t="shared" si="40"/>
        <v>0.3</v>
      </c>
      <c r="M78" s="24">
        <f t="shared" si="41"/>
        <v>0.3</v>
      </c>
      <c r="N78" s="23"/>
    </row>
    <row r="79" spans="1:14" ht="15" thickBot="1" x14ac:dyDescent="0.4">
      <c r="A79" s="46"/>
      <c r="B79" s="33"/>
      <c r="C79" s="34"/>
      <c r="D79" s="34"/>
      <c r="E79" s="35"/>
      <c r="F79" s="34"/>
      <c r="G79" s="34"/>
      <c r="H79" s="34"/>
      <c r="I79" s="18" t="s">
        <v>2</v>
      </c>
      <c r="J79" s="17"/>
      <c r="K79" s="17">
        <f t="shared" ref="K79:L79" si="42">SUM(K69:K78)</f>
        <v>2.4</v>
      </c>
      <c r="L79" s="17">
        <f t="shared" si="42"/>
        <v>10.594736842105263</v>
      </c>
      <c r="M79" s="17">
        <f>SUM(M69:M78)</f>
        <v>12.994736842105263</v>
      </c>
      <c r="N79" s="17">
        <f>M79</f>
        <v>12.994736842105263</v>
      </c>
    </row>
    <row r="80" spans="1:14" ht="29.5" thickTop="1" x14ac:dyDescent="0.35">
      <c r="A80" s="44" t="s">
        <v>14</v>
      </c>
      <c r="B80" s="9"/>
      <c r="C80" s="37" t="s">
        <v>104</v>
      </c>
      <c r="D80" s="9"/>
      <c r="E80" s="25"/>
      <c r="F80" s="11" t="s">
        <v>36</v>
      </c>
      <c r="G80" s="9">
        <v>120</v>
      </c>
      <c r="H80" t="s">
        <v>101</v>
      </c>
      <c r="I80">
        <v>60</v>
      </c>
      <c r="J80">
        <v>40</v>
      </c>
      <c r="K80" s="24">
        <f>G80/$K$3</f>
        <v>2.4</v>
      </c>
      <c r="L80" s="24">
        <f>(E80+I80)/$K$3</f>
        <v>1.2</v>
      </c>
      <c r="M80" s="24">
        <f>L80+K80</f>
        <v>3.5999999999999996</v>
      </c>
      <c r="N80" s="23"/>
    </row>
    <row r="81" spans="1:14" x14ac:dyDescent="0.35">
      <c r="A81" s="45"/>
      <c r="C81" s="41" t="s">
        <v>56</v>
      </c>
      <c r="E81" s="24"/>
      <c r="F81" s="32"/>
      <c r="H81" t="s">
        <v>102</v>
      </c>
      <c r="I81">
        <v>60</v>
      </c>
      <c r="J81">
        <v>40</v>
      </c>
      <c r="K81" s="24">
        <f t="shared" ref="K81:K82" si="43">G81/$K$3</f>
        <v>0</v>
      </c>
      <c r="L81" s="24">
        <f t="shared" ref="L81:L82" si="44">(E81+I81)/$K$3</f>
        <v>1.2</v>
      </c>
      <c r="M81" s="24">
        <f t="shared" ref="M81:M82" si="45">L81+K81</f>
        <v>1.2</v>
      </c>
      <c r="N81" s="23"/>
    </row>
    <row r="82" spans="1:14" x14ac:dyDescent="0.35">
      <c r="A82" s="45"/>
      <c r="C82" s="40" t="s">
        <v>52</v>
      </c>
      <c r="E82" s="24"/>
      <c r="F82" t="s">
        <v>118</v>
      </c>
      <c r="H82" t="s">
        <v>106</v>
      </c>
      <c r="I82">
        <v>30</v>
      </c>
      <c r="J82">
        <v>20</v>
      </c>
      <c r="K82" s="24">
        <f t="shared" si="43"/>
        <v>0</v>
      </c>
      <c r="L82" s="24">
        <f t="shared" si="44"/>
        <v>0.6</v>
      </c>
      <c r="M82" s="24">
        <f t="shared" si="45"/>
        <v>0.6</v>
      </c>
      <c r="N82" s="23"/>
    </row>
    <row r="83" spans="1:14" x14ac:dyDescent="0.35">
      <c r="A83" s="45"/>
      <c r="B83" s="8">
        <v>30</v>
      </c>
      <c r="C83" t="s">
        <v>37</v>
      </c>
      <c r="D83">
        <v>19</v>
      </c>
      <c r="E83" s="24">
        <f>(B83/D83)*60</f>
        <v>94.736842105263165</v>
      </c>
      <c r="K83" s="24">
        <f t="shared" ref="K83:K89" si="46">G83/$K$3</f>
        <v>0</v>
      </c>
      <c r="L83" s="24">
        <f>(E83+I83)/$K$3</f>
        <v>1.8947368421052633</v>
      </c>
      <c r="M83" s="24">
        <f t="shared" ref="M83:M89" si="47">L83+K83</f>
        <v>1.8947368421052633</v>
      </c>
      <c r="N83" s="23"/>
    </row>
    <row r="84" spans="1:14" x14ac:dyDescent="0.35">
      <c r="A84" s="45"/>
      <c r="B84" s="8"/>
      <c r="E84" s="24"/>
      <c r="H84" t="s">
        <v>56</v>
      </c>
      <c r="I84">
        <v>90</v>
      </c>
      <c r="J84">
        <v>60</v>
      </c>
      <c r="K84" s="24">
        <f t="shared" si="46"/>
        <v>0</v>
      </c>
      <c r="L84" s="24">
        <f t="shared" ref="L84:L89" si="48">(E84+I84)/$K$3</f>
        <v>1.8</v>
      </c>
      <c r="M84" s="24">
        <f t="shared" si="47"/>
        <v>1.8</v>
      </c>
      <c r="N84" s="23"/>
    </row>
    <row r="85" spans="1:14" x14ac:dyDescent="0.35">
      <c r="A85" s="45"/>
      <c r="B85" s="8"/>
      <c r="E85" s="24"/>
      <c r="H85" t="s">
        <v>73</v>
      </c>
      <c r="I85">
        <v>90</v>
      </c>
      <c r="J85">
        <v>60</v>
      </c>
      <c r="K85" s="24">
        <f t="shared" si="46"/>
        <v>0</v>
      </c>
      <c r="L85" s="24">
        <f t="shared" si="48"/>
        <v>1.8</v>
      </c>
      <c r="M85" s="24">
        <f t="shared" si="47"/>
        <v>1.8</v>
      </c>
      <c r="N85" s="23"/>
    </row>
    <row r="86" spans="1:14" x14ac:dyDescent="0.35">
      <c r="A86" s="45"/>
      <c r="B86" s="8"/>
      <c r="E86" s="24"/>
      <c r="K86" s="24">
        <f t="shared" si="46"/>
        <v>0</v>
      </c>
      <c r="L86" s="24">
        <f t="shared" si="48"/>
        <v>0</v>
      </c>
      <c r="M86" s="24">
        <f t="shared" si="47"/>
        <v>0</v>
      </c>
      <c r="N86" s="23"/>
    </row>
    <row r="87" spans="1:14" x14ac:dyDescent="0.35">
      <c r="A87" s="45"/>
      <c r="B87" s="8"/>
      <c r="E87" s="24"/>
      <c r="K87" s="24">
        <f t="shared" si="46"/>
        <v>0</v>
      </c>
      <c r="L87" s="24">
        <f>(E87+I87)/$K$3</f>
        <v>0</v>
      </c>
      <c r="M87" s="24">
        <f t="shared" si="47"/>
        <v>0</v>
      </c>
      <c r="N87" s="23"/>
    </row>
    <row r="88" spans="1:14" x14ac:dyDescent="0.35">
      <c r="A88" s="45"/>
      <c r="B88" s="8"/>
      <c r="E88" s="24"/>
      <c r="H88" t="s">
        <v>100</v>
      </c>
      <c r="I88">
        <v>60</v>
      </c>
      <c r="J88">
        <v>60</v>
      </c>
      <c r="K88" s="24">
        <f t="shared" si="46"/>
        <v>0</v>
      </c>
      <c r="L88" s="24">
        <f t="shared" si="48"/>
        <v>1.2</v>
      </c>
      <c r="M88" s="24">
        <f t="shared" si="47"/>
        <v>1.2</v>
      </c>
      <c r="N88" s="23"/>
    </row>
    <row r="89" spans="1:14" x14ac:dyDescent="0.35">
      <c r="A89" s="45"/>
      <c r="B89" s="8"/>
      <c r="E89" s="24"/>
      <c r="K89" s="24">
        <f t="shared" si="46"/>
        <v>0</v>
      </c>
      <c r="L89" s="24">
        <f t="shared" si="48"/>
        <v>0</v>
      </c>
      <c r="M89" s="24">
        <f t="shared" si="47"/>
        <v>0</v>
      </c>
      <c r="N89" s="23"/>
    </row>
    <row r="90" spans="1:14" ht="15" thickBot="1" x14ac:dyDescent="0.4">
      <c r="A90" s="46"/>
      <c r="B90" s="34"/>
      <c r="C90" s="34"/>
      <c r="D90" s="34"/>
      <c r="E90" s="35"/>
      <c r="F90" s="34"/>
      <c r="G90" s="34"/>
      <c r="H90" s="34"/>
      <c r="I90" s="18" t="s">
        <v>2</v>
      </c>
      <c r="J90" s="17"/>
      <c r="K90" s="17">
        <f>SUM(K80:K89)</f>
        <v>2.4</v>
      </c>
      <c r="L90" s="17">
        <f>SUM(L80:L89)</f>
        <v>9.6947368421052627</v>
      </c>
      <c r="M90" s="17">
        <f>SUM(M80:M89)</f>
        <v>12.094736842105263</v>
      </c>
      <c r="N90" s="17">
        <f>M90</f>
        <v>12.094736842105263</v>
      </c>
    </row>
    <row r="91" spans="1:14" ht="29.5" thickTop="1" x14ac:dyDescent="0.35">
      <c r="A91" s="44" t="s">
        <v>17</v>
      </c>
      <c r="B91" s="9"/>
      <c r="C91" s="37" t="s">
        <v>50</v>
      </c>
      <c r="D91" s="9"/>
      <c r="E91" s="25"/>
      <c r="F91" s="11" t="s">
        <v>36</v>
      </c>
      <c r="G91" s="9">
        <v>120</v>
      </c>
      <c r="H91" t="s">
        <v>105</v>
      </c>
      <c r="I91">
        <v>90</v>
      </c>
      <c r="J91">
        <v>60</v>
      </c>
      <c r="K91" s="24">
        <f>G91/$K$3</f>
        <v>2.4</v>
      </c>
      <c r="L91" s="24">
        <f>(E91+I91)/$K$3</f>
        <v>1.8</v>
      </c>
      <c r="M91" s="24">
        <f>L91+K91</f>
        <v>4.2</v>
      </c>
      <c r="N91" s="23"/>
    </row>
    <row r="92" spans="1:14" x14ac:dyDescent="0.35">
      <c r="A92" s="45"/>
      <c r="C92" s="41" t="s">
        <v>56</v>
      </c>
      <c r="E92" s="24"/>
      <c r="F92" s="32"/>
      <c r="H92" t="s">
        <v>106</v>
      </c>
      <c r="I92">
        <v>30</v>
      </c>
      <c r="J92">
        <v>20</v>
      </c>
      <c r="K92" s="23">
        <f t="shared" ref="K92:K93" si="49">G92/$K$3</f>
        <v>0</v>
      </c>
      <c r="L92" s="23">
        <f t="shared" ref="L92:L93" si="50">(E92+I92)/$K$3</f>
        <v>0.6</v>
      </c>
      <c r="M92" s="23">
        <f t="shared" ref="M92:M93" si="51">L92+K92</f>
        <v>0.6</v>
      </c>
      <c r="N92" s="23"/>
    </row>
    <row r="93" spans="1:14" x14ac:dyDescent="0.35">
      <c r="A93" s="45"/>
      <c r="C93" s="41" t="s">
        <v>57</v>
      </c>
      <c r="E93" s="24"/>
      <c r="F93" s="32"/>
      <c r="K93" s="23">
        <f t="shared" si="49"/>
        <v>0</v>
      </c>
      <c r="L93" s="23">
        <f t="shared" si="50"/>
        <v>0</v>
      </c>
      <c r="M93" s="23">
        <f t="shared" si="51"/>
        <v>0</v>
      </c>
      <c r="N93" s="23"/>
    </row>
    <row r="94" spans="1:14" x14ac:dyDescent="0.35">
      <c r="A94" s="45"/>
      <c r="B94" s="8">
        <v>30</v>
      </c>
      <c r="C94" t="s">
        <v>37</v>
      </c>
      <c r="D94">
        <v>19</v>
      </c>
      <c r="E94" s="24">
        <f>(B94/D94)*60</f>
        <v>94.736842105263165</v>
      </c>
      <c r="K94" s="23">
        <f t="shared" ref="K94:K99" si="52">G94/$K$3</f>
        <v>0</v>
      </c>
      <c r="L94" s="23">
        <f t="shared" ref="L94:L100" si="53">(E94+I94)/$K$3</f>
        <v>1.8947368421052633</v>
      </c>
      <c r="M94" s="23">
        <f t="shared" ref="M94:M100" si="54">L94+K94</f>
        <v>1.8947368421052633</v>
      </c>
      <c r="N94" s="23"/>
    </row>
    <row r="95" spans="1:14" x14ac:dyDescent="0.35">
      <c r="A95" s="45"/>
      <c r="B95" s="8"/>
      <c r="C95" t="s">
        <v>43</v>
      </c>
      <c r="E95" s="24"/>
      <c r="H95" t="s">
        <v>93</v>
      </c>
      <c r="I95">
        <v>60</v>
      </c>
      <c r="J95">
        <v>40</v>
      </c>
      <c r="K95" s="23">
        <f t="shared" si="52"/>
        <v>0</v>
      </c>
      <c r="L95" s="23">
        <f t="shared" si="53"/>
        <v>1.2</v>
      </c>
      <c r="M95" s="23">
        <f t="shared" si="54"/>
        <v>1.2</v>
      </c>
      <c r="N95" s="23"/>
    </row>
    <row r="96" spans="1:14" x14ac:dyDescent="0.35">
      <c r="A96" s="45"/>
      <c r="B96" s="8"/>
      <c r="E96" s="24"/>
      <c r="K96" s="23">
        <f t="shared" si="52"/>
        <v>0</v>
      </c>
      <c r="L96" s="23">
        <f t="shared" si="53"/>
        <v>0</v>
      </c>
      <c r="M96" s="23">
        <f t="shared" si="54"/>
        <v>0</v>
      </c>
      <c r="N96" s="23"/>
    </row>
    <row r="97" spans="1:14" x14ac:dyDescent="0.35">
      <c r="A97" s="45"/>
      <c r="B97" s="8"/>
      <c r="E97" s="24"/>
      <c r="K97" s="23">
        <f t="shared" si="52"/>
        <v>0</v>
      </c>
      <c r="L97" s="23">
        <f t="shared" si="53"/>
        <v>0</v>
      </c>
      <c r="M97" s="23">
        <f t="shared" si="54"/>
        <v>0</v>
      </c>
      <c r="N97" s="23"/>
    </row>
    <row r="98" spans="1:14" x14ac:dyDescent="0.35">
      <c r="A98" s="45"/>
      <c r="B98" s="8"/>
      <c r="E98" s="24"/>
      <c r="H98" t="s">
        <v>110</v>
      </c>
      <c r="I98">
        <v>60</v>
      </c>
      <c r="J98">
        <v>60</v>
      </c>
      <c r="K98" s="23">
        <f t="shared" si="52"/>
        <v>0</v>
      </c>
      <c r="L98" s="23">
        <f t="shared" si="53"/>
        <v>1.2</v>
      </c>
      <c r="M98" s="23">
        <f t="shared" si="54"/>
        <v>1.2</v>
      </c>
      <c r="N98" s="23"/>
    </row>
    <row r="99" spans="1:14" x14ac:dyDescent="0.35">
      <c r="A99" s="45"/>
      <c r="B99" s="8"/>
      <c r="E99" s="24"/>
      <c r="K99" s="23">
        <f t="shared" si="52"/>
        <v>0</v>
      </c>
      <c r="L99" s="23">
        <f t="shared" si="53"/>
        <v>0</v>
      </c>
      <c r="M99" s="23">
        <f t="shared" si="54"/>
        <v>0</v>
      </c>
      <c r="N99" s="23"/>
    </row>
    <row r="100" spans="1:14" x14ac:dyDescent="0.35">
      <c r="A100" s="45"/>
      <c r="B100" s="8"/>
      <c r="E100" s="24"/>
      <c r="H100" t="s">
        <v>82</v>
      </c>
      <c r="I100">
        <v>15</v>
      </c>
      <c r="J100">
        <v>30</v>
      </c>
      <c r="K100" s="24">
        <f t="shared" ref="K100" si="55">G100</f>
        <v>0</v>
      </c>
      <c r="L100" s="24">
        <f t="shared" si="53"/>
        <v>0.3</v>
      </c>
      <c r="M100" s="24">
        <f t="shared" si="54"/>
        <v>0.3</v>
      </c>
      <c r="N100" s="23"/>
    </row>
    <row r="101" spans="1:14" ht="15" thickBot="1" x14ac:dyDescent="0.4">
      <c r="A101" s="46"/>
      <c r="B101" s="34"/>
      <c r="C101" s="34"/>
      <c r="D101" s="34"/>
      <c r="E101" s="35"/>
      <c r="F101" s="34"/>
      <c r="G101" s="34"/>
      <c r="H101" s="34"/>
      <c r="I101" s="18" t="s">
        <v>2</v>
      </c>
      <c r="J101" s="17"/>
      <c r="K101" s="17">
        <f t="shared" ref="K101:L101" si="56">SUM(K91:K100)</f>
        <v>2.4</v>
      </c>
      <c r="L101" s="17">
        <f t="shared" si="56"/>
        <v>6.9947368421052634</v>
      </c>
      <c r="M101" s="17">
        <f>SUM(M91:M100)</f>
        <v>9.3947368421052637</v>
      </c>
      <c r="N101" s="17">
        <f>M101</f>
        <v>9.3947368421052637</v>
      </c>
    </row>
    <row r="102" spans="1:14" ht="29.5" thickTop="1" x14ac:dyDescent="0.35">
      <c r="A102" s="44" t="s">
        <v>18</v>
      </c>
      <c r="B102" s="9"/>
      <c r="C102" s="13" t="s">
        <v>50</v>
      </c>
      <c r="D102" s="9"/>
      <c r="E102" s="25"/>
      <c r="F102" s="11" t="s">
        <v>36</v>
      </c>
      <c r="G102" s="9">
        <v>120</v>
      </c>
      <c r="H102" t="s">
        <v>102</v>
      </c>
      <c r="I102">
        <v>60</v>
      </c>
      <c r="J102">
        <v>40</v>
      </c>
      <c r="K102" s="24">
        <f>G102/$K$3</f>
        <v>2.4</v>
      </c>
      <c r="L102" s="24">
        <f>(E102+I102)/$K$3</f>
        <v>1.2</v>
      </c>
      <c r="M102" s="24">
        <f>L102+K102</f>
        <v>3.5999999999999996</v>
      </c>
      <c r="N102" s="23"/>
    </row>
    <row r="103" spans="1:14" x14ac:dyDescent="0.35">
      <c r="A103" s="45"/>
      <c r="C103" s="41" t="s">
        <v>56</v>
      </c>
      <c r="E103" s="24"/>
      <c r="F103" s="32"/>
      <c r="H103" t="s">
        <v>106</v>
      </c>
      <c r="I103">
        <v>30</v>
      </c>
      <c r="J103">
        <v>20</v>
      </c>
      <c r="K103" s="24">
        <f t="shared" ref="K103:K104" si="57">G103/$K$3</f>
        <v>0</v>
      </c>
      <c r="L103" s="24">
        <f t="shared" ref="L103:L104" si="58">(E103+I103)/$K$3</f>
        <v>0.6</v>
      </c>
      <c r="M103" s="24">
        <f t="shared" ref="M103:M104" si="59">L103+K103</f>
        <v>0.6</v>
      </c>
      <c r="N103" s="23"/>
    </row>
    <row r="104" spans="1:14" x14ac:dyDescent="0.35">
      <c r="A104" s="45"/>
      <c r="C104" s="41" t="s">
        <v>57</v>
      </c>
      <c r="E104" s="24"/>
      <c r="F104" t="s">
        <v>118</v>
      </c>
      <c r="G104">
        <v>15</v>
      </c>
      <c r="K104" s="24">
        <f t="shared" si="57"/>
        <v>0.3</v>
      </c>
      <c r="L104" s="24">
        <f t="shared" si="58"/>
        <v>0</v>
      </c>
      <c r="M104" s="24">
        <f t="shared" si="59"/>
        <v>0.3</v>
      </c>
      <c r="N104" s="23"/>
    </row>
    <row r="105" spans="1:14" x14ac:dyDescent="0.35">
      <c r="A105" s="45"/>
      <c r="B105" s="8">
        <v>30</v>
      </c>
      <c r="C105" t="s">
        <v>37</v>
      </c>
      <c r="D105">
        <v>19</v>
      </c>
      <c r="E105" s="24">
        <f>(B105/D105)*60</f>
        <v>94.736842105263165</v>
      </c>
      <c r="H105" t="s">
        <v>108</v>
      </c>
      <c r="I105">
        <v>90</v>
      </c>
      <c r="J105">
        <v>60</v>
      </c>
      <c r="K105" s="24">
        <f t="shared" ref="K105:K108" si="60">G105/$K$3</f>
        <v>0</v>
      </c>
      <c r="L105" s="24">
        <f t="shared" ref="L105:L108" si="61">(E105+I105)/$K$3</f>
        <v>3.6947368421052635</v>
      </c>
      <c r="M105" s="24">
        <f t="shared" ref="M105:M108" si="62">L105+K105</f>
        <v>3.6947368421052635</v>
      </c>
      <c r="N105" s="23"/>
    </row>
    <row r="106" spans="1:14" x14ac:dyDescent="0.35">
      <c r="A106" s="45"/>
      <c r="B106" s="8"/>
      <c r="E106" s="24"/>
      <c r="H106" t="s">
        <v>67</v>
      </c>
      <c r="I106">
        <v>90</v>
      </c>
      <c r="J106">
        <v>60</v>
      </c>
      <c r="K106" s="24">
        <f t="shared" si="60"/>
        <v>0</v>
      </c>
      <c r="L106" s="24">
        <f t="shared" si="61"/>
        <v>1.8</v>
      </c>
      <c r="M106" s="24">
        <f t="shared" si="62"/>
        <v>1.8</v>
      </c>
      <c r="N106" s="23"/>
    </row>
    <row r="107" spans="1:14" x14ac:dyDescent="0.35">
      <c r="A107" s="45"/>
      <c r="B107" s="8"/>
      <c r="E107" s="24"/>
      <c r="H107" t="s">
        <v>57</v>
      </c>
      <c r="I107">
        <v>90</v>
      </c>
      <c r="J107">
        <v>60</v>
      </c>
      <c r="K107" s="24">
        <f t="shared" si="60"/>
        <v>0</v>
      </c>
      <c r="L107" s="24">
        <f t="shared" si="61"/>
        <v>1.8</v>
      </c>
      <c r="M107" s="24">
        <f t="shared" si="62"/>
        <v>1.8</v>
      </c>
      <c r="N107" s="23"/>
    </row>
    <row r="108" spans="1:14" x14ac:dyDescent="0.35">
      <c r="A108" s="45"/>
      <c r="B108" s="8"/>
      <c r="E108" s="24"/>
      <c r="H108" s="36"/>
      <c r="K108" s="24">
        <f t="shared" si="60"/>
        <v>0</v>
      </c>
      <c r="L108" s="24">
        <f t="shared" si="61"/>
        <v>0</v>
      </c>
      <c r="M108" s="24">
        <f t="shared" si="62"/>
        <v>0</v>
      </c>
      <c r="N108" s="23"/>
    </row>
    <row r="109" spans="1:14" x14ac:dyDescent="0.35">
      <c r="A109" s="45"/>
      <c r="B109" s="8"/>
      <c r="E109" s="24"/>
      <c r="H109" t="s">
        <v>124</v>
      </c>
      <c r="I109">
        <v>60</v>
      </c>
      <c r="J109">
        <v>30</v>
      </c>
      <c r="K109" s="24">
        <f t="shared" ref="K109:K110" si="63">G109/$K$3</f>
        <v>0</v>
      </c>
      <c r="L109" s="24">
        <f t="shared" ref="L109:L110" si="64">(E109+I109)/$K$3</f>
        <v>1.2</v>
      </c>
      <c r="M109" s="24">
        <f t="shared" ref="M109:M110" si="65">L109+K109</f>
        <v>1.2</v>
      </c>
      <c r="N109" s="23"/>
    </row>
    <row r="110" spans="1:14" x14ac:dyDescent="0.35">
      <c r="A110" s="45"/>
      <c r="B110" s="8"/>
      <c r="E110" s="24"/>
      <c r="H110" t="s">
        <v>38</v>
      </c>
      <c r="I110">
        <v>90</v>
      </c>
      <c r="J110">
        <v>100</v>
      </c>
      <c r="K110" s="24">
        <f t="shared" si="63"/>
        <v>0</v>
      </c>
      <c r="L110" s="24">
        <f t="shared" si="64"/>
        <v>1.8</v>
      </c>
      <c r="M110" s="24">
        <f t="shared" si="65"/>
        <v>1.8</v>
      </c>
      <c r="N110" s="23"/>
    </row>
    <row r="111" spans="1:14" ht="15" thickBot="1" x14ac:dyDescent="0.4">
      <c r="A111" s="46"/>
      <c r="B111" s="34"/>
      <c r="C111" s="34"/>
      <c r="D111" s="34"/>
      <c r="E111" s="35"/>
      <c r="F111" s="34"/>
      <c r="G111" s="34"/>
      <c r="H111" s="34"/>
      <c r="I111" s="18" t="s">
        <v>2</v>
      </c>
      <c r="J111" s="17"/>
      <c r="K111" s="17">
        <f>SUM(K102:K110)</f>
        <v>2.6999999999999997</v>
      </c>
      <c r="L111" s="17">
        <f>SUM(L102:L110)</f>
        <v>12.094736842105263</v>
      </c>
      <c r="M111" s="17">
        <f>SUM(M102:M110)</f>
        <v>14.794736842105264</v>
      </c>
      <c r="N111" s="17">
        <f>M111</f>
        <v>14.794736842105264</v>
      </c>
    </row>
    <row r="112" spans="1:14" ht="29.5" thickTop="1" x14ac:dyDescent="0.35">
      <c r="A112" s="44" t="s">
        <v>19</v>
      </c>
      <c r="B112" s="9"/>
      <c r="C112" s="13" t="s">
        <v>50</v>
      </c>
      <c r="D112" s="9"/>
      <c r="E112" s="25"/>
      <c r="F112" s="11" t="s">
        <v>36</v>
      </c>
      <c r="G112" s="9">
        <v>120</v>
      </c>
      <c r="H112" t="s">
        <v>102</v>
      </c>
      <c r="I112">
        <v>60</v>
      </c>
      <c r="J112">
        <v>11</v>
      </c>
      <c r="K112" s="24">
        <f>G112/$K$3</f>
        <v>2.4</v>
      </c>
      <c r="L112" s="24">
        <f>(E112+I112)/$K$3</f>
        <v>1.2</v>
      </c>
      <c r="M112" s="24">
        <f>L112+K112</f>
        <v>3.5999999999999996</v>
      </c>
      <c r="N112" s="23"/>
    </row>
    <row r="113" spans="1:14" x14ac:dyDescent="0.35">
      <c r="A113" s="45"/>
      <c r="C113" s="41" t="s">
        <v>75</v>
      </c>
      <c r="E113" s="24"/>
      <c r="F113" s="32"/>
      <c r="H113" t="s">
        <v>106</v>
      </c>
      <c r="I113">
        <v>30</v>
      </c>
      <c r="J113">
        <v>20</v>
      </c>
      <c r="K113" s="23">
        <f t="shared" ref="K113:K114" si="66">G113/$K$3</f>
        <v>0</v>
      </c>
      <c r="L113" s="23">
        <f t="shared" ref="L113:L114" si="67">(E113+I113)/$K$3</f>
        <v>0.6</v>
      </c>
      <c r="M113" s="23">
        <f t="shared" ref="M113:M114" si="68">L113+K113</f>
        <v>0.6</v>
      </c>
      <c r="N113" s="23"/>
    </row>
    <row r="114" spans="1:14" x14ac:dyDescent="0.35">
      <c r="A114" s="45"/>
      <c r="C114" s="41" t="s">
        <v>58</v>
      </c>
      <c r="E114" s="24"/>
      <c r="F114" s="32"/>
      <c r="H114" t="s">
        <v>87</v>
      </c>
      <c r="I114">
        <v>120</v>
      </c>
      <c r="J114">
        <v>90</v>
      </c>
      <c r="K114" s="23">
        <f t="shared" si="66"/>
        <v>0</v>
      </c>
      <c r="L114" s="23">
        <f t="shared" si="67"/>
        <v>2.4</v>
      </c>
      <c r="M114" s="23">
        <f t="shared" si="68"/>
        <v>2.4</v>
      </c>
      <c r="N114" s="23"/>
    </row>
    <row r="115" spans="1:14" x14ac:dyDescent="0.35">
      <c r="A115" s="45"/>
      <c r="B115" s="8">
        <v>30</v>
      </c>
      <c r="C115" t="s">
        <v>37</v>
      </c>
      <c r="D115">
        <v>19</v>
      </c>
      <c r="E115" s="24">
        <f>(B115/D115)*60</f>
        <v>94.736842105263165</v>
      </c>
      <c r="K115" s="23">
        <f t="shared" ref="K115:K122" si="69">G115/$K$3</f>
        <v>0</v>
      </c>
      <c r="L115" s="23">
        <f t="shared" ref="L115:L123" si="70">(E115+I115)/$K$3</f>
        <v>1.8947368421052633</v>
      </c>
      <c r="M115" s="23">
        <f t="shared" ref="M115:M123" si="71">L115+K115</f>
        <v>1.8947368421052633</v>
      </c>
      <c r="N115" s="23"/>
    </row>
    <row r="116" spans="1:14" x14ac:dyDescent="0.35">
      <c r="A116" s="45"/>
      <c r="B116" s="8"/>
      <c r="E116" s="24"/>
      <c r="K116" s="23">
        <f t="shared" ref="K116:K117" si="72">G116/$K$3</f>
        <v>0</v>
      </c>
      <c r="L116" s="23">
        <f t="shared" ref="L116:L117" si="73">(E116+I116)/$K$3</f>
        <v>0</v>
      </c>
      <c r="M116" s="23">
        <f t="shared" ref="M116:M117" si="74">L116+K116</f>
        <v>0</v>
      </c>
      <c r="N116" s="23"/>
    </row>
    <row r="117" spans="1:14" x14ac:dyDescent="0.35">
      <c r="A117" s="45"/>
      <c r="B117" s="8"/>
      <c r="E117" s="24"/>
      <c r="H117" t="s">
        <v>95</v>
      </c>
      <c r="I117">
        <v>60</v>
      </c>
      <c r="J117">
        <v>40</v>
      </c>
      <c r="K117" s="23">
        <f t="shared" si="72"/>
        <v>0</v>
      </c>
      <c r="L117" s="23">
        <f t="shared" si="73"/>
        <v>1.2</v>
      </c>
      <c r="M117" s="23">
        <f t="shared" si="74"/>
        <v>1.2</v>
      </c>
      <c r="N117" s="23"/>
    </row>
    <row r="118" spans="1:14" x14ac:dyDescent="0.35">
      <c r="A118" s="45"/>
      <c r="B118" s="8"/>
      <c r="E118" s="24"/>
      <c r="K118" s="23">
        <f t="shared" si="69"/>
        <v>0</v>
      </c>
      <c r="L118" s="23">
        <f t="shared" si="70"/>
        <v>0</v>
      </c>
      <c r="M118" s="23">
        <f t="shared" si="71"/>
        <v>0</v>
      </c>
      <c r="N118" s="23"/>
    </row>
    <row r="119" spans="1:14" x14ac:dyDescent="0.35">
      <c r="A119" s="45"/>
      <c r="B119" s="8"/>
      <c r="E119" s="24"/>
      <c r="K119" s="23">
        <f t="shared" si="69"/>
        <v>0</v>
      </c>
      <c r="L119" s="23">
        <f t="shared" si="70"/>
        <v>0</v>
      </c>
      <c r="M119" s="23">
        <f t="shared" si="71"/>
        <v>0</v>
      </c>
      <c r="N119" s="23"/>
    </row>
    <row r="120" spans="1:14" x14ac:dyDescent="0.35">
      <c r="A120" s="45"/>
      <c r="B120" s="8"/>
      <c r="E120" s="24"/>
      <c r="H120" t="s">
        <v>123</v>
      </c>
      <c r="I120">
        <v>60</v>
      </c>
      <c r="J120">
        <v>30</v>
      </c>
      <c r="K120" s="23">
        <f t="shared" si="69"/>
        <v>0</v>
      </c>
      <c r="L120" s="23">
        <f t="shared" si="70"/>
        <v>1.2</v>
      </c>
      <c r="M120" s="23">
        <f t="shared" si="71"/>
        <v>1.2</v>
      </c>
      <c r="N120" s="23"/>
    </row>
    <row r="121" spans="1:14" x14ac:dyDescent="0.35">
      <c r="A121" s="45"/>
      <c r="B121" s="8"/>
      <c r="E121" s="24"/>
      <c r="K121" s="23">
        <f t="shared" si="69"/>
        <v>0</v>
      </c>
      <c r="L121" s="23">
        <f t="shared" si="70"/>
        <v>0</v>
      </c>
      <c r="M121" s="23">
        <f t="shared" si="71"/>
        <v>0</v>
      </c>
      <c r="N121" s="23"/>
    </row>
    <row r="122" spans="1:14" x14ac:dyDescent="0.35">
      <c r="A122" s="45"/>
      <c r="B122" s="8"/>
      <c r="E122" s="24"/>
      <c r="H122" t="s">
        <v>39</v>
      </c>
      <c r="I122">
        <v>90</v>
      </c>
      <c r="J122">
        <v>100</v>
      </c>
      <c r="K122" s="23">
        <f t="shared" si="69"/>
        <v>0</v>
      </c>
      <c r="L122" s="23">
        <f t="shared" si="70"/>
        <v>1.8</v>
      </c>
      <c r="M122" s="23">
        <f t="shared" si="71"/>
        <v>1.8</v>
      </c>
      <c r="N122" s="23"/>
    </row>
    <row r="123" spans="1:14" x14ac:dyDescent="0.35">
      <c r="A123" s="45"/>
      <c r="B123" s="8"/>
      <c r="E123" s="24"/>
      <c r="H123" t="s">
        <v>81</v>
      </c>
      <c r="I123">
        <v>15</v>
      </c>
      <c r="J123">
        <v>20</v>
      </c>
      <c r="K123" s="24">
        <f t="shared" ref="K123" si="75">G123</f>
        <v>0</v>
      </c>
      <c r="L123" s="24">
        <f t="shared" si="70"/>
        <v>0.3</v>
      </c>
      <c r="M123" s="24">
        <f t="shared" si="71"/>
        <v>0.3</v>
      </c>
      <c r="N123" s="23"/>
    </row>
    <row r="124" spans="1:14" ht="15" thickBot="1" x14ac:dyDescent="0.4">
      <c r="A124" s="46"/>
      <c r="B124" s="34"/>
      <c r="C124" s="34"/>
      <c r="D124" s="34"/>
      <c r="E124" s="35"/>
      <c r="F124" s="34"/>
      <c r="G124" s="34"/>
      <c r="H124" s="34"/>
      <c r="I124" s="18" t="s">
        <v>2</v>
      </c>
      <c r="J124" s="17"/>
      <c r="K124" s="17">
        <f t="shared" ref="K124:L124" si="76">SUM(K112:K123)</f>
        <v>2.4</v>
      </c>
      <c r="L124" s="17">
        <f t="shared" si="76"/>
        <v>10.594736842105265</v>
      </c>
      <c r="M124" s="17">
        <f>SUM(M112:M123)</f>
        <v>12.994736842105263</v>
      </c>
      <c r="N124" s="17">
        <f>M124</f>
        <v>12.994736842105263</v>
      </c>
    </row>
    <row r="125" spans="1:14" ht="29.5" thickTop="1" x14ac:dyDescent="0.35">
      <c r="A125" s="44" t="s">
        <v>20</v>
      </c>
      <c r="B125" s="9"/>
      <c r="C125" s="37" t="s">
        <v>61</v>
      </c>
      <c r="D125" s="9"/>
      <c r="E125" s="25"/>
      <c r="F125" s="11" t="s">
        <v>36</v>
      </c>
      <c r="G125" s="9">
        <v>120</v>
      </c>
      <c r="H125" t="s">
        <v>61</v>
      </c>
      <c r="I125">
        <v>90</v>
      </c>
      <c r="J125">
        <v>60</v>
      </c>
      <c r="K125" s="24">
        <f>G125/$K$3</f>
        <v>2.4</v>
      </c>
      <c r="L125" s="24">
        <f>(E125+I125)/$K$3</f>
        <v>1.8</v>
      </c>
      <c r="M125" s="24">
        <f>L125+K125</f>
        <v>4.2</v>
      </c>
      <c r="N125" s="23"/>
    </row>
    <row r="126" spans="1:14" x14ac:dyDescent="0.35">
      <c r="A126" s="45"/>
      <c r="C126" s="41" t="s">
        <v>75</v>
      </c>
      <c r="E126" s="24"/>
      <c r="F126" t="s">
        <v>118</v>
      </c>
      <c r="G126">
        <v>15</v>
      </c>
      <c r="K126" s="24">
        <f t="shared" ref="K126:K127" si="77">G126/$K$3</f>
        <v>0.3</v>
      </c>
      <c r="L126" s="24">
        <f t="shared" ref="L126:L127" si="78">(E126+I126)/$K$3</f>
        <v>0</v>
      </c>
      <c r="M126" s="24">
        <f t="shared" ref="M126:M127" si="79">L126+K126</f>
        <v>0.3</v>
      </c>
      <c r="N126" s="23"/>
    </row>
    <row r="127" spans="1:14" x14ac:dyDescent="0.35">
      <c r="A127" s="45"/>
      <c r="C127" s="41" t="s">
        <v>58</v>
      </c>
      <c r="E127" s="24"/>
      <c r="F127" s="32"/>
      <c r="H127" t="s">
        <v>106</v>
      </c>
      <c r="I127">
        <v>30</v>
      </c>
      <c r="J127">
        <v>20</v>
      </c>
      <c r="K127" s="24">
        <f t="shared" si="77"/>
        <v>0</v>
      </c>
      <c r="L127" s="24">
        <f t="shared" si="78"/>
        <v>0.6</v>
      </c>
      <c r="M127" s="24">
        <f t="shared" si="79"/>
        <v>0.6</v>
      </c>
      <c r="N127" s="23"/>
    </row>
    <row r="128" spans="1:14" x14ac:dyDescent="0.35">
      <c r="A128" s="45"/>
      <c r="B128" s="8">
        <v>30</v>
      </c>
      <c r="C128" t="s">
        <v>37</v>
      </c>
      <c r="D128">
        <v>19</v>
      </c>
      <c r="E128" s="24">
        <f>(B128/D128)*60</f>
        <v>94.736842105263165</v>
      </c>
      <c r="K128" s="24">
        <f t="shared" ref="K128:K134" si="80">G128/$K$3</f>
        <v>0</v>
      </c>
      <c r="L128" s="24">
        <f t="shared" ref="L128:L132" si="81">(E128+I128)/$K$3</f>
        <v>1.8947368421052633</v>
      </c>
      <c r="M128" s="24">
        <f t="shared" ref="M128:M132" si="82">L128+K128</f>
        <v>1.8947368421052633</v>
      </c>
      <c r="N128" s="23"/>
    </row>
    <row r="129" spans="1:14" x14ac:dyDescent="0.35">
      <c r="A129" s="45"/>
      <c r="B129" s="8"/>
      <c r="E129" s="24"/>
      <c r="H129" t="s">
        <v>60</v>
      </c>
      <c r="I129">
        <v>30</v>
      </c>
      <c r="J129">
        <v>20</v>
      </c>
      <c r="K129" s="24">
        <f t="shared" si="80"/>
        <v>0</v>
      </c>
      <c r="L129" s="24">
        <f t="shared" si="81"/>
        <v>0.6</v>
      </c>
      <c r="M129" s="24">
        <f t="shared" si="82"/>
        <v>0.6</v>
      </c>
      <c r="N129" s="23"/>
    </row>
    <row r="130" spans="1:14" x14ac:dyDescent="0.35">
      <c r="A130" s="45"/>
      <c r="B130" s="8"/>
      <c r="E130" s="24"/>
      <c r="H130" t="s">
        <v>58</v>
      </c>
      <c r="I130">
        <v>120</v>
      </c>
      <c r="J130">
        <v>90</v>
      </c>
      <c r="K130" s="24">
        <f t="shared" si="80"/>
        <v>0</v>
      </c>
      <c r="L130" s="24">
        <f t="shared" si="81"/>
        <v>2.4</v>
      </c>
      <c r="M130" s="24">
        <f t="shared" si="82"/>
        <v>2.4</v>
      </c>
      <c r="N130" s="23"/>
    </row>
    <row r="131" spans="1:14" x14ac:dyDescent="0.35">
      <c r="A131" s="45"/>
      <c r="B131" s="8"/>
      <c r="E131" s="24"/>
      <c r="H131" t="s">
        <v>75</v>
      </c>
      <c r="I131">
        <v>120</v>
      </c>
      <c r="J131">
        <v>90</v>
      </c>
      <c r="K131" s="24">
        <f t="shared" si="80"/>
        <v>0</v>
      </c>
      <c r="L131" s="24">
        <f t="shared" si="81"/>
        <v>2.4</v>
      </c>
      <c r="M131" s="24">
        <f t="shared" si="82"/>
        <v>2.4</v>
      </c>
      <c r="N131" s="23"/>
    </row>
    <row r="132" spans="1:14" x14ac:dyDescent="0.35">
      <c r="A132" s="45"/>
      <c r="B132" s="8"/>
      <c r="E132" s="24"/>
      <c r="H132" t="s">
        <v>125</v>
      </c>
      <c r="I132">
        <v>30</v>
      </c>
      <c r="J132">
        <v>20</v>
      </c>
      <c r="K132" s="24">
        <f t="shared" si="80"/>
        <v>0</v>
      </c>
      <c r="L132" s="24">
        <f t="shared" si="81"/>
        <v>0.6</v>
      </c>
      <c r="M132" s="24">
        <f t="shared" si="82"/>
        <v>0.6</v>
      </c>
      <c r="N132" s="23"/>
    </row>
    <row r="133" spans="1:14" x14ac:dyDescent="0.35">
      <c r="A133" s="45"/>
      <c r="B133" s="8"/>
      <c r="E133" s="24"/>
      <c r="H133" t="s">
        <v>40</v>
      </c>
      <c r="I133">
        <v>90</v>
      </c>
      <c r="J133">
        <v>100</v>
      </c>
      <c r="K133" s="24">
        <f t="shared" si="80"/>
        <v>0</v>
      </c>
      <c r="L133" s="24">
        <f t="shared" ref="L133:L134" si="83">(E133+I133)/$K$3</f>
        <v>1.8</v>
      </c>
      <c r="M133" s="24">
        <f t="shared" ref="M133:M134" si="84">L133+K133</f>
        <v>1.8</v>
      </c>
      <c r="N133" s="23"/>
    </row>
    <row r="134" spans="1:14" x14ac:dyDescent="0.35">
      <c r="A134" s="45"/>
      <c r="B134" s="8"/>
      <c r="E134" s="24"/>
      <c r="K134" s="24">
        <f t="shared" si="80"/>
        <v>0</v>
      </c>
      <c r="L134" s="24">
        <f t="shared" si="83"/>
        <v>0</v>
      </c>
      <c r="M134" s="24">
        <f t="shared" si="84"/>
        <v>0</v>
      </c>
      <c r="N134" s="23"/>
    </row>
    <row r="135" spans="1:14" ht="15" thickBot="1" x14ac:dyDescent="0.4">
      <c r="A135" s="46"/>
      <c r="B135" s="34"/>
      <c r="C135" s="34"/>
      <c r="D135" s="34"/>
      <c r="E135" s="35"/>
      <c r="F135" s="34"/>
      <c r="G135" s="34"/>
      <c r="H135" s="34"/>
      <c r="I135" s="18" t="s">
        <v>2</v>
      </c>
      <c r="J135" s="17"/>
      <c r="K135" s="17">
        <f>SUM(K125:K134)</f>
        <v>2.6999999999999997</v>
      </c>
      <c r="L135" s="17">
        <f>SUM(L125:L134)</f>
        <v>12.094736842105263</v>
      </c>
      <c r="M135" s="17">
        <f>SUM(M125:M134)</f>
        <v>14.794736842105264</v>
      </c>
      <c r="N135" s="17">
        <f>M135</f>
        <v>14.794736842105264</v>
      </c>
    </row>
    <row r="136" spans="1:14" ht="29.5" thickTop="1" x14ac:dyDescent="0.35">
      <c r="A136" s="44" t="s">
        <v>21</v>
      </c>
      <c r="B136" s="9"/>
      <c r="C136" s="37" t="s">
        <v>62</v>
      </c>
      <c r="D136" s="9"/>
      <c r="E136" s="25"/>
      <c r="F136" s="11" t="s">
        <v>36</v>
      </c>
      <c r="G136" s="9">
        <v>120</v>
      </c>
      <c r="H136" s="36" t="s">
        <v>62</v>
      </c>
      <c r="I136">
        <v>60</v>
      </c>
      <c r="J136">
        <v>40</v>
      </c>
      <c r="K136" s="24">
        <f>G136/$K$3</f>
        <v>2.4</v>
      </c>
      <c r="L136" s="24">
        <f>(E136+I136)/$K$3</f>
        <v>1.2</v>
      </c>
      <c r="M136" s="24">
        <f>L136+K136</f>
        <v>3.5999999999999996</v>
      </c>
      <c r="N136" s="23"/>
    </row>
    <row r="137" spans="1:14" x14ac:dyDescent="0.35">
      <c r="A137" s="45"/>
      <c r="C137" s="41" t="s">
        <v>63</v>
      </c>
      <c r="E137" s="24"/>
      <c r="F137" s="32"/>
      <c r="K137" s="23">
        <f t="shared" ref="K137:K138" si="85">G137/$K$3</f>
        <v>0</v>
      </c>
      <c r="L137" s="23">
        <f t="shared" ref="L137:L138" si="86">(E137+I137)/$K$3</f>
        <v>0</v>
      </c>
      <c r="M137" s="23">
        <f t="shared" ref="M137:M138" si="87">L137+K137</f>
        <v>0</v>
      </c>
      <c r="N137" s="23"/>
    </row>
    <row r="138" spans="1:14" x14ac:dyDescent="0.35">
      <c r="A138" s="45"/>
      <c r="C138" s="40" t="s">
        <v>59</v>
      </c>
      <c r="E138" s="24"/>
      <c r="H138" t="s">
        <v>106</v>
      </c>
      <c r="I138">
        <v>30</v>
      </c>
      <c r="J138">
        <v>20</v>
      </c>
      <c r="K138" s="23">
        <f t="shared" si="85"/>
        <v>0</v>
      </c>
      <c r="L138" s="23">
        <f t="shared" si="86"/>
        <v>0.6</v>
      </c>
      <c r="M138" s="23">
        <f t="shared" si="87"/>
        <v>0.6</v>
      </c>
      <c r="N138" s="23"/>
    </row>
    <row r="139" spans="1:14" x14ac:dyDescent="0.35">
      <c r="A139" s="45"/>
      <c r="B139" s="8">
        <v>30</v>
      </c>
      <c r="C139" t="s">
        <v>37</v>
      </c>
      <c r="D139">
        <v>19</v>
      </c>
      <c r="E139" s="24">
        <f>(B139/D139)*60</f>
        <v>94.736842105263165</v>
      </c>
      <c r="H139" t="s">
        <v>63</v>
      </c>
      <c r="I139">
        <v>120</v>
      </c>
      <c r="J139">
        <v>90</v>
      </c>
      <c r="K139" s="23">
        <f t="shared" ref="K139:K144" si="88">G139/$K$3</f>
        <v>0</v>
      </c>
      <c r="L139" s="23">
        <f t="shared" ref="L139:L145" si="89">(E139+I139)/$K$3</f>
        <v>4.2947368421052632</v>
      </c>
      <c r="M139" s="23">
        <f t="shared" ref="M139:M145" si="90">L139+K139</f>
        <v>4.2947368421052632</v>
      </c>
      <c r="N139" s="23"/>
    </row>
    <row r="140" spans="1:14" x14ac:dyDescent="0.35">
      <c r="A140" s="45"/>
      <c r="B140" s="8"/>
      <c r="E140" s="24"/>
      <c r="H140" t="s">
        <v>59</v>
      </c>
      <c r="I140">
        <v>120</v>
      </c>
      <c r="J140">
        <v>90</v>
      </c>
      <c r="K140" s="23">
        <f t="shared" si="88"/>
        <v>0</v>
      </c>
      <c r="L140" s="23">
        <f t="shared" si="89"/>
        <v>2.4</v>
      </c>
      <c r="M140" s="23">
        <f t="shared" si="90"/>
        <v>2.4</v>
      </c>
      <c r="N140" s="23"/>
    </row>
    <row r="141" spans="1:14" x14ac:dyDescent="0.35">
      <c r="A141" s="45"/>
      <c r="B141" s="8"/>
      <c r="E141" s="24"/>
      <c r="K141" s="23">
        <f t="shared" si="88"/>
        <v>0</v>
      </c>
      <c r="L141" s="23">
        <f>(E141+I141)/$K$3</f>
        <v>0</v>
      </c>
      <c r="M141" s="23">
        <f t="shared" si="90"/>
        <v>0</v>
      </c>
      <c r="N141" s="23"/>
    </row>
    <row r="142" spans="1:14" x14ac:dyDescent="0.35">
      <c r="A142" s="45"/>
      <c r="B142" s="8"/>
      <c r="E142" s="24"/>
      <c r="K142" s="23">
        <f t="shared" si="88"/>
        <v>0</v>
      </c>
      <c r="L142" s="23">
        <f t="shared" si="89"/>
        <v>0</v>
      </c>
      <c r="M142" s="23">
        <f t="shared" si="90"/>
        <v>0</v>
      </c>
      <c r="N142" s="23"/>
    </row>
    <row r="143" spans="1:14" x14ac:dyDescent="0.35">
      <c r="A143" s="45"/>
      <c r="B143" s="8"/>
      <c r="E143" s="24"/>
      <c r="H143" t="s">
        <v>126</v>
      </c>
      <c r="I143">
        <v>30</v>
      </c>
      <c r="J143">
        <v>20</v>
      </c>
      <c r="K143" s="23">
        <f t="shared" si="88"/>
        <v>0</v>
      </c>
      <c r="L143" s="23">
        <f t="shared" si="89"/>
        <v>0.6</v>
      </c>
      <c r="M143" s="23">
        <f t="shared" si="90"/>
        <v>0.6</v>
      </c>
      <c r="N143" s="23"/>
    </row>
    <row r="144" spans="1:14" x14ac:dyDescent="0.35">
      <c r="A144" s="45"/>
      <c r="B144" s="8"/>
      <c r="E144" s="24"/>
      <c r="H144" t="s">
        <v>41</v>
      </c>
      <c r="I144">
        <v>90</v>
      </c>
      <c r="J144">
        <v>100</v>
      </c>
      <c r="K144" s="23">
        <f t="shared" si="88"/>
        <v>0</v>
      </c>
      <c r="L144" s="23">
        <f t="shared" si="89"/>
        <v>1.8</v>
      </c>
      <c r="M144" s="23">
        <f t="shared" si="90"/>
        <v>1.8</v>
      </c>
      <c r="N144" s="23"/>
    </row>
    <row r="145" spans="1:14" x14ac:dyDescent="0.35">
      <c r="A145" s="45"/>
      <c r="B145" s="8"/>
      <c r="E145" s="24"/>
      <c r="H145" t="s">
        <v>83</v>
      </c>
      <c r="I145">
        <v>15</v>
      </c>
      <c r="J145">
        <v>30</v>
      </c>
      <c r="K145" s="24">
        <f t="shared" ref="K145" si="91">G145</f>
        <v>0</v>
      </c>
      <c r="L145" s="24">
        <f t="shared" si="89"/>
        <v>0.3</v>
      </c>
      <c r="M145" s="24">
        <f t="shared" si="90"/>
        <v>0.3</v>
      </c>
      <c r="N145" s="23"/>
    </row>
    <row r="146" spans="1:14" ht="15" thickBot="1" x14ac:dyDescent="0.4">
      <c r="A146" s="46"/>
      <c r="B146" s="34"/>
      <c r="C146" s="34"/>
      <c r="D146" s="34"/>
      <c r="E146" s="35"/>
      <c r="F146" s="34"/>
      <c r="G146" s="34"/>
      <c r="H146" s="34"/>
      <c r="I146" s="17" t="s">
        <v>2</v>
      </c>
      <c r="J146" s="17"/>
      <c r="K146" s="17">
        <f t="shared" ref="K146:L146" si="92">SUM(K136:K145)</f>
        <v>2.4</v>
      </c>
      <c r="L146" s="17">
        <f t="shared" si="92"/>
        <v>11.194736842105264</v>
      </c>
      <c r="M146" s="17">
        <f>SUM(M136:M145)</f>
        <v>13.594736842105263</v>
      </c>
      <c r="N146" s="17">
        <f>M146</f>
        <v>13.594736842105263</v>
      </c>
    </row>
    <row r="147" spans="1:14" ht="29.5" thickTop="1" x14ac:dyDescent="0.35">
      <c r="A147" s="44" t="s">
        <v>22</v>
      </c>
      <c r="B147" s="9"/>
      <c r="C147" s="37" t="s">
        <v>62</v>
      </c>
      <c r="D147" s="9"/>
      <c r="E147" s="25"/>
      <c r="F147" s="11" t="s">
        <v>36</v>
      </c>
      <c r="G147" s="9">
        <v>120</v>
      </c>
      <c r="H147" s="36"/>
      <c r="K147" s="24">
        <f>G147/$K$3</f>
        <v>2.4</v>
      </c>
      <c r="L147" s="24">
        <f>(E147+I147)/$K$3</f>
        <v>0</v>
      </c>
      <c r="M147" s="24">
        <f>L147+K147</f>
        <v>2.4</v>
      </c>
      <c r="N147" s="23"/>
    </row>
    <row r="148" spans="1:14" x14ac:dyDescent="0.35">
      <c r="A148" s="45"/>
      <c r="C148" s="41" t="s">
        <v>63</v>
      </c>
      <c r="E148" s="24"/>
      <c r="F148" s="32"/>
      <c r="H148" s="36" t="s">
        <v>72</v>
      </c>
      <c r="I148">
        <v>90</v>
      </c>
      <c r="J148">
        <v>60</v>
      </c>
      <c r="K148" s="24">
        <f t="shared" ref="K148:K149" si="93">G148/$K$3</f>
        <v>0</v>
      </c>
      <c r="L148" s="24">
        <f t="shared" ref="L148:L149" si="94">(E148+I148)/$K$3</f>
        <v>1.8</v>
      </c>
      <c r="M148" s="24">
        <f t="shared" ref="M148:M149" si="95">L148+K148</f>
        <v>1.8</v>
      </c>
      <c r="N148" s="23"/>
    </row>
    <row r="149" spans="1:14" x14ac:dyDescent="0.35">
      <c r="A149" s="45"/>
      <c r="C149" s="40" t="s">
        <v>59</v>
      </c>
      <c r="E149" s="24"/>
      <c r="F149" t="s">
        <v>118</v>
      </c>
      <c r="G149">
        <v>15</v>
      </c>
      <c r="H149" t="s">
        <v>106</v>
      </c>
      <c r="I149">
        <v>30</v>
      </c>
      <c r="J149">
        <v>20</v>
      </c>
      <c r="K149" s="24">
        <f t="shared" si="93"/>
        <v>0.3</v>
      </c>
      <c r="L149" s="24">
        <f t="shared" si="94"/>
        <v>0.6</v>
      </c>
      <c r="M149" s="24">
        <f t="shared" si="95"/>
        <v>0.89999999999999991</v>
      </c>
      <c r="N149" s="23"/>
    </row>
    <row r="150" spans="1:14" x14ac:dyDescent="0.35">
      <c r="A150" s="45"/>
      <c r="B150" s="8">
        <v>30</v>
      </c>
      <c r="C150" t="s">
        <v>37</v>
      </c>
      <c r="D150">
        <v>19</v>
      </c>
      <c r="E150" s="24">
        <f>(B150/D150)*60</f>
        <v>94.736842105263165</v>
      </c>
      <c r="H150" t="s">
        <v>107</v>
      </c>
      <c r="I150">
        <v>60</v>
      </c>
      <c r="J150">
        <v>40</v>
      </c>
      <c r="K150" s="24">
        <f t="shared" ref="K150:K156" si="96">G150/$K$3</f>
        <v>0</v>
      </c>
      <c r="L150" s="24">
        <f t="shared" ref="L150:L156" si="97">(E150+I150)/$K$3</f>
        <v>3.0947368421052635</v>
      </c>
      <c r="M150" s="24">
        <f t="shared" ref="M150:M156" si="98">L150+K150</f>
        <v>3.0947368421052635</v>
      </c>
      <c r="N150" s="23"/>
    </row>
    <row r="151" spans="1:14" x14ac:dyDescent="0.35">
      <c r="A151" s="45"/>
      <c r="B151" s="8"/>
      <c r="E151" s="24"/>
      <c r="H151" t="s">
        <v>88</v>
      </c>
      <c r="I151">
        <v>60</v>
      </c>
      <c r="J151">
        <v>40</v>
      </c>
      <c r="K151" s="24">
        <f t="shared" si="96"/>
        <v>0</v>
      </c>
      <c r="L151" s="24">
        <f t="shared" si="97"/>
        <v>1.2</v>
      </c>
      <c r="M151" s="24">
        <f t="shared" si="98"/>
        <v>1.2</v>
      </c>
      <c r="N151" s="23"/>
    </row>
    <row r="152" spans="1:14" x14ac:dyDescent="0.35">
      <c r="A152" s="45"/>
      <c r="B152" s="8"/>
      <c r="E152" s="24"/>
      <c r="K152" s="24">
        <f t="shared" si="96"/>
        <v>0</v>
      </c>
      <c r="L152" s="24">
        <f t="shared" si="97"/>
        <v>0</v>
      </c>
      <c r="M152" s="24">
        <f t="shared" si="98"/>
        <v>0</v>
      </c>
      <c r="N152" s="23"/>
    </row>
    <row r="153" spans="1:14" x14ac:dyDescent="0.35">
      <c r="A153" s="45"/>
      <c r="B153" s="8"/>
      <c r="E153" s="24"/>
      <c r="H153" t="s">
        <v>127</v>
      </c>
      <c r="I153">
        <v>30</v>
      </c>
      <c r="J153">
        <v>20</v>
      </c>
      <c r="K153" s="24">
        <f t="shared" si="96"/>
        <v>0</v>
      </c>
      <c r="L153" s="24">
        <f>(E153+I153)/$K$3</f>
        <v>0.6</v>
      </c>
      <c r="M153" s="24">
        <f t="shared" si="98"/>
        <v>0.6</v>
      </c>
      <c r="N153" s="23"/>
    </row>
    <row r="154" spans="1:14" x14ac:dyDescent="0.35">
      <c r="A154" s="45"/>
      <c r="B154" s="8"/>
      <c r="E154" s="24"/>
      <c r="K154" s="24">
        <f t="shared" ref="K154:K155" si="99">G154/$K$3</f>
        <v>0</v>
      </c>
      <c r="L154" s="24">
        <f t="shared" ref="L154:L155" si="100">(E154+I154)/$K$3</f>
        <v>0</v>
      </c>
      <c r="M154" s="24">
        <f t="shared" ref="M154:M155" si="101">L154+K154</f>
        <v>0</v>
      </c>
      <c r="N154" s="23"/>
    </row>
    <row r="155" spans="1:14" x14ac:dyDescent="0.35">
      <c r="A155" s="45"/>
      <c r="B155" s="8"/>
      <c r="E155" s="24"/>
      <c r="K155" s="24">
        <f t="shared" si="99"/>
        <v>0</v>
      </c>
      <c r="L155" s="24">
        <f t="shared" si="100"/>
        <v>0</v>
      </c>
      <c r="M155" s="24">
        <f t="shared" si="101"/>
        <v>0</v>
      </c>
      <c r="N155" s="23"/>
    </row>
    <row r="156" spans="1:14" x14ac:dyDescent="0.35">
      <c r="A156" s="45"/>
      <c r="B156" s="8"/>
      <c r="E156" s="24"/>
      <c r="K156" s="24">
        <f t="shared" si="96"/>
        <v>0</v>
      </c>
      <c r="L156" s="24">
        <f t="shared" si="97"/>
        <v>0</v>
      </c>
      <c r="M156" s="24">
        <f t="shared" si="98"/>
        <v>0</v>
      </c>
      <c r="N156" s="23"/>
    </row>
    <row r="157" spans="1:14" ht="15" thickBot="1" x14ac:dyDescent="0.4">
      <c r="A157" s="46"/>
      <c r="B157" s="34"/>
      <c r="C157" s="34"/>
      <c r="D157" s="34"/>
      <c r="E157" s="35"/>
      <c r="F157" s="34"/>
      <c r="G157" s="34"/>
      <c r="H157" s="34"/>
      <c r="I157" s="18" t="s">
        <v>2</v>
      </c>
      <c r="J157" s="17"/>
      <c r="K157" s="17">
        <f t="shared" ref="K157:L157" si="102">SUM(K147:K156)</f>
        <v>2.6999999999999997</v>
      </c>
      <c r="L157" s="17">
        <f t="shared" si="102"/>
        <v>7.2947368421052632</v>
      </c>
      <c r="M157" s="17">
        <f>SUM(M147:M156)</f>
        <v>9.9947368421052616</v>
      </c>
      <c r="N157" s="17">
        <f>M157</f>
        <v>9.9947368421052616</v>
      </c>
    </row>
    <row r="158" spans="1:14" ht="29.5" thickTop="1" x14ac:dyDescent="0.35">
      <c r="A158" s="44" t="s">
        <v>23</v>
      </c>
      <c r="B158" s="9"/>
      <c r="C158" s="37" t="s">
        <v>62</v>
      </c>
      <c r="D158" s="9"/>
      <c r="E158" s="25"/>
      <c r="F158" s="11" t="s">
        <v>36</v>
      </c>
      <c r="G158" s="9">
        <v>120</v>
      </c>
      <c r="H158" s="36"/>
      <c r="K158" s="24">
        <f>G158/$K$3</f>
        <v>2.4</v>
      </c>
      <c r="L158" s="24">
        <f>(E158+I158)/$K$3</f>
        <v>0</v>
      </c>
      <c r="M158" s="24">
        <f>L158+K158</f>
        <v>2.4</v>
      </c>
      <c r="N158" s="23"/>
    </row>
    <row r="159" spans="1:14" x14ac:dyDescent="0.35">
      <c r="A159" s="45"/>
      <c r="C159" s="41" t="s">
        <v>63</v>
      </c>
      <c r="E159" s="24"/>
      <c r="F159" s="32"/>
      <c r="H159" s="36" t="s">
        <v>64</v>
      </c>
      <c r="I159">
        <v>120</v>
      </c>
      <c r="J159">
        <v>90</v>
      </c>
      <c r="K159" s="24">
        <f t="shared" ref="K159:K160" si="103">G159/$K$3</f>
        <v>0</v>
      </c>
      <c r="L159" s="24">
        <f t="shared" ref="L159:L160" si="104">(E159+I159)/$K$3</f>
        <v>2.4</v>
      </c>
      <c r="M159" s="24">
        <f t="shared" ref="M159:M160" si="105">L159+K159</f>
        <v>2.4</v>
      </c>
      <c r="N159" s="23"/>
    </row>
    <row r="160" spans="1:14" ht="29" x14ac:dyDescent="0.35">
      <c r="A160" s="45"/>
      <c r="C160" s="40" t="s">
        <v>94</v>
      </c>
      <c r="E160" s="24"/>
      <c r="F160" t="s">
        <v>120</v>
      </c>
      <c r="G160">
        <v>15</v>
      </c>
      <c r="K160" s="24">
        <f t="shared" si="103"/>
        <v>0.3</v>
      </c>
      <c r="L160" s="24">
        <f t="shared" si="104"/>
        <v>0</v>
      </c>
      <c r="M160" s="24">
        <f t="shared" si="105"/>
        <v>0.3</v>
      </c>
      <c r="N160" s="23"/>
    </row>
    <row r="161" spans="1:14" x14ac:dyDescent="0.35">
      <c r="A161" s="45"/>
      <c r="B161" s="8">
        <v>30</v>
      </c>
      <c r="C161" t="s">
        <v>37</v>
      </c>
      <c r="D161">
        <v>19</v>
      </c>
      <c r="E161" s="24">
        <f>(B161/D161)*60</f>
        <v>94.736842105263165</v>
      </c>
      <c r="H161" t="s">
        <v>96</v>
      </c>
      <c r="I161">
        <v>90</v>
      </c>
      <c r="J161">
        <v>60</v>
      </c>
      <c r="K161" s="24">
        <f t="shared" ref="K161:K167" si="106">G161/$K$3</f>
        <v>0</v>
      </c>
      <c r="L161" s="24">
        <f t="shared" ref="L161:L164" si="107">(E161+I161)/$K$3</f>
        <v>3.6947368421052635</v>
      </c>
      <c r="M161" s="24">
        <f t="shared" ref="M161:M167" si="108">L161+K161</f>
        <v>3.6947368421052635</v>
      </c>
      <c r="N161" s="23"/>
    </row>
    <row r="162" spans="1:14" x14ac:dyDescent="0.35">
      <c r="A162" s="45"/>
      <c r="B162" s="8"/>
      <c r="C162" t="s">
        <v>44</v>
      </c>
      <c r="E162" s="24"/>
      <c r="K162" s="24">
        <f t="shared" si="106"/>
        <v>0</v>
      </c>
      <c r="L162" s="24">
        <f t="shared" si="107"/>
        <v>0</v>
      </c>
      <c r="M162" s="24">
        <f t="shared" si="108"/>
        <v>0</v>
      </c>
      <c r="N162" s="23"/>
    </row>
    <row r="163" spans="1:14" x14ac:dyDescent="0.35">
      <c r="A163" s="45"/>
      <c r="B163" s="8"/>
      <c r="E163" s="24"/>
      <c r="K163" s="24">
        <f t="shared" si="106"/>
        <v>0</v>
      </c>
      <c r="L163" s="24">
        <f t="shared" si="107"/>
        <v>0</v>
      </c>
      <c r="M163" s="24">
        <f t="shared" si="108"/>
        <v>0</v>
      </c>
      <c r="N163" s="23"/>
    </row>
    <row r="164" spans="1:14" x14ac:dyDescent="0.35">
      <c r="A164" s="45"/>
      <c r="B164" s="8"/>
      <c r="E164" s="24"/>
      <c r="H164" t="s">
        <v>128</v>
      </c>
      <c r="I164">
        <v>30</v>
      </c>
      <c r="J164">
        <v>20</v>
      </c>
      <c r="K164" s="24">
        <f t="shared" si="106"/>
        <v>0</v>
      </c>
      <c r="L164" s="24">
        <f t="shared" si="107"/>
        <v>0.6</v>
      </c>
      <c r="M164" s="24">
        <f t="shared" si="108"/>
        <v>0.6</v>
      </c>
      <c r="N164" s="23"/>
    </row>
    <row r="165" spans="1:14" x14ac:dyDescent="0.35">
      <c r="A165" s="45"/>
      <c r="B165" s="8"/>
      <c r="E165" s="24"/>
      <c r="K165" s="24">
        <f t="shared" si="106"/>
        <v>0</v>
      </c>
      <c r="L165" s="24">
        <f>(E165+I165)/$K$3</f>
        <v>0</v>
      </c>
      <c r="M165" s="24">
        <f t="shared" si="108"/>
        <v>0</v>
      </c>
      <c r="N165" s="23"/>
    </row>
    <row r="166" spans="1:14" x14ac:dyDescent="0.35">
      <c r="A166" s="45"/>
      <c r="B166" s="8"/>
      <c r="E166" s="24"/>
      <c r="H166" t="s">
        <v>42</v>
      </c>
      <c r="I166">
        <v>90</v>
      </c>
      <c r="J166">
        <v>100</v>
      </c>
      <c r="K166" s="24">
        <f t="shared" si="106"/>
        <v>0</v>
      </c>
      <c r="L166" s="24">
        <f>(E166+I166)/$K$3</f>
        <v>1.8</v>
      </c>
      <c r="M166" s="24">
        <f t="shared" si="108"/>
        <v>1.8</v>
      </c>
      <c r="N166" s="23"/>
    </row>
    <row r="167" spans="1:14" x14ac:dyDescent="0.35">
      <c r="A167" s="45"/>
      <c r="B167" s="8"/>
      <c r="E167" s="24"/>
      <c r="K167" s="24">
        <f t="shared" si="106"/>
        <v>0</v>
      </c>
      <c r="L167" s="24">
        <f t="shared" ref="L167" si="109">(E167+I167)/$K$3</f>
        <v>0</v>
      </c>
      <c r="M167" s="24">
        <f t="shared" si="108"/>
        <v>0</v>
      </c>
      <c r="N167" s="23"/>
    </row>
    <row r="168" spans="1:14" ht="15" thickBot="1" x14ac:dyDescent="0.4">
      <c r="A168" s="46"/>
      <c r="B168" s="34"/>
      <c r="C168" s="34"/>
      <c r="D168" s="34"/>
      <c r="E168" s="34"/>
      <c r="F168" s="34"/>
      <c r="G168" s="34"/>
      <c r="H168" s="34"/>
      <c r="I168" s="18" t="s">
        <v>2</v>
      </c>
      <c r="J168" s="18"/>
      <c r="K168" s="17">
        <f t="shared" ref="K168:L168" si="110">SUM(K158:K167)</f>
        <v>2.6999999999999997</v>
      </c>
      <c r="L168" s="17">
        <f t="shared" si="110"/>
        <v>8.4947368421052634</v>
      </c>
      <c r="M168" s="17">
        <f>SUM(M158:M167)</f>
        <v>11.194736842105263</v>
      </c>
      <c r="N168" s="17">
        <f>M168</f>
        <v>11.194736842105263</v>
      </c>
    </row>
    <row r="169" spans="1:14" ht="29.5" thickTop="1" x14ac:dyDescent="0.35">
      <c r="A169" s="44" t="s">
        <v>51</v>
      </c>
      <c r="B169" s="9"/>
      <c r="C169" s="37" t="s">
        <v>62</v>
      </c>
      <c r="D169" s="9"/>
      <c r="E169" s="25"/>
      <c r="F169" s="11" t="s">
        <v>36</v>
      </c>
      <c r="G169" s="9">
        <v>120</v>
      </c>
      <c r="H169" s="36"/>
      <c r="K169" s="24">
        <f>G169/$K$3</f>
        <v>2.4</v>
      </c>
      <c r="L169" s="24">
        <f>(E169+I169)/$K$3</f>
        <v>0</v>
      </c>
      <c r="M169" s="24">
        <f>L169+K169</f>
        <v>2.4</v>
      </c>
      <c r="N169" s="23"/>
    </row>
    <row r="170" spans="1:14" x14ac:dyDescent="0.35">
      <c r="A170" s="45"/>
      <c r="C170" s="41" t="s">
        <v>63</v>
      </c>
      <c r="E170" s="24"/>
      <c r="F170" s="32"/>
      <c r="H170" s="36"/>
      <c r="K170" s="24">
        <f t="shared" ref="K170:K171" si="111">G170/$K$3</f>
        <v>0</v>
      </c>
      <c r="L170" s="24">
        <f t="shared" ref="L170:L171" si="112">(E170+I170)/$K$3</f>
        <v>0</v>
      </c>
      <c r="M170" s="24">
        <f t="shared" ref="M170:M171" si="113">L170+K170</f>
        <v>0</v>
      </c>
      <c r="N170" s="23"/>
    </row>
    <row r="171" spans="1:14" ht="29" x14ac:dyDescent="0.35">
      <c r="A171" s="45"/>
      <c r="C171" s="40" t="s">
        <v>94</v>
      </c>
      <c r="E171" s="24"/>
      <c r="F171" s="32"/>
      <c r="H171" t="s">
        <v>74</v>
      </c>
      <c r="I171">
        <v>60</v>
      </c>
      <c r="J171">
        <v>40</v>
      </c>
      <c r="K171" s="24">
        <f t="shared" si="111"/>
        <v>0</v>
      </c>
      <c r="L171" s="24">
        <f t="shared" si="112"/>
        <v>1.2</v>
      </c>
      <c r="M171" s="24">
        <f t="shared" si="113"/>
        <v>1.2</v>
      </c>
      <c r="N171" s="23"/>
    </row>
    <row r="172" spans="1:14" x14ac:dyDescent="0.35">
      <c r="A172" s="45"/>
      <c r="B172" s="8">
        <v>30</v>
      </c>
      <c r="C172" t="s">
        <v>37</v>
      </c>
      <c r="D172">
        <v>19</v>
      </c>
      <c r="E172" s="24">
        <f>(B172/D172)*60</f>
        <v>94.736842105263165</v>
      </c>
      <c r="F172" t="s">
        <v>31</v>
      </c>
      <c r="G172">
        <v>15</v>
      </c>
      <c r="K172" s="24">
        <f t="shared" ref="K172:K178" si="114">G172/$K$3</f>
        <v>0.3</v>
      </c>
      <c r="L172" s="24">
        <f t="shared" ref="L172:L175" si="115">(E172+I172)/$K$3</f>
        <v>1.8947368421052633</v>
      </c>
      <c r="M172" s="24">
        <f t="shared" ref="M172:M176" si="116">L172+K172</f>
        <v>2.1947368421052631</v>
      </c>
      <c r="N172" s="23"/>
    </row>
    <row r="173" spans="1:14" x14ac:dyDescent="0.35">
      <c r="A173" s="45"/>
      <c r="B173" s="8"/>
      <c r="E173" s="24"/>
      <c r="K173" s="24">
        <f t="shared" si="114"/>
        <v>0</v>
      </c>
      <c r="L173" s="24">
        <f t="shared" si="115"/>
        <v>0</v>
      </c>
      <c r="M173" s="24">
        <f t="shared" si="116"/>
        <v>0</v>
      </c>
      <c r="N173" s="23"/>
    </row>
    <row r="174" spans="1:14" x14ac:dyDescent="0.35">
      <c r="A174" s="45"/>
      <c r="B174" s="8"/>
      <c r="E174" s="24"/>
      <c r="H174" t="s">
        <v>85</v>
      </c>
      <c r="I174">
        <v>60</v>
      </c>
      <c r="J174">
        <v>40</v>
      </c>
      <c r="K174" s="24">
        <f t="shared" si="114"/>
        <v>0</v>
      </c>
      <c r="L174" s="24">
        <f t="shared" si="115"/>
        <v>1.2</v>
      </c>
      <c r="M174" s="24">
        <f t="shared" si="116"/>
        <v>1.2</v>
      </c>
      <c r="N174" s="23"/>
    </row>
    <row r="175" spans="1:14" x14ac:dyDescent="0.35">
      <c r="A175" s="45"/>
      <c r="B175" s="8"/>
      <c r="E175" s="24"/>
      <c r="K175" s="24">
        <f t="shared" si="114"/>
        <v>0</v>
      </c>
      <c r="L175" s="24">
        <f t="shared" si="115"/>
        <v>0</v>
      </c>
      <c r="M175" s="24">
        <f t="shared" si="116"/>
        <v>0</v>
      </c>
      <c r="N175" s="23"/>
    </row>
    <row r="176" spans="1:14" x14ac:dyDescent="0.35">
      <c r="A176" s="45"/>
      <c r="B176" s="8"/>
      <c r="E176" s="24"/>
      <c r="K176" s="24">
        <f t="shared" si="114"/>
        <v>0</v>
      </c>
      <c r="L176" s="24">
        <f>(E176+I176)/$K$3</f>
        <v>0</v>
      </c>
      <c r="M176" s="24">
        <f t="shared" si="116"/>
        <v>0</v>
      </c>
      <c r="N176" s="23"/>
    </row>
    <row r="177" spans="1:14" x14ac:dyDescent="0.35">
      <c r="A177" s="45"/>
      <c r="B177" s="8"/>
      <c r="E177" s="24"/>
      <c r="H177" t="s">
        <v>129</v>
      </c>
      <c r="I177">
        <v>30</v>
      </c>
      <c r="J177">
        <v>20</v>
      </c>
      <c r="K177" s="24">
        <f t="shared" si="114"/>
        <v>0</v>
      </c>
      <c r="L177" s="24">
        <f>(E177+I177)/$K$3</f>
        <v>0.6</v>
      </c>
      <c r="M177" s="24">
        <f t="shared" ref="M177:M178" si="117">L177+K177</f>
        <v>0.6</v>
      </c>
      <c r="N177" s="23"/>
    </row>
    <row r="178" spans="1:14" x14ac:dyDescent="0.35">
      <c r="A178" s="45"/>
      <c r="B178" s="8"/>
      <c r="E178" s="24"/>
      <c r="H178" t="s">
        <v>89</v>
      </c>
      <c r="I178">
        <v>90</v>
      </c>
      <c r="J178">
        <v>100</v>
      </c>
      <c r="K178" s="24">
        <f t="shared" si="114"/>
        <v>0</v>
      </c>
      <c r="L178" s="24">
        <f t="shared" ref="L178" si="118">(E178+I178)/$K$3</f>
        <v>1.8</v>
      </c>
      <c r="M178" s="24">
        <f t="shared" si="117"/>
        <v>1.8</v>
      </c>
      <c r="N178" s="23"/>
    </row>
    <row r="179" spans="1:14" ht="15" thickBot="1" x14ac:dyDescent="0.4">
      <c r="A179" s="46"/>
      <c r="B179" s="34"/>
      <c r="C179" s="34"/>
      <c r="D179" s="34"/>
      <c r="E179" s="34"/>
      <c r="F179" s="34"/>
      <c r="G179" s="34"/>
      <c r="H179" s="34"/>
      <c r="I179" s="18" t="s">
        <v>2</v>
      </c>
      <c r="J179" s="18"/>
      <c r="K179" s="17">
        <f t="shared" ref="K179:L179" si="119">SUM(K169:K178)</f>
        <v>2.6999999999999997</v>
      </c>
      <c r="L179" s="17">
        <f t="shared" si="119"/>
        <v>6.6947368421052627</v>
      </c>
      <c r="M179" s="17">
        <f>SUM(M169:M178)</f>
        <v>9.3947368421052619</v>
      </c>
      <c r="N179" s="17">
        <f>M179</f>
        <v>9.3947368421052619</v>
      </c>
    </row>
    <row r="180" spans="1:14" ht="15" thickTop="1" x14ac:dyDescent="0.35">
      <c r="A180" t="s">
        <v>119</v>
      </c>
      <c r="B180" s="8"/>
      <c r="K180" s="23"/>
      <c r="L180" s="23"/>
      <c r="M180" s="23"/>
      <c r="N180" s="23"/>
    </row>
    <row r="181" spans="1:14" ht="15" thickBot="1" x14ac:dyDescent="0.4">
      <c r="B181" s="8"/>
      <c r="J181" s="7"/>
      <c r="K181" s="23"/>
      <c r="L181" s="23"/>
      <c r="M181" s="23"/>
      <c r="N181" s="23"/>
    </row>
    <row r="182" spans="1:14" x14ac:dyDescent="0.35">
      <c r="B182" s="8"/>
      <c r="H182" s="4"/>
      <c r="I182" s="5"/>
      <c r="K182" s="26" t="s">
        <v>24</v>
      </c>
      <c r="L182" s="26" t="s">
        <v>25</v>
      </c>
      <c r="M182" s="27" t="s">
        <v>2</v>
      </c>
      <c r="N182" s="23"/>
    </row>
    <row r="183" spans="1:14" ht="15" thickBot="1" x14ac:dyDescent="0.4">
      <c r="B183" s="8"/>
      <c r="H183" s="48" t="s">
        <v>16</v>
      </c>
      <c r="I183" s="49"/>
      <c r="J183" s="17"/>
      <c r="K183" s="17">
        <f>K179+K168+K157+K146+K135+K124+K111+K101+K90+K79+K68+K57+K46+K35+K25+K15</f>
        <v>40.799999999999997</v>
      </c>
      <c r="L183" s="17">
        <f>L179+L168+L157+L146+L135+L124+L111+L101+L90+L79+L68+L57+L46+L35+L25+L15</f>
        <v>149.1157894736842</v>
      </c>
      <c r="M183" s="28">
        <f>SUM(N4:N181)</f>
        <v>189.91578947368421</v>
      </c>
      <c r="N183" s="23"/>
    </row>
    <row r="184" spans="1:14" ht="15.5" thickTop="1" thickBot="1" x14ac:dyDescent="0.4">
      <c r="B184" s="8"/>
      <c r="H184" s="6"/>
      <c r="I184" s="7"/>
      <c r="J184" s="7"/>
      <c r="K184" s="29"/>
      <c r="L184" s="30" t="s">
        <v>0</v>
      </c>
      <c r="M184" s="31">
        <f>M183/16</f>
        <v>11.869736842105263</v>
      </c>
      <c r="N184" s="23"/>
    </row>
    <row r="185" spans="1:14" x14ac:dyDescent="0.35">
      <c r="B185" s="8"/>
      <c r="K185" s="3"/>
      <c r="L185" s="3"/>
      <c r="M185" s="3"/>
    </row>
    <row r="186" spans="1:14" x14ac:dyDescent="0.35">
      <c r="B186" s="8"/>
    </row>
  </sheetData>
  <mergeCells count="20">
    <mergeCell ref="A58:A68"/>
    <mergeCell ref="A69:A79"/>
    <mergeCell ref="A80:A90"/>
    <mergeCell ref="A158:A168"/>
    <mergeCell ref="H183:I183"/>
    <mergeCell ref="A91:A101"/>
    <mergeCell ref="A102:A111"/>
    <mergeCell ref="A112:A124"/>
    <mergeCell ref="A125:A135"/>
    <mergeCell ref="A136:A146"/>
    <mergeCell ref="A147:A157"/>
    <mergeCell ref="A169:A179"/>
    <mergeCell ref="A36:A46"/>
    <mergeCell ref="A47:A57"/>
    <mergeCell ref="C2:E2"/>
    <mergeCell ref="F2:G2"/>
    <mergeCell ref="H2:I2"/>
    <mergeCell ref="A4:A15"/>
    <mergeCell ref="A26:A35"/>
    <mergeCell ref="A16:A25"/>
  </mergeCells>
  <printOptions gridLines="1"/>
  <pageMargins left="0.7" right="0.7" top="0.75" bottom="0.75" header="0.3" footer="0.3"/>
  <pageSetup scale="65" fitToHeight="0" orientation="landscape" r:id="rId1"/>
  <ignoredErrors>
    <ignoredError sqref="K25:M25 K35:M35 K46:M46 K57:M57 L68:M68 K157:M157 L146:M146 K135:M135 L124:M124 K111:M111 L101:M101 K90:M90 K79:M79 K15:M15 K168:M1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Fa25</vt:lpstr>
      <vt:lpstr>'Fa25'!_Toc160869447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Loring</dc:creator>
  <cp:lastModifiedBy>William Loring</cp:lastModifiedBy>
  <cp:lastPrinted>2025-10-04T22:48:44Z</cp:lastPrinted>
  <dcterms:created xsi:type="dcterms:W3CDTF">2017-11-27T01:09:04Z</dcterms:created>
  <dcterms:modified xsi:type="dcterms:W3CDTF">2025-10-04T22:48:49Z</dcterms:modified>
</cp:coreProperties>
</file>