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ek\Mój dysk\STUDIA\MAD2\"/>
    </mc:Choice>
  </mc:AlternateContent>
  <xr:revisionPtr revIDLastSave="0" documentId="13_ncr:1_{D0BBF7E8-BCD8-4F6B-AAB6-381A9C50E460}" xr6:coauthVersionLast="47" xr6:coauthVersionMax="47" xr10:uidLastSave="{00000000-0000-0000-0000-000000000000}"/>
  <bookViews>
    <workbookView xWindow="-4635" yWindow="-21720" windowWidth="38640" windowHeight="21120" xr2:uid="{8B7DBFBF-33FD-4F5F-8848-ED0F69ED5D53}"/>
  </bookViews>
  <sheets>
    <sheet name="Zmienna dyskret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G45" i="1"/>
  <c r="G44" i="1"/>
  <c r="J42" i="1"/>
  <c r="J45" i="1" s="1"/>
  <c r="F20" i="1"/>
  <c r="B3" i="1"/>
  <c r="C3" i="1" s="1"/>
  <c r="D3" i="1" s="1"/>
  <c r="E3" i="1" s="1"/>
  <c r="F3" i="1" s="1"/>
  <c r="G3" i="1" s="1"/>
  <c r="H3" i="1" s="1"/>
  <c r="I3" i="1" s="1"/>
  <c r="G27" i="1"/>
  <c r="G26" i="1"/>
  <c r="C20" i="1"/>
  <c r="D20" i="1"/>
  <c r="E20" i="1"/>
  <c r="G20" i="1"/>
  <c r="B20" i="1"/>
  <c r="B6" i="1"/>
  <c r="K38" i="1" l="1"/>
  <c r="B38" i="1"/>
  <c r="B39" i="1" s="1"/>
  <c r="G38" i="1"/>
  <c r="F38" i="1"/>
  <c r="I38" i="1"/>
  <c r="E38" i="1"/>
  <c r="D38" i="1"/>
  <c r="C38" i="1"/>
  <c r="M38" i="1"/>
  <c r="L38" i="1"/>
  <c r="J38" i="1"/>
  <c r="H38" i="1"/>
  <c r="B26" i="1"/>
  <c r="B24" i="1"/>
  <c r="B29" i="1" s="1"/>
  <c r="B30" i="1" s="1"/>
  <c r="B31" i="1" s="1"/>
  <c r="B21" i="1"/>
  <c r="C21" i="1" s="1"/>
  <c r="D21" i="1" s="1"/>
  <c r="E21" i="1" s="1"/>
  <c r="F21" i="1" s="1"/>
  <c r="B11" i="1"/>
  <c r="B12" i="1" s="1"/>
  <c r="B13" i="1" s="1"/>
  <c r="B42" i="1" l="1"/>
  <c r="B47" i="1" s="1"/>
  <c r="B48" i="1" s="1"/>
  <c r="B49" i="1" s="1"/>
  <c r="B44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G21" i="1"/>
  <c r="H21" i="1" s="1"/>
  <c r="I21" i="1" s="1"/>
  <c r="J21" i="1" s="1"/>
  <c r="K21" i="1" s="1"/>
  <c r="L21" i="1" s="1"/>
  <c r="B25" i="1"/>
  <c r="B33" i="1"/>
  <c r="B32" i="1"/>
  <c r="B14" i="1"/>
  <c r="B15" i="1"/>
  <c r="B50" i="1" l="1"/>
  <c r="B51" i="1"/>
  <c r="B43" i="1"/>
</calcChain>
</file>

<file path=xl/sharedStrings.xml><?xml version="1.0" encoding="utf-8"?>
<sst xmlns="http://schemas.openxmlformats.org/spreadsheetml/2006/main" count="80" uniqueCount="32">
  <si>
    <t>x</t>
  </si>
  <si>
    <t>p</t>
  </si>
  <si>
    <t>Wartość oczekiwana</t>
  </si>
  <si>
    <t>Mediana</t>
  </si>
  <si>
    <t>Dominanta</t>
  </si>
  <si>
    <t>Wariancja</t>
  </si>
  <si>
    <t>Odchylenie standardowe</t>
  </si>
  <si>
    <t>Współczynnik zmienności</t>
  </si>
  <si>
    <t>Współczynnik asymetrii</t>
  </si>
  <si>
    <t>Współczynnik koncentracji</t>
  </si>
  <si>
    <t>Miary rozproszenia</t>
  </si>
  <si>
    <t>Miary średnie</t>
  </si>
  <si>
    <t>E(X)</t>
  </si>
  <si>
    <t>D</t>
  </si>
  <si>
    <t>D(X)</t>
  </si>
  <si>
    <t>V</t>
  </si>
  <si>
    <t>K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</si>
  <si>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0,5</t>
    </r>
  </si>
  <si>
    <r>
      <t>D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(X)</t>
    </r>
  </si>
  <si>
    <r>
      <t>ɣ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</si>
  <si>
    <t>Bernoulli</t>
  </si>
  <si>
    <t>n</t>
  </si>
  <si>
    <t>Dystybuanta</t>
  </si>
  <si>
    <t>Dystrybuanta</t>
  </si>
  <si>
    <t>Rozkład Bernoulliego</t>
  </si>
  <si>
    <t>λ</t>
  </si>
  <si>
    <t>Poisson</t>
  </si>
  <si>
    <t>k</t>
  </si>
  <si>
    <t>P(X=k)</t>
  </si>
  <si>
    <t>Rozkład Poissona</t>
  </si>
  <si>
    <t>z Bernoulliego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</si>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</sst>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F122-5FC7-45EE-8556-2EA6917A5C0C}">
  <dimension ref="A1:AB51"/>
  <sheetViews>
    <sheetView tabSelected="1" topLeftCell="A10" workbookViewId="0">
      <selection activeCell="D44" sqref="D44"/>
    </sheetView>
  </sheetViews>
  <sheetFormatPr defaultRowHeight="15" x14ac:dyDescent="0.25"/>
  <cols>
    <col min="1" max="1" width="25" style="2" bestFit="1" customWidth="1"/>
    <col min="2" max="2" width="12" style="4" bestFit="1" customWidth="1"/>
    <col min="3" max="19" width="9.140625" style="4"/>
  </cols>
  <sheetData>
    <row r="1" spans="1:9" x14ac:dyDescent="0.25">
      <c r="A1" s="1" t="s">
        <v>0</v>
      </c>
      <c r="B1" s="4">
        <v>-1</v>
      </c>
      <c r="C1" s="4">
        <v>1</v>
      </c>
      <c r="D1" s="4">
        <v>2</v>
      </c>
      <c r="E1" s="4">
        <v>6</v>
      </c>
      <c r="F1" s="4">
        <v>10</v>
      </c>
    </row>
    <row r="2" spans="1:9" x14ac:dyDescent="0.25">
      <c r="A2" s="1" t="s">
        <v>1</v>
      </c>
      <c r="B2" s="4">
        <v>0.2</v>
      </c>
      <c r="C2" s="4">
        <v>0.2</v>
      </c>
      <c r="D2" s="4">
        <v>0.3</v>
      </c>
      <c r="E2" s="4">
        <v>0.2</v>
      </c>
      <c r="F2" s="4">
        <v>0.1</v>
      </c>
    </row>
    <row r="3" spans="1:9" x14ac:dyDescent="0.25">
      <c r="A3" s="2" t="s">
        <v>22</v>
      </c>
      <c r="B3" s="4">
        <f>B2</f>
        <v>0.2</v>
      </c>
      <c r="C3" s="4">
        <f>B3+C2</f>
        <v>0.4</v>
      </c>
      <c r="D3" s="4">
        <f t="shared" ref="D3:I3" si="0">C3+D2</f>
        <v>0.7</v>
      </c>
      <c r="E3" s="4">
        <f t="shared" si="0"/>
        <v>0.89999999999999991</v>
      </c>
      <c r="F3" s="4">
        <f t="shared" si="0"/>
        <v>0.99999999999999989</v>
      </c>
      <c r="G3" s="4">
        <f t="shared" si="0"/>
        <v>0.99999999999999989</v>
      </c>
      <c r="H3" s="4">
        <f t="shared" si="0"/>
        <v>0.99999999999999989</v>
      </c>
      <c r="I3" s="4">
        <f t="shared" si="0"/>
        <v>0.99999999999999989</v>
      </c>
    </row>
    <row r="5" spans="1:9" x14ac:dyDescent="0.25">
      <c r="A5" s="8" t="s">
        <v>11</v>
      </c>
      <c r="B5" s="8"/>
    </row>
    <row r="6" spans="1:9" x14ac:dyDescent="0.25">
      <c r="A6" s="2" t="s">
        <v>2</v>
      </c>
      <c r="B6" s="3">
        <f>SUMPRODUCT(B1:T1,B2:T2)</f>
        <v>2.8000000000000003</v>
      </c>
      <c r="C6" s="6" t="s">
        <v>12</v>
      </c>
    </row>
    <row r="7" spans="1:9" ht="18" x14ac:dyDescent="0.35">
      <c r="A7" s="2" t="s">
        <v>3</v>
      </c>
      <c r="B7" s="4">
        <f>IF(B3&gt;0.5,B1,IF(C3&gt;0.5,C1,IF(D3&gt;0.5,D1,IF(E3&gt;0.5,E1,IF(F3&gt;0.5,F1,IF(G3&gt;0.5,G1,IF(H3&gt;0.5,H1,IF(I3&gt;0.5,I1,IF(J3&gt;0.5,J1,0)))))))))</f>
        <v>2</v>
      </c>
      <c r="C7" s="6" t="s">
        <v>17</v>
      </c>
    </row>
    <row r="8" spans="1:9" x14ac:dyDescent="0.25">
      <c r="A8" s="2" t="s">
        <v>4</v>
      </c>
      <c r="B8" s="4">
        <f>IF(MAX(B2:J2)=B2,B1,IF(MAX(B2:J2)=C2,C1,IF(MAX(D2:J2)=D2,D1,IF(MAX(E2:J2)=E2,E1,IF(MAX(F2:J2)=F2,F1,IF(MAX(G2:J2)=G2,G1,IF(MAX(H2:H2)=B2,H1,IF(MAX(I2:J2)=I2,I1,IF(MAX(B2:J2)=J2,J1,0)))))))))</f>
        <v>2</v>
      </c>
      <c r="C8" s="6" t="s">
        <v>13</v>
      </c>
    </row>
    <row r="9" spans="1:9" x14ac:dyDescent="0.25">
      <c r="C9" s="6"/>
    </row>
    <row r="10" spans="1:9" x14ac:dyDescent="0.25">
      <c r="A10" s="8" t="s">
        <v>10</v>
      </c>
      <c r="B10" s="8"/>
      <c r="C10" s="6"/>
    </row>
    <row r="11" spans="1:9" ht="17.25" x14ac:dyDescent="0.25">
      <c r="A11" s="2" t="s">
        <v>5</v>
      </c>
      <c r="B11" s="3">
        <f>SUM(B2*(B1-B6)^2,C2*(C1-B6)^2,D2*(D1-B6)^2,E2*(E1-B6)^2,F2*(F1-B6)^2,G2*(G1-B6)^2,H2*(H1-B6)^2,)</f>
        <v>10.959999999999999</v>
      </c>
      <c r="C11" s="6" t="s">
        <v>18</v>
      </c>
    </row>
    <row r="12" spans="1:9" x14ac:dyDescent="0.25">
      <c r="A12" s="2" t="s">
        <v>6</v>
      </c>
      <c r="B12" s="3">
        <f>SQRT(B11)</f>
        <v>3.3105890714493698</v>
      </c>
      <c r="C12" s="6" t="s">
        <v>14</v>
      </c>
    </row>
    <row r="13" spans="1:9" x14ac:dyDescent="0.25">
      <c r="A13" s="2" t="s">
        <v>7</v>
      </c>
      <c r="B13" s="3">
        <f>B12/B6</f>
        <v>1.1823532398033463</v>
      </c>
      <c r="C13" s="6" t="s">
        <v>15</v>
      </c>
    </row>
    <row r="14" spans="1:9" ht="18" x14ac:dyDescent="0.35">
      <c r="A14" s="2" t="s">
        <v>8</v>
      </c>
      <c r="B14" s="3">
        <f>SUM(B2*(B1-B6)^3,C2*(C1-B6)^3,D2*(D1-B6)^3,E2*(E1-B6)^3,F2*(F1-B6)^3,G2*(G1-B6)^3,H2*(H1-B6)^3)/B12^3</f>
        <v>0.8704649724334077</v>
      </c>
      <c r="C14" s="6" t="s">
        <v>19</v>
      </c>
    </row>
    <row r="15" spans="1:9" x14ac:dyDescent="0.25">
      <c r="A15" s="2" t="s">
        <v>9</v>
      </c>
      <c r="B15" s="3">
        <f>SUM(B2*(B1-B6)^4,C2*(C1-B6)^4,D2*(D1-B6)^4,E2*(E1-B6)^4,F2*(F1-B6)^4,G2*(G1-B6)^4,H2*(H1-B6)^4)/B12^4</f>
        <v>2.7774788214609183</v>
      </c>
      <c r="C15" s="6" t="s">
        <v>16</v>
      </c>
    </row>
    <row r="17" spans="1:28" x14ac:dyDescent="0.25">
      <c r="AB17" t="s">
        <v>31</v>
      </c>
    </row>
    <row r="18" spans="1:28" x14ac:dyDescent="0.25">
      <c r="A18" s="8" t="s">
        <v>24</v>
      </c>
      <c r="B18" s="8"/>
      <c r="C18" s="8"/>
      <c r="D18" s="8"/>
      <c r="E18" s="8"/>
      <c r="F18" s="8"/>
      <c r="G18" s="8"/>
    </row>
    <row r="19" spans="1:28" x14ac:dyDescent="0.25">
      <c r="A19" s="1" t="s">
        <v>0</v>
      </c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</row>
    <row r="20" spans="1:28" x14ac:dyDescent="0.25">
      <c r="A20" s="1" t="s">
        <v>1</v>
      </c>
      <c r="B20" s="4">
        <f>(FACT($G$24)/(FACT(B19)*FACT($G$24-B19)))*($G$25^B19)*((1-$G$25)^($G$24-B19))</f>
        <v>0.59049000000000018</v>
      </c>
      <c r="C20" s="4">
        <f t="shared" ref="C20:G20" si="1">(FACT($G$24)/(FACT(C19)*FACT($G$24-C19)))*($G$25^C19)*((1-$G$25)^($G$24-C19))</f>
        <v>0.32805000000000006</v>
      </c>
      <c r="D20" s="4">
        <f t="shared" si="1"/>
        <v>7.290000000000002E-2</v>
      </c>
      <c r="E20" s="4">
        <f t="shared" si="1"/>
        <v>8.1000000000000013E-3</v>
      </c>
      <c r="F20" s="4">
        <f t="shared" si="1"/>
        <v>4.500000000000002E-4</v>
      </c>
      <c r="G20" s="4">
        <f t="shared" si="1"/>
        <v>1.0000000000000006E-5</v>
      </c>
    </row>
    <row r="21" spans="1:28" x14ac:dyDescent="0.25">
      <c r="A21" s="2" t="s">
        <v>23</v>
      </c>
      <c r="B21" s="4">
        <f>B20</f>
        <v>0.59049000000000018</v>
      </c>
      <c r="C21" s="4">
        <f>IF(B21=1,,B21+C20)</f>
        <v>0.91854000000000025</v>
      </c>
      <c r="D21" s="4">
        <f t="shared" ref="D21:L21" si="2">C21+D20</f>
        <v>0.99144000000000032</v>
      </c>
      <c r="E21" s="4">
        <f t="shared" si="2"/>
        <v>0.99954000000000032</v>
      </c>
      <c r="F21" s="4">
        <f t="shared" si="2"/>
        <v>0.99999000000000027</v>
      </c>
      <c r="G21" s="4">
        <f t="shared" si="2"/>
        <v>1.0000000000000002</v>
      </c>
      <c r="H21" s="4">
        <f t="shared" si="2"/>
        <v>1.0000000000000002</v>
      </c>
      <c r="I21" s="4">
        <f t="shared" si="2"/>
        <v>1.0000000000000002</v>
      </c>
      <c r="J21" s="4">
        <f t="shared" si="2"/>
        <v>1.0000000000000002</v>
      </c>
      <c r="K21" s="4">
        <f t="shared" si="2"/>
        <v>1.0000000000000002</v>
      </c>
      <c r="L21" s="4">
        <f t="shared" si="2"/>
        <v>1.0000000000000002</v>
      </c>
    </row>
    <row r="23" spans="1:28" x14ac:dyDescent="0.25">
      <c r="A23" s="8" t="s">
        <v>11</v>
      </c>
      <c r="B23" s="8"/>
      <c r="F23" s="7" t="s">
        <v>20</v>
      </c>
      <c r="G23" s="7"/>
      <c r="I23" s="7"/>
      <c r="J23" s="7"/>
    </row>
    <row r="24" spans="1:28" x14ac:dyDescent="0.25">
      <c r="A24" s="2" t="s">
        <v>2</v>
      </c>
      <c r="B24" s="3">
        <f>SUMPRODUCT(B19:T19,B20:T20)</f>
        <v>0.50000000000000011</v>
      </c>
      <c r="C24" s="6" t="s">
        <v>12</v>
      </c>
      <c r="F24" s="6" t="s">
        <v>21</v>
      </c>
      <c r="G24" s="4">
        <v>5</v>
      </c>
      <c r="I24" s="6"/>
      <c r="J24" s="3"/>
    </row>
    <row r="25" spans="1:28" ht="18" x14ac:dyDescent="0.35">
      <c r="A25" s="2" t="s">
        <v>3</v>
      </c>
      <c r="B25" s="4">
        <f>IF(B21&gt;0.5,B19,IF(C21&gt;0.5,C19,IF(D21&gt;0.5,D19,IF(E21&gt;0.5,E19,IF(F21&gt;0.5,F19,IF(G21&gt;0.5,G19,IF(H21&gt;0.5,H19,IF(I21&gt;0.5,I19,IF(J21&gt;0.5,J19,0)))))))))</f>
        <v>0</v>
      </c>
      <c r="C25" s="6" t="s">
        <v>17</v>
      </c>
      <c r="F25" s="6" t="s">
        <v>1</v>
      </c>
      <c r="G25" s="4">
        <v>0.1</v>
      </c>
    </row>
    <row r="26" spans="1:28" x14ac:dyDescent="0.25">
      <c r="A26" s="2" t="s">
        <v>4</v>
      </c>
      <c r="B26" s="4">
        <f>IF(MAX(B20:J20)=B20,B19,IF(MAX(B20:J20)=C20,C19,IF(MAX(D20:J20)=D20,D19,IF(MAX(E20:J20)=E20,E19,IF(MAX(F20:J20)=F20,F19,IF(MAX(G20:J20)=G20,G19,IF(MAX(H20:H20)=B20,H19,IF(MAX(I20:J20)=I20,I19,IF(MAX(B20:J20)=J20,J19,0)))))))))</f>
        <v>0</v>
      </c>
      <c r="C26" s="6" t="s">
        <v>13</v>
      </c>
      <c r="F26" s="6" t="s">
        <v>12</v>
      </c>
      <c r="G26" s="3">
        <f>G24*G25</f>
        <v>0.5</v>
      </c>
      <c r="I26" s="5"/>
      <c r="J26" s="5"/>
    </row>
    <row r="27" spans="1:28" ht="17.25" x14ac:dyDescent="0.25">
      <c r="C27" s="6"/>
      <c r="F27" s="6" t="s">
        <v>18</v>
      </c>
      <c r="G27" s="3">
        <f>G24*G25*(1-G25)</f>
        <v>0.45</v>
      </c>
    </row>
    <row r="28" spans="1:28" x14ac:dyDescent="0.25">
      <c r="A28" s="8" t="s">
        <v>10</v>
      </c>
      <c r="B28" s="8"/>
      <c r="C28" s="6"/>
    </row>
    <row r="29" spans="1:28" ht="17.25" x14ac:dyDescent="0.25">
      <c r="A29" s="2" t="s">
        <v>5</v>
      </c>
      <c r="B29" s="3">
        <f>SUM(B20*(B19-B24)^2,C20*(C19-B24)^2,D20*(D19-B24)^2,E20*(E19-B24)^2,F20*(F19-B24)^2,G20*(G19-B24)^2,H20*(H19-B24)^2,)</f>
        <v>0.45000000000000012</v>
      </c>
      <c r="C29" s="6" t="s">
        <v>18</v>
      </c>
    </row>
    <row r="30" spans="1:28" x14ac:dyDescent="0.25">
      <c r="A30" s="2" t="s">
        <v>6</v>
      </c>
      <c r="B30" s="3">
        <f>SQRT(B29)</f>
        <v>0.67082039324993703</v>
      </c>
      <c r="C30" s="6" t="s">
        <v>14</v>
      </c>
    </row>
    <row r="31" spans="1:28" x14ac:dyDescent="0.25">
      <c r="A31" s="2" t="s">
        <v>7</v>
      </c>
      <c r="B31" s="3">
        <f>B30/B24</f>
        <v>1.3416407864998738</v>
      </c>
      <c r="C31" s="6" t="s">
        <v>15</v>
      </c>
    </row>
    <row r="32" spans="1:28" ht="18" x14ac:dyDescent="0.35">
      <c r="A32" s="2" t="s">
        <v>8</v>
      </c>
      <c r="B32" s="3">
        <f>SUM(B20*(B19-B24)^3,C20*(C19-B24)^3,D20*(D19-B24)^3,E20*(E19-B24)^3,F20*(F19-B24)^3,G20*(G19-B24)^3,H20*(H19-B24)^3)/B30^3</f>
        <v>1.192569587999887</v>
      </c>
      <c r="C32" s="6" t="s">
        <v>19</v>
      </c>
    </row>
    <row r="33" spans="1:13" x14ac:dyDescent="0.25">
      <c r="A33" s="2" t="s">
        <v>9</v>
      </c>
      <c r="B33" s="3">
        <f>SUM(B20*(B19-B24)^4,C20*(C19-B24)^4,D20*(D19-B24)^4,E20*(E19-B24)^4,F20*(F19-B24)^4,G20*(G19-B24)^4,H20*(H19-B24)^4)/B30^4</f>
        <v>4.0222222222222195</v>
      </c>
      <c r="C33" s="6" t="s">
        <v>16</v>
      </c>
    </row>
    <row r="36" spans="1:13" x14ac:dyDescent="0.25">
      <c r="A36" s="8" t="s">
        <v>29</v>
      </c>
      <c r="B36" s="8"/>
      <c r="C36" s="8"/>
      <c r="D36" s="8"/>
      <c r="E36" s="8"/>
      <c r="F36" s="8"/>
      <c r="G36" s="8"/>
    </row>
    <row r="37" spans="1:13" x14ac:dyDescent="0.25">
      <c r="A37" s="1" t="s">
        <v>0</v>
      </c>
      <c r="B37" s="4">
        <v>0</v>
      </c>
      <c r="C37" s="4">
        <v>1</v>
      </c>
      <c r="D37" s="4">
        <v>2</v>
      </c>
      <c r="E37" s="4">
        <v>3</v>
      </c>
      <c r="F37" s="4">
        <v>4</v>
      </c>
      <c r="G37" s="4">
        <v>5</v>
      </c>
      <c r="H37" s="4">
        <v>0</v>
      </c>
    </row>
    <row r="38" spans="1:13" x14ac:dyDescent="0.25">
      <c r="A38" s="1" t="s">
        <v>1</v>
      </c>
      <c r="B38" s="4">
        <f>(($J$42^B37)/FACT(B37))*(2.71^(-$J$42))</f>
        <v>1.0254660192299343E-13</v>
      </c>
      <c r="C38" s="4">
        <f t="shared" ref="C38:G38" si="3">(($J$42^C37)/FACT(C37))*(2.71^(-$J$42))</f>
        <v>3.0763980576898028E-12</v>
      </c>
      <c r="D38" s="4">
        <f t="shared" si="3"/>
        <v>4.614597086534704E-11</v>
      </c>
      <c r="E38" s="4">
        <f t="shared" si="3"/>
        <v>4.614597086534704E-10</v>
      </c>
      <c r="F38" s="4">
        <f t="shared" si="3"/>
        <v>3.4609478149010283E-9</v>
      </c>
      <c r="G38" s="4">
        <f t="shared" si="3"/>
        <v>2.0765686889406169E-8</v>
      </c>
      <c r="H38" s="4">
        <f t="shared" ref="H38" si="4">(($J$42^H37)/FACT(H37))*(2.71^(-$J$42))</f>
        <v>1.0254660192299343E-13</v>
      </c>
      <c r="I38" s="4">
        <f t="shared" ref="I38" si="5">(($J$42^I37)/FACT(I37))*(2.71^(-$J$42))</f>
        <v>1.0254660192299343E-13</v>
      </c>
      <c r="J38" s="4">
        <f t="shared" ref="J38" si="6">(($J$42^J37)/FACT(J37))*(2.71^(-$J$42))</f>
        <v>1.0254660192299343E-13</v>
      </c>
      <c r="K38" s="4">
        <f t="shared" ref="K38" si="7">(($J$42^K37)/FACT(K37))*(2.71^(-$J$42))</f>
        <v>1.0254660192299343E-13</v>
      </c>
      <c r="L38" s="4">
        <f t="shared" ref="L38" si="8">(($J$42^L37)/FACT(L37))*(2.71^(-$J$42))</f>
        <v>1.0254660192299343E-13</v>
      </c>
      <c r="M38" s="4">
        <f t="shared" ref="M38" si="9">(($J$42^M37)/FACT(M37))*(2.71^(-$J$42))</f>
        <v>1.0254660192299343E-13</v>
      </c>
    </row>
    <row r="39" spans="1:13" x14ac:dyDescent="0.25">
      <c r="A39" s="2" t="s">
        <v>23</v>
      </c>
      <c r="B39" s="4">
        <f>B38</f>
        <v>1.0254660192299343E-13</v>
      </c>
      <c r="C39" s="4">
        <f>IF(B39=1,,B39+C38)</f>
        <v>3.178944659612796E-12</v>
      </c>
      <c r="D39" s="4">
        <f t="shared" ref="D39" si="10">C39+D38</f>
        <v>4.9324915524959834E-11</v>
      </c>
      <c r="E39" s="4">
        <f t="shared" ref="E39" si="11">D39+E38</f>
        <v>5.1078462417843025E-10</v>
      </c>
      <c r="F39" s="4">
        <f t="shared" ref="F39" si="12">E39+F38</f>
        <v>3.9717324390794588E-9</v>
      </c>
      <c r="G39" s="4">
        <f t="shared" ref="G39" si="13">F39+G38</f>
        <v>2.4737419328485627E-8</v>
      </c>
      <c r="H39" s="4">
        <f t="shared" ref="H39" si="14">G39+H38</f>
        <v>2.4737521875087551E-8</v>
      </c>
      <c r="I39" s="4">
        <f t="shared" ref="I39" si="15">H39+I38</f>
        <v>2.4737624421689475E-8</v>
      </c>
      <c r="J39" s="4">
        <f t="shared" ref="J39" si="16">I39+J38</f>
        <v>2.47377269682914E-8</v>
      </c>
      <c r="K39" s="4">
        <f t="shared" ref="K39" si="17">J39+K38</f>
        <v>2.4737829514893324E-8</v>
      </c>
      <c r="L39" s="4">
        <f t="shared" ref="L39" si="18">K39+L38</f>
        <v>2.4737932061495248E-8</v>
      </c>
    </row>
    <row r="41" spans="1:13" x14ac:dyDescent="0.25">
      <c r="A41" s="8" t="s">
        <v>11</v>
      </c>
      <c r="B41" s="8"/>
      <c r="F41" s="7" t="s">
        <v>30</v>
      </c>
      <c r="G41" s="7"/>
      <c r="I41" s="7" t="s">
        <v>26</v>
      </c>
      <c r="J41" s="7"/>
    </row>
    <row r="42" spans="1:13" x14ac:dyDescent="0.25">
      <c r="A42" s="2" t="s">
        <v>2</v>
      </c>
      <c r="B42" s="3">
        <f>SUMPRODUCT(B37:T37,B38:T38)</f>
        <v>1.1915197317238375E-7</v>
      </c>
      <c r="C42" s="6" t="s">
        <v>12</v>
      </c>
      <c r="F42" s="6" t="s">
        <v>21</v>
      </c>
      <c r="G42" s="4">
        <v>1000000</v>
      </c>
      <c r="I42" s="6" t="s">
        <v>25</v>
      </c>
      <c r="J42" s="3">
        <f>G42*G43</f>
        <v>30</v>
      </c>
    </row>
    <row r="43" spans="1:13" ht="18" x14ac:dyDescent="0.35">
      <c r="A43" s="2" t="s">
        <v>3</v>
      </c>
      <c r="B43" s="4">
        <f>IF(B39&gt;0.5,B37,IF(C39&gt;0.5,C37,IF(D39&gt;0.5,D37,IF(E39&gt;0.5,E37,IF(F39&gt;0.5,F37,IF(G39&gt;0.5,G37,IF(H39&gt;0.5,H37,IF(I39&gt;0.5,I37,IF(J39&gt;0.5,J37,0)))))))))</f>
        <v>0</v>
      </c>
      <c r="C43" s="6" t="s">
        <v>17</v>
      </c>
      <c r="F43" s="6" t="s">
        <v>1</v>
      </c>
      <c r="G43" s="4">
        <v>3.0000000000000001E-5</v>
      </c>
    </row>
    <row r="44" spans="1:13" x14ac:dyDescent="0.25">
      <c r="A44" s="2" t="s">
        <v>4</v>
      </c>
      <c r="B44" s="4">
        <f>IF(MAX(B38:J38)=B38,B37,IF(MAX(B38:J38)=C38,C37,IF(MAX(D38:J38)=D38,D37,IF(MAX(E38:J38)=E38,E37,IF(MAX(F38:J38)=F38,F37,IF(MAX(G38:J38)=G38,G37,IF(MAX(H38:H38)=B38,H37,IF(MAX(I38:J38)=I38,I37,IF(MAX(B38:J38)=J38,J37,0)))))))))</f>
        <v>5</v>
      </c>
      <c r="C44" s="6" t="s">
        <v>13</v>
      </c>
      <c r="F44" s="6" t="s">
        <v>12</v>
      </c>
      <c r="G44" s="3">
        <f>G42*G43</f>
        <v>30</v>
      </c>
      <c r="I44" s="5" t="s">
        <v>27</v>
      </c>
      <c r="J44" s="5" t="s">
        <v>28</v>
      </c>
    </row>
    <row r="45" spans="1:13" ht="17.25" x14ac:dyDescent="0.25">
      <c r="C45" s="6"/>
      <c r="F45" s="6" t="s">
        <v>18</v>
      </c>
      <c r="G45" s="3">
        <f>G42*G43*(1-G43)</f>
        <v>29.999100000000002</v>
      </c>
      <c r="I45" s="4">
        <v>1</v>
      </c>
      <c r="J45" s="4">
        <f>((J42^I45)/FACT(I45))*(2.71^(-J42))</f>
        <v>3.0763980576898028E-12</v>
      </c>
    </row>
    <row r="46" spans="1:13" x14ac:dyDescent="0.25">
      <c r="A46" s="8" t="s">
        <v>10</v>
      </c>
      <c r="B46" s="8"/>
      <c r="C46" s="6"/>
    </row>
    <row r="47" spans="1:13" ht="17.25" x14ac:dyDescent="0.25">
      <c r="A47" s="2" t="s">
        <v>5</v>
      </c>
      <c r="B47" s="3">
        <f>SUM(B38*(B37-B42)^2,C38*(C37-B42)^2,D38*(D37-B42)^2,E38*(E37-B42)^2,F38*(F37-B42)^2,G38*(G37-B42)^2,H38*(H37-B42)^2,)</f>
        <v>5.7885810653858595E-7</v>
      </c>
      <c r="C47" s="6" t="s">
        <v>18</v>
      </c>
    </row>
    <row r="48" spans="1:13" x14ac:dyDescent="0.25">
      <c r="A48" s="2" t="s">
        <v>6</v>
      </c>
      <c r="B48" s="3">
        <f>SQRT(B47)</f>
        <v>7.6082725144318143E-4</v>
      </c>
      <c r="C48" s="6" t="s">
        <v>14</v>
      </c>
    </row>
    <row r="49" spans="1:3" x14ac:dyDescent="0.25">
      <c r="A49" s="2" t="s">
        <v>7</v>
      </c>
      <c r="B49" s="3">
        <f>B48/B42</f>
        <v>6385.3516747259446</v>
      </c>
      <c r="C49" s="6" t="s">
        <v>15</v>
      </c>
    </row>
    <row r="50" spans="1:3" ht="18" x14ac:dyDescent="0.35">
      <c r="A50" s="2" t="s">
        <v>8</v>
      </c>
      <c r="B50" s="3">
        <f>SUM(B38*(B37-B42)^3,C38*(C37-B42)^3,D38*(D37-B42)^3,E38*(E37-B42)^3,F38*(F37-B42)^3,G38*(G37-B42)^3,H38*(H37-B42)^3)/B48^3</f>
        <v>6425.9131316605071</v>
      </c>
      <c r="C50" s="6" t="s">
        <v>19</v>
      </c>
    </row>
    <row r="51" spans="1:3" x14ac:dyDescent="0.25">
      <c r="A51" s="2" t="s">
        <v>9</v>
      </c>
      <c r="B51" s="3">
        <f>SUM(B38*(B37-B42)^4,C38*(C37-B42)^4,D38*(D37-B42)^4,E38*(E37-B42)^4,F38*(F37-B42)^4,G38*(G37-B42)^4,H38*(H37-B42)^4)/B48^4</f>
        <v>41491022.606457658</v>
      </c>
      <c r="C51" s="6" t="s">
        <v>16</v>
      </c>
    </row>
  </sheetData>
  <mergeCells count="12">
    <mergeCell ref="A46:B46"/>
    <mergeCell ref="A5:B5"/>
    <mergeCell ref="A10:B10"/>
    <mergeCell ref="A23:B23"/>
    <mergeCell ref="A28:B28"/>
    <mergeCell ref="A18:G18"/>
    <mergeCell ref="I23:J23"/>
    <mergeCell ref="A36:G36"/>
    <mergeCell ref="A41:B41"/>
    <mergeCell ref="F41:G41"/>
    <mergeCell ref="I41:J41"/>
    <mergeCell ref="F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Zmienna dyskretna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Dudek</dc:creator>
  <cp:lastModifiedBy>Krzysztof Dudek</cp:lastModifiedBy>
  <dcterms:created xsi:type="dcterms:W3CDTF">2022-07-31T06:36:30Z</dcterms:created>
  <dcterms:modified xsi:type="dcterms:W3CDTF">2022-07-31T20:47:01Z</dcterms:modified>
</cp:coreProperties>
</file>