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<sst xmlns="http://schemas.openxmlformats.org/spreadsheetml/2006/main" count="91" uniqueCount="70">
  <si>
    <t>Reg. No</t>
  </si>
  <si>
    <t>Date Of Birth</t>
  </si>
  <si>
    <t>Roll No -</t>
  </si>
  <si>
    <r>
      <t xml:space="preserve">Class– </t>
    </r>
    <r>
      <rPr>
        <sz val="12"/>
        <color rgb="FFFF0000"/>
        <rFont val="Calibri"/>
        <charset val="134"/>
      </rPr>
      <t>11</t>
    </r>
  </si>
  <si>
    <t>Student’s Name-</t>
  </si>
  <si>
    <t>Father’s Name-</t>
  </si>
  <si>
    <t xml:space="preserve">Mother’s Name- </t>
  </si>
  <si>
    <t>Subjects</t>
  </si>
  <si>
    <t xml:space="preserve">Half Yearly Exam. </t>
  </si>
  <si>
    <t xml:space="preserve">Annual Yearly Exam. </t>
  </si>
  <si>
    <t xml:space="preserve">G.Total </t>
  </si>
  <si>
    <t>Max. 
Marks</t>
  </si>
  <si>
    <t>Ist 
Paper</t>
  </si>
  <si>
    <t>IInd
 Paper</t>
  </si>
  <si>
    <t>Practical</t>
  </si>
  <si>
    <t>Total</t>
  </si>
  <si>
    <t>Max
Marks</t>
  </si>
  <si>
    <t>Obt.
Marks</t>
  </si>
  <si>
    <t>Remarks</t>
  </si>
  <si>
    <t>Gen. Hindi</t>
  </si>
  <si>
    <t>-</t>
  </si>
  <si>
    <t>Result</t>
  </si>
  <si>
    <t>English</t>
  </si>
  <si>
    <t>Passed</t>
  </si>
  <si>
    <t>Physics</t>
  </si>
  <si>
    <t>Attendance</t>
  </si>
  <si>
    <t>Chemistry</t>
  </si>
  <si>
    <t>General</t>
  </si>
  <si>
    <t>Mathematics</t>
  </si>
  <si>
    <t>Rank in Class</t>
  </si>
  <si>
    <t>Note The School will reopen on 1st April</t>
  </si>
  <si>
    <t>Sign of Principal</t>
  </si>
  <si>
    <t xml:space="preserve">Sign of Class Teacher………………………… </t>
  </si>
  <si>
    <t xml:space="preserve">Sign of Guardian…………………………….
</t>
  </si>
  <si>
    <t>FormNumber</t>
  </si>
  <si>
    <t>CandidateName</t>
  </si>
  <si>
    <t>FatherName</t>
  </si>
  <si>
    <t>MotherName</t>
  </si>
  <si>
    <t>hindi hf</t>
  </si>
  <si>
    <t>hindi yr</t>
  </si>
  <si>
    <t>eng half</t>
  </si>
  <si>
    <t>eng yr</t>
  </si>
  <si>
    <t>physcics hf</t>
  </si>
  <si>
    <t>phycsci pr</t>
  </si>
  <si>
    <t>phy yr</t>
  </si>
  <si>
    <t>phy pr</t>
  </si>
  <si>
    <t>chemistry half</t>
  </si>
  <si>
    <t>chemis half pr</t>
  </si>
  <si>
    <t>chem yr</t>
  </si>
  <si>
    <t>chem pr</t>
  </si>
  <si>
    <t>math hallllf</t>
  </si>
  <si>
    <t>math yr</t>
  </si>
  <si>
    <t>gt</t>
  </si>
  <si>
    <t>MOHD SHAHID KHAN</t>
  </si>
  <si>
    <t>MOHD SAGEER KHAN</t>
  </si>
  <si>
    <t>SHAHEEN BEGUM</t>
  </si>
  <si>
    <t>UDIT RAJ</t>
  </si>
  <si>
    <t>SHARVAN KUMAR</t>
  </si>
  <si>
    <t>SADHNA DEVI</t>
  </si>
  <si>
    <t>LALIT KUMAR</t>
  </si>
  <si>
    <t>RAM PRAKASH</t>
  </si>
  <si>
    <t>GUDDI DEVI</t>
  </si>
  <si>
    <t>SHAHRUKH</t>
  </si>
  <si>
    <t>SAGEER KHAN</t>
  </si>
  <si>
    <t>ANUJ PRATAP SINGH</t>
  </si>
  <si>
    <t>UDAI PRATAP SINGH</t>
  </si>
  <si>
    <t>PRABHA SINGH</t>
  </si>
  <si>
    <t>AKASH KUMAR</t>
  </si>
  <si>
    <t>DINESH</t>
  </si>
  <si>
    <t>ASHA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</si>
</sst>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2"/>
      <color rgb="FF0070C0"/>
      <name val="Calibri"/>
      <charset val="134"/>
    </font>
    <font>
      <b/>
      <sz val="12"/>
      <color rgb="FF000000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70C0"/>
      <name val="Calibri"/>
      <charset val="134"/>
    </font>
    <font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7" applyNumberFormat="0" applyAlignment="0" applyProtection="0">
      <alignment vertical="center"/>
    </xf>
    <xf numFmtId="0" fontId="18" fillId="4" borderId="18" applyNumberFormat="0" applyAlignment="0" applyProtection="0">
      <alignment vertical="center"/>
    </xf>
    <xf numFmtId="0" fontId="19" fillId="4" borderId="17" applyNumberFormat="0" applyAlignment="0" applyProtection="0">
      <alignment vertical="center"/>
    </xf>
    <xf numFmtId="0" fontId="20" fillId="5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2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0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theme="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8890</xdr:colOff>
      <xdr:row>2</xdr:row>
      <xdr:rowOff>181610</xdr:rowOff>
    </xdr:from>
    <xdr:ext cx="9136380" cy="323850"/>
    <xdr:sp>
      <xdr:nvSpPr>
        <xdr:cNvPr id="3" name="Rectangles 2"/>
        <xdr:cNvSpPr/>
      </xdr:nvSpPr>
      <xdr:spPr>
        <a:xfrm>
          <a:off x="8890" y="549910"/>
          <a:ext cx="913638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US" altLang="zh-CN" sz="1400" b="1">
              <a:solidFill>
                <a:schemeClr val="tx1"/>
              </a:solidFill>
              <a:effectLst/>
              <a:latin typeface="Arial Black" panose="020B0A04020102020204" charset="0"/>
              <a:cs typeface="Arial Black" panose="020B0A04020102020204" charset="0"/>
            </a:rPr>
            <a:t>ALAMPUR BHAISIYAPUR KANNAUJ </a:t>
          </a:r>
          <a:endParaRPr lang="en-US" altLang="zh-CN" sz="1400" b="1">
            <a:solidFill>
              <a:schemeClr val="tx1"/>
            </a:solidFill>
            <a:effectLst/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0</xdr:col>
      <xdr:colOff>13970</xdr:colOff>
      <xdr:row>0</xdr:row>
      <xdr:rowOff>6350</xdr:rowOff>
    </xdr:from>
    <xdr:ext cx="9131300" cy="415290"/>
    <xdr:sp>
      <xdr:nvSpPr>
        <xdr:cNvPr id="2" name="Rectangles 1"/>
        <xdr:cNvSpPr/>
      </xdr:nvSpPr>
      <xdr:spPr>
        <a:xfrm>
          <a:off x="13970" y="6350"/>
          <a:ext cx="9131300" cy="41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en-US" altLang="zh-CN" sz="4000" b="1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MALTI DEVI ADARSH INTER COLLEGE</a:t>
          </a:r>
          <a:endParaRPr lang="en-US" altLang="zh-CN" sz="4000" b="1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6350</xdr:colOff>
      <xdr:row>4</xdr:row>
      <xdr:rowOff>80010</xdr:rowOff>
    </xdr:from>
    <xdr:ext cx="9133840" cy="323850"/>
    <xdr:sp>
      <xdr:nvSpPr>
        <xdr:cNvPr id="4" name="Rectangles 3"/>
        <xdr:cNvSpPr/>
      </xdr:nvSpPr>
      <xdr:spPr>
        <a:xfrm>
          <a:off x="6350" y="816610"/>
          <a:ext cx="913384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 b="1">
              <a:solidFill>
                <a:schemeClr val="tx1"/>
              </a:solidFill>
              <a:effectLst/>
              <a:latin typeface="Arial Black" panose="020B0A04020102020204" charset="0"/>
              <a:cs typeface="Arial Black" panose="020B0A04020102020204" charset="0"/>
            </a:rPr>
            <a:t>SESSION 2023-24</a:t>
          </a:r>
          <a:endParaRPr lang="en-IN" altLang="en-US" sz="1400" b="1">
            <a:solidFill>
              <a:schemeClr val="tx1"/>
            </a:solidFill>
            <a:effectLst/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2"/>
  <sheetViews>
    <sheetView tabSelected="1" view="pageLayout" zoomScale="70" zoomScaleSheetLayoutView="70" zoomScaleNormal="100" workbookViewId="0">
      <selection activeCell="O32" sqref="A1:O32"/>
    </sheetView>
  </sheetViews>
  <sheetFormatPr defaultColWidth="8.72727272727273" defaultRowHeight="14.5"/>
  <cols>
    <col min="1" max="1" width="1.87272727272727" style="2" customWidth="1"/>
    <col min="2" max="2" width="11.5090909090909" style="2" customWidth="1"/>
    <col min="3" max="14" width="8.29090909090909" style="2" customWidth="1"/>
    <col min="15" max="15" width="17.3181818181818" style="2" customWidth="1"/>
    <col min="16" max="16" width="13.0545454545455" style="2" customWidth="1"/>
    <col min="17" max="16384" width="8.72727272727273" style="2"/>
  </cols>
  <sheetData>
    <row r="1" spans="1: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8"/>
    </row>
    <row r="2" spans="1:15">
      <c r="A2" s="5"/>
      <c r="O2" s="29"/>
    </row>
    <row r="3" spans="1:15">
      <c r="A3" s="5"/>
      <c r="O3" s="29"/>
    </row>
    <row r="4" spans="1:15">
      <c r="A4" s="5"/>
      <c r="O4" s="29"/>
    </row>
    <row r="5" spans="1:15">
      <c r="A5" s="5"/>
      <c r="O5" s="29"/>
    </row>
    <row r="6" spans="1:15">
      <c r="A6" s="5"/>
      <c r="O6" s="29"/>
    </row>
    <row r="7" spans="1:15">
      <c r="A7" s="5"/>
      <c r="O7" s="29"/>
    </row>
    <row r="8" ht="15.5" spans="1: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</row>
    <row r="9" ht="15.5" spans="1:15">
      <c r="A9" s="5"/>
      <c r="B9" s="6" t="s">
        <v>0</v>
      </c>
      <c r="C9" s="6"/>
      <c r="D9" s="6"/>
      <c r="E9" s="6"/>
      <c r="F9" s="6"/>
      <c r="G9" s="6"/>
      <c r="H9" s="6"/>
      <c r="I9" s="6"/>
      <c r="J9" s="9" t="s">
        <v>1</v>
      </c>
      <c r="K9" s="9"/>
      <c r="L9" s="6"/>
      <c r="M9" s="6"/>
      <c r="N9" s="6"/>
      <c r="O9" s="30"/>
    </row>
    <row r="10" ht="15.5" spans="1:15">
      <c r="A10" s="5"/>
      <c r="B10" s="7" t="s">
        <v>2</v>
      </c>
      <c r="C10" s="8">
        <v>60</v>
      </c>
      <c r="D10" s="6"/>
      <c r="E10" s="6"/>
      <c r="F10" s="6"/>
      <c r="G10" s="6"/>
      <c r="H10" s="6"/>
      <c r="I10" s="6"/>
      <c r="J10" s="7" t="s">
        <v>3</v>
      </c>
      <c r="K10" s="6"/>
      <c r="L10" s="6"/>
      <c r="M10" s="6"/>
      <c r="N10" s="6"/>
      <c r="O10" s="30"/>
    </row>
    <row r="11" ht="15.5" spans="1:15">
      <c r="A11" s="5"/>
      <c r="B11" s="9" t="s">
        <v>4</v>
      </c>
      <c r="C11" s="9"/>
      <c r="D11" s="10" t="str">
        <f>_xlfn.XLOOKUP(C10,Sheet2!A1:A7,Sheet2!B1:B7)</f>
        <v>SHAHRUKH</v>
      </c>
      <c r="E11" s="11"/>
      <c r="F11" s="11"/>
      <c r="G11" s="6"/>
      <c r="H11" s="6"/>
      <c r="I11" s="6"/>
      <c r="J11" s="6"/>
      <c r="K11" s="6"/>
      <c r="L11" s="6"/>
      <c r="M11" s="6"/>
      <c r="N11" s="6"/>
      <c r="O11" s="30"/>
    </row>
    <row r="12" ht="15.5" spans="1:15">
      <c r="A12" s="5"/>
      <c r="B12" s="9" t="s">
        <v>5</v>
      </c>
      <c r="C12" s="9"/>
      <c r="D12" s="12" t="str">
        <f>"Mr. "&amp;_xlfn.XLOOKUP(C10,Sheet2!A2:A7,Sheet2!C2:C7)</f>
        <v>Mr. SAGEER KHAN</v>
      </c>
      <c r="E12" s="6"/>
      <c r="F12" s="6"/>
      <c r="G12" s="6"/>
      <c r="H12" s="6"/>
      <c r="I12" s="31" t="s">
        <v>6</v>
      </c>
      <c r="J12" s="31"/>
      <c r="K12" s="31"/>
      <c r="L12" s="32" t="str">
        <f>"Mrs. "&amp;_xlfn.XLOOKUP(C10,Sheet2!A2:A7,Sheet2!D2:D7)</f>
        <v>Mrs. SHAHEEN BEGUM</v>
      </c>
      <c r="M12" s="32"/>
      <c r="N12" s="6"/>
      <c r="O12" s="30"/>
    </row>
    <row r="13" ht="15.5" spans="1:1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33"/>
    </row>
    <row r="14" ht="15.5" spans="1:15">
      <c r="A14" s="15" t="s">
        <v>7</v>
      </c>
      <c r="B14" s="15"/>
      <c r="C14" s="16" t="s">
        <v>8</v>
      </c>
      <c r="D14" s="16"/>
      <c r="E14" s="16"/>
      <c r="F14" s="16"/>
      <c r="G14" s="16"/>
      <c r="H14" s="16" t="s">
        <v>9</v>
      </c>
      <c r="I14" s="16"/>
      <c r="J14" s="16"/>
      <c r="K14" s="16"/>
      <c r="L14" s="16"/>
      <c r="M14" s="16" t="s">
        <v>10</v>
      </c>
      <c r="N14" s="16"/>
      <c r="O14" s="34"/>
    </row>
    <row r="15" ht="31" spans="1:15">
      <c r="A15" s="15"/>
      <c r="B15" s="15"/>
      <c r="C15" s="17" t="s">
        <v>11</v>
      </c>
      <c r="D15" s="18" t="s">
        <v>12</v>
      </c>
      <c r="E15" s="18" t="s">
        <v>13</v>
      </c>
      <c r="F15" s="16" t="s">
        <v>14</v>
      </c>
      <c r="G15" s="16" t="s">
        <v>15</v>
      </c>
      <c r="H15" s="17" t="s">
        <v>11</v>
      </c>
      <c r="I15" s="18" t="s">
        <v>12</v>
      </c>
      <c r="J15" s="18" t="s">
        <v>13</v>
      </c>
      <c r="K15" s="16" t="s">
        <v>14</v>
      </c>
      <c r="L15" s="16" t="s">
        <v>15</v>
      </c>
      <c r="M15" s="18" t="s">
        <v>16</v>
      </c>
      <c r="N15" s="18" t="s">
        <v>17</v>
      </c>
      <c r="O15" s="35" t="s">
        <v>18</v>
      </c>
    </row>
    <row r="16" spans="1:15">
      <c r="A16" s="19" t="s">
        <v>19</v>
      </c>
      <c r="B16" s="19"/>
      <c r="C16" s="20">
        <v>100</v>
      </c>
      <c r="D16" s="19">
        <f>_xlfn.XLOOKUP(C10,Sheet2!A2:A7,Sheet2!E2:E7)</f>
        <v>78</v>
      </c>
      <c r="E16" s="19" t="s">
        <v>20</v>
      </c>
      <c r="F16" s="19" t="s">
        <v>20</v>
      </c>
      <c r="G16" s="21">
        <f>SUM(D16:F16)</f>
        <v>78</v>
      </c>
      <c r="H16" s="20">
        <v>100</v>
      </c>
      <c r="I16" s="19">
        <f>_xlfn.XLOOKUP(C10,Sheet2!A2:A7,Sheet2!F2:F7,)</f>
        <v>80</v>
      </c>
      <c r="J16" s="19" t="s">
        <v>20</v>
      </c>
      <c r="K16" s="19" t="s">
        <v>20</v>
      </c>
      <c r="L16" s="21">
        <f>SUM(I16:K16)</f>
        <v>80</v>
      </c>
      <c r="M16" s="20">
        <f>SUM(C16,H16)</f>
        <v>200</v>
      </c>
      <c r="N16" s="36">
        <f>SUM(G16,L16)</f>
        <v>158</v>
      </c>
      <c r="O16" s="37" t="s">
        <v>21</v>
      </c>
    </row>
    <row r="17" spans="1:15">
      <c r="A17" s="19" t="s">
        <v>22</v>
      </c>
      <c r="B17" s="19"/>
      <c r="C17" s="20">
        <v>100</v>
      </c>
      <c r="D17" s="19">
        <f>_xlfn.XLOOKUP(C10,Sheet2!A2:A7,Sheet2!G2:G7)</f>
        <v>80</v>
      </c>
      <c r="E17" s="19" t="s">
        <v>20</v>
      </c>
      <c r="F17" s="19" t="s">
        <v>20</v>
      </c>
      <c r="G17" s="21">
        <f>SUM(D17:F17)</f>
        <v>80</v>
      </c>
      <c r="H17" s="20">
        <v>100</v>
      </c>
      <c r="I17" s="19">
        <f>_xlfn.XLOOKUP(C10,Sheet2!A2:A7,Sheet2!H2:H7)</f>
        <v>75</v>
      </c>
      <c r="J17" s="19" t="s">
        <v>20</v>
      </c>
      <c r="K17" s="19" t="s">
        <v>20</v>
      </c>
      <c r="L17" s="21">
        <f>SUM(I17:K17)</f>
        <v>75</v>
      </c>
      <c r="M17" s="20">
        <f t="shared" ref="M17:M23" si="0">SUM(C17,H17)</f>
        <v>200</v>
      </c>
      <c r="N17" s="36">
        <f>SUM(G17,L17)</f>
        <v>155</v>
      </c>
      <c r="O17" s="38" t="s">
        <v>23</v>
      </c>
    </row>
    <row r="18" spans="1:15">
      <c r="A18" s="19" t="s">
        <v>24</v>
      </c>
      <c r="B18" s="19"/>
      <c r="C18" s="20">
        <v>100</v>
      </c>
      <c r="D18" s="19">
        <f>_xlfn.XLOOKUP(C10,Sheet2!A2:A7,Sheet2!I2:I7)</f>
        <v>50</v>
      </c>
      <c r="E18" s="19" t="s">
        <v>20</v>
      </c>
      <c r="F18" s="19">
        <f>_xlfn.XLOOKUP(C10,Sheet2!A2:A7,Sheet2!J2:J7)</f>
        <v>29</v>
      </c>
      <c r="G18" s="21">
        <f>SUM(D18:F18)</f>
        <v>79</v>
      </c>
      <c r="H18" s="20">
        <v>100</v>
      </c>
      <c r="I18" s="19">
        <f>_xlfn.XLOOKUP(C10,Sheet2!A2:A7,Sheet2!K2:K7)</f>
        <v>48</v>
      </c>
      <c r="J18" s="19" t="s">
        <v>20</v>
      </c>
      <c r="K18" s="19">
        <f>_xlfn.XLOOKUP(C10,Sheet2!A2:A7,Sheet2!L2:L7)</f>
        <v>29</v>
      </c>
      <c r="L18" s="21">
        <f>SUM(I18:K18)</f>
        <v>77</v>
      </c>
      <c r="M18" s="20">
        <f t="shared" si="0"/>
        <v>200</v>
      </c>
      <c r="N18" s="36">
        <f>SUM(G18,L18)</f>
        <v>156</v>
      </c>
      <c r="O18" s="38" t="s">
        <v>25</v>
      </c>
    </row>
    <row r="19" spans="1:15">
      <c r="A19" s="19" t="s">
        <v>26</v>
      </c>
      <c r="B19" s="19"/>
      <c r="C19" s="20">
        <v>100</v>
      </c>
      <c r="D19" s="19">
        <f>_xlfn.XLOOKUP(C10,Sheet2!A2:A7,Sheet2!M2:M7)</f>
        <v>45</v>
      </c>
      <c r="E19" s="19" t="s">
        <v>20</v>
      </c>
      <c r="F19" s="19">
        <f>_xlfn.XLOOKUP(C10,Sheet2!A2:A7,Sheet2!N2:N7)</f>
        <v>29</v>
      </c>
      <c r="G19" s="21">
        <f>SUM(D19:F19)</f>
        <v>74</v>
      </c>
      <c r="H19" s="20">
        <v>100</v>
      </c>
      <c r="I19" s="19">
        <f>_xlfn.XLOOKUP(C10,Sheet2!A2:A7,Sheet2!O2:O7)</f>
        <v>43</v>
      </c>
      <c r="J19" s="19" t="s">
        <v>20</v>
      </c>
      <c r="K19" s="19">
        <f>_xlfn.XLOOKUP(C10,Sheet2!A2:A7,Sheet2!P2:P7)</f>
        <v>29</v>
      </c>
      <c r="L19" s="21">
        <f>SUM(I19:K19)</f>
        <v>72</v>
      </c>
      <c r="M19" s="20">
        <f t="shared" si="0"/>
        <v>200</v>
      </c>
      <c r="N19" s="36">
        <f>SUM(G19,L19)</f>
        <v>146</v>
      </c>
      <c r="O19" s="38" t="s">
        <v>27</v>
      </c>
    </row>
    <row r="20" spans="1:15">
      <c r="A20" s="19" t="s">
        <v>28</v>
      </c>
      <c r="B20" s="19"/>
      <c r="C20" s="20">
        <v>100</v>
      </c>
      <c r="D20" s="19">
        <f>_xlfn.XLOOKUP(C10,Sheet2!A2:A7,Sheet2!Q2:Q7)</f>
        <v>73</v>
      </c>
      <c r="E20" s="19" t="s">
        <v>20</v>
      </c>
      <c r="F20" s="19" t="s">
        <v>20</v>
      </c>
      <c r="G20" s="21">
        <f>SUM(D20:F20)</f>
        <v>73</v>
      </c>
      <c r="H20" s="20">
        <v>100</v>
      </c>
      <c r="I20" s="19">
        <f>_xlfn.XLOOKUP(C10,Sheet2!A2:A7,Sheet2!R2:R7)</f>
        <v>73</v>
      </c>
      <c r="J20" s="19" t="s">
        <v>20</v>
      </c>
      <c r="K20" s="19" t="s">
        <v>20</v>
      </c>
      <c r="L20" s="21">
        <f>SUM(I20:K20)</f>
        <v>73</v>
      </c>
      <c r="M20" s="20">
        <f t="shared" si="0"/>
        <v>200</v>
      </c>
      <c r="N20" s="36">
        <f>SUM(G20,L20)</f>
        <v>146</v>
      </c>
      <c r="O20" s="39" t="s">
        <v>29</v>
      </c>
    </row>
    <row r="21" spans="1:15">
      <c r="A21" s="19"/>
      <c r="B21" s="19"/>
      <c r="C21" s="20"/>
      <c r="D21" s="19"/>
      <c r="E21" s="19"/>
      <c r="F21" s="19"/>
      <c r="G21" s="20"/>
      <c r="H21" s="20"/>
      <c r="I21" s="19"/>
      <c r="J21" s="19"/>
      <c r="K21" s="19"/>
      <c r="L21" s="20"/>
      <c r="M21" s="20"/>
      <c r="N21" s="19"/>
      <c r="O21" s="40" t="s">
        <v>30</v>
      </c>
    </row>
    <row r="22" spans="1:15">
      <c r="A22" s="19"/>
      <c r="B22" s="19"/>
      <c r="C22" s="20"/>
      <c r="D22" s="19"/>
      <c r="E22" s="19"/>
      <c r="F22" s="19"/>
      <c r="G22" s="20"/>
      <c r="H22" s="20"/>
      <c r="I22" s="19"/>
      <c r="J22" s="19"/>
      <c r="K22" s="19"/>
      <c r="L22" s="20"/>
      <c r="M22" s="20"/>
      <c r="N22" s="19"/>
      <c r="O22" s="40"/>
    </row>
    <row r="23" spans="1:15">
      <c r="A23" s="19"/>
      <c r="B23" s="19"/>
      <c r="C23" s="20"/>
      <c r="D23" s="19"/>
      <c r="E23" s="19"/>
      <c r="F23" s="19"/>
      <c r="G23" s="20"/>
      <c r="H23" s="20"/>
      <c r="I23" s="19"/>
      <c r="J23" s="19"/>
      <c r="K23" s="19"/>
      <c r="L23" s="20"/>
      <c r="M23" s="20"/>
      <c r="N23" s="19"/>
      <c r="O23" s="40"/>
    </row>
    <row r="24" spans="1:15">
      <c r="A24" s="19"/>
      <c r="B24" s="19"/>
      <c r="C24" s="20"/>
      <c r="D24" s="19"/>
      <c r="E24" s="19"/>
      <c r="F24" s="19"/>
      <c r="G24" s="20"/>
      <c r="H24" s="20"/>
      <c r="I24" s="19"/>
      <c r="J24" s="19"/>
      <c r="K24" s="19"/>
      <c r="L24" s="20"/>
      <c r="M24" s="20"/>
      <c r="N24" s="19"/>
      <c r="O24" s="40"/>
    </row>
    <row r="25" spans="1:15">
      <c r="A25" s="19"/>
      <c r="B25" s="19"/>
      <c r="C25" s="20"/>
      <c r="D25" s="19"/>
      <c r="E25" s="19"/>
      <c r="F25" s="19"/>
      <c r="G25" s="20"/>
      <c r="H25" s="20"/>
      <c r="I25" s="19"/>
      <c r="J25" s="19"/>
      <c r="K25" s="19"/>
      <c r="L25" s="20"/>
      <c r="M25" s="20"/>
      <c r="N25" s="19"/>
      <c r="O25" s="40"/>
    </row>
    <row r="26" spans="1:15">
      <c r="A26" s="19"/>
      <c r="B26" s="19"/>
      <c r="C26" s="20"/>
      <c r="D26" s="19"/>
      <c r="E26" s="19"/>
      <c r="F26" s="19"/>
      <c r="G26" s="20"/>
      <c r="H26" s="20"/>
      <c r="I26" s="19"/>
      <c r="J26" s="19"/>
      <c r="K26" s="19"/>
      <c r="L26" s="20"/>
      <c r="M26" s="20"/>
      <c r="N26" s="19"/>
      <c r="O26" s="41"/>
    </row>
    <row r="27" spans="1:15">
      <c r="A27" s="19"/>
      <c r="B27" s="19"/>
      <c r="C27" s="20"/>
      <c r="D27" s="19"/>
      <c r="E27" s="19"/>
      <c r="F27" s="19"/>
      <c r="G27" s="20"/>
      <c r="H27" s="20"/>
      <c r="I27" s="19"/>
      <c r="J27" s="19"/>
      <c r="K27" s="19"/>
      <c r="L27" s="20"/>
      <c r="M27" s="20"/>
      <c r="N27" s="19"/>
      <c r="O27" s="42" t="s">
        <v>31</v>
      </c>
    </row>
    <row r="28" spans="1:15">
      <c r="A28" s="19"/>
      <c r="B28" s="19"/>
      <c r="C28" s="20"/>
      <c r="D28" s="19"/>
      <c r="E28" s="19"/>
      <c r="F28" s="19"/>
      <c r="G28" s="20"/>
      <c r="H28" s="20"/>
      <c r="I28" s="19"/>
      <c r="J28" s="19"/>
      <c r="K28" s="19"/>
      <c r="L28" s="20"/>
      <c r="M28" s="20"/>
      <c r="N28" s="19"/>
      <c r="O28" s="43"/>
    </row>
    <row r="29" spans="1:15">
      <c r="A29" s="19"/>
      <c r="B29" s="19"/>
      <c r="C29" s="20"/>
      <c r="D29" s="19"/>
      <c r="E29" s="19"/>
      <c r="F29" s="19"/>
      <c r="G29" s="20"/>
      <c r="H29" s="20"/>
      <c r="I29" s="19"/>
      <c r="J29" s="19"/>
      <c r="K29" s="19"/>
      <c r="L29" s="20"/>
      <c r="M29" s="20"/>
      <c r="N29" s="19"/>
      <c r="O29" s="43"/>
    </row>
    <row r="30" spans="1:15">
      <c r="A30" s="19"/>
      <c r="B30" s="19"/>
      <c r="C30" s="21">
        <f>SUM(C16:C29)</f>
        <v>500</v>
      </c>
      <c r="D30" s="22">
        <f>SUM(D16:D29)</f>
        <v>326</v>
      </c>
      <c r="E30" s="19"/>
      <c r="F30" s="22">
        <f t="shared" ref="F30:N30" si="1">SUM(F16:F29)</f>
        <v>58</v>
      </c>
      <c r="G30" s="21">
        <f t="shared" si="1"/>
        <v>384</v>
      </c>
      <c r="H30" s="21">
        <f t="shared" si="1"/>
        <v>500</v>
      </c>
      <c r="I30" s="22">
        <f t="shared" si="1"/>
        <v>319</v>
      </c>
      <c r="J30" s="22">
        <f t="shared" si="1"/>
        <v>0</v>
      </c>
      <c r="K30" s="22">
        <f t="shared" si="1"/>
        <v>58</v>
      </c>
      <c r="L30" s="21">
        <f t="shared" si="1"/>
        <v>377</v>
      </c>
      <c r="M30" s="21">
        <f t="shared" si="1"/>
        <v>1000</v>
      </c>
      <c r="N30" s="22">
        <f t="shared" si="1"/>
        <v>761</v>
      </c>
      <c r="O30" s="43"/>
    </row>
    <row r="31" spans="1:15">
      <c r="A31" s="23"/>
      <c r="B31" s="24" t="s">
        <v>32</v>
      </c>
      <c r="C31" s="24"/>
      <c r="D31" s="24"/>
      <c r="E31" s="24"/>
      <c r="F31" s="24"/>
      <c r="G31" s="25"/>
      <c r="H31" s="25"/>
      <c r="I31" s="25"/>
      <c r="J31" s="25"/>
      <c r="K31" s="24" t="s">
        <v>33</v>
      </c>
      <c r="L31" s="24"/>
      <c r="M31" s="24"/>
      <c r="N31" s="44"/>
      <c r="O31" s="43"/>
    </row>
    <row r="32" spans="1:15">
      <c r="A32" s="13"/>
      <c r="B32" s="26"/>
      <c r="C32" s="26"/>
      <c r="D32" s="26"/>
      <c r="E32" s="26"/>
      <c r="F32" s="26"/>
      <c r="G32" s="27"/>
      <c r="H32" s="27"/>
      <c r="I32" s="27"/>
      <c r="J32" s="27"/>
      <c r="K32" s="26"/>
      <c r="L32" s="26"/>
      <c r="M32" s="26"/>
      <c r="N32" s="45"/>
      <c r="O32" s="46"/>
    </row>
  </sheetData>
  <mergeCells count="28">
    <mergeCell ref="J9:K9"/>
    <mergeCell ref="B11:C11"/>
    <mergeCell ref="B12:C12"/>
    <mergeCell ref="I12:K12"/>
    <mergeCell ref="L12:M12"/>
    <mergeCell ref="C14:G14"/>
    <mergeCell ref="H14:L14"/>
    <mergeCell ref="M14:N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O21:O26"/>
    <mergeCell ref="O27:O31"/>
    <mergeCell ref="A14:B15"/>
    <mergeCell ref="B31:F32"/>
    <mergeCell ref="K31:N32"/>
  </mergeCells>
  <conditionalFormatting sqref="J30">
    <cfRule type="containsText" dxfId="0" priority="1" operator="between" text="0">
      <formula>NOT(ISERROR(SEARCH("0",J30)))</formula>
    </cfRule>
  </conditionalFormatting>
  <dataValidations count="1">
    <dataValidation type="list" allowBlank="1" showInputMessage="1" showErrorMessage="1" sqref="C10">
      <formula1>Sheet2!$A$2:$A$7</formula1>
    </dataValidation>
  </dataValidations>
  <printOptions horizontalCentered="1" verticalCentered="1"/>
  <pageMargins left="0.629861111111111" right="0.251388888888889" top="0.354166666666667" bottom="0.751388888888889" header="0.298611111111111" footer="0.298611111111111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R10" sqref="R10"/>
    </sheetView>
  </sheetViews>
  <sheetFormatPr defaultColWidth="8.72727272727273" defaultRowHeight="14.5" outlineLevelRow="6"/>
  <cols>
    <col min="1" max="1" width="13.0909090909091" customWidth="1"/>
    <col min="2" max="3" width="20.4545454545455" customWidth="1"/>
    <col min="4" max="4" width="17.0909090909091" customWidth="1"/>
    <col min="5" max="5" width="7.90909090909091" customWidth="1"/>
    <col min="6" max="6" width="7.81818181818182" customWidth="1"/>
    <col min="7" max="7" width="8.18181818181818" customWidth="1"/>
    <col min="8" max="8" width="6.63636363636364" customWidth="1"/>
    <col min="9" max="9" width="10.6363636363636" customWidth="1"/>
    <col min="10" max="10" width="9.81818181818182" customWidth="1"/>
    <col min="11" max="11" width="6.72727272727273" customWidth="1"/>
    <col min="12" max="12" width="6.90909090909091" customWidth="1"/>
    <col min="13" max="14" width="13.7272727272727" customWidth="1"/>
    <col min="15" max="15" width="8.18181818181818" customWidth="1"/>
    <col min="16" max="16" width="8.36363636363636" customWidth="1"/>
    <col min="17" max="17" width="11.0909090909091" customWidth="1"/>
    <col min="18" max="18" width="8" customWidth="1"/>
  </cols>
  <sheetData>
    <row r="1" spans="1:19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>
      <c r="A2">
        <v>26</v>
      </c>
      <c r="B2" t="s">
        <v>53</v>
      </c>
      <c r="C2" t="s">
        <v>54</v>
      </c>
      <c r="D2" t="s">
        <v>55</v>
      </c>
      <c r="E2">
        <v>80</v>
      </c>
      <c r="F2">
        <v>77</v>
      </c>
      <c r="G2">
        <v>70</v>
      </c>
      <c r="H2">
        <v>79</v>
      </c>
      <c r="I2">
        <v>49</v>
      </c>
      <c r="J2">
        <v>30</v>
      </c>
      <c r="K2">
        <v>50</v>
      </c>
      <c r="L2">
        <v>28</v>
      </c>
      <c r="M2">
        <v>46</v>
      </c>
      <c r="N2">
        <v>30</v>
      </c>
      <c r="O2">
        <v>42</v>
      </c>
      <c r="P2">
        <v>30</v>
      </c>
      <c r="Q2">
        <v>73</v>
      </c>
      <c r="R2">
        <v>77</v>
      </c>
      <c r="S2" s="1">
        <f t="shared" ref="S2:S7" si="0">SUM(E2:R2)</f>
        <v>761</v>
      </c>
    </row>
    <row r="3" spans="1:19">
      <c r="A3">
        <v>40</v>
      </c>
      <c r="B3" t="s">
        <v>56</v>
      </c>
      <c r="C3" t="s">
        <v>57</v>
      </c>
      <c r="D3" t="s">
        <v>58</v>
      </c>
      <c r="E3">
        <v>75</v>
      </c>
      <c r="F3">
        <v>82</v>
      </c>
      <c r="G3">
        <v>70</v>
      </c>
      <c r="H3">
        <v>80</v>
      </c>
      <c r="I3">
        <v>49</v>
      </c>
      <c r="J3">
        <v>30</v>
      </c>
      <c r="K3">
        <v>50</v>
      </c>
      <c r="L3">
        <v>28</v>
      </c>
      <c r="M3">
        <v>47</v>
      </c>
      <c r="N3">
        <v>28</v>
      </c>
      <c r="O3">
        <v>45</v>
      </c>
      <c r="P3">
        <v>28</v>
      </c>
      <c r="Q3">
        <v>71</v>
      </c>
      <c r="R3">
        <v>76</v>
      </c>
      <c r="S3" s="1">
        <f t="shared" si="0"/>
        <v>759</v>
      </c>
    </row>
    <row r="4" spans="1:19">
      <c r="A4">
        <v>54</v>
      </c>
      <c r="B4" t="s">
        <v>59</v>
      </c>
      <c r="C4" t="s">
        <v>60</v>
      </c>
      <c r="D4" t="s">
        <v>61</v>
      </c>
      <c r="E4">
        <v>80</v>
      </c>
      <c r="F4">
        <v>75</v>
      </c>
      <c r="G4">
        <v>73</v>
      </c>
      <c r="H4">
        <v>76</v>
      </c>
      <c r="I4">
        <v>46</v>
      </c>
      <c r="J4">
        <v>29</v>
      </c>
      <c r="K4">
        <v>48</v>
      </c>
      <c r="L4">
        <v>30</v>
      </c>
      <c r="M4">
        <v>46</v>
      </c>
      <c r="N4">
        <v>28</v>
      </c>
      <c r="O4">
        <v>41</v>
      </c>
      <c r="P4">
        <v>28</v>
      </c>
      <c r="Q4">
        <v>74</v>
      </c>
      <c r="R4">
        <v>78</v>
      </c>
      <c r="S4" s="1">
        <f t="shared" si="0"/>
        <v>752</v>
      </c>
    </row>
    <row r="5" spans="1:19">
      <c r="A5">
        <v>60</v>
      </c>
      <c r="B5" t="s">
        <v>62</v>
      </c>
      <c r="C5" t="s">
        <v>63</v>
      </c>
      <c r="D5" t="s">
        <v>55</v>
      </c>
      <c r="E5">
        <v>78</v>
      </c>
      <c r="F5">
        <v>80</v>
      </c>
      <c r="G5">
        <v>80</v>
      </c>
      <c r="H5">
        <v>75</v>
      </c>
      <c r="I5">
        <v>50</v>
      </c>
      <c r="J5">
        <v>29</v>
      </c>
      <c r="K5">
        <v>48</v>
      </c>
      <c r="L5">
        <v>29</v>
      </c>
      <c r="M5">
        <v>45</v>
      </c>
      <c r="N5">
        <v>29</v>
      </c>
      <c r="O5">
        <v>43</v>
      </c>
      <c r="P5">
        <v>29</v>
      </c>
      <c r="Q5">
        <v>73</v>
      </c>
      <c r="R5">
        <v>73</v>
      </c>
      <c r="S5" s="1">
        <f t="shared" si="0"/>
        <v>761</v>
      </c>
    </row>
    <row r="6" spans="1:19">
      <c r="A6">
        <v>79</v>
      </c>
      <c r="B6" t="s">
        <v>64</v>
      </c>
      <c r="C6" t="s">
        <v>65</v>
      </c>
      <c r="D6" t="s">
        <v>66</v>
      </c>
      <c r="E6">
        <v>76</v>
      </c>
      <c r="F6">
        <v>82</v>
      </c>
      <c r="G6">
        <v>73</v>
      </c>
      <c r="H6">
        <v>75</v>
      </c>
      <c r="I6">
        <v>50</v>
      </c>
      <c r="J6">
        <v>30</v>
      </c>
      <c r="K6">
        <v>48</v>
      </c>
      <c r="L6">
        <v>29</v>
      </c>
      <c r="M6">
        <v>41</v>
      </c>
      <c r="N6">
        <v>30</v>
      </c>
      <c r="O6">
        <v>45</v>
      </c>
      <c r="P6">
        <v>29</v>
      </c>
      <c r="Q6">
        <v>71</v>
      </c>
      <c r="R6">
        <v>77</v>
      </c>
      <c r="S6" s="1">
        <f t="shared" si="0"/>
        <v>756</v>
      </c>
    </row>
    <row r="7" spans="1:19">
      <c r="A7">
        <v>111</v>
      </c>
      <c r="B7" t="s">
        <v>67</v>
      </c>
      <c r="C7" t="s">
        <v>68</v>
      </c>
      <c r="D7" t="s">
        <v>69</v>
      </c>
      <c r="E7">
        <v>77</v>
      </c>
      <c r="F7">
        <v>80</v>
      </c>
      <c r="G7">
        <v>74</v>
      </c>
      <c r="H7">
        <v>80</v>
      </c>
      <c r="I7">
        <v>48</v>
      </c>
      <c r="J7">
        <v>28</v>
      </c>
      <c r="K7">
        <v>50</v>
      </c>
      <c r="L7">
        <v>28</v>
      </c>
      <c r="M7">
        <v>45</v>
      </c>
      <c r="N7">
        <v>28</v>
      </c>
      <c r="O7">
        <v>48</v>
      </c>
      <c r="P7">
        <v>30</v>
      </c>
      <c r="Q7">
        <v>70</v>
      </c>
      <c r="R7">
        <v>72</v>
      </c>
      <c r="S7" s="1">
        <f t="shared" si="0"/>
        <v>758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2024-09-03T15:39:00Z</dcterms:created>
  <dcterms:modified xsi:type="dcterms:W3CDTF">2024-09-04T05:21:42Z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20F3E368550E4F758D5C34163CAC6CB5_11</vt:lpwstr>
  </property>
  <property fmtid="{D5CDD505-2E9C-101B-9397-08002B2CF9AE}" pid="3" name="KSOProductBuildVer">
    <vt:lpwstr>1033-12.2.0.17562</vt:lpwstr>
  </property>
</Properties>
</file>