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A167D670-341D-430D-93C4-E55B33AA1C3C}" xr6:coauthVersionLast="47" xr6:coauthVersionMax="47" xr10:uidLastSave="{00000000-0000-0000-0000-000000000000}"/>
  <bookViews>
    <workbookView xWindow="-120" yWindow="-120" windowWidth="29040" windowHeight="15840" xr2:uid="{007193F8-1019-41C3-ACEF-718C6C1F3E74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9" i="1" l="1"/>
  <c r="I124" i="1"/>
  <c r="I131" i="1"/>
  <c r="N161" i="1"/>
  <c r="S129" i="1"/>
  <c r="S126" i="1"/>
  <c r="S121" i="1"/>
  <c r="S116" i="1"/>
  <c r="N160" i="1"/>
  <c r="O162" i="1" s="1"/>
  <c r="O164" i="1" s="1"/>
  <c r="O168" i="1" s="1"/>
  <c r="R115" i="1"/>
  <c r="R131" i="1"/>
  <c r="R124" i="1"/>
  <c r="R119" i="1"/>
  <c r="M116" i="1"/>
  <c r="P116" i="1"/>
  <c r="P115" i="1"/>
  <c r="P149" i="1"/>
  <c r="P146" i="1"/>
  <c r="P141" i="1"/>
  <c r="P138" i="1"/>
  <c r="P135" i="1"/>
  <c r="P131" i="1"/>
  <c r="P129" i="1"/>
  <c r="P126" i="1"/>
  <c r="P124" i="1"/>
  <c r="P121" i="1"/>
  <c r="P119" i="1"/>
  <c r="P112" i="1"/>
  <c r="P108" i="1"/>
  <c r="F168" i="1"/>
  <c r="F164" i="1"/>
  <c r="F162" i="1"/>
  <c r="G149" i="1"/>
  <c r="G146" i="1"/>
  <c r="G116" i="1"/>
  <c r="G112" i="1"/>
  <c r="G138" i="1"/>
  <c r="G135" i="1"/>
  <c r="G131" i="1"/>
  <c r="G129" i="1"/>
  <c r="G126" i="1"/>
  <c r="G124" i="1"/>
  <c r="G121" i="1"/>
  <c r="G119" i="1"/>
  <c r="G141" i="1"/>
  <c r="G108" i="1"/>
  <c r="N101" i="1"/>
  <c r="E101" i="1"/>
  <c r="E97" i="1"/>
  <c r="N97" i="1"/>
  <c r="N91" i="1"/>
  <c r="G83" i="1"/>
  <c r="H83" i="1" s="1"/>
  <c r="E91" i="1"/>
  <c r="H97" i="1"/>
  <c r="H95" i="1"/>
  <c r="H102" i="1"/>
  <c r="H101" i="1"/>
  <c r="H100" i="1"/>
  <c r="H99" i="1"/>
  <c r="H98" i="1"/>
  <c r="H96" i="1"/>
  <c r="H94" i="1"/>
  <c r="H93" i="1"/>
  <c r="N69" i="1"/>
  <c r="N73" i="1" s="1"/>
  <c r="E69" i="1"/>
  <c r="E73" i="1" s="1"/>
  <c r="P54" i="1"/>
  <c r="P51" i="1"/>
  <c r="L51" i="1"/>
  <c r="P48" i="1"/>
  <c r="G54" i="1"/>
  <c r="G51" i="1"/>
  <c r="C51" i="1"/>
  <c r="G48" i="1"/>
  <c r="P17" i="1"/>
  <c r="P25" i="1"/>
  <c r="P22" i="1"/>
  <c r="O17" i="1"/>
  <c r="P12" i="1"/>
  <c r="L12" i="1"/>
  <c r="O22" i="1" s="1"/>
  <c r="O25" i="1" s="1"/>
  <c r="P9" i="1"/>
  <c r="L9" i="1"/>
  <c r="O14" i="1" s="1"/>
  <c r="O19" i="1" s="1"/>
  <c r="P6" i="1"/>
  <c r="O6" i="1"/>
  <c r="P3" i="1"/>
  <c r="G25" i="1"/>
  <c r="G22" i="1"/>
  <c r="G3" i="1"/>
  <c r="G6" i="1"/>
  <c r="F17" i="1"/>
  <c r="C19" i="1"/>
  <c r="C12" i="1"/>
  <c r="F22" i="1" s="1"/>
  <c r="F25" i="1" s="1"/>
  <c r="F6" i="1"/>
  <c r="C9" i="1"/>
  <c r="F14" i="1" s="1"/>
  <c r="F19" i="1" s="1"/>
  <c r="G19" i="1"/>
  <c r="G17" i="1"/>
  <c r="G14" i="1"/>
  <c r="G12" i="1"/>
  <c r="G9" i="1"/>
  <c r="N102" i="1" l="1"/>
  <c r="E102" i="1"/>
</calcChain>
</file>

<file path=xl/sharedStrings.xml><?xml version="1.0" encoding="utf-8"?>
<sst xmlns="http://schemas.openxmlformats.org/spreadsheetml/2006/main" count="278" uniqueCount="90">
  <si>
    <t>Cash</t>
  </si>
  <si>
    <t>Capital Stock</t>
  </si>
  <si>
    <t>a)</t>
  </si>
  <si>
    <t>b)</t>
  </si>
  <si>
    <t>c)</t>
  </si>
  <si>
    <t>Accounts payable</t>
  </si>
  <si>
    <t>d)</t>
  </si>
  <si>
    <t>Revenue</t>
  </si>
  <si>
    <t>Cost of goods</t>
  </si>
  <si>
    <t>Inventory (or Goods)</t>
  </si>
  <si>
    <t>e)</t>
  </si>
  <si>
    <t>Accounts receivable</t>
  </si>
  <si>
    <t>f)</t>
  </si>
  <si>
    <t>Rent Expense</t>
  </si>
  <si>
    <t>g)</t>
  </si>
  <si>
    <t xml:space="preserve">Bank Account (Bank Deposit) </t>
  </si>
  <si>
    <t>Gain</t>
  </si>
  <si>
    <t>Salary Expense</t>
  </si>
  <si>
    <t>Prepaid-rent expense</t>
  </si>
  <si>
    <t>Electricity expense</t>
  </si>
  <si>
    <t xml:space="preserve">Un-paid Salary (or Salary Payable)      </t>
  </si>
  <si>
    <t xml:space="preserve">Unpaid electricity expense (or Electricity expense payable)    </t>
  </si>
  <si>
    <t xml:space="preserve">AP Bakery Inc. </t>
  </si>
  <si>
    <t xml:space="preserve">Income Statement </t>
  </si>
  <si>
    <t>(Amounts in Thousands of USD)</t>
  </si>
  <si>
    <t>Sales Revenue</t>
  </si>
  <si>
    <t>Sales discount</t>
  </si>
  <si>
    <t>Gross Margin</t>
  </si>
  <si>
    <t>Net-Income</t>
  </si>
  <si>
    <t xml:space="preserve">  =E66-E67-E68</t>
  </si>
  <si>
    <t xml:space="preserve">  =E69-E70-E71-E72</t>
  </si>
  <si>
    <t xml:space="preserve">  =N66-N67-N68</t>
  </si>
  <si>
    <t xml:space="preserve">  =N69-N70-N71-N72</t>
  </si>
  <si>
    <t>For the Year Ended December 31, 20x2 (or From January 1, 20X2 to December 31, 20x2)</t>
  </si>
  <si>
    <t>Balance Sheet</t>
  </si>
  <si>
    <t>December 31, 2021</t>
  </si>
  <si>
    <t xml:space="preserve">  CURRENT ASSETS:</t>
  </si>
  <si>
    <t>CURRENT LIABILITIES:</t>
  </si>
  <si>
    <t>EQUITY:</t>
  </si>
  <si>
    <t>Inventory</t>
  </si>
  <si>
    <t>NON-CURRENT ASSETS:</t>
  </si>
  <si>
    <t>TOTAL ASSETS</t>
  </si>
  <si>
    <t>LIABILITIES AND EQUITY</t>
  </si>
  <si>
    <t>Accounts Payable</t>
  </si>
  <si>
    <t>Salary Payable</t>
  </si>
  <si>
    <t>Electricity Expense Payable</t>
  </si>
  <si>
    <t>TOTAL LIABILITIES</t>
  </si>
  <si>
    <t>Capital stock</t>
  </si>
  <si>
    <t>Retained Earnings</t>
  </si>
  <si>
    <t>TOTAL EQUITY</t>
  </si>
  <si>
    <t>TOTAL LIABILITIES and EQUITY</t>
  </si>
  <si>
    <t xml:space="preserve">     Cash</t>
  </si>
  <si>
    <t xml:space="preserve">    Receivables</t>
  </si>
  <si>
    <t xml:space="preserve">    Inventory</t>
  </si>
  <si>
    <t xml:space="preserve">    Prepaid-rent</t>
  </si>
  <si>
    <t xml:space="preserve">    Plant and Equipment</t>
  </si>
  <si>
    <t>ASSETS</t>
  </si>
  <si>
    <t>2022.1.4.</t>
  </si>
  <si>
    <t xml:space="preserve">   2022.2.3.</t>
  </si>
  <si>
    <t xml:space="preserve">   2022.4.1.</t>
  </si>
  <si>
    <t xml:space="preserve">   2022.5.3.</t>
  </si>
  <si>
    <t xml:space="preserve">   2022.6.2.</t>
  </si>
  <si>
    <t xml:space="preserve">   2022.6.5.</t>
  </si>
  <si>
    <t xml:space="preserve">   2022.6.30.</t>
  </si>
  <si>
    <t>Accounts Receivable</t>
  </si>
  <si>
    <t>Cost of sold goods</t>
  </si>
  <si>
    <t>Revenue Sales</t>
  </si>
  <si>
    <t>Interest expense</t>
  </si>
  <si>
    <t>Loan</t>
  </si>
  <si>
    <t>Land</t>
  </si>
  <si>
    <t>Gain on Disposal of Land</t>
  </si>
  <si>
    <t>Unpaid salaries (Salary Payable)</t>
  </si>
  <si>
    <t>Unpaid Salaries (Salary Payable)</t>
  </si>
  <si>
    <t xml:space="preserve">Income statement </t>
  </si>
  <si>
    <t>The period between January 1, 2022 and December 31, 2022</t>
  </si>
  <si>
    <t>(Amounts in USD)</t>
  </si>
  <si>
    <t>Cost of Goods Sold</t>
  </si>
  <si>
    <t>Operating Profits / losses</t>
  </si>
  <si>
    <t>Non-operating income</t>
  </si>
  <si>
    <t>Gain on land disposal</t>
  </si>
  <si>
    <t>Revenue (land sale)</t>
  </si>
  <si>
    <t>cost of land</t>
  </si>
  <si>
    <t>land</t>
  </si>
  <si>
    <t>Inventories</t>
  </si>
  <si>
    <t>Plant and equipment</t>
  </si>
  <si>
    <t>Sales Discount</t>
  </si>
  <si>
    <t>Cost of Goods sold</t>
  </si>
  <si>
    <t>Salaries Expense</t>
  </si>
  <si>
    <t>Total</t>
  </si>
  <si>
    <t>Accrued interest expense (liability)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</si>
</sst>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6" fontId="0" fillId="0" borderId="0" xfId="0" applyNumberFormat="1"/>
    <xf numFmtId="0" fontId="0" fillId="2" borderId="0" xfId="0" applyFill="1"/>
    <xf numFmtId="6" fontId="0" fillId="2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5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3" fontId="4" fillId="0" borderId="0" xfId="0" applyNumberFormat="1" applyFont="1" applyAlignment="1">
      <alignment horizontal="center" vertical="center" wrapText="1"/>
    </xf>
    <xf numFmtId="0" fontId="0" fillId="0" borderId="0" xfId="0" applyFill="1"/>
    <xf numFmtId="164" fontId="0" fillId="0" borderId="0" xfId="1" applyNumberFormat="1" applyFont="1" applyFill="1"/>
    <xf numFmtId="0" fontId="0" fillId="3" borderId="0" xfId="0" applyFill="1"/>
    <xf numFmtId="0" fontId="3" fillId="0" borderId="0" xfId="0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6" fillId="3" borderId="0" xfId="0" applyFont="1" applyFill="1"/>
    <xf numFmtId="6" fontId="6" fillId="3" borderId="0" xfId="0" applyNumberFormat="1" applyFont="1" applyFill="1"/>
    <xf numFmtId="0" fontId="5" fillId="0" borderId="0" xfId="0" applyFont="1"/>
    <xf numFmtId="6" fontId="5" fillId="0" borderId="0" xfId="0" applyNumberFormat="1" applyFont="1"/>
    <xf numFmtId="5" fontId="6" fillId="3" borderId="0" xfId="0" applyNumberFormat="1" applyFont="1" applyFill="1"/>
    <xf numFmtId="5" fontId="5" fillId="0" borderId="0" xfId="0" applyNumberFormat="1" applyFont="1"/>
    <xf numFmtId="0" fontId="0" fillId="0" borderId="0" xfId="0" applyAlignment="1">
      <alignment shrinkToFit="1"/>
    </xf>
    <xf numFmtId="164" fontId="0" fillId="0" borderId="0" xfId="1" applyNumberFormat="1" applyFont="1" applyAlignment="1">
      <alignment shrinkToFit="1"/>
    </xf>
    <xf numFmtId="0" fontId="6" fillId="3" borderId="0" xfId="0" applyFont="1" applyFill="1" applyAlignment="1">
      <alignment shrinkToFit="1"/>
    </xf>
    <xf numFmtId="0" fontId="0" fillId="3" borderId="0" xfId="0" applyFill="1" applyAlignment="1">
      <alignment shrinkToFit="1"/>
    </xf>
    <xf numFmtId="0" fontId="5" fillId="0" borderId="0" xfId="0" applyFont="1" applyAlignment="1">
      <alignment shrinkToFit="1"/>
    </xf>
    <xf numFmtId="6" fontId="0" fillId="0" borderId="0" xfId="0" applyNumberFormat="1" applyAlignment="1">
      <alignment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25</xdr:row>
      <xdr:rowOff>87152</xdr:rowOff>
    </xdr:from>
    <xdr:to>
      <xdr:col>5</xdr:col>
      <xdr:colOff>1118942</xdr:colOff>
      <xdr:row>44</xdr:row>
      <xdr:rowOff>55640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DAB8A3-21B2-4BB4-9F5C-8A4BB6154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4306727"/>
          <a:ext cx="4700342" cy="3454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3E85-2B75-4763-AAE9-F7D9F3EAAB1D}">
  <dimension ref="A1:V168"/>
  <sheetViews>
    <sheetView tabSelected="1" workbookViewId="0">
      <selection activeCell="N163" sqref="N163"/>
    </sheetView>
  </sheetViews>
  <sheetFormatPr defaultRowHeight="15" x14ac:dyDescent="0.25"/>
  <cols>
    <col min="3" max="3" width="29.28515625" customWidth="1"/>
    <col min="4" max="4" width="12.7109375" customWidth="1"/>
    <col min="5" max="5" width="10.5703125" bestFit="1" customWidth="1"/>
    <col min="6" max="6" width="34.7109375" style="31" customWidth="1"/>
    <col min="9" max="10" width="9.140625" style="20"/>
    <col min="12" max="12" width="27.42578125" bestFit="1" customWidth="1"/>
    <col min="15" max="15" width="19.5703125" bestFit="1" customWidth="1"/>
    <col min="19" max="19" width="20" hidden="1" customWidth="1"/>
    <col min="20" max="20" width="10.5703125" hidden="1" customWidth="1"/>
    <col min="21" max="21" width="0" hidden="1" customWidth="1"/>
    <col min="22" max="22" width="10.5703125" hidden="1" customWidth="1"/>
    <col min="23" max="23" width="0" hidden="1" customWidth="1"/>
  </cols>
  <sheetData>
    <row r="1" spans="1:16" ht="14.85" x14ac:dyDescent="0.25">
      <c r="A1">
        <v>1</v>
      </c>
      <c r="J1" s="20">
        <v>1</v>
      </c>
    </row>
    <row r="2" spans="1:16" ht="14.85" x14ac:dyDescent="0.25">
      <c r="B2" t="s">
        <v>2</v>
      </c>
      <c r="K2" t="s">
        <v>2</v>
      </c>
    </row>
    <row r="3" spans="1:16" ht="14.85" x14ac:dyDescent="0.25">
      <c r="C3" t="s">
        <v>0</v>
      </c>
      <c r="D3" s="1">
        <v>1000</v>
      </c>
      <c r="F3" s="31" t="s">
        <v>1</v>
      </c>
      <c r="G3" s="1">
        <f>D3</f>
        <v>1000</v>
      </c>
      <c r="L3" t="s">
        <v>0</v>
      </c>
      <c r="M3" s="1">
        <v>1000</v>
      </c>
      <c r="O3" t="s">
        <v>1</v>
      </c>
      <c r="P3" s="1">
        <f>M3</f>
        <v>1000</v>
      </c>
    </row>
    <row r="5" spans="1:16" ht="14.85" x14ac:dyDescent="0.25">
      <c r="B5" t="s">
        <v>3</v>
      </c>
      <c r="K5" t="s">
        <v>3</v>
      </c>
    </row>
    <row r="6" spans="1:16" ht="14.85" x14ac:dyDescent="0.25">
      <c r="C6" t="s">
        <v>9</v>
      </c>
      <c r="D6" s="1">
        <v>100</v>
      </c>
      <c r="F6" s="31" t="str">
        <f>C3</f>
        <v>Cash</v>
      </c>
      <c r="G6" s="1">
        <f>D6</f>
        <v>100</v>
      </c>
      <c r="L6" t="s">
        <v>9</v>
      </c>
      <c r="M6" s="1">
        <v>100</v>
      </c>
      <c r="O6" t="str">
        <f>L3</f>
        <v>Cash</v>
      </c>
      <c r="P6" s="1">
        <f>M6</f>
        <v>100</v>
      </c>
    </row>
    <row r="8" spans="1:16" ht="14.85" x14ac:dyDescent="0.25">
      <c r="B8" t="s">
        <v>4</v>
      </c>
      <c r="K8" t="s">
        <v>4</v>
      </c>
    </row>
    <row r="9" spans="1:16" ht="14.85" x14ac:dyDescent="0.25">
      <c r="C9" t="str">
        <f>C6</f>
        <v>Inventory (or Goods)</v>
      </c>
      <c r="D9" s="1">
        <v>500</v>
      </c>
      <c r="F9" s="31" t="s">
        <v>5</v>
      </c>
      <c r="G9" s="1">
        <f>D9</f>
        <v>500</v>
      </c>
      <c r="L9" t="str">
        <f>L6</f>
        <v>Inventory (or Goods)</v>
      </c>
      <c r="M9" s="1">
        <v>500</v>
      </c>
      <c r="O9" t="s">
        <v>5</v>
      </c>
      <c r="P9" s="1">
        <f>M9</f>
        <v>500</v>
      </c>
    </row>
    <row r="11" spans="1:16" ht="14.85" x14ac:dyDescent="0.25">
      <c r="B11" t="s">
        <v>6</v>
      </c>
      <c r="K11" t="s">
        <v>6</v>
      </c>
    </row>
    <row r="12" spans="1:16" ht="14.85" x14ac:dyDescent="0.25">
      <c r="C12" t="str">
        <f>C3</f>
        <v>Cash</v>
      </c>
      <c r="D12" s="1">
        <v>500</v>
      </c>
      <c r="F12" s="31" t="s">
        <v>7</v>
      </c>
      <c r="G12" s="1">
        <f>D12</f>
        <v>500</v>
      </c>
      <c r="L12" s="2" t="str">
        <f>L3</f>
        <v>Cash</v>
      </c>
      <c r="M12" s="3">
        <v>500</v>
      </c>
      <c r="N12" s="2"/>
      <c r="O12" s="2" t="s">
        <v>16</v>
      </c>
      <c r="P12" s="3">
        <f>M12-P14</f>
        <v>200</v>
      </c>
    </row>
    <row r="13" spans="1:16" ht="14.85" hidden="1" x14ac:dyDescent="0.25">
      <c r="L13" s="2"/>
      <c r="M13" s="2"/>
      <c r="N13" s="2"/>
      <c r="O13" s="2"/>
      <c r="P13" s="2"/>
    </row>
    <row r="14" spans="1:16" ht="14.85" x14ac:dyDescent="0.25">
      <c r="C14" t="s">
        <v>8</v>
      </c>
      <c r="D14" s="1">
        <v>300</v>
      </c>
      <c r="F14" s="31" t="str">
        <f>C9</f>
        <v>Inventory (or Goods)</v>
      </c>
      <c r="G14" s="1">
        <f>D14</f>
        <v>300</v>
      </c>
      <c r="L14" s="2"/>
      <c r="M14" s="3"/>
      <c r="N14" s="2"/>
      <c r="O14" s="2" t="str">
        <f>L9</f>
        <v>Inventory (or Goods)</v>
      </c>
      <c r="P14" s="3">
        <v>300</v>
      </c>
    </row>
    <row r="16" spans="1:16" ht="14.85" x14ac:dyDescent="0.25">
      <c r="B16" t="s">
        <v>10</v>
      </c>
      <c r="K16" t="s">
        <v>10</v>
      </c>
    </row>
    <row r="17" spans="2:22" ht="14.85" x14ac:dyDescent="0.25">
      <c r="C17" t="s">
        <v>11</v>
      </c>
      <c r="D17" s="1">
        <v>600</v>
      </c>
      <c r="F17" s="31" t="str">
        <f>F12</f>
        <v>Revenue</v>
      </c>
      <c r="G17" s="1">
        <f>D17</f>
        <v>600</v>
      </c>
      <c r="L17" s="2" t="s">
        <v>11</v>
      </c>
      <c r="M17" s="3">
        <v>600</v>
      </c>
      <c r="N17" s="2"/>
      <c r="O17" s="2" t="str">
        <f>O12</f>
        <v>Gain</v>
      </c>
      <c r="P17" s="3">
        <f>M17-P19</f>
        <v>400</v>
      </c>
    </row>
    <row r="18" spans="2:22" ht="14.85" hidden="1" x14ac:dyDescent="0.25">
      <c r="L18" s="2"/>
      <c r="M18" s="2"/>
      <c r="N18" s="2"/>
      <c r="O18" s="2"/>
      <c r="P18" s="2"/>
    </row>
    <row r="19" spans="2:22" ht="14.85" x14ac:dyDescent="0.25">
      <c r="C19" t="str">
        <f>C14</f>
        <v>Cost of goods</v>
      </c>
      <c r="D19" s="1">
        <v>200</v>
      </c>
      <c r="F19" s="31" t="str">
        <f>F14</f>
        <v>Inventory (or Goods)</v>
      </c>
      <c r="G19" s="1">
        <f>D19</f>
        <v>200</v>
      </c>
      <c r="L19" s="2"/>
      <c r="M19" s="3"/>
      <c r="N19" s="2"/>
      <c r="O19" s="2" t="str">
        <f>O14</f>
        <v>Inventory (or Goods)</v>
      </c>
      <c r="P19" s="3">
        <v>200</v>
      </c>
    </row>
    <row r="21" spans="2:22" ht="14.85" x14ac:dyDescent="0.25">
      <c r="B21" t="s">
        <v>12</v>
      </c>
      <c r="K21" t="s">
        <v>12</v>
      </c>
    </row>
    <row r="22" spans="2:22" ht="14.85" x14ac:dyDescent="0.25">
      <c r="C22" t="s">
        <v>13</v>
      </c>
      <c r="D22" s="1">
        <v>200</v>
      </c>
      <c r="F22" s="31" t="str">
        <f>C12</f>
        <v>Cash</v>
      </c>
      <c r="G22" s="1">
        <f>D22</f>
        <v>200</v>
      </c>
      <c r="L22" t="s">
        <v>13</v>
      </c>
      <c r="M22" s="1">
        <v>200</v>
      </c>
      <c r="O22" t="str">
        <f>L12</f>
        <v>Cash</v>
      </c>
      <c r="P22" s="1">
        <f>M22</f>
        <v>200</v>
      </c>
    </row>
    <row r="24" spans="2:22" ht="14.85" x14ac:dyDescent="0.25">
      <c r="B24" t="s">
        <v>14</v>
      </c>
      <c r="K24" t="s">
        <v>14</v>
      </c>
    </row>
    <row r="25" spans="2:22" ht="14.85" x14ac:dyDescent="0.25">
      <c r="C25" t="s">
        <v>15</v>
      </c>
      <c r="D25" s="1">
        <v>150</v>
      </c>
      <c r="F25" s="31" t="str">
        <f>F22</f>
        <v>Cash</v>
      </c>
      <c r="G25" s="1">
        <f>D25</f>
        <v>150</v>
      </c>
      <c r="L25" t="s">
        <v>15</v>
      </c>
      <c r="M25" s="1">
        <v>150</v>
      </c>
      <c r="O25" t="str">
        <f>O22</f>
        <v>Cash</v>
      </c>
      <c r="P25" s="1">
        <f>M25</f>
        <v>150</v>
      </c>
    </row>
    <row r="29" spans="2:22" ht="14.85" x14ac:dyDescent="0.25">
      <c r="S29" s="18" t="s">
        <v>0</v>
      </c>
      <c r="T29" s="19">
        <v>900</v>
      </c>
      <c r="U29" s="19"/>
      <c r="V29" s="19"/>
    </row>
    <row r="30" spans="2:22" ht="14.85" x14ac:dyDescent="0.25">
      <c r="S30" s="18" t="s">
        <v>64</v>
      </c>
      <c r="T30" s="19">
        <v>2500</v>
      </c>
      <c r="U30" s="19"/>
      <c r="V30" s="19"/>
    </row>
    <row r="31" spans="2:22" ht="14.85" x14ac:dyDescent="0.25">
      <c r="S31" s="18" t="s">
        <v>83</v>
      </c>
      <c r="T31" s="19">
        <v>3000</v>
      </c>
      <c r="U31" s="19"/>
      <c r="V31" s="19"/>
    </row>
    <row r="32" spans="2:22" ht="14.85" x14ac:dyDescent="0.25">
      <c r="S32" s="18" t="s">
        <v>18</v>
      </c>
      <c r="T32" s="19">
        <v>200</v>
      </c>
      <c r="U32" s="19"/>
      <c r="V32" s="19"/>
    </row>
    <row r="33" spans="1:22" ht="14.85" x14ac:dyDescent="0.25">
      <c r="S33" s="18" t="s">
        <v>84</v>
      </c>
      <c r="T33" s="19">
        <v>8000</v>
      </c>
      <c r="U33" s="19"/>
      <c r="V33" s="19"/>
    </row>
    <row r="34" spans="1:22" ht="14.85" x14ac:dyDescent="0.25">
      <c r="S34" s="18" t="s">
        <v>43</v>
      </c>
      <c r="T34" s="19"/>
      <c r="U34" s="19"/>
      <c r="V34" s="19">
        <v>2000</v>
      </c>
    </row>
    <row r="35" spans="1:22" ht="14.85" x14ac:dyDescent="0.25">
      <c r="S35" s="18" t="s">
        <v>47</v>
      </c>
      <c r="T35" s="19"/>
      <c r="U35" s="19"/>
      <c r="V35" s="19">
        <v>10500</v>
      </c>
    </row>
    <row r="36" spans="1:22" ht="14.85" x14ac:dyDescent="0.25">
      <c r="S36" s="18" t="s">
        <v>48</v>
      </c>
      <c r="T36" s="19"/>
      <c r="U36" s="19"/>
      <c r="V36" s="19">
        <v>1100</v>
      </c>
    </row>
    <row r="37" spans="1:22" ht="14.85" x14ac:dyDescent="0.25">
      <c r="S37" s="18" t="s">
        <v>25</v>
      </c>
      <c r="T37" s="19"/>
      <c r="U37" s="19"/>
      <c r="V37" s="19">
        <v>5000</v>
      </c>
    </row>
    <row r="38" spans="1:22" ht="14.85" x14ac:dyDescent="0.25">
      <c r="S38" s="18" t="s">
        <v>85</v>
      </c>
      <c r="T38" s="19">
        <v>300</v>
      </c>
      <c r="U38" s="19"/>
      <c r="V38" s="19"/>
    </row>
    <row r="39" spans="1:22" ht="14.85" x14ac:dyDescent="0.25">
      <c r="S39" s="18" t="s">
        <v>86</v>
      </c>
      <c r="T39" s="19">
        <v>2800</v>
      </c>
      <c r="U39" s="19"/>
      <c r="V39" s="19"/>
    </row>
    <row r="40" spans="1:22" ht="14.85" x14ac:dyDescent="0.25">
      <c r="S40" s="18" t="s">
        <v>13</v>
      </c>
      <c r="T40" s="19">
        <v>100</v>
      </c>
      <c r="U40" s="19"/>
      <c r="V40" s="19"/>
    </row>
    <row r="41" spans="1:22" ht="14.85" x14ac:dyDescent="0.25">
      <c r="S41" s="18" t="s">
        <v>87</v>
      </c>
      <c r="T41" s="19">
        <v>800</v>
      </c>
      <c r="U41" s="19"/>
      <c r="V41" s="19"/>
    </row>
    <row r="42" spans="1:22" ht="14.85" x14ac:dyDescent="0.25">
      <c r="S42" s="18" t="s">
        <v>88</v>
      </c>
      <c r="T42" s="19">
        <v>18600</v>
      </c>
      <c r="U42" s="19"/>
      <c r="V42" s="19">
        <v>18600</v>
      </c>
    </row>
    <row r="46" spans="1:22" ht="14.85" x14ac:dyDescent="0.25">
      <c r="A46">
        <v>2</v>
      </c>
      <c r="J46" s="20">
        <v>2</v>
      </c>
    </row>
    <row r="47" spans="1:22" ht="14.85" x14ac:dyDescent="0.25">
      <c r="B47" t="s">
        <v>2</v>
      </c>
      <c r="K47" t="s">
        <v>2</v>
      </c>
    </row>
    <row r="48" spans="1:22" ht="14.85" x14ac:dyDescent="0.25">
      <c r="C48" t="s">
        <v>17</v>
      </c>
      <c r="D48" s="1">
        <v>30000</v>
      </c>
      <c r="F48" s="31" t="s">
        <v>20</v>
      </c>
      <c r="G48" s="1">
        <f>D48</f>
        <v>30000</v>
      </c>
      <c r="L48" t="s">
        <v>17</v>
      </c>
      <c r="M48" s="1">
        <v>30000</v>
      </c>
      <c r="O48" t="s">
        <v>0</v>
      </c>
      <c r="P48" s="1">
        <f>M48</f>
        <v>30000</v>
      </c>
    </row>
    <row r="50" spans="2:16" ht="14.85" x14ac:dyDescent="0.25">
      <c r="B50" t="s">
        <v>3</v>
      </c>
      <c r="K50" t="s">
        <v>3</v>
      </c>
    </row>
    <row r="51" spans="2:16" ht="14.85" x14ac:dyDescent="0.25">
      <c r="C51" t="str">
        <f>C22</f>
        <v>Rent Expense</v>
      </c>
      <c r="D51" s="1">
        <v>40000</v>
      </c>
      <c r="F51" s="31" t="s">
        <v>18</v>
      </c>
      <c r="G51" s="1">
        <f>D51</f>
        <v>40000</v>
      </c>
      <c r="L51" t="str">
        <f>L22</f>
        <v>Rent Expense</v>
      </c>
      <c r="M51" s="1">
        <v>40000</v>
      </c>
      <c r="O51" t="s">
        <v>0</v>
      </c>
      <c r="P51" s="1">
        <f>M51</f>
        <v>40000</v>
      </c>
    </row>
    <row r="53" spans="2:16" ht="14.85" x14ac:dyDescent="0.25">
      <c r="B53" t="s">
        <v>4</v>
      </c>
      <c r="K53" t="s">
        <v>4</v>
      </c>
    </row>
    <row r="54" spans="2:16" ht="14.85" x14ac:dyDescent="0.25">
      <c r="C54" t="s">
        <v>19</v>
      </c>
      <c r="D54" s="1">
        <v>30000</v>
      </c>
      <c r="F54" s="31" t="s">
        <v>21</v>
      </c>
      <c r="G54" s="1">
        <f>D54</f>
        <v>30000</v>
      </c>
      <c r="L54" t="s">
        <v>19</v>
      </c>
      <c r="M54" s="1">
        <v>30000</v>
      </c>
      <c r="O54" t="s">
        <v>0</v>
      </c>
      <c r="P54" s="1">
        <f>M54</f>
        <v>30000</v>
      </c>
    </row>
    <row r="60" spans="2:16" ht="14.85" x14ac:dyDescent="0.25">
      <c r="B60" t="s">
        <v>6</v>
      </c>
    </row>
    <row r="61" spans="2:16" ht="14.85" x14ac:dyDescent="0.25">
      <c r="D61" s="4" t="s">
        <v>22</v>
      </c>
      <c r="M61" s="4" t="s">
        <v>22</v>
      </c>
    </row>
    <row r="62" spans="2:16" ht="14.85" x14ac:dyDescent="0.25">
      <c r="D62" s="4" t="s">
        <v>23</v>
      </c>
      <c r="M62" s="4" t="s">
        <v>23</v>
      </c>
    </row>
    <row r="63" spans="2:16" ht="14.85" x14ac:dyDescent="0.25">
      <c r="D63" s="4" t="s">
        <v>33</v>
      </c>
      <c r="M63" s="4" t="s">
        <v>33</v>
      </c>
    </row>
    <row r="64" spans="2:16" ht="14.85" x14ac:dyDescent="0.25">
      <c r="D64" s="4" t="s">
        <v>24</v>
      </c>
      <c r="M64" s="4" t="s">
        <v>24</v>
      </c>
    </row>
    <row r="66" spans="2:16" ht="14.85" x14ac:dyDescent="0.25">
      <c r="C66" t="s">
        <v>25</v>
      </c>
      <c r="E66" s="5">
        <v>5000</v>
      </c>
      <c r="L66" t="s">
        <v>25</v>
      </c>
      <c r="N66" s="5">
        <v>5000</v>
      </c>
    </row>
    <row r="67" spans="2:16" ht="14.85" x14ac:dyDescent="0.25">
      <c r="C67" t="s">
        <v>26</v>
      </c>
      <c r="E67" s="5">
        <v>300</v>
      </c>
      <c r="L67" t="s">
        <v>26</v>
      </c>
      <c r="N67" s="5">
        <v>300</v>
      </c>
    </row>
    <row r="68" spans="2:16" ht="14.85" x14ac:dyDescent="0.25">
      <c r="C68" t="s">
        <v>8</v>
      </c>
      <c r="E68" s="5">
        <v>2800</v>
      </c>
      <c r="L68" t="s">
        <v>8</v>
      </c>
      <c r="N68" s="5">
        <v>2800</v>
      </c>
    </row>
    <row r="69" spans="2:16" ht="14.85" x14ac:dyDescent="0.25">
      <c r="C69" t="s">
        <v>27</v>
      </c>
      <c r="E69" s="5">
        <f>E66-E67-E68</f>
        <v>1900</v>
      </c>
      <c r="G69" t="s">
        <v>29</v>
      </c>
      <c r="L69" t="s">
        <v>27</v>
      </c>
      <c r="N69" s="5">
        <f>N66-N67-N68</f>
        <v>1900</v>
      </c>
      <c r="P69" t="s">
        <v>31</v>
      </c>
    </row>
    <row r="70" spans="2:16" ht="14.85" x14ac:dyDescent="0.25">
      <c r="C70" t="s">
        <v>17</v>
      </c>
      <c r="E70" s="5">
        <v>830</v>
      </c>
      <c r="L70" t="s">
        <v>17</v>
      </c>
      <c r="N70" s="5">
        <v>830</v>
      </c>
    </row>
    <row r="71" spans="2:16" ht="14.85" x14ac:dyDescent="0.25">
      <c r="C71" t="s">
        <v>13</v>
      </c>
      <c r="E71" s="5">
        <v>140</v>
      </c>
      <c r="L71" t="s">
        <v>13</v>
      </c>
      <c r="N71" s="5">
        <v>140</v>
      </c>
    </row>
    <row r="72" spans="2:16" ht="14.85" x14ac:dyDescent="0.25">
      <c r="C72" t="s">
        <v>19</v>
      </c>
      <c r="E72" s="5">
        <v>30</v>
      </c>
      <c r="L72" t="s">
        <v>19</v>
      </c>
      <c r="N72" s="5">
        <v>30</v>
      </c>
    </row>
    <row r="73" spans="2:16" ht="14.85" x14ac:dyDescent="0.25">
      <c r="C73" t="s">
        <v>28</v>
      </c>
      <c r="E73" s="5">
        <f>E69-E70-E71-E72</f>
        <v>900</v>
      </c>
      <c r="G73" t="s">
        <v>30</v>
      </c>
      <c r="L73" t="s">
        <v>28</v>
      </c>
      <c r="N73" s="5">
        <f>N69-N70-N71-N72</f>
        <v>900</v>
      </c>
      <c r="P73" t="s">
        <v>32</v>
      </c>
    </row>
    <row r="77" spans="2:16" ht="14.85" x14ac:dyDescent="0.25">
      <c r="B77" t="s">
        <v>10</v>
      </c>
    </row>
    <row r="78" spans="2:16" ht="14.85" x14ac:dyDescent="0.25">
      <c r="D78" s="6" t="s">
        <v>22</v>
      </c>
      <c r="M78" s="6" t="s">
        <v>22</v>
      </c>
    </row>
    <row r="79" spans="2:16" ht="14.85" x14ac:dyDescent="0.25">
      <c r="D79" s="6" t="s">
        <v>34</v>
      </c>
      <c r="M79" s="6" t="s">
        <v>34</v>
      </c>
    </row>
    <row r="80" spans="2:16" ht="14.85" x14ac:dyDescent="0.25">
      <c r="D80" s="7" t="s">
        <v>35</v>
      </c>
      <c r="M80" s="7" t="s">
        <v>35</v>
      </c>
    </row>
    <row r="81" spans="3:14" ht="14.85" x14ac:dyDescent="0.25">
      <c r="D81" s="6" t="s">
        <v>24</v>
      </c>
      <c r="M81" s="6" t="s">
        <v>24</v>
      </c>
    </row>
    <row r="83" spans="3:14" ht="14.85" x14ac:dyDescent="0.25">
      <c r="D83" t="s">
        <v>56</v>
      </c>
      <c r="G83" t="str">
        <f>RIGHT(C83,10)</f>
        <v/>
      </c>
      <c r="H83" t="str">
        <f>TRIM(G83)</f>
        <v/>
      </c>
      <c r="M83" t="s">
        <v>56</v>
      </c>
    </row>
    <row r="84" spans="3:14" ht="14.85" x14ac:dyDescent="0.25">
      <c r="C84" t="s">
        <v>36</v>
      </c>
      <c r="L84" t="s">
        <v>36</v>
      </c>
    </row>
    <row r="85" spans="3:14" ht="14.85" x14ac:dyDescent="0.25">
      <c r="C85" t="s">
        <v>51</v>
      </c>
      <c r="E85" s="8">
        <v>900</v>
      </c>
      <c r="L85" s="10" t="s">
        <v>51</v>
      </c>
      <c r="M85" s="10"/>
      <c r="N85" s="9">
        <v>800</v>
      </c>
    </row>
    <row r="86" spans="3:14" ht="14.85" x14ac:dyDescent="0.25">
      <c r="C86" t="s">
        <v>52</v>
      </c>
      <c r="E86" s="8">
        <v>2500</v>
      </c>
      <c r="L86" t="s">
        <v>52</v>
      </c>
      <c r="N86" s="8">
        <v>2500</v>
      </c>
    </row>
    <row r="87" spans="3:14" ht="14.85" x14ac:dyDescent="0.25">
      <c r="C87" t="s">
        <v>53</v>
      </c>
      <c r="E87" s="8">
        <v>3000</v>
      </c>
      <c r="L87" t="s">
        <v>53</v>
      </c>
      <c r="N87" s="8">
        <v>3000</v>
      </c>
    </row>
    <row r="88" spans="3:14" ht="14.85" x14ac:dyDescent="0.25">
      <c r="C88" t="s">
        <v>54</v>
      </c>
      <c r="E88" s="8">
        <v>160</v>
      </c>
      <c r="L88" s="10" t="s">
        <v>54</v>
      </c>
      <c r="M88" s="10"/>
      <c r="N88" s="9">
        <v>200</v>
      </c>
    </row>
    <row r="89" spans="3:14" ht="14.85" x14ac:dyDescent="0.25">
      <c r="C89" t="s">
        <v>40</v>
      </c>
      <c r="E89" s="8"/>
      <c r="L89" t="s">
        <v>40</v>
      </c>
      <c r="N89" s="8"/>
    </row>
    <row r="90" spans="3:14" ht="14.85" x14ac:dyDescent="0.25">
      <c r="C90" t="s">
        <v>55</v>
      </c>
      <c r="E90" s="8">
        <v>8000</v>
      </c>
      <c r="L90" t="s">
        <v>55</v>
      </c>
      <c r="N90" s="8">
        <v>8000</v>
      </c>
    </row>
    <row r="91" spans="3:14" ht="14.85" x14ac:dyDescent="0.25">
      <c r="C91" t="s">
        <v>41</v>
      </c>
      <c r="E91" s="8">
        <f>SUM(E85:E90)</f>
        <v>14560</v>
      </c>
      <c r="L91" s="10" t="s">
        <v>41</v>
      </c>
      <c r="M91" s="10"/>
      <c r="N91" s="9">
        <f>SUM(N85:N90)</f>
        <v>14500</v>
      </c>
    </row>
    <row r="92" spans="3:14" ht="14.85" x14ac:dyDescent="0.25">
      <c r="D92" s="6" t="s">
        <v>42</v>
      </c>
      <c r="E92" s="8"/>
      <c r="M92" s="6" t="s">
        <v>42</v>
      </c>
      <c r="N92" s="8"/>
    </row>
    <row r="93" spans="3:14" ht="14.85" x14ac:dyDescent="0.25">
      <c r="C93" t="s">
        <v>37</v>
      </c>
      <c r="E93" s="8"/>
      <c r="H93" t="str">
        <f t="shared" ref="H93:H102" si="0">TRIM(G93)</f>
        <v/>
      </c>
      <c r="L93" t="s">
        <v>37</v>
      </c>
      <c r="N93" s="8"/>
    </row>
    <row r="94" spans="3:14" ht="14.85" x14ac:dyDescent="0.25">
      <c r="C94" t="s">
        <v>43</v>
      </c>
      <c r="E94" s="8">
        <v>2000</v>
      </c>
      <c r="H94" t="str">
        <f t="shared" si="0"/>
        <v/>
      </c>
      <c r="L94" t="s">
        <v>43</v>
      </c>
      <c r="N94" s="8">
        <v>2000</v>
      </c>
    </row>
    <row r="95" spans="3:14" ht="14.85" x14ac:dyDescent="0.25">
      <c r="C95" t="s">
        <v>44</v>
      </c>
      <c r="E95" s="8">
        <v>30</v>
      </c>
      <c r="H95" t="str">
        <f t="shared" si="0"/>
        <v/>
      </c>
      <c r="L95" s="10" t="s">
        <v>44</v>
      </c>
      <c r="M95" s="10"/>
      <c r="N95" s="9">
        <v>0</v>
      </c>
    </row>
    <row r="96" spans="3:14" ht="14.85" x14ac:dyDescent="0.25">
      <c r="C96" t="s">
        <v>45</v>
      </c>
      <c r="E96" s="8">
        <v>30</v>
      </c>
      <c r="H96" t="str">
        <f t="shared" si="0"/>
        <v/>
      </c>
      <c r="L96" s="10" t="s">
        <v>45</v>
      </c>
      <c r="M96" s="10"/>
      <c r="N96" s="9">
        <v>0</v>
      </c>
    </row>
    <row r="97" spans="1:16" ht="14.85" x14ac:dyDescent="0.25">
      <c r="C97" t="s">
        <v>46</v>
      </c>
      <c r="E97" s="8">
        <f>SUM(E94:E96)</f>
        <v>2060</v>
      </c>
      <c r="H97" t="str">
        <f t="shared" si="0"/>
        <v/>
      </c>
      <c r="L97" t="s">
        <v>46</v>
      </c>
      <c r="N97" s="8">
        <f>SUM(N94:N96)</f>
        <v>2000</v>
      </c>
    </row>
    <row r="98" spans="1:16" ht="14.85" x14ac:dyDescent="0.25">
      <c r="C98" t="s">
        <v>38</v>
      </c>
      <c r="E98" s="8"/>
      <c r="H98" t="str">
        <f t="shared" si="0"/>
        <v/>
      </c>
      <c r="L98" t="s">
        <v>38</v>
      </c>
      <c r="N98" s="8"/>
    </row>
    <row r="99" spans="1:16" ht="14.85" x14ac:dyDescent="0.25">
      <c r="C99" t="s">
        <v>47</v>
      </c>
      <c r="E99" s="8">
        <v>10500</v>
      </c>
      <c r="H99" t="str">
        <f t="shared" si="0"/>
        <v/>
      </c>
      <c r="L99" t="s">
        <v>47</v>
      </c>
      <c r="N99" s="8">
        <v>10500</v>
      </c>
    </row>
    <row r="100" spans="1:16" ht="14.85" x14ac:dyDescent="0.25">
      <c r="C100" t="s">
        <v>48</v>
      </c>
      <c r="E100" s="8">
        <v>2000</v>
      </c>
      <c r="H100" t="str">
        <f t="shared" si="0"/>
        <v/>
      </c>
      <c r="L100" t="s">
        <v>48</v>
      </c>
      <c r="N100" s="8">
        <v>2000</v>
      </c>
    </row>
    <row r="101" spans="1:16" ht="14.85" x14ac:dyDescent="0.25">
      <c r="C101" t="s">
        <v>49</v>
      </c>
      <c r="E101" s="8">
        <f>SUM(E99:E100)</f>
        <v>12500</v>
      </c>
      <c r="H101" t="str">
        <f t="shared" si="0"/>
        <v/>
      </c>
      <c r="L101" t="s">
        <v>49</v>
      </c>
      <c r="N101" s="8">
        <f>SUM(N99:N100)</f>
        <v>12500</v>
      </c>
    </row>
    <row r="102" spans="1:16" ht="14.85" x14ac:dyDescent="0.25">
      <c r="C102" t="s">
        <v>50</v>
      </c>
      <c r="E102" s="8">
        <f>E97+E101</f>
        <v>14560</v>
      </c>
      <c r="H102" t="str">
        <f t="shared" si="0"/>
        <v/>
      </c>
      <c r="L102" s="10" t="s">
        <v>50</v>
      </c>
      <c r="M102" s="10"/>
      <c r="N102" s="9">
        <f>N97+N101</f>
        <v>14500</v>
      </c>
    </row>
    <row r="105" spans="1:16" ht="14.85" x14ac:dyDescent="0.25">
      <c r="A105">
        <v>3</v>
      </c>
    </row>
    <row r="106" spans="1:16" ht="14.85" x14ac:dyDescent="0.25">
      <c r="B106" t="s">
        <v>2</v>
      </c>
      <c r="K106" t="s">
        <v>2</v>
      </c>
    </row>
    <row r="107" spans="1:16" ht="14.85" x14ac:dyDescent="0.25">
      <c r="C107" t="s">
        <v>57</v>
      </c>
      <c r="L107" t="s">
        <v>57</v>
      </c>
    </row>
    <row r="108" spans="1:16" ht="14.85" x14ac:dyDescent="0.25">
      <c r="C108" t="s">
        <v>39</v>
      </c>
      <c r="D108" s="1">
        <v>200</v>
      </c>
      <c r="F108" s="31" t="s">
        <v>43</v>
      </c>
      <c r="G108" s="1">
        <f>D108</f>
        <v>200</v>
      </c>
      <c r="L108" t="s">
        <v>39</v>
      </c>
      <c r="M108" s="1">
        <v>200</v>
      </c>
      <c r="O108" t="s">
        <v>43</v>
      </c>
      <c r="P108" s="1">
        <f>M108</f>
        <v>200</v>
      </c>
    </row>
    <row r="110" spans="1:16" ht="14.85" x14ac:dyDescent="0.25">
      <c r="C110" t="s">
        <v>58</v>
      </c>
      <c r="L110" t="s">
        <v>58</v>
      </c>
    </row>
    <row r="111" spans="1:16" ht="14.85" x14ac:dyDescent="0.25">
      <c r="C111" t="s">
        <v>39</v>
      </c>
      <c r="D111" s="1">
        <v>1000</v>
      </c>
      <c r="F111" s="31" t="s">
        <v>0</v>
      </c>
      <c r="G111" s="1">
        <v>500</v>
      </c>
      <c r="L111" t="s">
        <v>39</v>
      </c>
      <c r="M111" s="1">
        <v>1000</v>
      </c>
      <c r="O111" t="s">
        <v>0</v>
      </c>
      <c r="P111" s="1">
        <v>500</v>
      </c>
    </row>
    <row r="112" spans="1:16" ht="14.85" x14ac:dyDescent="0.25">
      <c r="F112" s="31" t="s">
        <v>43</v>
      </c>
      <c r="G112" s="1">
        <f>D111-G111</f>
        <v>500</v>
      </c>
      <c r="O112" t="s">
        <v>43</v>
      </c>
      <c r="P112" s="1">
        <f>M111-P111</f>
        <v>500</v>
      </c>
    </row>
    <row r="113" spans="3:19" x14ac:dyDescent="0.25">
      <c r="R113" s="27"/>
    </row>
    <row r="114" spans="3:19" ht="14.85" x14ac:dyDescent="0.25">
      <c r="C114" t="s">
        <v>59</v>
      </c>
      <c r="L114" t="s">
        <v>59</v>
      </c>
      <c r="R114" s="27"/>
    </row>
    <row r="115" spans="3:19" ht="14.85" x14ac:dyDescent="0.25">
      <c r="C115" t="s">
        <v>0</v>
      </c>
      <c r="D115" s="1">
        <v>2500</v>
      </c>
      <c r="F115" s="31" t="s">
        <v>69</v>
      </c>
      <c r="G115" s="1">
        <v>2000</v>
      </c>
      <c r="I115" s="25"/>
      <c r="L115" t="s">
        <v>0</v>
      </c>
      <c r="M115" s="1">
        <v>2500</v>
      </c>
      <c r="O115" t="s">
        <v>80</v>
      </c>
      <c r="P115" s="1">
        <f>M115</f>
        <v>2500</v>
      </c>
      <c r="R115" s="28">
        <f>P115</f>
        <v>2500</v>
      </c>
    </row>
    <row r="116" spans="3:19" ht="14.85" x14ac:dyDescent="0.25">
      <c r="F116" s="31" t="s">
        <v>70</v>
      </c>
      <c r="G116" s="1">
        <f>D115-G115</f>
        <v>500</v>
      </c>
      <c r="I116" s="25"/>
      <c r="L116" t="s">
        <v>81</v>
      </c>
      <c r="M116" s="1">
        <f>P116</f>
        <v>2000</v>
      </c>
      <c r="O116" t="s">
        <v>82</v>
      </c>
      <c r="P116" s="1">
        <f>G115</f>
        <v>2000</v>
      </c>
      <c r="R116" s="27"/>
      <c r="S116" s="1">
        <f>M116</f>
        <v>2000</v>
      </c>
    </row>
    <row r="117" spans="3:19" x14ac:dyDescent="0.25">
      <c r="I117" s="25"/>
      <c r="R117" s="27"/>
    </row>
    <row r="118" spans="3:19" ht="14.85" x14ac:dyDescent="0.25">
      <c r="C118" t="s">
        <v>60</v>
      </c>
      <c r="I118" s="25"/>
      <c r="L118" t="s">
        <v>60</v>
      </c>
      <c r="R118" s="27"/>
    </row>
    <row r="119" spans="3:19" ht="14.85" x14ac:dyDescent="0.25">
      <c r="C119" t="s">
        <v>64</v>
      </c>
      <c r="D119" s="1">
        <v>5000</v>
      </c>
      <c r="F119" s="31" t="s">
        <v>25</v>
      </c>
      <c r="G119" s="1">
        <f>D119</f>
        <v>5000</v>
      </c>
      <c r="I119" s="26">
        <f>G119</f>
        <v>5000</v>
      </c>
      <c r="L119" t="s">
        <v>64</v>
      </c>
      <c r="M119" s="1">
        <v>5000</v>
      </c>
      <c r="O119" t="s">
        <v>25</v>
      </c>
      <c r="P119" s="1">
        <f>M119</f>
        <v>5000</v>
      </c>
      <c r="R119" s="28">
        <f>P119</f>
        <v>5000</v>
      </c>
    </row>
    <row r="120" spans="3:19" hidden="1" x14ac:dyDescent="0.25">
      <c r="I120" s="25"/>
      <c r="R120" s="27"/>
    </row>
    <row r="121" spans="3:19" ht="14.85" x14ac:dyDescent="0.25">
      <c r="C121" t="s">
        <v>65</v>
      </c>
      <c r="D121" s="1">
        <v>3300</v>
      </c>
      <c r="F121" s="31" t="s">
        <v>39</v>
      </c>
      <c r="G121" s="1">
        <f>D121</f>
        <v>3300</v>
      </c>
      <c r="I121" s="25"/>
      <c r="L121" t="s">
        <v>65</v>
      </c>
      <c r="M121" s="1">
        <v>3300</v>
      </c>
      <c r="O121" t="s">
        <v>39</v>
      </c>
      <c r="P121" s="1">
        <f>M121</f>
        <v>3300</v>
      </c>
      <c r="R121" s="27"/>
      <c r="S121" s="1">
        <f>M121</f>
        <v>3300</v>
      </c>
    </row>
    <row r="122" spans="3:19" x14ac:dyDescent="0.25">
      <c r="I122" s="25"/>
      <c r="R122" s="27"/>
    </row>
    <row r="123" spans="3:19" ht="14.85" x14ac:dyDescent="0.25">
      <c r="C123" t="s">
        <v>61</v>
      </c>
      <c r="I123" s="25"/>
      <c r="L123" t="s">
        <v>61</v>
      </c>
      <c r="R123" s="27"/>
    </row>
    <row r="124" spans="3:19" ht="14.85" x14ac:dyDescent="0.25">
      <c r="C124" t="s">
        <v>0</v>
      </c>
      <c r="D124" s="1">
        <v>6000</v>
      </c>
      <c r="F124" s="31" t="s">
        <v>66</v>
      </c>
      <c r="G124" s="1">
        <f>D124</f>
        <v>6000</v>
      </c>
      <c r="I124" s="26">
        <f>G124</f>
        <v>6000</v>
      </c>
      <c r="L124" t="s">
        <v>0</v>
      </c>
      <c r="M124" s="1">
        <v>6000</v>
      </c>
      <c r="O124" t="s">
        <v>66</v>
      </c>
      <c r="P124" s="1">
        <f>M124</f>
        <v>6000</v>
      </c>
      <c r="R124" s="28">
        <f>P124</f>
        <v>6000</v>
      </c>
    </row>
    <row r="125" spans="3:19" hidden="1" x14ac:dyDescent="0.25">
      <c r="I125" s="25"/>
      <c r="R125" s="27"/>
    </row>
    <row r="126" spans="3:19" ht="14.85" x14ac:dyDescent="0.25">
      <c r="C126" t="s">
        <v>65</v>
      </c>
      <c r="D126" s="1">
        <v>4200</v>
      </c>
      <c r="F126" s="31" t="s">
        <v>39</v>
      </c>
      <c r="G126" s="1">
        <f>D126</f>
        <v>4200</v>
      </c>
      <c r="I126" s="25"/>
      <c r="L126" t="s">
        <v>65</v>
      </c>
      <c r="M126" s="1">
        <v>4200</v>
      </c>
      <c r="O126" t="s">
        <v>39</v>
      </c>
      <c r="P126" s="1">
        <f>M126</f>
        <v>4200</v>
      </c>
      <c r="R126" s="27"/>
      <c r="S126" s="1">
        <f>M126</f>
        <v>4200</v>
      </c>
    </row>
    <row r="127" spans="3:19" x14ac:dyDescent="0.25">
      <c r="I127" s="25"/>
      <c r="R127" s="27"/>
    </row>
    <row r="128" spans="3:19" ht="14.85" x14ac:dyDescent="0.25">
      <c r="C128" t="s">
        <v>62</v>
      </c>
      <c r="I128" s="25"/>
      <c r="L128" t="s">
        <v>62</v>
      </c>
      <c r="R128" s="27"/>
    </row>
    <row r="129" spans="3:19" ht="14.85" x14ac:dyDescent="0.25">
      <c r="C129" t="s">
        <v>39</v>
      </c>
      <c r="D129" s="1">
        <v>500</v>
      </c>
      <c r="F129" s="31" t="s">
        <v>65</v>
      </c>
      <c r="G129" s="1">
        <f>D129</f>
        <v>500</v>
      </c>
      <c r="I129" s="25"/>
      <c r="L129" t="s">
        <v>39</v>
      </c>
      <c r="M129" s="1">
        <v>500</v>
      </c>
      <c r="O129" t="s">
        <v>65</v>
      </c>
      <c r="P129" s="1">
        <f>M129</f>
        <v>500</v>
      </c>
      <c r="R129" s="27"/>
      <c r="S129" s="1">
        <f>-P129</f>
        <v>-500</v>
      </c>
    </row>
    <row r="130" spans="3:19" hidden="1" x14ac:dyDescent="0.25">
      <c r="I130" s="25"/>
      <c r="R130" s="27"/>
    </row>
    <row r="131" spans="3:19" ht="14.85" x14ac:dyDescent="0.25">
      <c r="C131" t="s">
        <v>66</v>
      </c>
      <c r="D131" s="1">
        <v>800</v>
      </c>
      <c r="F131" s="31" t="s">
        <v>0</v>
      </c>
      <c r="G131" s="1">
        <f>D131</f>
        <v>800</v>
      </c>
      <c r="I131" s="29">
        <f>-D131</f>
        <v>-800</v>
      </c>
      <c r="L131" t="s">
        <v>66</v>
      </c>
      <c r="M131" s="1">
        <v>800</v>
      </c>
      <c r="O131" t="s">
        <v>0</v>
      </c>
      <c r="P131" s="1">
        <f>M131</f>
        <v>800</v>
      </c>
      <c r="R131" s="30">
        <f>-M131</f>
        <v>-800</v>
      </c>
    </row>
    <row r="132" spans="3:19" x14ac:dyDescent="0.25">
      <c r="I132" s="25"/>
      <c r="R132" s="27"/>
    </row>
    <row r="133" spans="3:19" x14ac:dyDescent="0.25">
      <c r="I133" s="25"/>
      <c r="R133" s="27"/>
    </row>
    <row r="134" spans="3:19" ht="14.85" x14ac:dyDescent="0.25">
      <c r="C134" s="31" t="s">
        <v>63</v>
      </c>
      <c r="D134" s="31"/>
      <c r="E134" s="31"/>
      <c r="G134" s="31"/>
      <c r="H134" s="31"/>
      <c r="I134" s="33"/>
      <c r="J134" s="34"/>
      <c r="K134" s="31"/>
      <c r="L134" s="31" t="s">
        <v>63</v>
      </c>
      <c r="M134" s="31"/>
      <c r="N134" s="31"/>
      <c r="O134" s="31"/>
      <c r="P134" s="31"/>
      <c r="Q134" s="31"/>
      <c r="R134" s="35"/>
    </row>
    <row r="135" spans="3:19" ht="14.85" x14ac:dyDescent="0.25">
      <c r="C135" s="31" t="s">
        <v>67</v>
      </c>
      <c r="D135" s="36">
        <v>80</v>
      </c>
      <c r="E135" s="31"/>
      <c r="F135" s="31" t="s">
        <v>89</v>
      </c>
      <c r="G135" s="36">
        <f>D135</f>
        <v>80</v>
      </c>
      <c r="H135" s="31"/>
      <c r="I135" s="33"/>
      <c r="J135" s="34"/>
      <c r="K135" s="31"/>
      <c r="L135" s="31" t="s">
        <v>67</v>
      </c>
      <c r="M135" s="36">
        <v>80</v>
      </c>
      <c r="N135" s="31"/>
      <c r="O135" s="31" t="s">
        <v>89</v>
      </c>
      <c r="P135" s="36">
        <f>M135</f>
        <v>80</v>
      </c>
      <c r="Q135" s="31"/>
      <c r="R135" s="35"/>
    </row>
    <row r="136" spans="3:19" x14ac:dyDescent="0.25">
      <c r="C136" s="31"/>
      <c r="D136" s="31"/>
      <c r="E136" s="31"/>
      <c r="G136" s="31"/>
      <c r="H136" s="31"/>
      <c r="I136" s="33"/>
      <c r="J136" s="34"/>
      <c r="K136" s="31"/>
      <c r="L136" s="31"/>
      <c r="M136" s="31"/>
      <c r="N136" s="31"/>
      <c r="O136" s="31"/>
      <c r="P136" s="31"/>
      <c r="Q136" s="31"/>
      <c r="R136" s="31"/>
    </row>
    <row r="137" spans="3:19" ht="14.85" x14ac:dyDescent="0.25">
      <c r="C137" s="31" t="s">
        <v>63</v>
      </c>
      <c r="D137" s="31"/>
      <c r="E137" s="31"/>
      <c r="G137" s="31"/>
      <c r="H137" s="31"/>
      <c r="I137" s="33"/>
      <c r="J137" s="34"/>
      <c r="K137" s="31"/>
      <c r="L137" s="31" t="s">
        <v>63</v>
      </c>
      <c r="M137" s="31"/>
      <c r="N137" s="31"/>
      <c r="O137" s="31"/>
      <c r="P137" s="31"/>
      <c r="Q137" s="31"/>
      <c r="R137" s="31"/>
    </row>
    <row r="138" spans="3:19" ht="14.85" x14ac:dyDescent="0.25">
      <c r="C138" s="31" t="s">
        <v>89</v>
      </c>
      <c r="D138" s="36">
        <v>80</v>
      </c>
      <c r="E138" s="31"/>
      <c r="F138" s="31" t="s">
        <v>0</v>
      </c>
      <c r="G138" s="36">
        <f>D138</f>
        <v>80</v>
      </c>
      <c r="H138" s="31"/>
      <c r="I138" s="34"/>
      <c r="J138" s="34"/>
      <c r="K138" s="31"/>
      <c r="L138" s="31" t="s">
        <v>89</v>
      </c>
      <c r="M138" s="36">
        <v>80</v>
      </c>
      <c r="N138" s="31"/>
      <c r="O138" s="31" t="s">
        <v>0</v>
      </c>
      <c r="P138" s="36">
        <f>M138</f>
        <v>80</v>
      </c>
      <c r="Q138" s="31"/>
      <c r="R138" s="31"/>
    </row>
    <row r="140" spans="3:19" ht="14.85" x14ac:dyDescent="0.25">
      <c r="C140" t="s">
        <v>63</v>
      </c>
      <c r="L140" t="s">
        <v>63</v>
      </c>
    </row>
    <row r="141" spans="3:19" ht="14.85" x14ac:dyDescent="0.25">
      <c r="C141" t="s">
        <v>68</v>
      </c>
      <c r="D141" s="1">
        <v>2000</v>
      </c>
      <c r="F141" s="31" t="s">
        <v>0</v>
      </c>
      <c r="G141" s="1">
        <f>D141</f>
        <v>2000</v>
      </c>
      <c r="L141" t="s">
        <v>68</v>
      </c>
      <c r="M141" s="1">
        <v>2000</v>
      </c>
      <c r="O141" t="s">
        <v>0</v>
      </c>
      <c r="P141" s="1">
        <f>M141</f>
        <v>2000</v>
      </c>
    </row>
    <row r="145" spans="2:18" ht="14.85" x14ac:dyDescent="0.25">
      <c r="B145" t="s">
        <v>3</v>
      </c>
      <c r="K145" t="s">
        <v>3</v>
      </c>
    </row>
    <row r="146" spans="2:18" ht="14.85" x14ac:dyDescent="0.25">
      <c r="C146" s="31" t="s">
        <v>17</v>
      </c>
      <c r="D146" s="36">
        <v>3300</v>
      </c>
      <c r="E146" s="31"/>
      <c r="F146" s="31" t="s">
        <v>0</v>
      </c>
      <c r="G146" s="36">
        <f>D146+D147</f>
        <v>3600</v>
      </c>
      <c r="H146" s="31"/>
      <c r="I146" s="34"/>
      <c r="J146" s="34"/>
      <c r="K146" s="31"/>
      <c r="L146" s="31" t="s">
        <v>17</v>
      </c>
      <c r="M146" s="36">
        <v>3300</v>
      </c>
      <c r="N146" s="31"/>
      <c r="O146" s="31" t="s">
        <v>0</v>
      </c>
      <c r="P146" s="36">
        <f>M146+M147</f>
        <v>3600</v>
      </c>
    </row>
    <row r="147" spans="2:18" ht="14.85" x14ac:dyDescent="0.25">
      <c r="C147" s="31" t="s">
        <v>71</v>
      </c>
      <c r="D147" s="36">
        <v>300</v>
      </c>
      <c r="E147" s="31"/>
      <c r="G147" s="31"/>
      <c r="H147" s="31"/>
      <c r="I147" s="34"/>
      <c r="J147" s="34"/>
      <c r="K147" s="31"/>
      <c r="L147" s="31" t="s">
        <v>71</v>
      </c>
      <c r="M147" s="36">
        <v>300</v>
      </c>
      <c r="N147" s="31"/>
      <c r="O147" s="31"/>
      <c r="P147" s="31"/>
    </row>
    <row r="148" spans="2:18" x14ac:dyDescent="0.25">
      <c r="C148" s="31"/>
      <c r="D148" s="31"/>
      <c r="E148" s="31"/>
      <c r="G148" s="31"/>
      <c r="H148" s="31"/>
      <c r="I148" s="34"/>
      <c r="J148" s="34"/>
      <c r="K148" s="31"/>
      <c r="L148" s="31"/>
      <c r="M148" s="31"/>
      <c r="N148" s="31"/>
      <c r="O148" s="31"/>
      <c r="P148" s="31"/>
    </row>
    <row r="149" spans="2:18" ht="14.85" x14ac:dyDescent="0.25">
      <c r="C149" s="31" t="s">
        <v>17</v>
      </c>
      <c r="D149" s="36">
        <v>100</v>
      </c>
      <c r="E149" s="31"/>
      <c r="F149" s="31" t="s">
        <v>72</v>
      </c>
      <c r="G149" s="36">
        <f>D149</f>
        <v>100</v>
      </c>
      <c r="H149" s="31"/>
      <c r="I149" s="34"/>
      <c r="J149" s="34"/>
      <c r="K149" s="31"/>
      <c r="L149" s="31" t="s">
        <v>17</v>
      </c>
      <c r="M149" s="36">
        <v>100</v>
      </c>
      <c r="N149" s="31"/>
      <c r="O149" s="31" t="s">
        <v>72</v>
      </c>
      <c r="P149" s="36">
        <f>M149</f>
        <v>100</v>
      </c>
    </row>
    <row r="155" spans="2:18" ht="14.85" x14ac:dyDescent="0.25">
      <c r="D155" s="6" t="s">
        <v>22</v>
      </c>
      <c r="M155" s="6" t="s">
        <v>22</v>
      </c>
    </row>
    <row r="156" spans="2:18" ht="14.85" x14ac:dyDescent="0.25">
      <c r="D156" s="6" t="s">
        <v>73</v>
      </c>
      <c r="M156" s="6" t="s">
        <v>73</v>
      </c>
    </row>
    <row r="157" spans="2:18" ht="14.85" x14ac:dyDescent="0.25">
      <c r="D157" s="6" t="s">
        <v>74</v>
      </c>
      <c r="M157" s="6" t="s">
        <v>74</v>
      </c>
    </row>
    <row r="158" spans="2:18" ht="14.85" x14ac:dyDescent="0.25">
      <c r="D158" s="6" t="s">
        <v>75</v>
      </c>
      <c r="M158" s="6" t="s">
        <v>75</v>
      </c>
    </row>
    <row r="160" spans="2:18" ht="14.85" x14ac:dyDescent="0.25">
      <c r="C160" t="s">
        <v>25</v>
      </c>
      <c r="E160" s="8">
        <v>10200</v>
      </c>
      <c r="F160" s="32"/>
      <c r="L160" t="s">
        <v>25</v>
      </c>
      <c r="N160" s="8">
        <f>R115+R119+R124+R131</f>
        <v>12700</v>
      </c>
      <c r="O160" s="8"/>
      <c r="R160" s="11"/>
    </row>
    <row r="161" spans="3:18" ht="14.85" x14ac:dyDescent="0.25">
      <c r="C161" t="s">
        <v>76</v>
      </c>
      <c r="E161" s="8">
        <v>7000</v>
      </c>
      <c r="F161" s="32"/>
      <c r="L161" t="s">
        <v>76</v>
      </c>
      <c r="N161" s="8">
        <f>S116+S121+S126+S129</f>
        <v>9000</v>
      </c>
      <c r="O161" s="8"/>
      <c r="R161" s="11"/>
    </row>
    <row r="162" spans="3:18" ht="14.85" x14ac:dyDescent="0.25">
      <c r="C162" t="s">
        <v>27</v>
      </c>
      <c r="E162" s="8"/>
      <c r="F162" s="32">
        <f>E160-E161</f>
        <v>3200</v>
      </c>
      <c r="L162" t="s">
        <v>27</v>
      </c>
      <c r="N162" s="8"/>
      <c r="O162" s="8">
        <f>N160-N161</f>
        <v>3700</v>
      </c>
    </row>
    <row r="163" spans="3:18" ht="14.85" x14ac:dyDescent="0.25">
      <c r="C163" t="s">
        <v>17</v>
      </c>
      <c r="E163" s="8">
        <v>3400</v>
      </c>
      <c r="F163" s="32"/>
      <c r="L163" t="s">
        <v>17</v>
      </c>
      <c r="N163" s="8">
        <v>3400</v>
      </c>
      <c r="O163" s="8"/>
    </row>
    <row r="164" spans="3:18" ht="14.85" x14ac:dyDescent="0.25">
      <c r="C164" t="s">
        <v>77</v>
      </c>
      <c r="F164" s="31">
        <f>F162-E163</f>
        <v>-200</v>
      </c>
      <c r="L164" t="s">
        <v>77</v>
      </c>
      <c r="O164">
        <f>O162-N163</f>
        <v>300</v>
      </c>
    </row>
    <row r="165" spans="3:18" ht="14.85" x14ac:dyDescent="0.25">
      <c r="C165" t="s">
        <v>67</v>
      </c>
      <c r="F165" s="31">
        <v>80</v>
      </c>
      <c r="L165" t="s">
        <v>67</v>
      </c>
      <c r="O165">
        <v>80</v>
      </c>
    </row>
    <row r="166" spans="3:18" ht="14.85" x14ac:dyDescent="0.25">
      <c r="C166" t="s">
        <v>78</v>
      </c>
      <c r="F166" s="31">
        <v>500</v>
      </c>
      <c r="L166" t="s">
        <v>78</v>
      </c>
      <c r="O166">
        <v>0</v>
      </c>
    </row>
    <row r="167" spans="3:18" ht="14.85" x14ac:dyDescent="0.25">
      <c r="C167" t="s">
        <v>79</v>
      </c>
      <c r="E167">
        <v>500</v>
      </c>
      <c r="L167" t="s">
        <v>79</v>
      </c>
      <c r="N167">
        <v>0</v>
      </c>
    </row>
    <row r="168" spans="3:18" ht="14.85" x14ac:dyDescent="0.25">
      <c r="C168" t="s">
        <v>28</v>
      </c>
      <c r="F168" s="31">
        <f>F164-F165+F166</f>
        <v>220</v>
      </c>
      <c r="L168" t="s">
        <v>28</v>
      </c>
      <c r="O168">
        <f>O164-O165+O166</f>
        <v>220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B226-5F02-46E8-8A91-ED97C5B6A999}">
  <dimension ref="D11:P25"/>
  <sheetViews>
    <sheetView topLeftCell="A4" workbookViewId="0">
      <selection activeCell="M12" sqref="M12:P25"/>
    </sheetView>
  </sheetViews>
  <sheetFormatPr defaultRowHeight="15" x14ac:dyDescent="0.25"/>
  <cols>
    <col min="4" max="4" width="45.5703125" customWidth="1"/>
    <col min="13" max="13" width="20" customWidth="1"/>
  </cols>
  <sheetData>
    <row r="11" spans="4:14" ht="14.85" customHeight="1" x14ac:dyDescent="0.25">
      <c r="D11" s="12" t="s">
        <v>0</v>
      </c>
      <c r="E11" s="21">
        <v>900</v>
      </c>
      <c r="F11" s="21"/>
      <c r="G11" s="21"/>
      <c r="H11" s="13"/>
    </row>
    <row r="12" spans="4:14" ht="59.45" x14ac:dyDescent="0.25">
      <c r="D12" s="12" t="s">
        <v>64</v>
      </c>
      <c r="E12" s="23">
        <v>2500</v>
      </c>
      <c r="F12" s="23"/>
      <c r="G12" s="23"/>
      <c r="H12" s="13"/>
      <c r="M12" t="s">
        <v>0</v>
      </c>
      <c r="N12">
        <v>900</v>
      </c>
    </row>
    <row r="13" spans="4:14" ht="29.65" x14ac:dyDescent="0.25">
      <c r="D13" s="12" t="s">
        <v>83</v>
      </c>
      <c r="E13" s="23">
        <v>3000</v>
      </c>
      <c r="F13" s="23"/>
      <c r="G13" s="23"/>
      <c r="H13" s="13"/>
      <c r="M13" t="s">
        <v>64</v>
      </c>
      <c r="N13">
        <v>2500</v>
      </c>
    </row>
    <row r="14" spans="4:14" ht="29.65" customHeight="1" x14ac:dyDescent="0.25">
      <c r="D14" s="24" t="s">
        <v>18</v>
      </c>
      <c r="E14" s="24"/>
      <c r="F14" s="21">
        <v>200</v>
      </c>
      <c r="G14" s="21"/>
      <c r="H14" s="13"/>
      <c r="M14" t="s">
        <v>83</v>
      </c>
      <c r="N14">
        <v>3000</v>
      </c>
    </row>
    <row r="15" spans="4:14" ht="14.85" customHeight="1" x14ac:dyDescent="0.25">
      <c r="D15" s="24" t="s">
        <v>84</v>
      </c>
      <c r="E15" s="24"/>
      <c r="F15" s="24"/>
      <c r="G15" s="15">
        <v>8000</v>
      </c>
      <c r="H15" s="13"/>
      <c r="M15" t="s">
        <v>18</v>
      </c>
      <c r="N15">
        <v>200</v>
      </c>
    </row>
    <row r="16" spans="4:14" ht="14.85" x14ac:dyDescent="0.25">
      <c r="D16" s="12" t="s">
        <v>43</v>
      </c>
      <c r="E16" s="21"/>
      <c r="F16" s="21"/>
      <c r="G16" s="21"/>
      <c r="H16" s="14">
        <v>2000</v>
      </c>
      <c r="M16" t="s">
        <v>84</v>
      </c>
      <c r="N16">
        <v>8000</v>
      </c>
    </row>
    <row r="17" spans="4:16" ht="14.85" x14ac:dyDescent="0.25">
      <c r="D17" s="12" t="s">
        <v>47</v>
      </c>
      <c r="E17" s="21"/>
      <c r="F17" s="21"/>
      <c r="G17" s="21"/>
      <c r="H17" s="14">
        <v>10500</v>
      </c>
      <c r="M17" t="s">
        <v>43</v>
      </c>
      <c r="P17">
        <v>2000</v>
      </c>
    </row>
    <row r="18" spans="4:16" ht="14.85" x14ac:dyDescent="0.25">
      <c r="D18" s="12" t="s">
        <v>48</v>
      </c>
      <c r="E18" s="21"/>
      <c r="F18" s="21"/>
      <c r="G18" s="21"/>
      <c r="H18" s="14">
        <v>1100</v>
      </c>
      <c r="M18" t="s">
        <v>47</v>
      </c>
      <c r="P18">
        <v>10500</v>
      </c>
    </row>
    <row r="19" spans="4:16" ht="14.85" x14ac:dyDescent="0.25">
      <c r="D19" s="12" t="s">
        <v>25</v>
      </c>
      <c r="E19" s="21"/>
      <c r="F19" s="21"/>
      <c r="G19" s="21"/>
      <c r="H19" s="14">
        <v>5000</v>
      </c>
      <c r="M19" t="s">
        <v>48</v>
      </c>
      <c r="P19">
        <v>1100</v>
      </c>
    </row>
    <row r="20" spans="4:16" ht="14.85" x14ac:dyDescent="0.25">
      <c r="D20" s="12" t="s">
        <v>85</v>
      </c>
      <c r="E20" s="21">
        <v>300</v>
      </c>
      <c r="F20" s="21"/>
      <c r="G20" s="21"/>
      <c r="H20" s="13"/>
      <c r="M20" t="s">
        <v>25</v>
      </c>
      <c r="P20">
        <v>5000</v>
      </c>
    </row>
    <row r="21" spans="4:16" ht="14.85" x14ac:dyDescent="0.25">
      <c r="D21" s="12" t="s">
        <v>86</v>
      </c>
      <c r="E21" s="23">
        <v>2800</v>
      </c>
      <c r="F21" s="23"/>
      <c r="G21" s="23"/>
      <c r="H21" s="13"/>
      <c r="M21" t="s">
        <v>85</v>
      </c>
      <c r="N21">
        <v>300</v>
      </c>
    </row>
    <row r="22" spans="4:16" ht="44.65" x14ac:dyDescent="0.25">
      <c r="D22" s="12" t="s">
        <v>13</v>
      </c>
      <c r="E22" s="21">
        <v>100</v>
      </c>
      <c r="F22" s="21"/>
      <c r="G22" s="21"/>
      <c r="H22" s="13"/>
      <c r="M22" t="s">
        <v>86</v>
      </c>
      <c r="N22">
        <v>2800</v>
      </c>
    </row>
    <row r="23" spans="4:16" ht="59.45" x14ac:dyDescent="0.25">
      <c r="D23" s="12" t="s">
        <v>87</v>
      </c>
      <c r="E23" s="21">
        <v>800</v>
      </c>
      <c r="F23" s="21"/>
      <c r="G23" s="21"/>
      <c r="H23" s="13"/>
      <c r="M23" t="s">
        <v>13</v>
      </c>
      <c r="N23">
        <v>100</v>
      </c>
    </row>
    <row r="24" spans="4:16" ht="15.6" customHeight="1" x14ac:dyDescent="0.25">
      <c r="D24" s="16" t="s">
        <v>88</v>
      </c>
      <c r="E24" s="22">
        <v>18600</v>
      </c>
      <c r="F24" s="22"/>
      <c r="G24" s="22"/>
      <c r="H24" s="17">
        <v>18600</v>
      </c>
      <c r="M24" t="s">
        <v>87</v>
      </c>
      <c r="N24">
        <v>800</v>
      </c>
    </row>
    <row r="25" spans="4:16" ht="14.85" x14ac:dyDescent="0.25">
      <c r="M25" t="s">
        <v>88</v>
      </c>
      <c r="N25">
        <v>18600</v>
      </c>
      <c r="P25">
        <v>18600</v>
      </c>
    </row>
  </sheetData>
  <mergeCells count="15">
    <mergeCell ref="D15:F15"/>
    <mergeCell ref="E11:G11"/>
    <mergeCell ref="E12:G12"/>
    <mergeCell ref="E13:G13"/>
    <mergeCell ref="D14:E14"/>
    <mergeCell ref="F14:G14"/>
    <mergeCell ref="E22:G22"/>
    <mergeCell ref="E23:G23"/>
    <mergeCell ref="E24:G24"/>
    <mergeCell ref="E16:G16"/>
    <mergeCell ref="E17:G17"/>
    <mergeCell ref="E18:G18"/>
    <mergeCell ref="E19:G19"/>
    <mergeCell ref="E20:G20"/>
    <mergeCell ref="E21:G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2022-04-17T03:34:44Z</dcterms:created>
  <dcterms:modified xsi:type="dcterms:W3CDTF">2022-04-24T12:10:02Z</dcterms:modified>
</cp:coreProperties>
</file>