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vBSvDVjDdAEjLFsPx2cc7mrBcw=="/>
    </ext>
  </extLst>
</workbook>
</file>

<file path=xl/sharedStrings.xml><?xml version="1.0" encoding="utf-8"?>
<sst xmlns="http://schemas.openxmlformats.org/spreadsheetml/2006/main" count="199" uniqueCount="99">
  <si>
    <t>Accounting Record (permanent records)  AC#1</t>
  </si>
  <si>
    <t>Date</t>
  </si>
  <si>
    <t>Event</t>
  </si>
  <si>
    <t>20X1.10.20.</t>
  </si>
  <si>
    <t>ST consunting was eatablished with $2000 cash</t>
  </si>
  <si>
    <t>Cash</t>
  </si>
  <si>
    <t>Capital Stock</t>
  </si>
  <si>
    <t>20X1.10.25.</t>
  </si>
  <si>
    <t>ST consunting borrowed money from a bank, $9000.</t>
  </si>
  <si>
    <t>Bank Loan</t>
  </si>
  <si>
    <t>20X1.11.5.</t>
  </si>
  <si>
    <t>ST consunting made cash recenue, $1000.</t>
  </si>
  <si>
    <t>Revenue</t>
  </si>
  <si>
    <t>20X1.11.20.</t>
  </si>
  <si>
    <t>ST consunting gave salary to its employees, $2000 of cash.</t>
  </si>
  <si>
    <t>Salary Expense</t>
  </si>
  <si>
    <t>20X1.11.25.</t>
  </si>
  <si>
    <t>ST consunting paid interest expense, $40 of cash.</t>
  </si>
  <si>
    <t>Interest Expense</t>
  </si>
  <si>
    <t>20X1.12.7.</t>
  </si>
  <si>
    <t>ST consunting made cash recenue, $5000.</t>
  </si>
  <si>
    <t>Revenue(Cash)</t>
  </si>
  <si>
    <t>20X1.12.10.</t>
  </si>
  <si>
    <t>ST consunting made on-credit revenue, $1000.</t>
  </si>
  <si>
    <t>Receivable</t>
  </si>
  <si>
    <t>Revenue (on-credit)</t>
  </si>
  <si>
    <t>20X1.12.20.</t>
  </si>
  <si>
    <t>ST consulting gave salary to its employees, $2000 of cash.</t>
  </si>
  <si>
    <t>20X1.12.25.</t>
  </si>
  <si>
    <t>202X.21.31.</t>
  </si>
  <si>
    <t>You want to make the income statement and balance sheet</t>
  </si>
  <si>
    <t>Step #1</t>
  </si>
  <si>
    <t>Temporal results #1-1 (=AC#1)</t>
  </si>
  <si>
    <t xml:space="preserve">    adding all accounting records</t>
  </si>
  <si>
    <t>Temporal Results #1-2 ( = Temporal results #1-1 = AC#1)</t>
  </si>
  <si>
    <t>Trial balance</t>
  </si>
  <si>
    <t>Receivables</t>
  </si>
  <si>
    <t>Step #2</t>
  </si>
  <si>
    <t>Temporal Results #2</t>
  </si>
  <si>
    <t xml:space="preserve">  Selecting only revenue(gain) and expense from Step #1</t>
  </si>
  <si>
    <t>Temporal Results #3</t>
  </si>
  <si>
    <t>Step #3</t>
  </si>
  <si>
    <t>ST Contulting</t>
  </si>
  <si>
    <t xml:space="preserve">  Making Income Statement from the results of Step #2</t>
  </si>
  <si>
    <t>Income Statement</t>
  </si>
  <si>
    <t xml:space="preserve">   (the period would be from October to December.)</t>
  </si>
  <si>
    <t>From October to December</t>
  </si>
  <si>
    <t>Salary expense</t>
  </si>
  <si>
    <t>net-income</t>
  </si>
  <si>
    <t>Accounting Record (permanent records)  AC#2 ( = temporal results #4)</t>
  </si>
  <si>
    <t>Step #4</t>
  </si>
  <si>
    <t>Temporal Results #4</t>
  </si>
  <si>
    <t xml:space="preserve">  Moving "the summary of business" to one equity item by using the results of Step #3</t>
  </si>
  <si>
    <t xml:space="preserve">  (removing the numbers of Step #2)</t>
  </si>
  <si>
    <t>earnings</t>
  </si>
  <si>
    <t>Closing Entries</t>
  </si>
  <si>
    <t>Step #5</t>
  </si>
  <si>
    <t>Temporal Results #5-1 (= Temporal Results #1-2 + Temporal Results #4)</t>
  </si>
  <si>
    <t xml:space="preserve">  Making the final results</t>
  </si>
  <si>
    <t xml:space="preserve">  (adding results of Step #1 and Step $4)</t>
  </si>
  <si>
    <t>Temporal Results #5-2 (= Temporal Results #5-1)</t>
  </si>
  <si>
    <t>Step #6</t>
  </si>
  <si>
    <t xml:space="preserve">  Making Balance Sheet from the results of Step #5</t>
  </si>
  <si>
    <t xml:space="preserve">   (the point in time would be from the end of December.)</t>
  </si>
  <si>
    <t>Temporal Results #6</t>
  </si>
  <si>
    <t>ST Consulting</t>
  </si>
  <si>
    <t>Balance sheet</t>
  </si>
  <si>
    <t>December 31, 2021</t>
  </si>
  <si>
    <t xml:space="preserve">             ASSET</t>
  </si>
  <si>
    <t xml:space="preserve">       LIABILITIES</t>
  </si>
  <si>
    <t>TOTAL LIABILITIES</t>
  </si>
  <si>
    <t xml:space="preserve">    EQUITY</t>
  </si>
  <si>
    <t>Earnings (loss)</t>
  </si>
  <si>
    <t>TOTAL EQUITY</t>
  </si>
  <si>
    <t>TOTAL ASSETS</t>
  </si>
  <si>
    <t>TOTAL LIABILITIES AND EQUITY</t>
  </si>
  <si>
    <t>Accounting Record (permanent records)  AC#3</t>
  </si>
  <si>
    <t>20X2.1.9.</t>
  </si>
  <si>
    <t>ST consunting made cash recenue, $6000.</t>
  </si>
  <si>
    <t>20X2.1.11.</t>
  </si>
  <si>
    <t>ST consunting made on-credit recenue, $2000.</t>
  </si>
  <si>
    <t>20X2.1.20.</t>
  </si>
  <si>
    <t>20X2.1.25.</t>
  </si>
  <si>
    <t>20X2.1.31.</t>
  </si>
  <si>
    <t>Temporal results #7-1</t>
  </si>
  <si>
    <t xml:space="preserve">   (Adding AC#1, AC#2, and AC$3 ) </t>
  </si>
  <si>
    <t xml:space="preserve">  (= Results #5-2 + AC#3)</t>
  </si>
  <si>
    <t>Temporal Results #7-2 ( = Temporal results #7-1)</t>
  </si>
  <si>
    <t>Temporal Results #8</t>
  </si>
  <si>
    <t>Temporal Results #9</t>
  </si>
  <si>
    <t xml:space="preserve">   (the period would be from January.)</t>
  </si>
  <si>
    <t>Accounting Record (permanent records)  AC#4 ( = temporal results #10)</t>
  </si>
  <si>
    <t>Temporal Results #10</t>
  </si>
  <si>
    <t>Temporal Results #10-1 (= Temporal Results #7-1 + Temporal Results #10)</t>
  </si>
  <si>
    <t>#7-1</t>
  </si>
  <si>
    <t>AC#4</t>
  </si>
  <si>
    <t>Temporal Results #10-2 (= Temporal Results #10-1)</t>
  </si>
  <si>
    <t>You can make the same balance sheet from AC#1 and AC#3.</t>
  </si>
  <si>
    <t xml:space="preserve"> (Practice by yourself.)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</si>
</sst>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-* #,##0_-;\-* #,##0_-;_-* &quot;-&quot;_-;_-@"/>
  </numFmts>
  <fonts count="4">
    <font>
      <sz val="11.0"/>
      <color theme="1"/>
      <name val="Malgun Gothic"/>
    </font>
    <font>
      <b/>
      <sz val="16.0"/>
      <color rgb="FFFF0000"/>
      <name val="Malgun Gothic"/>
    </font>
    <font>
      <b/>
      <sz val="11.0"/>
      <color theme="1"/>
      <name val="Malgun Gothic"/>
    </font>
    <font>
      <b/>
      <sz val="20.0"/>
      <color rgb="FFC00000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</fills>
  <borders count="31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</border>
    <border>
      <left style="thin">
        <color theme="0"/>
      </left>
      <top style="thin">
        <color theme="0"/>
      </top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 style="medium">
        <color rgb="FF000000"/>
      </left>
      <right style="thin">
        <color theme="0"/>
      </right>
      <top style="medium">
        <color rgb="FF000000"/>
      </top>
      <bottom style="medium">
        <color rgb="FF000000"/>
      </bottom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rgb="FF000000"/>
      </bottom>
    </border>
    <border>
      <left style="thin">
        <color theme="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/>
      <bottom style="thin">
        <color theme="0"/>
      </bottom>
    </border>
    <border>
      <left style="thin">
        <color theme="0"/>
      </left>
      <right style="thin">
        <color theme="0"/>
      </right>
      <top/>
      <bottom/>
    </border>
    <border>
      <left style="thin">
        <color theme="0"/>
      </left>
      <right style="thin">
        <color theme="0"/>
      </right>
      <bottom style="thin">
        <color theme="0"/>
      </bottom>
    </border>
    <border>
      <left style="medium">
        <color rgb="FF000000"/>
      </left>
      <right style="thin">
        <color theme="0"/>
      </right>
      <top style="medium">
        <color rgb="FF000000"/>
      </top>
      <bottom style="thin">
        <color theme="0"/>
      </bottom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theme="0"/>
      </bottom>
    </border>
    <border>
      <left style="thin">
        <color theme="0"/>
      </left>
      <right style="medium">
        <color rgb="FF000000"/>
      </right>
      <top style="medium">
        <color rgb="FF000000"/>
      </top>
      <bottom style="thin">
        <color theme="0"/>
      </bottom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theme="0"/>
      </bottom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</border>
    <border>
      <left style="thin">
        <color theme="0"/>
      </left>
      <right style="medium">
        <color rgb="FF000000"/>
      </right>
      <top style="thin">
        <color theme="0"/>
      </top>
      <bottom style="medium">
        <color rgb="FF000000"/>
      </bottom>
    </border>
    <border>
      <left style="thin">
        <color theme="0"/>
      </left>
      <right style="thin">
        <color theme="0"/>
      </right>
    </border>
    <border>
      <left style="medium">
        <color rgb="FF000000"/>
      </left>
      <right style="thin">
        <color theme="0"/>
      </right>
      <top style="medium">
        <color rgb="FF000000"/>
      </top>
      <bottom/>
    </border>
    <border>
      <left style="thin">
        <color theme="0"/>
      </left>
      <right style="thin">
        <color theme="0"/>
      </right>
      <top style="medium">
        <color rgb="FF000000"/>
      </top>
      <bottom/>
    </border>
    <border>
      <left style="thin">
        <color theme="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theme="0"/>
      </right>
      <top style="thin">
        <color theme="0"/>
      </top>
      <bottom/>
    </border>
    <border>
      <left style="thin">
        <color theme="0"/>
      </left>
      <right style="medium">
        <color rgb="FF000000"/>
      </right>
      <top style="thin">
        <color theme="0"/>
      </top>
      <bottom/>
    </border>
    <border>
      <left style="medium">
        <color rgb="FF000000"/>
      </left>
      <right/>
      <top style="thin">
        <color theme="0"/>
      </top>
      <bottom style="thin">
        <color theme="0"/>
      </bottom>
    </border>
    <border>
      <left/>
      <right style="medium">
        <color rgb="FF00000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0" fontId="0" numFmtId="0" xfId="0" applyBorder="1" applyFont="1"/>
    <xf borderId="1" fillId="2" fontId="1" numFmtId="0" xfId="0" applyBorder="1" applyFill="1" applyFont="1"/>
    <xf borderId="1" fillId="2" fontId="0" numFmtId="0" xfId="0" applyBorder="1" applyFont="1"/>
    <xf borderId="3" fillId="0" fontId="1" numFmtId="0" xfId="0" applyBorder="1" applyFont="1"/>
    <xf borderId="4" fillId="3" fontId="2" numFmtId="0" xfId="0" applyAlignment="1" applyBorder="1" applyFill="1" applyFont="1">
      <alignment horizontal="center"/>
    </xf>
    <xf borderId="5" fillId="0" fontId="0" numFmtId="0" xfId="0" applyBorder="1" applyFont="1"/>
    <xf borderId="6" fillId="2" fontId="0" numFmtId="0" xfId="0" applyBorder="1" applyFont="1"/>
    <xf borderId="3" fillId="0" fontId="0" numFmtId="0" xfId="0" applyBorder="1" applyFont="1"/>
    <xf borderId="4" fillId="0" fontId="0" numFmtId="0" xfId="0" applyBorder="1" applyFont="1"/>
    <xf borderId="7" fillId="2" fontId="0" numFmtId="0" xfId="0" applyBorder="1" applyFont="1"/>
    <xf borderId="6" fillId="2" fontId="0" numFmtId="164" xfId="0" applyBorder="1" applyFont="1" applyNumberFormat="1"/>
    <xf borderId="8" fillId="2" fontId="0" numFmtId="0" xfId="0" applyBorder="1" applyFont="1"/>
    <xf borderId="9" fillId="2" fontId="0" numFmtId="164" xfId="0" applyBorder="1" applyFont="1" applyNumberFormat="1"/>
    <xf borderId="9" fillId="2" fontId="0" numFmtId="0" xfId="0" applyBorder="1" applyFont="1"/>
    <xf borderId="10" fillId="2" fontId="0" numFmtId="164" xfId="0" applyBorder="1" applyFont="1" applyNumberFormat="1"/>
    <xf borderId="11" fillId="2" fontId="0" numFmtId="0" xfId="0" applyBorder="1" applyFont="1"/>
    <xf borderId="12" fillId="2" fontId="0" numFmtId="0" xfId="0" applyBorder="1" applyFont="1"/>
    <xf borderId="12" fillId="2" fontId="0" numFmtId="164" xfId="0" applyBorder="1" applyFont="1" applyNumberFormat="1"/>
    <xf borderId="1" fillId="2" fontId="0" numFmtId="164" xfId="0" applyBorder="1" applyFont="1" applyNumberFormat="1"/>
    <xf borderId="9" fillId="2" fontId="0" numFmtId="3" xfId="0" applyBorder="1" applyFont="1" applyNumberFormat="1"/>
    <xf borderId="10" fillId="2" fontId="0" numFmtId="3" xfId="0" applyBorder="1" applyFont="1" applyNumberFormat="1"/>
    <xf borderId="4" fillId="0" fontId="0" numFmtId="0" xfId="0" applyAlignment="1" applyBorder="1" applyFont="1">
      <alignment readingOrder="0"/>
    </xf>
    <xf borderId="13" fillId="2" fontId="0" numFmtId="0" xfId="0" applyBorder="1" applyFont="1"/>
    <xf borderId="13" fillId="2" fontId="0" numFmtId="3" xfId="0" applyBorder="1" applyFont="1" applyNumberFormat="1"/>
    <xf borderId="8" fillId="2" fontId="0" numFmtId="0" xfId="0" applyAlignment="1" applyBorder="1" applyFont="1">
      <alignment readingOrder="0"/>
    </xf>
    <xf borderId="14" fillId="0" fontId="0" numFmtId="0" xfId="0" applyBorder="1" applyFont="1"/>
    <xf borderId="10" fillId="2" fontId="0" numFmtId="0" xfId="0" applyBorder="1" applyFont="1"/>
    <xf borderId="1" fillId="4" fontId="0" numFmtId="0" xfId="0" applyBorder="1" applyFill="1" applyFont="1"/>
    <xf borderId="6" fillId="4" fontId="0" numFmtId="0" xfId="0" applyBorder="1" applyFont="1"/>
    <xf borderId="7" fillId="4" fontId="0" numFmtId="0" xfId="0" applyBorder="1" applyFont="1"/>
    <xf borderId="15" fillId="4" fontId="0" numFmtId="0" xfId="0" applyBorder="1" applyFont="1"/>
    <xf borderId="16" fillId="4" fontId="0" numFmtId="164" xfId="0" applyBorder="1" applyFont="1" applyNumberFormat="1"/>
    <xf borderId="16" fillId="4" fontId="0" numFmtId="0" xfId="0" applyBorder="1" applyFont="1"/>
    <xf borderId="17" fillId="4" fontId="0" numFmtId="164" xfId="0" applyBorder="1" applyFont="1" applyNumberFormat="1"/>
    <xf borderId="11" fillId="4" fontId="0" numFmtId="0" xfId="0" applyBorder="1" applyFont="1"/>
    <xf borderId="18" fillId="4" fontId="0" numFmtId="0" xfId="0" applyBorder="1" applyFont="1"/>
    <xf borderId="1" fillId="4" fontId="0" numFmtId="164" xfId="0" applyBorder="1" applyFont="1" applyNumberFormat="1"/>
    <xf borderId="19" fillId="4" fontId="0" numFmtId="164" xfId="0" applyBorder="1" applyFont="1" applyNumberFormat="1"/>
    <xf borderId="20" fillId="4" fontId="0" numFmtId="0" xfId="0" applyBorder="1" applyFont="1"/>
    <xf borderId="21" fillId="4" fontId="0" numFmtId="3" xfId="0" applyBorder="1" applyFont="1" applyNumberFormat="1"/>
    <xf borderId="21" fillId="4" fontId="0" numFmtId="0" xfId="0" applyBorder="1" applyFont="1"/>
    <xf borderId="22" fillId="4" fontId="0" numFmtId="164" xfId="0" applyBorder="1" applyFont="1" applyNumberFormat="1"/>
    <xf borderId="1" fillId="0" fontId="0" numFmtId="0" xfId="0" applyAlignment="1" applyBorder="1" applyFont="1">
      <alignment readingOrder="0"/>
    </xf>
    <xf borderId="23" fillId="0" fontId="0" numFmtId="0" xfId="0" applyBorder="1" applyFont="1"/>
    <xf borderId="1" fillId="5" fontId="0" numFmtId="0" xfId="0" applyBorder="1" applyFill="1" applyFont="1"/>
    <xf borderId="1" fillId="3" fontId="0" numFmtId="0" xfId="0" applyBorder="1" applyFont="1"/>
    <xf borderId="1" fillId="3" fontId="0" numFmtId="164" xfId="0" applyBorder="1" applyFont="1" applyNumberFormat="1"/>
    <xf borderId="1" fillId="5" fontId="0" numFmtId="164" xfId="0" applyBorder="1" applyFont="1" applyNumberFormat="1"/>
    <xf borderId="15" fillId="0" fontId="0" numFmtId="0" xfId="0" applyBorder="1" applyFont="1"/>
    <xf borderId="16" fillId="0" fontId="0" numFmtId="0" xfId="0" applyBorder="1" applyFont="1"/>
    <xf borderId="17" fillId="0" fontId="0" numFmtId="0" xfId="0" applyBorder="1" applyFont="1"/>
    <xf borderId="18" fillId="0" fontId="0" numFmtId="0" xfId="0" applyBorder="1" applyFont="1"/>
    <xf borderId="19" fillId="0" fontId="0" numFmtId="0" xfId="0" applyBorder="1" applyFont="1"/>
    <xf borderId="20" fillId="0" fontId="0" numFmtId="0" xfId="0" applyBorder="1" applyFont="1"/>
    <xf borderId="21" fillId="0" fontId="0" numFmtId="0" xfId="0" applyBorder="1" applyFont="1"/>
    <xf borderId="22" fillId="0" fontId="0" numFmtId="0" xfId="0" applyBorder="1" applyFont="1"/>
    <xf borderId="16" fillId="0" fontId="0" numFmtId="164" xfId="0" applyBorder="1" applyFont="1" applyNumberFormat="1"/>
    <xf borderId="17" fillId="0" fontId="0" numFmtId="164" xfId="0" applyBorder="1" applyFont="1" applyNumberFormat="1"/>
    <xf borderId="1" fillId="0" fontId="0" numFmtId="3" xfId="0" applyBorder="1" applyFont="1" applyNumberFormat="1"/>
    <xf borderId="19" fillId="0" fontId="0" numFmtId="164" xfId="0" applyBorder="1" applyFont="1" applyNumberFormat="1"/>
    <xf borderId="22" fillId="0" fontId="0" numFmtId="164" xfId="0" applyBorder="1" applyFont="1" applyNumberFormat="1"/>
    <xf borderId="1" fillId="6" fontId="0" numFmtId="0" xfId="0" applyBorder="1" applyFill="1" applyFont="1"/>
    <xf borderId="1" fillId="6" fontId="0" numFmtId="3" xfId="0" applyBorder="1" applyFont="1" applyNumberFormat="1"/>
    <xf borderId="1" fillId="6" fontId="0" numFmtId="165" xfId="0" applyBorder="1" applyFont="1" applyNumberFormat="1"/>
    <xf borderId="1" fillId="4" fontId="0" numFmtId="3" xfId="0" applyBorder="1" applyFont="1" applyNumberFormat="1"/>
    <xf borderId="13" fillId="4" fontId="0" numFmtId="0" xfId="0" applyBorder="1" applyFont="1"/>
    <xf borderId="24" fillId="4" fontId="0" numFmtId="0" xfId="0" applyBorder="1" applyFont="1"/>
    <xf borderId="25" fillId="4" fontId="0" numFmtId="164" xfId="0" applyBorder="1" applyFont="1" applyNumberFormat="1"/>
    <xf borderId="25" fillId="4" fontId="0" numFmtId="0" xfId="0" applyBorder="1" applyFont="1"/>
    <xf borderId="26" fillId="4" fontId="0" numFmtId="164" xfId="0" applyBorder="1" applyFont="1" applyNumberFormat="1"/>
    <xf borderId="27" fillId="4" fontId="0" numFmtId="0" xfId="0" applyBorder="1" applyFont="1"/>
    <xf borderId="6" fillId="4" fontId="0" numFmtId="164" xfId="0" applyBorder="1" applyFont="1" applyNumberFormat="1"/>
    <xf borderId="28" fillId="4" fontId="0" numFmtId="164" xfId="0" applyBorder="1" applyFont="1" applyNumberFormat="1"/>
    <xf borderId="21" fillId="4" fontId="0" numFmtId="164" xfId="0" applyBorder="1" applyFont="1" applyNumberFormat="1"/>
    <xf borderId="15" fillId="7" fontId="0" numFmtId="0" xfId="0" applyBorder="1" applyFill="1" applyFont="1"/>
    <xf borderId="16" fillId="7" fontId="0" numFmtId="0" xfId="0" applyBorder="1" applyFont="1"/>
    <xf borderId="17" fillId="7" fontId="0" numFmtId="0" xfId="0" applyBorder="1" applyFont="1"/>
    <xf borderId="18" fillId="7" fontId="0" numFmtId="0" xfId="0" applyBorder="1" applyFont="1"/>
    <xf borderId="16" fillId="7" fontId="0" numFmtId="164" xfId="0" applyBorder="1" applyFont="1" applyNumberFormat="1"/>
    <xf borderId="17" fillId="7" fontId="0" numFmtId="164" xfId="0" applyBorder="1" applyFont="1" applyNumberFormat="1"/>
    <xf borderId="19" fillId="7" fontId="0" numFmtId="0" xfId="0" applyBorder="1" applyFont="1"/>
    <xf borderId="5" fillId="0" fontId="0" numFmtId="0" xfId="0" applyAlignment="1" applyBorder="1" applyFont="1">
      <alignment readingOrder="0"/>
    </xf>
    <xf borderId="1" fillId="7" fontId="0" numFmtId="3" xfId="0" applyBorder="1" applyFont="1" applyNumberFormat="1"/>
    <xf borderId="1" fillId="7" fontId="0" numFmtId="0" xfId="0" applyBorder="1" applyFont="1"/>
    <xf borderId="19" fillId="7" fontId="0" numFmtId="164" xfId="0" applyBorder="1" applyFont="1" applyNumberFormat="1"/>
    <xf borderId="20" fillId="7" fontId="0" numFmtId="0" xfId="0" applyBorder="1" applyFont="1"/>
    <xf borderId="21" fillId="7" fontId="0" numFmtId="0" xfId="0" applyBorder="1" applyFont="1"/>
    <xf borderId="22" fillId="7" fontId="0" numFmtId="164" xfId="0" applyBorder="1" applyFont="1" applyNumberFormat="1"/>
    <xf borderId="1" fillId="7" fontId="0" numFmtId="164" xfId="0" applyBorder="1" applyFont="1" applyNumberFormat="1"/>
    <xf borderId="21" fillId="7" fontId="0" numFmtId="3" xfId="0" applyBorder="1" applyFont="1" applyNumberFormat="1"/>
    <xf borderId="6" fillId="7" fontId="0" numFmtId="0" xfId="0" applyBorder="1" applyFont="1"/>
    <xf borderId="29" fillId="7" fontId="0" numFmtId="0" xfId="0" applyBorder="1" applyFont="1"/>
    <xf borderId="30" fillId="7" fontId="0" numFmtId="0" xfId="0" applyBorder="1" applyFont="1"/>
    <xf borderId="12" fillId="7" fontId="0" numFmtId="0" xfId="0" applyBorder="1" applyFont="1"/>
    <xf borderId="12" fillId="7" fontId="0" numFmtId="164" xfId="0" applyBorder="1" applyFont="1" applyNumberFormat="1"/>
    <xf borderId="22" fillId="7" fontId="0" numFmtId="0" xfId="0" applyBorder="1" applyFont="1"/>
    <xf borderId="1" fillId="6" fontId="0" numFmtId="15" xfId="0" applyBorder="1" applyFont="1" applyNumberForma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2286000</xdr:colOff>
      <xdr:row>39</xdr:row>
      <xdr:rowOff>114300</xdr:rowOff>
    </xdr:from>
    <xdr:ext cx="7010400" cy="219075"/>
    <xdr:grpSp>
      <xdr:nvGrpSpPr>
        <xdr:cNvPr id="2" name="Shape 2"/>
        <xdr:cNvGrpSpPr/>
      </xdr:nvGrpSpPr>
      <xdr:grpSpPr>
        <a:xfrm>
          <a:off x="1864613" y="3689513"/>
          <a:ext cx="6962775" cy="180975"/>
          <a:chOff x="1864613" y="3689513"/>
          <a:chExt cx="6962775" cy="180975"/>
        </a:xfrm>
      </xdr:grpSpPr>
      <xdr:cxnSp>
        <xdr:nvCxnSpPr>
          <xdr:cNvPr id="3" name="Shape 3"/>
          <xdr:cNvCxnSpPr/>
        </xdr:nvCxnSpPr>
        <xdr:spPr>
          <a:xfrm flipH="1" rot="10800000">
            <a:off x="1864613" y="3689513"/>
            <a:ext cx="6962775" cy="180975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4057650</xdr:colOff>
      <xdr:row>56</xdr:row>
      <xdr:rowOff>95250</xdr:rowOff>
    </xdr:from>
    <xdr:ext cx="5324475" cy="247650"/>
    <xdr:grpSp>
      <xdr:nvGrpSpPr>
        <xdr:cNvPr id="2" name="Shape 2"/>
        <xdr:cNvGrpSpPr/>
      </xdr:nvGrpSpPr>
      <xdr:grpSpPr>
        <a:xfrm>
          <a:off x="2707575" y="3675225"/>
          <a:ext cx="5276850" cy="209550"/>
          <a:chOff x="2707575" y="3675225"/>
          <a:chExt cx="5276850" cy="209550"/>
        </a:xfrm>
      </xdr:grpSpPr>
      <xdr:cxnSp>
        <xdr:nvCxnSpPr>
          <xdr:cNvPr id="4" name="Shape 4"/>
          <xdr:cNvCxnSpPr/>
        </xdr:nvCxnSpPr>
        <xdr:spPr>
          <a:xfrm flipH="1" rot="10800000">
            <a:off x="2707575" y="3675225"/>
            <a:ext cx="5276850" cy="209550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3914775</xdr:colOff>
      <xdr:row>62</xdr:row>
      <xdr:rowOff>85725</xdr:rowOff>
    </xdr:from>
    <xdr:ext cx="5476875" cy="428625"/>
    <xdr:grpSp>
      <xdr:nvGrpSpPr>
        <xdr:cNvPr id="2" name="Shape 2"/>
        <xdr:cNvGrpSpPr/>
      </xdr:nvGrpSpPr>
      <xdr:grpSpPr>
        <a:xfrm>
          <a:off x="2626613" y="3579975"/>
          <a:ext cx="5438775" cy="400050"/>
          <a:chOff x="2626613" y="3579975"/>
          <a:chExt cx="5438775" cy="400050"/>
        </a:xfrm>
      </xdr:grpSpPr>
      <xdr:cxnSp>
        <xdr:nvCxnSpPr>
          <xdr:cNvPr id="5" name="Shape 5"/>
          <xdr:cNvCxnSpPr/>
        </xdr:nvCxnSpPr>
        <xdr:spPr>
          <a:xfrm flipH="1" rot="10800000">
            <a:off x="2626613" y="3579975"/>
            <a:ext cx="5438775" cy="400050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3638550</xdr:colOff>
      <xdr:row>82</xdr:row>
      <xdr:rowOff>142875</xdr:rowOff>
    </xdr:from>
    <xdr:ext cx="6419850" cy="304800"/>
    <xdr:grpSp>
      <xdr:nvGrpSpPr>
        <xdr:cNvPr id="2" name="Shape 2"/>
        <xdr:cNvGrpSpPr/>
      </xdr:nvGrpSpPr>
      <xdr:grpSpPr>
        <a:xfrm>
          <a:off x="2159888" y="3651413"/>
          <a:ext cx="6372225" cy="257175"/>
          <a:chOff x="2159888" y="3651413"/>
          <a:chExt cx="6372225" cy="257175"/>
        </a:xfrm>
      </xdr:grpSpPr>
      <xdr:cxnSp>
        <xdr:nvCxnSpPr>
          <xdr:cNvPr id="6" name="Shape 6"/>
          <xdr:cNvCxnSpPr/>
        </xdr:nvCxnSpPr>
        <xdr:spPr>
          <a:xfrm>
            <a:off x="2159888" y="3651413"/>
            <a:ext cx="6372225" cy="257175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3676650</xdr:colOff>
      <xdr:row>103</xdr:row>
      <xdr:rowOff>19050</xdr:rowOff>
    </xdr:from>
    <xdr:ext cx="6696075" cy="561975"/>
    <xdr:grpSp>
      <xdr:nvGrpSpPr>
        <xdr:cNvPr id="2" name="Shape 2"/>
        <xdr:cNvGrpSpPr/>
      </xdr:nvGrpSpPr>
      <xdr:grpSpPr>
        <a:xfrm>
          <a:off x="2021775" y="3522825"/>
          <a:ext cx="6648450" cy="514350"/>
          <a:chOff x="2021775" y="3522825"/>
          <a:chExt cx="6648450" cy="514350"/>
        </a:xfrm>
      </xdr:grpSpPr>
      <xdr:cxnSp>
        <xdr:nvCxnSpPr>
          <xdr:cNvPr id="7" name="Shape 7"/>
          <xdr:cNvCxnSpPr/>
        </xdr:nvCxnSpPr>
        <xdr:spPr>
          <a:xfrm>
            <a:off x="2021775" y="3522825"/>
            <a:ext cx="6648450" cy="514350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2714625</xdr:colOff>
      <xdr:row>147</xdr:row>
      <xdr:rowOff>114300</xdr:rowOff>
    </xdr:from>
    <xdr:ext cx="6581775" cy="228600"/>
    <xdr:grpSp>
      <xdr:nvGrpSpPr>
        <xdr:cNvPr id="2" name="Shape 2"/>
        <xdr:cNvGrpSpPr/>
      </xdr:nvGrpSpPr>
      <xdr:grpSpPr>
        <a:xfrm>
          <a:off x="2078925" y="3684750"/>
          <a:ext cx="6534150" cy="190500"/>
          <a:chOff x="2078925" y="3684750"/>
          <a:chExt cx="6534150" cy="190500"/>
        </a:xfrm>
      </xdr:grpSpPr>
      <xdr:cxnSp>
        <xdr:nvCxnSpPr>
          <xdr:cNvPr id="8" name="Shape 8"/>
          <xdr:cNvCxnSpPr/>
        </xdr:nvCxnSpPr>
        <xdr:spPr>
          <a:xfrm flipH="1" rot="10800000">
            <a:off x="2078925" y="3684750"/>
            <a:ext cx="6534150" cy="190500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990600</xdr:colOff>
      <xdr:row>60</xdr:row>
      <xdr:rowOff>-19050</xdr:rowOff>
    </xdr:from>
    <xdr:ext cx="438150" cy="600075"/>
    <xdr:grpSp>
      <xdr:nvGrpSpPr>
        <xdr:cNvPr id="2" name="Shape 2"/>
        <xdr:cNvGrpSpPr/>
      </xdr:nvGrpSpPr>
      <xdr:grpSpPr>
        <a:xfrm>
          <a:off x="5150738" y="3499013"/>
          <a:ext cx="390525" cy="561975"/>
          <a:chOff x="5150738" y="3499013"/>
          <a:chExt cx="390525" cy="561975"/>
        </a:xfrm>
      </xdr:grpSpPr>
      <xdr:cxnSp>
        <xdr:nvCxnSpPr>
          <xdr:cNvPr id="9" name="Shape 9"/>
          <xdr:cNvCxnSpPr/>
        </xdr:nvCxnSpPr>
        <xdr:spPr>
          <a:xfrm>
            <a:off x="5150738" y="3499013"/>
            <a:ext cx="390525" cy="561975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638175</xdr:colOff>
      <xdr:row>62</xdr:row>
      <xdr:rowOff>152400</xdr:rowOff>
    </xdr:from>
    <xdr:ext cx="4733925" cy="2486025"/>
    <xdr:grpSp>
      <xdr:nvGrpSpPr>
        <xdr:cNvPr id="2" name="Shape 2"/>
        <xdr:cNvGrpSpPr/>
      </xdr:nvGrpSpPr>
      <xdr:grpSpPr>
        <a:xfrm>
          <a:off x="3002850" y="2560800"/>
          <a:ext cx="4686300" cy="2438400"/>
          <a:chOff x="3002850" y="2560800"/>
          <a:chExt cx="4686300" cy="2438400"/>
        </a:xfrm>
      </xdr:grpSpPr>
      <xdr:cxnSp>
        <xdr:nvCxnSpPr>
          <xdr:cNvPr id="10" name="Shape 10"/>
          <xdr:cNvCxnSpPr/>
        </xdr:nvCxnSpPr>
        <xdr:spPr>
          <a:xfrm flipH="1">
            <a:off x="3002850" y="2560800"/>
            <a:ext cx="4686300" cy="2438400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4143375</xdr:colOff>
      <xdr:row>167</xdr:row>
      <xdr:rowOff>95250</xdr:rowOff>
    </xdr:from>
    <xdr:ext cx="5238750" cy="219075"/>
    <xdr:grpSp>
      <xdr:nvGrpSpPr>
        <xdr:cNvPr id="2" name="Shape 2"/>
        <xdr:cNvGrpSpPr/>
      </xdr:nvGrpSpPr>
      <xdr:grpSpPr>
        <a:xfrm>
          <a:off x="2750438" y="3689513"/>
          <a:ext cx="5191125" cy="180975"/>
          <a:chOff x="2750438" y="3689513"/>
          <a:chExt cx="5191125" cy="180975"/>
        </a:xfrm>
      </xdr:grpSpPr>
      <xdr:cxnSp>
        <xdr:nvCxnSpPr>
          <xdr:cNvPr id="11" name="Shape 11"/>
          <xdr:cNvCxnSpPr/>
        </xdr:nvCxnSpPr>
        <xdr:spPr>
          <a:xfrm flipH="1" rot="10800000">
            <a:off x="2750438" y="3689513"/>
            <a:ext cx="5191125" cy="180975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4133850</xdr:colOff>
      <xdr:row>173</xdr:row>
      <xdr:rowOff>85725</xdr:rowOff>
    </xdr:from>
    <xdr:ext cx="5257800" cy="400050"/>
    <xdr:grpSp>
      <xdr:nvGrpSpPr>
        <xdr:cNvPr id="2" name="Shape 2"/>
        <xdr:cNvGrpSpPr/>
      </xdr:nvGrpSpPr>
      <xdr:grpSpPr>
        <a:xfrm>
          <a:off x="2740913" y="3603788"/>
          <a:ext cx="5210175" cy="352425"/>
          <a:chOff x="2740913" y="3603788"/>
          <a:chExt cx="5210175" cy="352425"/>
        </a:xfrm>
      </xdr:grpSpPr>
      <xdr:cxnSp>
        <xdr:nvCxnSpPr>
          <xdr:cNvPr id="12" name="Shape 12"/>
          <xdr:cNvCxnSpPr/>
        </xdr:nvCxnSpPr>
        <xdr:spPr>
          <a:xfrm flipH="1" rot="10800000">
            <a:off x="2740913" y="3603788"/>
            <a:ext cx="5210175" cy="352425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990600</xdr:colOff>
      <xdr:row>171</xdr:row>
      <xdr:rowOff>-19050</xdr:rowOff>
    </xdr:from>
    <xdr:ext cx="438150" cy="600075"/>
    <xdr:grpSp>
      <xdr:nvGrpSpPr>
        <xdr:cNvPr id="2" name="Shape 2"/>
        <xdr:cNvGrpSpPr/>
      </xdr:nvGrpSpPr>
      <xdr:grpSpPr>
        <a:xfrm>
          <a:off x="5150738" y="3499013"/>
          <a:ext cx="390525" cy="561975"/>
          <a:chOff x="5150738" y="3499013"/>
          <a:chExt cx="390525" cy="561975"/>
        </a:xfrm>
      </xdr:grpSpPr>
      <xdr:cxnSp>
        <xdr:nvCxnSpPr>
          <xdr:cNvPr id="13" name="Shape 13"/>
          <xdr:cNvCxnSpPr/>
        </xdr:nvCxnSpPr>
        <xdr:spPr>
          <a:xfrm>
            <a:off x="5150738" y="3499013"/>
            <a:ext cx="390525" cy="561975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638175</xdr:colOff>
      <xdr:row>173</xdr:row>
      <xdr:rowOff>152400</xdr:rowOff>
    </xdr:from>
    <xdr:ext cx="4733925" cy="2486025"/>
    <xdr:grpSp>
      <xdr:nvGrpSpPr>
        <xdr:cNvPr id="2" name="Shape 2"/>
        <xdr:cNvGrpSpPr/>
      </xdr:nvGrpSpPr>
      <xdr:grpSpPr>
        <a:xfrm>
          <a:off x="3002850" y="2560800"/>
          <a:ext cx="4686300" cy="2438400"/>
          <a:chOff x="3002850" y="2560800"/>
          <a:chExt cx="4686300" cy="2438400"/>
        </a:xfrm>
      </xdr:grpSpPr>
      <xdr:cxnSp>
        <xdr:nvCxnSpPr>
          <xdr:cNvPr id="10" name="Shape 10"/>
          <xdr:cNvCxnSpPr/>
        </xdr:nvCxnSpPr>
        <xdr:spPr>
          <a:xfrm flipH="1">
            <a:off x="3002850" y="2560800"/>
            <a:ext cx="4686300" cy="2438400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666750</xdr:colOff>
      <xdr:row>164</xdr:row>
      <xdr:rowOff>114300</xdr:rowOff>
    </xdr:from>
    <xdr:ext cx="1562100" cy="619125"/>
    <xdr:grpSp>
      <xdr:nvGrpSpPr>
        <xdr:cNvPr id="2" name="Shape 2"/>
        <xdr:cNvGrpSpPr/>
      </xdr:nvGrpSpPr>
      <xdr:grpSpPr>
        <a:xfrm>
          <a:off x="4588763" y="3489488"/>
          <a:ext cx="1514475" cy="581025"/>
          <a:chOff x="4588763" y="3489488"/>
          <a:chExt cx="1514475" cy="581025"/>
        </a:xfrm>
      </xdr:grpSpPr>
      <xdr:cxnSp>
        <xdr:nvCxnSpPr>
          <xdr:cNvPr id="14" name="Shape 14"/>
          <xdr:cNvCxnSpPr/>
        </xdr:nvCxnSpPr>
        <xdr:spPr>
          <a:xfrm flipH="1">
            <a:off x="4588763" y="3489488"/>
            <a:ext cx="1514475" cy="581025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3638550</xdr:colOff>
      <xdr:row>193</xdr:row>
      <xdr:rowOff>142875</xdr:rowOff>
    </xdr:from>
    <xdr:ext cx="6419850" cy="304800"/>
    <xdr:grpSp>
      <xdr:nvGrpSpPr>
        <xdr:cNvPr id="2" name="Shape 2"/>
        <xdr:cNvGrpSpPr/>
      </xdr:nvGrpSpPr>
      <xdr:grpSpPr>
        <a:xfrm>
          <a:off x="2159888" y="3651413"/>
          <a:ext cx="6372225" cy="257175"/>
          <a:chOff x="2159888" y="3651413"/>
          <a:chExt cx="6372225" cy="257175"/>
        </a:xfrm>
      </xdr:grpSpPr>
      <xdr:cxnSp>
        <xdr:nvCxnSpPr>
          <xdr:cNvPr id="15" name="Shape 15"/>
          <xdr:cNvCxnSpPr/>
        </xdr:nvCxnSpPr>
        <xdr:spPr>
          <a:xfrm>
            <a:off x="2159888" y="3651413"/>
            <a:ext cx="6372225" cy="257175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3676650</xdr:colOff>
      <xdr:row>218</xdr:row>
      <xdr:rowOff>19050</xdr:rowOff>
    </xdr:from>
    <xdr:ext cx="6696075" cy="561975"/>
    <xdr:grpSp>
      <xdr:nvGrpSpPr>
        <xdr:cNvPr id="2" name="Shape 2"/>
        <xdr:cNvGrpSpPr/>
      </xdr:nvGrpSpPr>
      <xdr:grpSpPr>
        <a:xfrm>
          <a:off x="2021775" y="3522825"/>
          <a:ext cx="6648450" cy="514350"/>
          <a:chOff x="2021775" y="3522825"/>
          <a:chExt cx="6648450" cy="514350"/>
        </a:xfrm>
      </xdr:grpSpPr>
      <xdr:cxnSp>
        <xdr:nvCxnSpPr>
          <xdr:cNvPr id="7" name="Shape 7"/>
          <xdr:cNvCxnSpPr/>
        </xdr:nvCxnSpPr>
        <xdr:spPr>
          <a:xfrm>
            <a:off x="2021775" y="3522825"/>
            <a:ext cx="6648450" cy="514350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-19050</xdr:colOff>
      <xdr:row>222</xdr:row>
      <xdr:rowOff>66675</xdr:rowOff>
    </xdr:from>
    <xdr:ext cx="3286125" cy="3390900"/>
    <xdr:grpSp>
      <xdr:nvGrpSpPr>
        <xdr:cNvPr id="2" name="Shape 2"/>
        <xdr:cNvGrpSpPr/>
      </xdr:nvGrpSpPr>
      <xdr:grpSpPr>
        <a:xfrm>
          <a:off x="3726750" y="2108363"/>
          <a:ext cx="3238500" cy="3343275"/>
          <a:chOff x="3726750" y="2108363"/>
          <a:chExt cx="3238500" cy="3343275"/>
        </a:xfrm>
      </xdr:grpSpPr>
      <xdr:cxnSp>
        <xdr:nvCxnSpPr>
          <xdr:cNvPr id="16" name="Shape 16"/>
          <xdr:cNvCxnSpPr/>
        </xdr:nvCxnSpPr>
        <xdr:spPr>
          <a:xfrm flipH="1" rot="10800000">
            <a:off x="3726750" y="2108363"/>
            <a:ext cx="3238500" cy="3343275"/>
          </a:xfrm>
          <a:prstGeom prst="straightConnector1">
            <a:avLst/>
          </a:prstGeom>
          <a:noFill/>
          <a:ln cap="flat" cmpd="sng" w="44450">
            <a:solidFill>
              <a:srgbClr val="C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2.38"/>
    <col customWidth="1" min="3" max="3" width="49.0"/>
    <col customWidth="1" min="4" max="5" width="3.13"/>
    <col customWidth="1" min="6" max="6" width="8.0"/>
    <col customWidth="1" min="7" max="7" width="2.5"/>
    <col customWidth="1" min="8" max="8" width="12.5"/>
    <col customWidth="1" min="9" max="9" width="16.0"/>
    <col customWidth="1" min="10" max="10" width="4.63"/>
    <col customWidth="1" min="11" max="11" width="13.5"/>
    <col customWidth="1" min="12" max="12" width="8.25"/>
    <col customWidth="1" min="13" max="13" width="3.0"/>
    <col customWidth="1" min="14" max="14" width="8.0"/>
    <col customWidth="1" min="15" max="15" width="2.0"/>
    <col customWidth="1" min="16" max="16" width="16.0"/>
    <col customWidth="1" min="17" max="17" width="9.63"/>
    <col customWidth="1" min="18" max="18" width="8.0"/>
    <col customWidth="1" min="19" max="19" width="24.75"/>
    <col customWidth="1" min="20" max="20" width="10.38"/>
    <col customWidth="1" min="21" max="21" width="4.38"/>
    <col customWidth="1" min="22" max="22" width="18.38"/>
    <col customWidth="1" min="23" max="26" width="7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1"/>
      <c r="B2" s="2"/>
      <c r="C2" s="2"/>
      <c r="D2" s="1"/>
      <c r="E2" s="1"/>
      <c r="F2" s="3" t="s">
        <v>0</v>
      </c>
      <c r="G2" s="4"/>
      <c r="H2" s="4"/>
      <c r="I2" s="4"/>
      <c r="J2" s="4"/>
      <c r="K2" s="4"/>
      <c r="L2" s="4"/>
      <c r="M2" s="4"/>
      <c r="N2" s="1"/>
      <c r="O2" s="1"/>
      <c r="P2" s="1"/>
      <c r="Q2" s="1"/>
      <c r="R2" s="1"/>
      <c r="S2" s="1"/>
      <c r="T2" s="1"/>
      <c r="U2" s="1"/>
      <c r="V2" s="1"/>
    </row>
    <row r="3" ht="15.75" customHeight="1">
      <c r="A3" s="5"/>
      <c r="B3" s="6" t="s">
        <v>1</v>
      </c>
      <c r="C3" s="6" t="s">
        <v>2</v>
      </c>
      <c r="D3" s="7"/>
      <c r="E3" s="1"/>
      <c r="F3" s="4"/>
      <c r="G3" s="4"/>
      <c r="H3" s="8"/>
      <c r="I3" s="8"/>
      <c r="J3" s="8"/>
      <c r="K3" s="8"/>
      <c r="L3" s="8"/>
      <c r="M3" s="8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9"/>
      <c r="B4" s="10" t="s">
        <v>3</v>
      </c>
      <c r="C4" s="10" t="s">
        <v>4</v>
      </c>
      <c r="D4" s="7"/>
      <c r="E4" s="1"/>
      <c r="F4" s="4" t="str">
        <f>B4</f>
        <v>20X1.10.20.</v>
      </c>
      <c r="G4" s="11"/>
      <c r="H4" s="8"/>
      <c r="I4" s="8"/>
      <c r="J4" s="8"/>
      <c r="K4" s="8"/>
      <c r="L4" s="12"/>
      <c r="M4" s="4"/>
      <c r="N4" s="1"/>
      <c r="O4" s="1"/>
      <c r="P4" s="1"/>
      <c r="Q4" s="1"/>
      <c r="R4" s="1"/>
      <c r="S4" s="1"/>
      <c r="T4" s="1"/>
      <c r="U4" s="1"/>
      <c r="V4" s="1"/>
    </row>
    <row r="5" ht="15.75" customHeight="1">
      <c r="A5" s="9"/>
      <c r="B5" s="10"/>
      <c r="C5" s="10"/>
      <c r="D5" s="7"/>
      <c r="E5" s="1"/>
      <c r="F5" s="4"/>
      <c r="G5" s="11"/>
      <c r="H5" s="13" t="s">
        <v>5</v>
      </c>
      <c r="I5" s="14">
        <v>20000.0</v>
      </c>
      <c r="J5" s="15"/>
      <c r="K5" s="15" t="s">
        <v>6</v>
      </c>
      <c r="L5" s="16">
        <v>20000.0</v>
      </c>
      <c r="M5" s="17"/>
      <c r="N5" s="1"/>
      <c r="O5" s="1"/>
      <c r="P5" s="1"/>
      <c r="Q5" s="1"/>
      <c r="R5" s="1"/>
      <c r="S5" s="1"/>
      <c r="T5" s="1"/>
      <c r="U5" s="1"/>
      <c r="V5" s="1"/>
    </row>
    <row r="6" ht="15.75" customHeight="1">
      <c r="A6" s="9"/>
      <c r="B6" s="10"/>
      <c r="C6" s="10"/>
      <c r="D6" s="7"/>
      <c r="E6" s="1"/>
      <c r="F6" s="4"/>
      <c r="G6" s="11"/>
      <c r="H6" s="18"/>
      <c r="I6" s="19"/>
      <c r="J6" s="18"/>
      <c r="K6" s="18"/>
      <c r="L6" s="19"/>
      <c r="M6" s="4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9"/>
      <c r="B7" s="10" t="s">
        <v>7</v>
      </c>
      <c r="C7" s="10" t="s">
        <v>8</v>
      </c>
      <c r="D7" s="7"/>
      <c r="E7" s="1"/>
      <c r="F7" s="4"/>
      <c r="G7" s="11"/>
      <c r="H7" s="4"/>
      <c r="I7" s="20"/>
      <c r="J7" s="4"/>
      <c r="K7" s="4"/>
      <c r="L7" s="20"/>
      <c r="M7" s="4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9"/>
      <c r="B8" s="10"/>
      <c r="C8" s="10"/>
      <c r="D8" s="7"/>
      <c r="E8" s="1"/>
      <c r="F8" s="4" t="str">
        <f>B7</f>
        <v>20X1.10.25.</v>
      </c>
      <c r="G8" s="11"/>
      <c r="H8" s="8"/>
      <c r="I8" s="12"/>
      <c r="J8" s="8"/>
      <c r="K8" s="8"/>
      <c r="L8" s="12"/>
      <c r="M8" s="4"/>
      <c r="N8" s="1"/>
      <c r="O8" s="1"/>
      <c r="P8" s="1"/>
      <c r="Q8" s="1"/>
      <c r="R8" s="1"/>
      <c r="S8" s="1"/>
      <c r="T8" s="1"/>
      <c r="U8" s="1"/>
      <c r="V8" s="1"/>
    </row>
    <row r="9" ht="15.75" customHeight="1">
      <c r="A9" s="9"/>
      <c r="B9" s="10"/>
      <c r="C9" s="10"/>
      <c r="D9" s="7"/>
      <c r="E9" s="1"/>
      <c r="F9" s="4"/>
      <c r="G9" s="11"/>
      <c r="H9" s="13" t="s">
        <v>5</v>
      </c>
      <c r="I9" s="14">
        <v>9000.0</v>
      </c>
      <c r="J9" s="15"/>
      <c r="K9" s="15" t="s">
        <v>9</v>
      </c>
      <c r="L9" s="16">
        <v>9000.0</v>
      </c>
      <c r="M9" s="17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9"/>
      <c r="B10" s="10" t="s">
        <v>10</v>
      </c>
      <c r="C10" s="10" t="s">
        <v>11</v>
      </c>
      <c r="D10" s="7"/>
      <c r="E10" s="1"/>
      <c r="F10" s="4"/>
      <c r="G10" s="11"/>
      <c r="H10" s="18"/>
      <c r="I10" s="19"/>
      <c r="J10" s="18"/>
      <c r="K10" s="18"/>
      <c r="L10" s="19"/>
      <c r="M10" s="4"/>
      <c r="N10" s="1"/>
      <c r="O10" s="1"/>
      <c r="P10" s="1"/>
      <c r="Q10" s="1"/>
      <c r="R10" s="1"/>
      <c r="S10" s="1"/>
      <c r="T10" s="1"/>
      <c r="U10" s="1"/>
      <c r="V10" s="1"/>
    </row>
    <row r="11" ht="15.75" customHeight="1">
      <c r="A11" s="9"/>
      <c r="B11" s="10"/>
      <c r="C11" s="10"/>
      <c r="D11" s="7"/>
      <c r="E11" s="1"/>
      <c r="F11" s="4" t="str">
        <f>B10</f>
        <v>20X1.11.5.</v>
      </c>
      <c r="G11" s="11"/>
      <c r="H11" s="8"/>
      <c r="I11" s="12"/>
      <c r="J11" s="8"/>
      <c r="K11" s="8"/>
      <c r="L11" s="12"/>
      <c r="M11" s="4"/>
      <c r="N11" s="1"/>
      <c r="O11" s="1"/>
      <c r="P11" s="1"/>
      <c r="Q11" s="1"/>
      <c r="R11" s="1"/>
      <c r="S11" s="1"/>
      <c r="T11" s="1"/>
      <c r="U11" s="1"/>
      <c r="V11" s="1"/>
    </row>
    <row r="12" ht="15.75" customHeight="1">
      <c r="A12" s="9"/>
      <c r="B12" s="10"/>
      <c r="C12" s="10"/>
      <c r="D12" s="7"/>
      <c r="E12" s="1"/>
      <c r="F12" s="4"/>
      <c r="G12" s="11"/>
      <c r="H12" s="13" t="s">
        <v>5</v>
      </c>
      <c r="I12" s="14">
        <v>1000.0</v>
      </c>
      <c r="J12" s="15"/>
      <c r="K12" s="15" t="s">
        <v>12</v>
      </c>
      <c r="L12" s="16">
        <v>1000.0</v>
      </c>
      <c r="M12" s="17"/>
      <c r="N12" s="1"/>
      <c r="O12" s="1"/>
      <c r="P12" s="1"/>
      <c r="Q12" s="1"/>
      <c r="R12" s="1"/>
      <c r="S12" s="1"/>
      <c r="T12" s="1"/>
      <c r="U12" s="1"/>
      <c r="V12" s="1"/>
    </row>
    <row r="13" ht="15.75" customHeight="1">
      <c r="A13" s="9"/>
      <c r="B13" s="10" t="s">
        <v>13</v>
      </c>
      <c r="C13" s="10" t="s">
        <v>14</v>
      </c>
      <c r="D13" s="7"/>
      <c r="E13" s="1"/>
      <c r="F13" s="4"/>
      <c r="G13" s="11"/>
      <c r="H13" s="18"/>
      <c r="I13" s="19"/>
      <c r="J13" s="18"/>
      <c r="K13" s="18"/>
      <c r="L13" s="19"/>
      <c r="M13" s="4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9"/>
      <c r="B14" s="10"/>
      <c r="C14" s="10"/>
      <c r="D14" s="7"/>
      <c r="E14" s="1"/>
      <c r="F14" s="4" t="str">
        <f>B13</f>
        <v>20X1.11.20.</v>
      </c>
      <c r="G14" s="11"/>
      <c r="H14" s="8"/>
      <c r="I14" s="12"/>
      <c r="J14" s="8"/>
      <c r="K14" s="8"/>
      <c r="L14" s="12"/>
      <c r="M14" s="4"/>
      <c r="N14" s="1"/>
      <c r="O14" s="1"/>
      <c r="P14" s="1"/>
      <c r="Q14" s="1"/>
      <c r="R14" s="1"/>
      <c r="S14" s="1"/>
      <c r="T14" s="1"/>
      <c r="U14" s="1"/>
      <c r="V14" s="1"/>
    </row>
    <row r="15" ht="15.75" customHeight="1">
      <c r="A15" s="9"/>
      <c r="B15" s="10"/>
      <c r="C15" s="10"/>
      <c r="D15" s="7"/>
      <c r="E15" s="1"/>
      <c r="F15" s="4"/>
      <c r="G15" s="11"/>
      <c r="H15" s="13" t="s">
        <v>15</v>
      </c>
      <c r="I15" s="14">
        <v>2000.0</v>
      </c>
      <c r="J15" s="15"/>
      <c r="K15" s="15" t="s">
        <v>5</v>
      </c>
      <c r="L15" s="16">
        <v>2000.0</v>
      </c>
      <c r="M15" s="17"/>
      <c r="N15" s="1"/>
      <c r="O15" s="1"/>
      <c r="P15" s="1"/>
      <c r="Q15" s="1"/>
      <c r="R15" s="1"/>
      <c r="S15" s="1"/>
      <c r="T15" s="1"/>
      <c r="U15" s="1"/>
      <c r="V15" s="1"/>
    </row>
    <row r="16" ht="15.75" customHeight="1">
      <c r="A16" s="9"/>
      <c r="B16" s="10" t="s">
        <v>16</v>
      </c>
      <c r="C16" s="10" t="s">
        <v>17</v>
      </c>
      <c r="D16" s="7"/>
      <c r="E16" s="1"/>
      <c r="F16" s="4"/>
      <c r="G16" s="11"/>
      <c r="H16" s="18"/>
      <c r="I16" s="19"/>
      <c r="J16" s="18"/>
      <c r="K16" s="18"/>
      <c r="L16" s="19"/>
      <c r="M16" s="4"/>
      <c r="N16" s="1"/>
      <c r="O16" s="1"/>
      <c r="P16" s="1"/>
      <c r="Q16" s="1"/>
      <c r="R16" s="1"/>
      <c r="S16" s="1"/>
      <c r="T16" s="1"/>
      <c r="U16" s="1"/>
      <c r="V16" s="1"/>
    </row>
    <row r="17" ht="15.75" customHeight="1">
      <c r="A17" s="9"/>
      <c r="B17" s="10"/>
      <c r="C17" s="10"/>
      <c r="D17" s="7"/>
      <c r="E17" s="1"/>
      <c r="F17" s="4" t="str">
        <f>B16</f>
        <v>20X1.11.25.</v>
      </c>
      <c r="G17" s="11"/>
      <c r="H17" s="8"/>
      <c r="I17" s="12"/>
      <c r="J17" s="8"/>
      <c r="K17" s="8"/>
      <c r="L17" s="12"/>
      <c r="M17" s="4"/>
      <c r="N17" s="1"/>
      <c r="O17" s="1"/>
      <c r="P17" s="1"/>
      <c r="Q17" s="1"/>
      <c r="R17" s="1"/>
      <c r="S17" s="1"/>
      <c r="T17" s="1"/>
      <c r="U17" s="1"/>
      <c r="V17" s="1"/>
    </row>
    <row r="18" ht="15.75" customHeight="1">
      <c r="A18" s="9"/>
      <c r="B18" s="10"/>
      <c r="C18" s="10"/>
      <c r="D18" s="7"/>
      <c r="E18" s="1"/>
      <c r="F18" s="4"/>
      <c r="G18" s="11"/>
      <c r="H18" s="13" t="s">
        <v>18</v>
      </c>
      <c r="I18" s="14">
        <v>40.0</v>
      </c>
      <c r="J18" s="15"/>
      <c r="K18" s="15" t="s">
        <v>5</v>
      </c>
      <c r="L18" s="16">
        <v>40.0</v>
      </c>
      <c r="M18" s="17"/>
      <c r="N18" s="1"/>
      <c r="O18" s="1"/>
      <c r="P18" s="1"/>
      <c r="Q18" s="1"/>
      <c r="R18" s="1"/>
      <c r="S18" s="1"/>
      <c r="T18" s="1"/>
      <c r="U18" s="1"/>
      <c r="V18" s="1"/>
    </row>
    <row r="19" ht="15.75" customHeight="1">
      <c r="A19" s="9"/>
      <c r="B19" s="10" t="s">
        <v>19</v>
      </c>
      <c r="C19" s="10" t="s">
        <v>20</v>
      </c>
      <c r="D19" s="7"/>
      <c r="E19" s="1"/>
      <c r="F19" s="4"/>
      <c r="G19" s="11"/>
      <c r="H19" s="18"/>
      <c r="I19" s="19"/>
      <c r="J19" s="18"/>
      <c r="K19" s="18"/>
      <c r="L19" s="19"/>
      <c r="M19" s="4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9"/>
      <c r="B20" s="10"/>
      <c r="C20" s="10"/>
      <c r="D20" s="7"/>
      <c r="E20" s="1"/>
      <c r="F20" s="4" t="str">
        <f>B19</f>
        <v>20X1.12.7.</v>
      </c>
      <c r="G20" s="11"/>
      <c r="H20" s="4"/>
      <c r="I20" s="20"/>
      <c r="J20" s="4"/>
      <c r="K20" s="4"/>
      <c r="L20" s="20"/>
      <c r="M20" s="4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9"/>
      <c r="B21" s="10"/>
      <c r="C21" s="10"/>
      <c r="D21" s="7"/>
      <c r="E21" s="1"/>
      <c r="F21" s="4"/>
      <c r="G21" s="11"/>
      <c r="H21" s="13" t="s">
        <v>5</v>
      </c>
      <c r="I21" s="21">
        <v>5000.0</v>
      </c>
      <c r="J21" s="15"/>
      <c r="K21" s="15" t="s">
        <v>21</v>
      </c>
      <c r="L21" s="22">
        <v>5000.0</v>
      </c>
      <c r="M21" s="4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9"/>
      <c r="B22" s="10" t="s">
        <v>22</v>
      </c>
      <c r="C22" s="23" t="s">
        <v>23</v>
      </c>
      <c r="D22" s="7"/>
      <c r="E22" s="1"/>
      <c r="F22" s="4"/>
      <c r="G22" s="11"/>
      <c r="H22" s="24"/>
      <c r="I22" s="25"/>
      <c r="J22" s="24"/>
      <c r="K22" s="24"/>
      <c r="L22" s="25"/>
      <c r="M22" s="4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9"/>
      <c r="B23" s="10"/>
      <c r="C23" s="10"/>
      <c r="D23" s="7"/>
      <c r="E23" s="1"/>
      <c r="F23" s="4" t="str">
        <f>B22</f>
        <v>20X1.12.10.</v>
      </c>
      <c r="G23" s="11"/>
      <c r="H23" s="4"/>
      <c r="I23" s="4"/>
      <c r="J23" s="4"/>
      <c r="K23" s="4"/>
      <c r="L23" s="4"/>
      <c r="M23" s="4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9"/>
      <c r="B24" s="10"/>
      <c r="C24" s="10"/>
      <c r="D24" s="7"/>
      <c r="E24" s="1"/>
      <c r="F24" s="4"/>
      <c r="G24" s="11"/>
      <c r="H24" s="26" t="s">
        <v>24</v>
      </c>
      <c r="I24" s="21">
        <v>1000.0</v>
      </c>
      <c r="J24" s="15"/>
      <c r="K24" s="15" t="s">
        <v>25</v>
      </c>
      <c r="L24" s="22">
        <v>1000.0</v>
      </c>
      <c r="M24" s="4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9"/>
      <c r="B25" s="10" t="s">
        <v>26</v>
      </c>
      <c r="C25" s="23" t="s">
        <v>27</v>
      </c>
      <c r="D25" s="7"/>
      <c r="E25" s="1"/>
      <c r="F25" s="4"/>
      <c r="G25" s="11"/>
      <c r="H25" s="4"/>
      <c r="I25" s="4"/>
      <c r="J25" s="4"/>
      <c r="K25" s="4"/>
      <c r="L25" s="4"/>
      <c r="M25" s="4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9"/>
      <c r="B26" s="10"/>
      <c r="C26" s="10"/>
      <c r="D26" s="7"/>
      <c r="E26" s="1"/>
      <c r="F26" s="4" t="str">
        <f>B25</f>
        <v>20X1.12.20.</v>
      </c>
      <c r="G26" s="11"/>
      <c r="H26" s="24"/>
      <c r="I26" s="25"/>
      <c r="J26" s="24"/>
      <c r="K26" s="24"/>
      <c r="L26" s="25"/>
      <c r="M26" s="4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9"/>
      <c r="B27" s="10"/>
      <c r="C27" s="10"/>
      <c r="D27" s="7"/>
      <c r="E27" s="1"/>
      <c r="F27" s="4"/>
      <c r="G27" s="11"/>
      <c r="H27" s="13" t="s">
        <v>15</v>
      </c>
      <c r="I27" s="21">
        <v>2000.0</v>
      </c>
      <c r="J27" s="15"/>
      <c r="K27" s="15" t="s">
        <v>5</v>
      </c>
      <c r="L27" s="22">
        <v>2000.0</v>
      </c>
      <c r="M27" s="4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9"/>
      <c r="B28" s="10" t="s">
        <v>28</v>
      </c>
      <c r="C28" s="10" t="s">
        <v>17</v>
      </c>
      <c r="D28" s="7"/>
      <c r="E28" s="1"/>
      <c r="F28" s="4"/>
      <c r="G28" s="4"/>
      <c r="H28" s="4"/>
      <c r="I28" s="4"/>
      <c r="J28" s="4"/>
      <c r="K28" s="4"/>
      <c r="L28" s="4"/>
      <c r="M28" s="4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1"/>
      <c r="B29" s="27"/>
      <c r="C29" s="27"/>
      <c r="D29" s="1"/>
      <c r="E29" s="1"/>
      <c r="F29" s="4" t="str">
        <f>B28</f>
        <v>20X1.12.25.</v>
      </c>
      <c r="G29" s="4"/>
      <c r="H29" s="4"/>
      <c r="I29" s="4"/>
      <c r="J29" s="4"/>
      <c r="K29" s="4"/>
      <c r="L29" s="4"/>
      <c r="M29" s="4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1"/>
      <c r="B30" s="1"/>
      <c r="C30" s="1"/>
      <c r="D30" s="1"/>
      <c r="E30" s="1"/>
      <c r="F30" s="4"/>
      <c r="G30" s="4"/>
      <c r="H30" s="13" t="s">
        <v>18</v>
      </c>
      <c r="I30" s="15">
        <v>40.0</v>
      </c>
      <c r="J30" s="15"/>
      <c r="K30" s="15" t="s">
        <v>5</v>
      </c>
      <c r="L30" s="28">
        <v>40.0</v>
      </c>
      <c r="M30" s="4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1"/>
      <c r="B31" s="1"/>
      <c r="C31" s="1"/>
      <c r="D31" s="1"/>
      <c r="E31" s="1"/>
      <c r="F31" s="4"/>
      <c r="G31" s="4"/>
      <c r="H31" s="4"/>
      <c r="I31" s="4"/>
      <c r="J31" s="4"/>
      <c r="K31" s="4"/>
      <c r="L31" s="4"/>
      <c r="M31" s="4"/>
      <c r="N31" s="1"/>
      <c r="O31" s="1"/>
      <c r="P31" s="1"/>
      <c r="Q31" s="1"/>
      <c r="R31" s="1"/>
      <c r="S31" s="1"/>
      <c r="T31" s="1"/>
      <c r="U31" s="1"/>
      <c r="V31" s="1"/>
    </row>
    <row r="32" ht="15.75" hidden="1" customHeight="1">
      <c r="A32" s="1"/>
      <c r="B32" s="1"/>
      <c r="C32" s="1"/>
      <c r="D32" s="1"/>
      <c r="E32" s="1"/>
      <c r="F32" s="4"/>
      <c r="G32" s="4"/>
      <c r="H32" s="4"/>
      <c r="I32" s="4"/>
      <c r="J32" s="4"/>
      <c r="K32" s="4"/>
      <c r="L32" s="4"/>
      <c r="M32" s="4"/>
      <c r="N32" s="1"/>
      <c r="O32" s="1"/>
      <c r="P32" s="1"/>
      <c r="Q32" s="1"/>
      <c r="R32" s="1"/>
      <c r="S32" s="1"/>
      <c r="T32" s="1"/>
      <c r="U32" s="1"/>
      <c r="V32" s="1"/>
    </row>
    <row r="33" ht="15.75" hidden="1" customHeight="1">
      <c r="A33" s="1"/>
      <c r="B33" s="1"/>
      <c r="C33" s="1"/>
      <c r="D33" s="1"/>
      <c r="E33" s="1"/>
      <c r="F33" s="4"/>
      <c r="G33" s="4"/>
      <c r="H33" s="4"/>
      <c r="I33" s="4"/>
      <c r="J33" s="4"/>
      <c r="K33" s="4"/>
      <c r="L33" s="4"/>
      <c r="M33" s="4"/>
      <c r="N33" s="1"/>
      <c r="O33" s="1"/>
      <c r="P33" s="1"/>
      <c r="Q33" s="1"/>
      <c r="R33" s="1"/>
      <c r="S33" s="1"/>
      <c r="T33" s="1"/>
      <c r="U33" s="1"/>
      <c r="V33" s="1"/>
    </row>
    <row r="34" ht="15.75" hidden="1" customHeight="1">
      <c r="A34" s="1"/>
      <c r="B34" s="1"/>
      <c r="C34" s="1"/>
      <c r="D34" s="1"/>
      <c r="E34" s="1"/>
      <c r="F34" s="4"/>
      <c r="G34" s="4"/>
      <c r="H34" s="4"/>
      <c r="I34" s="4"/>
      <c r="J34" s="4"/>
      <c r="K34" s="4"/>
      <c r="L34" s="4"/>
      <c r="M34" s="4"/>
      <c r="N34" s="1"/>
      <c r="O34" s="1"/>
      <c r="P34" s="1"/>
      <c r="Q34" s="1"/>
      <c r="R34" s="1"/>
      <c r="S34" s="1"/>
      <c r="T34" s="1"/>
      <c r="U34" s="1"/>
      <c r="V34" s="1"/>
    </row>
    <row r="35" ht="15.75" hidden="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hidden="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1"/>
      <c r="B38" s="1" t="s">
        <v>29</v>
      </c>
      <c r="C38" s="1" t="s">
        <v>30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"/>
      <c r="B40" s="1"/>
      <c r="C40" s="29" t="s">
        <v>31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 t="s">
        <v>32</v>
      </c>
      <c r="O40" s="29"/>
      <c r="P40" s="30"/>
      <c r="Q40" s="30"/>
      <c r="R40" s="30"/>
      <c r="S40" s="30"/>
      <c r="T40" s="30"/>
      <c r="U40" s="29"/>
      <c r="V40" s="1"/>
    </row>
    <row r="41" ht="15.75" customHeight="1">
      <c r="A41" s="1"/>
      <c r="B41" s="1"/>
      <c r="C41" s="29" t="s">
        <v>33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31"/>
      <c r="P41" s="32" t="str">
        <f>H5</f>
        <v>Cash</v>
      </c>
      <c r="Q41" s="33">
        <f>I5+I9+I12+I21</f>
        <v>35000</v>
      </c>
      <c r="R41" s="34"/>
      <c r="S41" s="34" t="str">
        <f t="shared" ref="S41:T41" si="1">K5</f>
        <v>Capital Stock</v>
      </c>
      <c r="T41" s="35">
        <f t="shared" si="1"/>
        <v>20000</v>
      </c>
      <c r="U41" s="36"/>
      <c r="V41" s="1"/>
    </row>
    <row r="42" ht="15.75" customHeight="1">
      <c r="A42" s="1"/>
      <c r="B42" s="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31"/>
      <c r="P42" s="37" t="str">
        <f>H15</f>
        <v>Salary Expense</v>
      </c>
      <c r="Q42" s="38">
        <f>I15+I27</f>
        <v>4000</v>
      </c>
      <c r="R42" s="29"/>
      <c r="S42" s="29" t="str">
        <f t="shared" ref="S42:T42" si="2">K9</f>
        <v>Bank Loan</v>
      </c>
      <c r="T42" s="39">
        <f t="shared" si="2"/>
        <v>9000</v>
      </c>
      <c r="U42" s="36"/>
      <c r="V42" s="1"/>
    </row>
    <row r="43" ht="15.75" customHeight="1">
      <c r="A43" s="1"/>
      <c r="B43" s="1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29"/>
      <c r="N43" s="29"/>
      <c r="O43" s="31"/>
      <c r="P43" s="37" t="str">
        <f>H18</f>
        <v>Interest Expense</v>
      </c>
      <c r="Q43" s="38">
        <f>I18+I30</f>
        <v>80</v>
      </c>
      <c r="R43" s="29"/>
      <c r="S43" s="29" t="str">
        <f>K12</f>
        <v>Revenue</v>
      </c>
      <c r="T43" s="39">
        <f>L12+L21+L24</f>
        <v>7000</v>
      </c>
      <c r="U43" s="36"/>
      <c r="V43" s="1"/>
    </row>
    <row r="44" ht="15.75" customHeight="1">
      <c r="A44" s="1"/>
      <c r="B44" s="1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29"/>
      <c r="N44" s="29"/>
      <c r="O44" s="31"/>
      <c r="P44" s="40" t="str">
        <f t="shared" ref="P44:Q44" si="3">H24</f>
        <v>Receivable</v>
      </c>
      <c r="Q44" s="41">
        <f t="shared" si="3"/>
        <v>1000</v>
      </c>
      <c r="R44" s="42"/>
      <c r="S44" s="42" t="str">
        <f>K15</f>
        <v>Cash</v>
      </c>
      <c r="T44" s="43">
        <f>L15+L18+L27+L30</f>
        <v>4080</v>
      </c>
      <c r="U44" s="36"/>
      <c r="V44" s="1"/>
    </row>
    <row r="45" ht="15.75" customHeight="1">
      <c r="A45" s="1"/>
      <c r="B45" s="1"/>
      <c r="C45" s="1"/>
      <c r="D45" s="1"/>
      <c r="E45" s="1"/>
      <c r="F45" s="1"/>
      <c r="G45" s="9"/>
      <c r="H45" s="1"/>
      <c r="I45" s="1"/>
      <c r="J45" s="1"/>
      <c r="K45" s="1"/>
      <c r="L45" s="1"/>
      <c r="M45" s="7"/>
      <c r="N45" s="1"/>
      <c r="O45" s="1"/>
      <c r="P45" s="27"/>
      <c r="Q45" s="27"/>
      <c r="R45" s="27"/>
      <c r="S45" s="27"/>
      <c r="T45" s="27"/>
      <c r="U45" s="1"/>
      <c r="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1"/>
      <c r="B47" s="1"/>
      <c r="C47" s="1"/>
      <c r="D47" s="1"/>
      <c r="E47" s="1"/>
      <c r="F47" s="1"/>
      <c r="G47" s="9"/>
      <c r="H47" s="1"/>
      <c r="I47" s="1"/>
      <c r="J47" s="1"/>
      <c r="K47" s="1"/>
      <c r="L47" s="1"/>
      <c r="M47" s="7"/>
      <c r="N47" s="29" t="s">
        <v>34</v>
      </c>
      <c r="O47" s="1"/>
      <c r="P47" s="1"/>
      <c r="Q47" s="1"/>
      <c r="R47" s="1"/>
      <c r="S47" s="1"/>
      <c r="T47" s="1"/>
      <c r="U47" s="1"/>
      <c r="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44" t="s">
        <v>35</v>
      </c>
      <c r="O48" s="1"/>
      <c r="P48" s="1"/>
      <c r="Q48" s="1"/>
      <c r="R48" s="1"/>
      <c r="S48" s="1"/>
      <c r="T48" s="1"/>
      <c r="U48" s="1"/>
      <c r="V48" s="1"/>
    </row>
    <row r="49" ht="15.75" customHeight="1">
      <c r="A49" s="1"/>
      <c r="B49" s="1"/>
      <c r="C49" s="1"/>
      <c r="D49" s="1"/>
      <c r="E49" s="1"/>
      <c r="F49" s="1"/>
      <c r="G49" s="9"/>
      <c r="H49" s="1"/>
      <c r="I49" s="1"/>
      <c r="J49" s="1"/>
      <c r="K49" s="1"/>
      <c r="L49" s="1"/>
      <c r="M49" s="7"/>
      <c r="N49" s="1"/>
      <c r="O49" s="1"/>
      <c r="P49" s="32" t="s">
        <v>5</v>
      </c>
      <c r="Q49" s="33">
        <f>Q41-T44</f>
        <v>30920</v>
      </c>
      <c r="R49" s="34"/>
      <c r="S49" s="34" t="s">
        <v>6</v>
      </c>
      <c r="T49" s="35">
        <v>20000.0</v>
      </c>
      <c r="U49" s="1"/>
      <c r="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7" t="s">
        <v>15</v>
      </c>
      <c r="Q50" s="38">
        <v>4000.0</v>
      </c>
      <c r="R50" s="29"/>
      <c r="S50" s="29" t="s">
        <v>9</v>
      </c>
      <c r="T50" s="39">
        <v>9000.0</v>
      </c>
      <c r="U50" s="1"/>
      <c r="V50" s="1"/>
    </row>
    <row r="51" ht="15.75" customHeight="1">
      <c r="A51" s="1"/>
      <c r="B51" s="1"/>
      <c r="C51" s="1"/>
      <c r="D51" s="1"/>
      <c r="E51" s="1"/>
      <c r="F51" s="1"/>
      <c r="G51" s="9"/>
      <c r="H51" s="1"/>
      <c r="I51" s="1"/>
      <c r="J51" s="1"/>
      <c r="K51" s="1"/>
      <c r="L51" s="1"/>
      <c r="M51" s="7"/>
      <c r="N51" s="1"/>
      <c r="O51" s="1"/>
      <c r="P51" s="37" t="s">
        <v>18</v>
      </c>
      <c r="Q51" s="38">
        <v>80.0</v>
      </c>
      <c r="R51" s="29"/>
      <c r="S51" s="29" t="s">
        <v>12</v>
      </c>
      <c r="T51" s="39">
        <v>7000.0</v>
      </c>
      <c r="U51" s="1"/>
      <c r="V51" s="1"/>
    </row>
    <row r="52" ht="15.75" customHeight="1">
      <c r="A52" s="1"/>
      <c r="B52" s="1"/>
      <c r="C52" s="1"/>
      <c r="D52" s="1"/>
      <c r="E52" s="1"/>
      <c r="F52" s="1"/>
      <c r="G52" s="1"/>
      <c r="H52" s="45"/>
      <c r="I52" s="45"/>
      <c r="J52" s="45"/>
      <c r="K52" s="45"/>
      <c r="L52" s="45"/>
      <c r="M52" s="1"/>
      <c r="N52" s="1"/>
      <c r="O52" s="1"/>
      <c r="P52" s="40" t="s">
        <v>36</v>
      </c>
      <c r="Q52" s="41">
        <v>1000.0</v>
      </c>
      <c r="R52" s="42"/>
      <c r="S52" s="42"/>
      <c r="T52" s="43"/>
      <c r="U52" s="1"/>
      <c r="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1"/>
      <c r="B57" s="1"/>
      <c r="C57" s="29" t="s">
        <v>37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 t="s">
        <v>38</v>
      </c>
      <c r="O57" s="1"/>
      <c r="P57" s="1"/>
      <c r="Q57" s="1"/>
      <c r="R57" s="1"/>
      <c r="S57" s="1"/>
      <c r="T57" s="1"/>
      <c r="U57" s="1"/>
      <c r="V57" s="1"/>
    </row>
    <row r="58" ht="15.75" customHeight="1">
      <c r="A58" s="1"/>
      <c r="B58" s="1"/>
      <c r="C58" s="29" t="s">
        <v>39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46" t="str">
        <f t="shared" ref="P58:P59" si="4">P50</f>
        <v>Salary Expense</v>
      </c>
      <c r="Q58" s="1"/>
      <c r="R58" s="1"/>
      <c r="S58" s="1"/>
      <c r="T58" s="1"/>
      <c r="U58" s="1"/>
      <c r="V58" s="1"/>
    </row>
    <row r="59" ht="15.75" customHeight="1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46" t="str">
        <f t="shared" si="4"/>
        <v>Interest Expense</v>
      </c>
      <c r="Q59" s="1"/>
      <c r="R59" s="1"/>
      <c r="S59" s="1"/>
      <c r="T59" s="1"/>
      <c r="U59" s="1"/>
      <c r="V59" s="1"/>
    </row>
    <row r="60" ht="15.75" customHeight="1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46" t="str">
        <f>S51</f>
        <v>Revenue</v>
      </c>
      <c r="Q60" s="1"/>
      <c r="R60" s="1"/>
      <c r="S60" s="1"/>
      <c r="T60" s="1"/>
      <c r="U60" s="1"/>
      <c r="V60" s="1"/>
    </row>
    <row r="61" ht="15.75" customHeight="1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 t="s">
        <v>40</v>
      </c>
      <c r="O63" s="1"/>
      <c r="P63" s="1"/>
      <c r="Q63" s="1"/>
      <c r="R63" s="1"/>
      <c r="S63" s="1"/>
      <c r="T63" s="1"/>
      <c r="U63" s="1"/>
      <c r="V63" s="1"/>
    </row>
    <row r="64" ht="15.75" customHeight="1">
      <c r="A64" s="1"/>
      <c r="B64" s="1"/>
      <c r="C64" s="29" t="s">
        <v>41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47"/>
      <c r="Q64" s="47" t="s">
        <v>42</v>
      </c>
      <c r="R64" s="47"/>
      <c r="S64" s="1"/>
      <c r="T64" s="1"/>
      <c r="U64" s="1"/>
      <c r="V64" s="1"/>
    </row>
    <row r="65" ht="15.75" customHeight="1">
      <c r="A65" s="1"/>
      <c r="B65" s="1"/>
      <c r="C65" s="29" t="s">
        <v>43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47"/>
      <c r="Q65" s="47" t="s">
        <v>44</v>
      </c>
      <c r="R65" s="47"/>
      <c r="S65" s="1"/>
      <c r="T65" s="1"/>
      <c r="U65" s="1"/>
      <c r="V65" s="1"/>
    </row>
    <row r="66" ht="15.75" customHeight="1">
      <c r="A66" s="1"/>
      <c r="B66" s="1"/>
      <c r="C66" s="29" t="s">
        <v>45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47"/>
      <c r="Q66" s="47" t="s">
        <v>46</v>
      </c>
      <c r="R66" s="47"/>
      <c r="S66" s="1"/>
      <c r="T66" s="1"/>
      <c r="U66" s="1"/>
      <c r="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47"/>
      <c r="Q67" s="47"/>
      <c r="R67" s="47"/>
      <c r="S67" s="1"/>
      <c r="T67" s="1"/>
      <c r="U67" s="1"/>
      <c r="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47" t="s">
        <v>12</v>
      </c>
      <c r="Q68" s="47"/>
      <c r="R68" s="48">
        <f>T51</f>
        <v>7000</v>
      </c>
      <c r="S68" s="1"/>
      <c r="T68" s="1"/>
      <c r="U68" s="1"/>
      <c r="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47" t="s">
        <v>47</v>
      </c>
      <c r="Q69" s="47"/>
      <c r="R69" s="48">
        <f t="shared" ref="R69:R70" si="5">Q50</f>
        <v>4000</v>
      </c>
      <c r="S69" s="1"/>
      <c r="T69" s="1"/>
      <c r="U69" s="1"/>
      <c r="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47" t="s">
        <v>18</v>
      </c>
      <c r="Q70" s="47"/>
      <c r="R70" s="48">
        <f t="shared" si="5"/>
        <v>80</v>
      </c>
      <c r="S70" s="1"/>
      <c r="T70" s="1"/>
      <c r="U70" s="1"/>
      <c r="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47"/>
      <c r="Q71" s="47"/>
      <c r="R71" s="47"/>
      <c r="S71" s="1"/>
      <c r="T71" s="1"/>
      <c r="U71" s="1"/>
      <c r="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47" t="s">
        <v>48</v>
      </c>
      <c r="Q72" s="47"/>
      <c r="R72" s="48">
        <f>R68-R69-R70</f>
        <v>2920</v>
      </c>
      <c r="S72" s="1"/>
      <c r="T72" s="1"/>
      <c r="U72" s="1"/>
      <c r="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1"/>
      <c r="B76" s="1"/>
      <c r="C76" s="1"/>
      <c r="D76" s="1"/>
      <c r="E76" s="1"/>
      <c r="F76" s="1"/>
      <c r="G76" s="3" t="s">
        <v>49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1"/>
      <c r="B77" s="1"/>
      <c r="C77" s="29" t="s">
        <v>50</v>
      </c>
      <c r="D77" s="1"/>
      <c r="E77" s="1"/>
      <c r="F77" s="1"/>
      <c r="G77" s="1" t="s">
        <v>51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1"/>
      <c r="B78" s="1"/>
      <c r="C78" s="29" t="s">
        <v>52</v>
      </c>
      <c r="D78" s="1"/>
      <c r="E78" s="1"/>
      <c r="F78" s="1"/>
      <c r="G78" s="1"/>
      <c r="H78" s="46" t="s">
        <v>12</v>
      </c>
      <c r="I78" s="49">
        <f>T51</f>
        <v>7000</v>
      </c>
      <c r="J78" s="46"/>
      <c r="K78" s="46" t="s">
        <v>15</v>
      </c>
      <c r="L78" s="49">
        <f t="shared" ref="L78:L79" si="6">Q50</f>
        <v>4000</v>
      </c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1"/>
      <c r="B79" s="1"/>
      <c r="C79" s="29" t="s">
        <v>53</v>
      </c>
      <c r="D79" s="1"/>
      <c r="E79" s="1"/>
      <c r="F79" s="1"/>
      <c r="G79" s="1"/>
      <c r="H79" s="46"/>
      <c r="I79" s="46"/>
      <c r="J79" s="46"/>
      <c r="K79" s="46" t="s">
        <v>18</v>
      </c>
      <c r="L79" s="49">
        <f t="shared" si="6"/>
        <v>80</v>
      </c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1"/>
      <c r="B80" s="1"/>
      <c r="C80" s="1"/>
      <c r="D80" s="1"/>
      <c r="E80" s="1"/>
      <c r="F80" s="1"/>
      <c r="G80" s="1"/>
      <c r="H80" s="46"/>
      <c r="I80" s="46"/>
      <c r="J80" s="46"/>
      <c r="K80" s="46" t="s">
        <v>54</v>
      </c>
      <c r="L80" s="49">
        <f>I78-L78-L79</f>
        <v>2920</v>
      </c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1"/>
      <c r="B81" s="1"/>
      <c r="C81" s="1"/>
      <c r="D81" s="1"/>
      <c r="E81" s="1"/>
      <c r="F81" s="1"/>
      <c r="G81" s="1"/>
      <c r="H81" s="44" t="s">
        <v>55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1"/>
      <c r="B83" s="1"/>
      <c r="C83" s="29" t="s">
        <v>56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44" t="s">
        <v>57</v>
      </c>
      <c r="O83" s="2"/>
      <c r="P83" s="2"/>
      <c r="Q83" s="2"/>
      <c r="R83" s="2"/>
      <c r="S83" s="2"/>
      <c r="T83" s="2"/>
      <c r="U83" s="2"/>
      <c r="V83" s="1"/>
    </row>
    <row r="84" ht="15.75" customHeight="1">
      <c r="A84" s="1"/>
      <c r="B84" s="1"/>
      <c r="C84" s="29" t="s">
        <v>58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9"/>
      <c r="O84" s="50"/>
      <c r="P84" s="51"/>
      <c r="Q84" s="51"/>
      <c r="R84" s="51"/>
      <c r="S84" s="51"/>
      <c r="T84" s="51"/>
      <c r="U84" s="52"/>
      <c r="V84" s="7"/>
    </row>
    <row r="85" ht="15.75" customHeight="1">
      <c r="A85" s="1"/>
      <c r="B85" s="1"/>
      <c r="C85" s="29" t="s">
        <v>59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9"/>
      <c r="O85" s="53"/>
      <c r="P85" s="32" t="s">
        <v>5</v>
      </c>
      <c r="Q85" s="33">
        <f t="shared" ref="Q85:Q88" si="7">Q49</f>
        <v>30920</v>
      </c>
      <c r="R85" s="34"/>
      <c r="S85" s="34" t="s">
        <v>6</v>
      </c>
      <c r="T85" s="35">
        <f t="shared" ref="T85:T87" si="8">T49</f>
        <v>20000</v>
      </c>
      <c r="U85" s="54"/>
      <c r="V85" s="7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9"/>
      <c r="O86" s="53"/>
      <c r="P86" s="37" t="s">
        <v>15</v>
      </c>
      <c r="Q86" s="38">
        <f t="shared" si="7"/>
        <v>4000</v>
      </c>
      <c r="R86" s="29"/>
      <c r="S86" s="29" t="s">
        <v>9</v>
      </c>
      <c r="T86" s="39">
        <f t="shared" si="8"/>
        <v>9000</v>
      </c>
      <c r="U86" s="54"/>
      <c r="V86" s="7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9"/>
      <c r="O87" s="53"/>
      <c r="P87" s="37" t="s">
        <v>18</v>
      </c>
      <c r="Q87" s="38">
        <f t="shared" si="7"/>
        <v>80</v>
      </c>
      <c r="R87" s="29"/>
      <c r="S87" s="29" t="s">
        <v>12</v>
      </c>
      <c r="T87" s="39">
        <f t="shared" si="8"/>
        <v>7000</v>
      </c>
      <c r="U87" s="54"/>
      <c r="V87" s="7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9"/>
      <c r="O88" s="53"/>
      <c r="P88" s="40" t="s">
        <v>36</v>
      </c>
      <c r="Q88" s="41">
        <f t="shared" si="7"/>
        <v>1000</v>
      </c>
      <c r="R88" s="42"/>
      <c r="S88" s="42"/>
      <c r="T88" s="43"/>
      <c r="U88" s="54"/>
      <c r="V88" s="7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9"/>
      <c r="O89" s="53"/>
      <c r="P89" s="1"/>
      <c r="Q89" s="1"/>
      <c r="R89" s="1"/>
      <c r="S89" s="1"/>
      <c r="T89" s="1"/>
      <c r="U89" s="54"/>
      <c r="V89" s="7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9"/>
      <c r="O90" s="53"/>
      <c r="P90" s="1"/>
      <c r="Q90" s="1"/>
      <c r="R90" s="1"/>
      <c r="S90" s="1"/>
      <c r="T90" s="1"/>
      <c r="U90" s="54"/>
      <c r="V90" s="7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9"/>
      <c r="O91" s="53"/>
      <c r="P91" s="46" t="str">
        <f t="shared" ref="P91:Q91" si="9">H78</f>
        <v>Revenue</v>
      </c>
      <c r="Q91" s="49">
        <f t="shared" si="9"/>
        <v>7000</v>
      </c>
      <c r="R91" s="46"/>
      <c r="S91" s="46" t="str">
        <f t="shared" ref="S91:T91" si="10">K78</f>
        <v>Salary Expense</v>
      </c>
      <c r="T91" s="49">
        <f t="shared" si="10"/>
        <v>4000</v>
      </c>
      <c r="U91" s="54"/>
      <c r="V91" s="7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9"/>
      <c r="O92" s="53"/>
      <c r="P92" s="46"/>
      <c r="Q92" s="46"/>
      <c r="R92" s="46"/>
      <c r="S92" s="46" t="str">
        <f t="shared" ref="S92:T92" si="11">K79</f>
        <v>Interest Expense</v>
      </c>
      <c r="T92" s="49">
        <f t="shared" si="11"/>
        <v>80</v>
      </c>
      <c r="U92" s="54"/>
      <c r="V92" s="7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9"/>
      <c r="O93" s="53"/>
      <c r="P93" s="46"/>
      <c r="Q93" s="46"/>
      <c r="R93" s="46"/>
      <c r="S93" s="46" t="s">
        <v>54</v>
      </c>
      <c r="T93" s="49">
        <f>L80</f>
        <v>2920</v>
      </c>
      <c r="U93" s="54"/>
      <c r="V93" s="7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9"/>
      <c r="O94" s="53"/>
      <c r="P94" s="1"/>
      <c r="Q94" s="1"/>
      <c r="R94" s="1"/>
      <c r="S94" s="1"/>
      <c r="T94" s="1"/>
      <c r="U94" s="54"/>
      <c r="V94" s="7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9"/>
      <c r="O95" s="55"/>
      <c r="P95" s="56"/>
      <c r="Q95" s="56"/>
      <c r="R95" s="56"/>
      <c r="S95" s="56"/>
      <c r="T95" s="56"/>
      <c r="U95" s="57"/>
      <c r="V95" s="7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7"/>
      <c r="P96" s="27"/>
      <c r="Q96" s="27"/>
      <c r="R96" s="27"/>
      <c r="S96" s="27"/>
      <c r="T96" s="27"/>
      <c r="U96" s="27"/>
      <c r="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 t="s">
        <v>60</v>
      </c>
      <c r="O99" s="1"/>
      <c r="P99" s="2"/>
      <c r="Q99" s="2"/>
      <c r="R99" s="2"/>
      <c r="S99" s="2"/>
      <c r="T99" s="2"/>
      <c r="U99" s="1"/>
      <c r="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9"/>
      <c r="P100" s="50" t="str">
        <f t="shared" ref="P100:Q100" si="12">P85</f>
        <v>Cash</v>
      </c>
      <c r="Q100" s="58">
        <f t="shared" si="12"/>
        <v>30920</v>
      </c>
      <c r="R100" s="51"/>
      <c r="S100" s="51" t="str">
        <f t="shared" ref="S100:T100" si="13">S85</f>
        <v>Capital Stock</v>
      </c>
      <c r="T100" s="59">
        <f t="shared" si="13"/>
        <v>20000</v>
      </c>
      <c r="U100" s="7"/>
      <c r="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9"/>
      <c r="P101" s="53" t="str">
        <f t="shared" ref="P101:Q101" si="14">P88</f>
        <v>Receivables</v>
      </c>
      <c r="Q101" s="60">
        <f t="shared" si="14"/>
        <v>1000</v>
      </c>
      <c r="R101" s="1"/>
      <c r="S101" s="1" t="str">
        <f t="shared" ref="S101:T101" si="15">S86</f>
        <v>Bank Loan</v>
      </c>
      <c r="T101" s="61">
        <f t="shared" si="15"/>
        <v>9000</v>
      </c>
      <c r="U101" s="7"/>
      <c r="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9"/>
      <c r="P102" s="55"/>
      <c r="Q102" s="56"/>
      <c r="R102" s="56"/>
      <c r="S102" s="56" t="str">
        <f t="shared" ref="S102:T102" si="16">S93</f>
        <v>earnings</v>
      </c>
      <c r="T102" s="62">
        <f t="shared" si="16"/>
        <v>2920</v>
      </c>
      <c r="U102" s="7"/>
      <c r="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7"/>
      <c r="Q103" s="27"/>
      <c r="R103" s="27"/>
      <c r="S103" s="27"/>
      <c r="T103" s="27"/>
      <c r="U103" s="1"/>
      <c r="V103" s="1"/>
    </row>
    <row r="104" ht="15.75" customHeight="1">
      <c r="A104" s="1"/>
      <c r="B104" s="1"/>
      <c r="C104" s="29" t="s">
        <v>61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1"/>
      <c r="B105" s="1"/>
      <c r="C105" s="29" t="s">
        <v>62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1"/>
      <c r="B106" s="1"/>
      <c r="C106" s="29" t="s">
        <v>63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 t="s">
        <v>64</v>
      </c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63"/>
      <c r="O107" s="63"/>
      <c r="P107" s="63" t="s">
        <v>65</v>
      </c>
      <c r="Q107" s="63"/>
      <c r="R107" s="63"/>
      <c r="S107" s="63"/>
      <c r="T107" s="63"/>
      <c r="U107" s="1"/>
      <c r="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63"/>
      <c r="O108" s="63"/>
      <c r="P108" s="63" t="s">
        <v>66</v>
      </c>
      <c r="Q108" s="63"/>
      <c r="R108" s="63"/>
      <c r="S108" s="63"/>
      <c r="T108" s="63"/>
      <c r="U108" s="1"/>
      <c r="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63"/>
      <c r="O109" s="63"/>
      <c r="P109" s="63" t="s">
        <v>67</v>
      </c>
      <c r="Q109" s="63"/>
      <c r="R109" s="63"/>
      <c r="S109" s="63"/>
      <c r="T109" s="63"/>
      <c r="U109" s="1"/>
      <c r="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63"/>
      <c r="O110" s="63"/>
      <c r="P110" s="63"/>
      <c r="Q110" s="63"/>
      <c r="R110" s="63"/>
      <c r="S110" s="63"/>
      <c r="T110" s="63"/>
      <c r="U110" s="1"/>
      <c r="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63"/>
      <c r="O111" s="63" t="s">
        <v>68</v>
      </c>
      <c r="P111" s="63" t="s">
        <v>68</v>
      </c>
      <c r="Q111" s="63"/>
      <c r="R111" s="63"/>
      <c r="S111" s="63" t="s">
        <v>69</v>
      </c>
      <c r="T111" s="63"/>
      <c r="U111" s="1"/>
      <c r="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63"/>
      <c r="O112" s="63"/>
      <c r="P112" s="63" t="s">
        <v>5</v>
      </c>
      <c r="Q112" s="64">
        <f t="shared" ref="Q112:Q113" si="17">Q100</f>
        <v>30920</v>
      </c>
      <c r="R112" s="63"/>
      <c r="S112" s="63" t="s">
        <v>9</v>
      </c>
      <c r="T112" s="65">
        <f>T101</f>
        <v>9000</v>
      </c>
      <c r="U112" s="1"/>
      <c r="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63"/>
      <c r="O113" s="63"/>
      <c r="P113" s="63" t="s">
        <v>36</v>
      </c>
      <c r="Q113" s="64">
        <f t="shared" si="17"/>
        <v>1000</v>
      </c>
      <c r="R113" s="63"/>
      <c r="S113" s="63" t="s">
        <v>70</v>
      </c>
      <c r="T113" s="64">
        <f>SUM(T112)</f>
        <v>9000</v>
      </c>
      <c r="U113" s="1"/>
      <c r="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63"/>
      <c r="O114" s="63"/>
      <c r="P114" s="63"/>
      <c r="Q114" s="63"/>
      <c r="R114" s="63"/>
      <c r="S114" s="63"/>
      <c r="T114" s="63"/>
      <c r="U114" s="1"/>
      <c r="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63"/>
      <c r="O115" s="63"/>
      <c r="P115" s="63"/>
      <c r="Q115" s="63"/>
      <c r="R115" s="63"/>
      <c r="S115" s="63" t="s">
        <v>71</v>
      </c>
      <c r="T115" s="63"/>
      <c r="U115" s="1"/>
      <c r="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63"/>
      <c r="O116" s="63"/>
      <c r="P116" s="63"/>
      <c r="Q116" s="63"/>
      <c r="R116" s="63"/>
      <c r="S116" s="65" t="s">
        <v>6</v>
      </c>
      <c r="T116" s="64">
        <f>T100</f>
        <v>20000</v>
      </c>
      <c r="U116" s="1"/>
      <c r="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63"/>
      <c r="O117" s="63"/>
      <c r="P117" s="63"/>
      <c r="Q117" s="63"/>
      <c r="R117" s="63"/>
      <c r="S117" s="63" t="s">
        <v>72</v>
      </c>
      <c r="T117" s="65">
        <f>T102</f>
        <v>2920</v>
      </c>
      <c r="U117" s="1"/>
      <c r="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63"/>
      <c r="O118" s="63"/>
      <c r="P118" s="63"/>
      <c r="Q118" s="63"/>
      <c r="R118" s="63"/>
      <c r="S118" s="63" t="s">
        <v>73</v>
      </c>
      <c r="T118" s="64">
        <f>SUM(T116:T117)</f>
        <v>22920</v>
      </c>
      <c r="U118" s="1"/>
      <c r="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63"/>
      <c r="O119" s="63"/>
      <c r="P119" s="63" t="s">
        <v>74</v>
      </c>
      <c r="Q119" s="64">
        <f>SUM(Q112:Q113)</f>
        <v>31920</v>
      </c>
      <c r="R119" s="63"/>
      <c r="S119" s="63" t="s">
        <v>75</v>
      </c>
      <c r="T119" s="64">
        <f>T113+T118</f>
        <v>31920</v>
      </c>
      <c r="U119" s="1"/>
      <c r="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1"/>
      <c r="B127" s="2"/>
      <c r="C127" s="2"/>
      <c r="D127" s="1"/>
      <c r="E127" s="1"/>
      <c r="F127" s="3" t="s">
        <v>76</v>
      </c>
      <c r="G127" s="4"/>
      <c r="H127" s="4"/>
      <c r="I127" s="4"/>
      <c r="J127" s="4"/>
      <c r="K127" s="4"/>
      <c r="L127" s="4"/>
      <c r="M127" s="4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1"/>
      <c r="B128" s="6" t="s">
        <v>1</v>
      </c>
      <c r="C128" s="6" t="s">
        <v>2</v>
      </c>
      <c r="D128" s="7"/>
      <c r="E128" s="1"/>
      <c r="F128" s="4"/>
      <c r="G128" s="4"/>
      <c r="H128" s="8"/>
      <c r="I128" s="8"/>
      <c r="J128" s="8"/>
      <c r="K128" s="8"/>
      <c r="L128" s="8"/>
      <c r="M128" s="8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1"/>
      <c r="B129" s="10" t="s">
        <v>77</v>
      </c>
      <c r="C129" s="10" t="s">
        <v>78</v>
      </c>
      <c r="D129" s="7"/>
      <c r="E129" s="1"/>
      <c r="F129" s="4"/>
      <c r="G129" s="11"/>
      <c r="H129" s="18"/>
      <c r="I129" s="19"/>
      <c r="J129" s="18"/>
      <c r="K129" s="18"/>
      <c r="L129" s="19"/>
      <c r="M129" s="4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1"/>
      <c r="B130" s="10"/>
      <c r="C130" s="10"/>
      <c r="D130" s="7"/>
      <c r="E130" s="1"/>
      <c r="F130" s="4" t="str">
        <f>B129</f>
        <v>20X2.1.9.</v>
      </c>
      <c r="G130" s="11"/>
      <c r="H130" s="4"/>
      <c r="I130" s="20"/>
      <c r="J130" s="4"/>
      <c r="K130" s="4"/>
      <c r="L130" s="20"/>
      <c r="M130" s="4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1"/>
      <c r="B131" s="10"/>
      <c r="C131" s="10"/>
      <c r="D131" s="7"/>
      <c r="E131" s="1"/>
      <c r="F131" s="4"/>
      <c r="G131" s="11"/>
      <c r="H131" s="13" t="s">
        <v>5</v>
      </c>
      <c r="I131" s="21">
        <v>6000.0</v>
      </c>
      <c r="J131" s="15"/>
      <c r="K131" s="15" t="s">
        <v>21</v>
      </c>
      <c r="L131" s="22">
        <f>I131</f>
        <v>6000</v>
      </c>
      <c r="M131" s="4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1"/>
      <c r="B132" s="10" t="s">
        <v>79</v>
      </c>
      <c r="C132" s="10" t="s">
        <v>80</v>
      </c>
      <c r="D132" s="7"/>
      <c r="E132" s="1"/>
      <c r="F132" s="4"/>
      <c r="G132" s="11"/>
      <c r="H132" s="24"/>
      <c r="I132" s="25"/>
      <c r="J132" s="24"/>
      <c r="K132" s="24"/>
      <c r="L132" s="25"/>
      <c r="M132" s="4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1"/>
      <c r="B133" s="10"/>
      <c r="C133" s="10"/>
      <c r="D133" s="7"/>
      <c r="E133" s="1"/>
      <c r="F133" s="4" t="str">
        <f>B132</f>
        <v>20X2.1.11.</v>
      </c>
      <c r="G133" s="11"/>
      <c r="H133" s="4"/>
      <c r="I133" s="4"/>
      <c r="J133" s="4"/>
      <c r="K133" s="4"/>
      <c r="L133" s="4"/>
      <c r="M133" s="4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1"/>
      <c r="B134" s="10"/>
      <c r="C134" s="10"/>
      <c r="D134" s="7"/>
      <c r="E134" s="1"/>
      <c r="F134" s="4"/>
      <c r="G134" s="11"/>
      <c r="H134" s="13" t="s">
        <v>36</v>
      </c>
      <c r="I134" s="21">
        <v>2000.0</v>
      </c>
      <c r="J134" s="15"/>
      <c r="K134" s="15" t="s">
        <v>25</v>
      </c>
      <c r="L134" s="22">
        <f>I134</f>
        <v>2000</v>
      </c>
      <c r="M134" s="4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1"/>
      <c r="B135" s="10" t="s">
        <v>81</v>
      </c>
      <c r="C135" s="10" t="s">
        <v>14</v>
      </c>
      <c r="D135" s="7"/>
      <c r="E135" s="1"/>
      <c r="F135" s="4"/>
      <c r="G135" s="11"/>
      <c r="H135" s="4"/>
      <c r="I135" s="4"/>
      <c r="J135" s="4"/>
      <c r="K135" s="4"/>
      <c r="L135" s="4"/>
      <c r="M135" s="4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1"/>
      <c r="B136" s="10"/>
      <c r="C136" s="10"/>
      <c r="D136" s="7"/>
      <c r="E136" s="1"/>
      <c r="F136" s="4" t="str">
        <f>B135</f>
        <v>20X2.1.20.</v>
      </c>
      <c r="G136" s="11"/>
      <c r="H136" s="24"/>
      <c r="I136" s="25"/>
      <c r="J136" s="24"/>
      <c r="K136" s="24"/>
      <c r="L136" s="25"/>
      <c r="M136" s="4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1"/>
      <c r="B137" s="10"/>
      <c r="C137" s="10"/>
      <c r="D137" s="7"/>
      <c r="E137" s="1"/>
      <c r="F137" s="4"/>
      <c r="G137" s="11"/>
      <c r="H137" s="13" t="s">
        <v>15</v>
      </c>
      <c r="I137" s="21">
        <v>2000.0</v>
      </c>
      <c r="J137" s="15"/>
      <c r="K137" s="15" t="s">
        <v>5</v>
      </c>
      <c r="L137" s="22">
        <v>2000.0</v>
      </c>
      <c r="M137" s="4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1"/>
      <c r="B138" s="10" t="s">
        <v>82</v>
      </c>
      <c r="C138" s="10" t="s">
        <v>17</v>
      </c>
      <c r="D138" s="7"/>
      <c r="E138" s="1"/>
      <c r="F138" s="4"/>
      <c r="G138" s="4"/>
      <c r="H138" s="4"/>
      <c r="I138" s="4"/>
      <c r="J138" s="4"/>
      <c r="K138" s="4"/>
      <c r="L138" s="4"/>
      <c r="M138" s="4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1"/>
      <c r="B139" s="27"/>
      <c r="C139" s="27"/>
      <c r="D139" s="1"/>
      <c r="E139" s="1"/>
      <c r="F139" s="4" t="str">
        <f>B138</f>
        <v>20X2.1.25.</v>
      </c>
      <c r="G139" s="4"/>
      <c r="H139" s="4"/>
      <c r="I139" s="4"/>
      <c r="J139" s="4"/>
      <c r="K139" s="4"/>
      <c r="L139" s="4"/>
      <c r="M139" s="4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1"/>
      <c r="B140" s="1"/>
      <c r="C140" s="1"/>
      <c r="D140" s="1"/>
      <c r="E140" s="1"/>
      <c r="F140" s="4"/>
      <c r="G140" s="4"/>
      <c r="H140" s="13" t="s">
        <v>18</v>
      </c>
      <c r="I140" s="15">
        <v>40.0</v>
      </c>
      <c r="J140" s="15"/>
      <c r="K140" s="15" t="s">
        <v>5</v>
      </c>
      <c r="L140" s="28">
        <v>40.0</v>
      </c>
      <c r="M140" s="4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1"/>
      <c r="B141" s="1"/>
      <c r="C141" s="1"/>
      <c r="D141" s="1"/>
      <c r="E141" s="1"/>
      <c r="F141" s="4"/>
      <c r="G141" s="4"/>
      <c r="H141" s="4"/>
      <c r="I141" s="4"/>
      <c r="J141" s="4"/>
      <c r="K141" s="4"/>
      <c r="L141" s="4"/>
      <c r="M141" s="4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1"/>
      <c r="B146" s="1" t="s">
        <v>83</v>
      </c>
      <c r="C146" s="1" t="s">
        <v>30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1"/>
      <c r="B148" s="1"/>
      <c r="C148" s="29" t="s">
        <v>31</v>
      </c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 t="s">
        <v>84</v>
      </c>
      <c r="O148" s="29"/>
      <c r="P148" s="30"/>
      <c r="Q148" s="30"/>
      <c r="R148" s="30"/>
      <c r="S148" s="30"/>
      <c r="T148" s="30"/>
      <c r="U148" s="29"/>
      <c r="V148" s="1"/>
    </row>
    <row r="149" ht="15.75" customHeight="1">
      <c r="A149" s="1"/>
      <c r="B149" s="1"/>
      <c r="C149" s="29" t="s">
        <v>33</v>
      </c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31"/>
      <c r="P149" s="32" t="str">
        <f t="shared" ref="P149:Q149" si="18">P100</f>
        <v>Cash</v>
      </c>
      <c r="Q149" s="33">
        <f t="shared" si="18"/>
        <v>30920</v>
      </c>
      <c r="R149" s="34"/>
      <c r="S149" s="34" t="str">
        <f t="shared" ref="S149:T149" si="19">S100</f>
        <v>Capital Stock</v>
      </c>
      <c r="T149" s="35">
        <f t="shared" si="19"/>
        <v>20000</v>
      </c>
      <c r="U149" s="36"/>
      <c r="V149" s="1"/>
    </row>
    <row r="150" ht="15.75" customHeight="1">
      <c r="A150" s="1"/>
      <c r="B150" s="1"/>
      <c r="C150" s="29" t="s">
        <v>85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31"/>
      <c r="P150" s="37" t="str">
        <f t="shared" ref="P150:Q150" si="20">P101</f>
        <v>Receivables</v>
      </c>
      <c r="Q150" s="66">
        <f t="shared" si="20"/>
        <v>1000</v>
      </c>
      <c r="R150" s="29"/>
      <c r="S150" s="29" t="str">
        <f t="shared" ref="S150:T150" si="21">S101</f>
        <v>Bank Loan</v>
      </c>
      <c r="T150" s="39">
        <f t="shared" si="21"/>
        <v>9000</v>
      </c>
      <c r="U150" s="36"/>
      <c r="V150" s="1"/>
    </row>
    <row r="151" ht="15.75" customHeight="1">
      <c r="A151" s="1"/>
      <c r="B151" s="1"/>
      <c r="C151" s="29" t="s">
        <v>86</v>
      </c>
      <c r="D151" s="29"/>
      <c r="E151" s="29"/>
      <c r="F151" s="29"/>
      <c r="G151" s="29"/>
      <c r="H151" s="30"/>
      <c r="I151" s="30"/>
      <c r="J151" s="30"/>
      <c r="K151" s="30"/>
      <c r="L151" s="30"/>
      <c r="M151" s="29"/>
      <c r="N151" s="29"/>
      <c r="O151" s="31"/>
      <c r="P151" s="40"/>
      <c r="Q151" s="42"/>
      <c r="R151" s="42"/>
      <c r="S151" s="42" t="str">
        <f t="shared" ref="S151:T151" si="22">S102</f>
        <v>earnings</v>
      </c>
      <c r="T151" s="43">
        <f t="shared" si="22"/>
        <v>2920</v>
      </c>
      <c r="U151" s="36"/>
      <c r="V151" s="1"/>
    </row>
    <row r="152" ht="15.75" customHeight="1">
      <c r="A152" s="1"/>
      <c r="B152" s="1"/>
      <c r="C152" s="29"/>
      <c r="D152" s="29"/>
      <c r="E152" s="29"/>
      <c r="F152" s="29"/>
      <c r="G152" s="29"/>
      <c r="H152" s="30"/>
      <c r="I152" s="30"/>
      <c r="J152" s="30"/>
      <c r="K152" s="30"/>
      <c r="L152" s="30"/>
      <c r="M152" s="29"/>
      <c r="N152" s="29"/>
      <c r="O152" s="29"/>
      <c r="P152" s="29"/>
      <c r="Q152" s="29"/>
      <c r="R152" s="29"/>
      <c r="S152" s="29"/>
      <c r="T152" s="29"/>
      <c r="U152" s="29"/>
      <c r="V152" s="1"/>
    </row>
    <row r="153" ht="15.75" customHeight="1">
      <c r="A153" s="1"/>
      <c r="B153" s="1"/>
      <c r="C153" s="29"/>
      <c r="D153" s="29"/>
      <c r="E153" s="29"/>
      <c r="F153" s="29"/>
      <c r="G153" s="31"/>
      <c r="H153" s="29"/>
      <c r="I153" s="29"/>
      <c r="J153" s="29"/>
      <c r="K153" s="29"/>
      <c r="L153" s="29"/>
      <c r="M153" s="36"/>
      <c r="N153" s="29"/>
      <c r="O153" s="29"/>
      <c r="P153" s="32" t="s">
        <v>5</v>
      </c>
      <c r="Q153" s="33">
        <f>I131</f>
        <v>6000</v>
      </c>
      <c r="R153" s="34"/>
      <c r="S153" s="34" t="s">
        <v>12</v>
      </c>
      <c r="T153" s="35">
        <f>L131+L134</f>
        <v>8000</v>
      </c>
      <c r="U153" s="29"/>
      <c r="V153" s="1"/>
    </row>
    <row r="154" ht="15.75" customHeight="1">
      <c r="A154" s="1"/>
      <c r="B154" s="1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37" t="str">
        <f t="shared" ref="P154:Q154" si="23">H134</f>
        <v>Receivables</v>
      </c>
      <c r="Q154" s="38">
        <f t="shared" si="23"/>
        <v>2000</v>
      </c>
      <c r="R154" s="29"/>
      <c r="S154" s="29" t="s">
        <v>5</v>
      </c>
      <c r="T154" s="39">
        <f>L137+L140</f>
        <v>2040</v>
      </c>
      <c r="U154" s="29"/>
      <c r="V154" s="1"/>
    </row>
    <row r="155" ht="15.75" customHeight="1">
      <c r="A155" s="1"/>
      <c r="B155" s="1"/>
      <c r="C155" s="29"/>
      <c r="D155" s="29"/>
      <c r="E155" s="29"/>
      <c r="F155" s="29"/>
      <c r="G155" s="31"/>
      <c r="H155" s="29"/>
      <c r="I155" s="29"/>
      <c r="J155" s="29"/>
      <c r="K155" s="29"/>
      <c r="L155" s="29"/>
      <c r="M155" s="36"/>
      <c r="N155" s="29"/>
      <c r="O155" s="29"/>
      <c r="P155" s="37" t="str">
        <f t="shared" ref="P155:Q155" si="24">H137</f>
        <v>Salary Expense</v>
      </c>
      <c r="Q155" s="38">
        <f t="shared" si="24"/>
        <v>2000</v>
      </c>
      <c r="R155" s="29"/>
      <c r="S155" s="29"/>
      <c r="T155" s="39"/>
      <c r="U155" s="29"/>
      <c r="V155" s="1"/>
    </row>
    <row r="156" ht="15.75" customHeight="1">
      <c r="A156" s="1"/>
      <c r="B156" s="1"/>
      <c r="C156" s="29"/>
      <c r="D156" s="29"/>
      <c r="E156" s="29"/>
      <c r="F156" s="29"/>
      <c r="G156" s="29"/>
      <c r="H156" s="67"/>
      <c r="I156" s="67"/>
      <c r="J156" s="67"/>
      <c r="K156" s="67"/>
      <c r="L156" s="67"/>
      <c r="M156" s="29"/>
      <c r="N156" s="29"/>
      <c r="O156" s="29"/>
      <c r="P156" s="40" t="str">
        <f t="shared" ref="P156:Q156" si="25">H140</f>
        <v>Interest Expense</v>
      </c>
      <c r="Q156" s="41">
        <f t="shared" si="25"/>
        <v>40</v>
      </c>
      <c r="R156" s="42"/>
      <c r="S156" s="42"/>
      <c r="T156" s="43"/>
      <c r="U156" s="29"/>
      <c r="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9" t="s">
        <v>87</v>
      </c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2"/>
      <c r="Q160" s="2"/>
      <c r="R160" s="2"/>
      <c r="S160" s="2"/>
      <c r="T160" s="2"/>
      <c r="U160" s="1"/>
      <c r="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9"/>
      <c r="P161" s="68" t="s">
        <v>5</v>
      </c>
      <c r="Q161" s="69">
        <f>Q149+Q153-T154</f>
        <v>34880</v>
      </c>
      <c r="R161" s="70"/>
      <c r="S161" s="70" t="s">
        <v>6</v>
      </c>
      <c r="T161" s="71">
        <f t="shared" ref="T161:T162" si="26">T149</f>
        <v>20000</v>
      </c>
      <c r="U161" s="7"/>
      <c r="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9"/>
      <c r="P162" s="72" t="s">
        <v>36</v>
      </c>
      <c r="Q162" s="73">
        <f>Q150+Q154</f>
        <v>3000</v>
      </c>
      <c r="R162" s="30"/>
      <c r="S162" s="30" t="s">
        <v>9</v>
      </c>
      <c r="T162" s="74">
        <f t="shared" si="26"/>
        <v>9000</v>
      </c>
      <c r="U162" s="7"/>
      <c r="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9"/>
      <c r="P163" s="72" t="s">
        <v>15</v>
      </c>
      <c r="Q163" s="73">
        <f t="shared" ref="Q163:Q164" si="28">Q155</f>
        <v>2000</v>
      </c>
      <c r="R163" s="30"/>
      <c r="S163" s="30" t="str">
        <f t="shared" ref="S163:T163" si="27">S151</f>
        <v>earnings</v>
      </c>
      <c r="T163" s="74">
        <f t="shared" si="27"/>
        <v>2920</v>
      </c>
      <c r="U163" s="7"/>
      <c r="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9"/>
      <c r="P164" s="40" t="s">
        <v>18</v>
      </c>
      <c r="Q164" s="75">
        <f t="shared" si="28"/>
        <v>40</v>
      </c>
      <c r="R164" s="42"/>
      <c r="S164" s="42" t="str">
        <f t="shared" ref="S164:T164" si="29">S153</f>
        <v>Revenue</v>
      </c>
      <c r="T164" s="43">
        <f t="shared" si="29"/>
        <v>8000</v>
      </c>
      <c r="U164" s="7"/>
      <c r="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27"/>
      <c r="Q165" s="27"/>
      <c r="R165" s="27"/>
      <c r="S165" s="27"/>
      <c r="T165" s="27"/>
      <c r="U165" s="1"/>
      <c r="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1"/>
      <c r="B168" s="1"/>
      <c r="C168" s="29" t="s">
        <v>37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 t="s">
        <v>88</v>
      </c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1"/>
      <c r="B169" s="1"/>
      <c r="C169" s="29" t="s">
        <v>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46" t="str">
        <f t="shared" ref="P169:P170" si="30">P163</f>
        <v>Salary Expense</v>
      </c>
      <c r="Q169" s="1"/>
      <c r="R169" s="1"/>
      <c r="S169" s="1"/>
      <c r="T169" s="1"/>
      <c r="U169" s="1"/>
      <c r="V169" s="1"/>
    </row>
    <row r="170" ht="15.75" customHeight="1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46" t="str">
        <f t="shared" si="30"/>
        <v>Interest Expense</v>
      </c>
      <c r="Q170" s="1"/>
      <c r="R170" s="1"/>
      <c r="S170" s="1"/>
      <c r="T170" s="1"/>
      <c r="U170" s="1"/>
      <c r="V170" s="1"/>
    </row>
    <row r="171" ht="15.75" customHeight="1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46" t="str">
        <f>S164</f>
        <v>Revenue</v>
      </c>
      <c r="Q171" s="1"/>
      <c r="R171" s="1"/>
      <c r="S171" s="1"/>
      <c r="T171" s="1"/>
      <c r="U171" s="1"/>
      <c r="V171" s="1"/>
    </row>
    <row r="172" ht="15.75" customHeight="1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 t="s">
        <v>89</v>
      </c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1"/>
      <c r="B175" s="1"/>
      <c r="C175" s="29" t="s">
        <v>41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47"/>
      <c r="Q175" s="47" t="s">
        <v>42</v>
      </c>
      <c r="R175" s="47"/>
      <c r="S175" s="1"/>
      <c r="T175" s="1"/>
      <c r="U175" s="1"/>
      <c r="V175" s="1"/>
    </row>
    <row r="176" ht="15.75" customHeight="1">
      <c r="A176" s="1"/>
      <c r="B176" s="1"/>
      <c r="C176" s="29" t="s">
        <v>43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47"/>
      <c r="Q176" s="47" t="s">
        <v>44</v>
      </c>
      <c r="R176" s="47"/>
      <c r="S176" s="1"/>
      <c r="T176" s="1"/>
      <c r="U176" s="1"/>
      <c r="V176" s="1"/>
    </row>
    <row r="177" ht="15.75" customHeight="1">
      <c r="A177" s="1"/>
      <c r="B177" s="1"/>
      <c r="C177" s="29" t="s">
        <v>90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47"/>
      <c r="Q177" s="47" t="s">
        <v>46</v>
      </c>
      <c r="R177" s="47"/>
      <c r="S177" s="1"/>
      <c r="T177" s="1"/>
      <c r="U177" s="1"/>
      <c r="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47"/>
      <c r="Q178" s="47"/>
      <c r="R178" s="47"/>
      <c r="S178" s="1"/>
      <c r="T178" s="1"/>
      <c r="U178" s="1"/>
      <c r="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47" t="s">
        <v>12</v>
      </c>
      <c r="Q179" s="47"/>
      <c r="R179" s="48">
        <f>T164</f>
        <v>8000</v>
      </c>
      <c r="S179" s="1"/>
      <c r="T179" s="1"/>
      <c r="U179" s="1"/>
      <c r="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47" t="s">
        <v>47</v>
      </c>
      <c r="Q180" s="47"/>
      <c r="R180" s="48">
        <f t="shared" ref="R180:R181" si="31">Q163</f>
        <v>2000</v>
      </c>
      <c r="S180" s="1"/>
      <c r="T180" s="1"/>
      <c r="U180" s="1"/>
      <c r="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47" t="s">
        <v>18</v>
      </c>
      <c r="Q181" s="47"/>
      <c r="R181" s="48">
        <f t="shared" si="31"/>
        <v>40</v>
      </c>
      <c r="S181" s="1"/>
      <c r="T181" s="1"/>
      <c r="U181" s="1"/>
      <c r="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47"/>
      <c r="Q182" s="47"/>
      <c r="R182" s="47"/>
      <c r="S182" s="1"/>
      <c r="T182" s="1"/>
      <c r="U182" s="1"/>
      <c r="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47" t="s">
        <v>48</v>
      </c>
      <c r="Q183" s="47"/>
      <c r="R183" s="48">
        <f>R179-R180-R181</f>
        <v>5960</v>
      </c>
      <c r="S183" s="1"/>
      <c r="T183" s="1"/>
      <c r="U183" s="1"/>
      <c r="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1"/>
      <c r="B187" s="1"/>
      <c r="C187" s="1"/>
      <c r="D187" s="1"/>
      <c r="E187" s="1"/>
      <c r="F187" s="1"/>
      <c r="G187" s="3" t="s">
        <v>91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1"/>
      <c r="B188" s="1"/>
      <c r="C188" s="29" t="s">
        <v>50</v>
      </c>
      <c r="D188" s="1"/>
      <c r="E188" s="1"/>
      <c r="F188" s="1"/>
      <c r="G188" s="1" t="s">
        <v>92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1"/>
      <c r="B189" s="1"/>
      <c r="C189" s="29" t="s">
        <v>52</v>
      </c>
      <c r="D189" s="1"/>
      <c r="E189" s="1"/>
      <c r="F189" s="1"/>
      <c r="G189" s="1"/>
      <c r="H189" s="46" t="s">
        <v>12</v>
      </c>
      <c r="I189" s="49">
        <f>T164</f>
        <v>8000</v>
      </c>
      <c r="J189" s="46"/>
      <c r="K189" s="46" t="s">
        <v>15</v>
      </c>
      <c r="L189" s="49">
        <f t="shared" ref="L189:L190" si="32">Q163</f>
        <v>2000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1"/>
      <c r="B190" s="1"/>
      <c r="C190" s="29" t="s">
        <v>53</v>
      </c>
      <c r="D190" s="1"/>
      <c r="E190" s="1"/>
      <c r="F190" s="1"/>
      <c r="G190" s="1"/>
      <c r="H190" s="46"/>
      <c r="I190" s="46"/>
      <c r="J190" s="46"/>
      <c r="K190" s="46" t="s">
        <v>18</v>
      </c>
      <c r="L190" s="49">
        <f t="shared" si="32"/>
        <v>40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1"/>
      <c r="B191" s="1"/>
      <c r="C191" s="1"/>
      <c r="D191" s="1"/>
      <c r="E191" s="1"/>
      <c r="F191" s="1"/>
      <c r="G191" s="1"/>
      <c r="H191" s="46"/>
      <c r="I191" s="46"/>
      <c r="J191" s="46"/>
      <c r="K191" s="46" t="s">
        <v>54</v>
      </c>
      <c r="L191" s="49">
        <f>I189-L189-L190</f>
        <v>5960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1"/>
      <c r="B194" s="1"/>
      <c r="C194" s="29" t="s">
        <v>56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 t="s">
        <v>93</v>
      </c>
      <c r="O194" s="2"/>
      <c r="P194" s="2"/>
      <c r="Q194" s="2"/>
      <c r="R194" s="2"/>
      <c r="S194" s="2"/>
      <c r="T194" s="2"/>
      <c r="U194" s="2"/>
      <c r="V194" s="1"/>
    </row>
    <row r="195" ht="15.75" customHeight="1">
      <c r="A195" s="1"/>
      <c r="B195" s="1"/>
      <c r="C195" s="29" t="s">
        <v>58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9"/>
      <c r="O195" s="76"/>
      <c r="P195" s="77"/>
      <c r="Q195" s="77"/>
      <c r="R195" s="77"/>
      <c r="S195" s="77"/>
      <c r="T195" s="77"/>
      <c r="U195" s="78"/>
      <c r="V195" s="7"/>
    </row>
    <row r="196" ht="15.75" customHeight="1">
      <c r="A196" s="1"/>
      <c r="B196" s="1"/>
      <c r="C196" s="29" t="s">
        <v>59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9"/>
      <c r="O196" s="79"/>
      <c r="P196" s="76" t="str">
        <f t="shared" ref="P196:Q196" si="33">P149</f>
        <v>Cash</v>
      </c>
      <c r="Q196" s="80">
        <f t="shared" si="33"/>
        <v>30920</v>
      </c>
      <c r="R196" s="77"/>
      <c r="S196" s="77" t="str">
        <f t="shared" ref="S196:T196" si="34">S149</f>
        <v>Capital Stock</v>
      </c>
      <c r="T196" s="81">
        <f t="shared" si="34"/>
        <v>20000</v>
      </c>
      <c r="U196" s="82"/>
      <c r="V196" s="83" t="s">
        <v>94</v>
      </c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9"/>
      <c r="O197" s="79"/>
      <c r="P197" s="79" t="str">
        <f t="shared" ref="P197:Q197" si="35">P150</f>
        <v>Receivables</v>
      </c>
      <c r="Q197" s="84">
        <f t="shared" si="35"/>
        <v>1000</v>
      </c>
      <c r="R197" s="85"/>
      <c r="S197" s="85" t="str">
        <f t="shared" ref="S197:T197" si="36">S150</f>
        <v>Bank Loan</v>
      </c>
      <c r="T197" s="86">
        <f t="shared" si="36"/>
        <v>9000</v>
      </c>
      <c r="U197" s="82"/>
      <c r="V197" s="7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9"/>
      <c r="O198" s="79"/>
      <c r="P198" s="87"/>
      <c r="Q198" s="88"/>
      <c r="R198" s="88"/>
      <c r="S198" s="88" t="str">
        <f t="shared" ref="S198:T198" si="37">S151</f>
        <v>earnings</v>
      </c>
      <c r="T198" s="89">
        <f t="shared" si="37"/>
        <v>2920</v>
      </c>
      <c r="U198" s="82"/>
      <c r="V198" s="7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9"/>
      <c r="O199" s="79"/>
      <c r="P199" s="85"/>
      <c r="Q199" s="85"/>
      <c r="R199" s="85"/>
      <c r="S199" s="85"/>
      <c r="T199" s="85"/>
      <c r="U199" s="82"/>
      <c r="V199" s="7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9"/>
      <c r="O200" s="79"/>
      <c r="P200" s="76" t="str">
        <f t="shared" ref="P200:Q200" si="38">P153</f>
        <v>Cash</v>
      </c>
      <c r="Q200" s="80">
        <f t="shared" si="38"/>
        <v>6000</v>
      </c>
      <c r="R200" s="77"/>
      <c r="S200" s="77" t="s">
        <v>12</v>
      </c>
      <c r="T200" s="81">
        <f t="shared" ref="T200:T201" si="40">T153</f>
        <v>8000</v>
      </c>
      <c r="U200" s="82"/>
      <c r="V200" s="7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9"/>
      <c r="O201" s="79"/>
      <c r="P201" s="79" t="str">
        <f t="shared" ref="P201:Q201" si="39">P154</f>
        <v>Receivables</v>
      </c>
      <c r="Q201" s="90">
        <f t="shared" si="39"/>
        <v>2000</v>
      </c>
      <c r="R201" s="85"/>
      <c r="S201" s="85" t="s">
        <v>5</v>
      </c>
      <c r="T201" s="86">
        <f t="shared" si="40"/>
        <v>2040</v>
      </c>
      <c r="U201" s="82"/>
      <c r="V201" s="7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9"/>
      <c r="O202" s="79"/>
      <c r="P202" s="79" t="str">
        <f t="shared" ref="P202:Q202" si="41">P155</f>
        <v>Salary Expense</v>
      </c>
      <c r="Q202" s="90">
        <f t="shared" si="41"/>
        <v>2000</v>
      </c>
      <c r="R202" s="85"/>
      <c r="S202" s="85"/>
      <c r="T202" s="86"/>
      <c r="U202" s="82"/>
      <c r="V202" s="7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9"/>
      <c r="O203" s="79"/>
      <c r="P203" s="87" t="str">
        <f t="shared" ref="P203:Q203" si="42">P156</f>
        <v>Interest Expense</v>
      </c>
      <c r="Q203" s="91">
        <f t="shared" si="42"/>
        <v>40</v>
      </c>
      <c r="R203" s="88"/>
      <c r="S203" s="88"/>
      <c r="T203" s="89"/>
      <c r="U203" s="82"/>
      <c r="V203" s="7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9"/>
      <c r="O204" s="79"/>
      <c r="P204" s="85"/>
      <c r="Q204" s="85"/>
      <c r="R204" s="85"/>
      <c r="S204" s="85"/>
      <c r="T204" s="85"/>
      <c r="U204" s="82"/>
      <c r="V204" s="7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9"/>
      <c r="O205" s="79"/>
      <c r="P205" s="92"/>
      <c r="Q205" s="92"/>
      <c r="R205" s="92"/>
      <c r="S205" s="92"/>
      <c r="T205" s="92"/>
      <c r="U205" s="82"/>
      <c r="V205" s="7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9"/>
      <c r="O206" s="93"/>
      <c r="P206" s="76" t="str">
        <f t="shared" ref="P206:Q206" si="43">H189</f>
        <v>Revenue</v>
      </c>
      <c r="Q206" s="80">
        <f t="shared" si="43"/>
        <v>8000</v>
      </c>
      <c r="R206" s="77"/>
      <c r="S206" s="77" t="str">
        <f t="shared" ref="S206:T206" si="44">K189</f>
        <v>Salary Expense</v>
      </c>
      <c r="T206" s="81">
        <f t="shared" si="44"/>
        <v>2000</v>
      </c>
      <c r="U206" s="94"/>
      <c r="V206" s="83" t="s">
        <v>95</v>
      </c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9"/>
      <c r="O207" s="93"/>
      <c r="P207" s="79"/>
      <c r="Q207" s="85"/>
      <c r="R207" s="85"/>
      <c r="S207" s="85" t="str">
        <f t="shared" ref="S207:T207" si="45">K190</f>
        <v>Interest Expense</v>
      </c>
      <c r="T207" s="86">
        <f t="shared" si="45"/>
        <v>40</v>
      </c>
      <c r="U207" s="94"/>
      <c r="V207" s="7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9"/>
      <c r="O208" s="93"/>
      <c r="P208" s="87"/>
      <c r="Q208" s="88"/>
      <c r="R208" s="88"/>
      <c r="S208" s="88" t="str">
        <f t="shared" ref="S208:T208" si="46">K191</f>
        <v>earnings</v>
      </c>
      <c r="T208" s="89">
        <f t="shared" si="46"/>
        <v>5960</v>
      </c>
      <c r="U208" s="94"/>
      <c r="V208" s="7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9"/>
      <c r="O209" s="79"/>
      <c r="P209" s="95"/>
      <c r="Q209" s="95"/>
      <c r="R209" s="95"/>
      <c r="S209" s="95"/>
      <c r="T209" s="96"/>
      <c r="U209" s="82"/>
      <c r="V209" s="7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9"/>
      <c r="O210" s="87"/>
      <c r="P210" s="88"/>
      <c r="Q210" s="88"/>
      <c r="R210" s="88"/>
      <c r="S210" s="88"/>
      <c r="T210" s="88"/>
      <c r="U210" s="97"/>
      <c r="V210" s="7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7"/>
      <c r="P211" s="27"/>
      <c r="Q211" s="27"/>
      <c r="R211" s="27"/>
      <c r="S211" s="27"/>
      <c r="T211" s="27"/>
      <c r="U211" s="27"/>
      <c r="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 t="s">
        <v>96</v>
      </c>
      <c r="O214" s="1"/>
      <c r="P214" s="2"/>
      <c r="Q214" s="2"/>
      <c r="R214" s="2"/>
      <c r="S214" s="2"/>
      <c r="T214" s="2"/>
      <c r="U214" s="1"/>
      <c r="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9"/>
      <c r="P215" s="50" t="str">
        <f t="shared" ref="P215:P216" si="48">P196</f>
        <v>Cash</v>
      </c>
      <c r="Q215" s="58">
        <f>Q196+Q200-T201</f>
        <v>34880</v>
      </c>
      <c r="R215" s="51"/>
      <c r="S215" s="51" t="str">
        <f t="shared" ref="S215:T215" si="47">S196</f>
        <v>Capital Stock</v>
      </c>
      <c r="T215" s="59">
        <f t="shared" si="47"/>
        <v>20000</v>
      </c>
      <c r="U215" s="7"/>
      <c r="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9"/>
      <c r="P216" s="53" t="str">
        <f t="shared" si="48"/>
        <v>Receivables</v>
      </c>
      <c r="Q216" s="60">
        <f>Q197+Q201</f>
        <v>3000</v>
      </c>
      <c r="R216" s="1"/>
      <c r="S216" s="1" t="str">
        <f t="shared" ref="S216:T216" si="49">S197</f>
        <v>Bank Loan</v>
      </c>
      <c r="T216" s="61">
        <f t="shared" si="49"/>
        <v>9000</v>
      </c>
      <c r="U216" s="7"/>
      <c r="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9"/>
      <c r="P217" s="55"/>
      <c r="Q217" s="56"/>
      <c r="R217" s="56"/>
      <c r="S217" s="56" t="str">
        <f>S208</f>
        <v>earnings</v>
      </c>
      <c r="T217" s="62">
        <f>T198+T208</f>
        <v>8880</v>
      </c>
      <c r="U217" s="7"/>
      <c r="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27"/>
      <c r="Q218" s="27"/>
      <c r="R218" s="27"/>
      <c r="S218" s="27"/>
      <c r="T218" s="27"/>
      <c r="U218" s="1"/>
      <c r="V218" s="1"/>
    </row>
    <row r="219" ht="15.75" customHeight="1">
      <c r="A219" s="1"/>
      <c r="B219" s="1"/>
      <c r="C219" s="29" t="s">
        <v>61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1"/>
      <c r="B220" s="1"/>
      <c r="C220" s="29" t="s">
        <v>62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>
      <c r="A221" s="1"/>
      <c r="B221" s="1"/>
      <c r="C221" s="29" t="s">
        <v>63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 t="s">
        <v>64</v>
      </c>
      <c r="O221" s="1"/>
      <c r="P221" s="1"/>
      <c r="Q221" s="1"/>
      <c r="R221" s="1"/>
      <c r="S221" s="1"/>
      <c r="T221" s="1"/>
      <c r="U221" s="1"/>
      <c r="V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63"/>
      <c r="O222" s="63"/>
      <c r="P222" s="63" t="s">
        <v>65</v>
      </c>
      <c r="Q222" s="63"/>
      <c r="R222" s="63"/>
      <c r="S222" s="63"/>
      <c r="T222" s="63"/>
      <c r="U222" s="1"/>
      <c r="V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63"/>
      <c r="O223" s="63"/>
      <c r="P223" s="63" t="s">
        <v>66</v>
      </c>
      <c r="Q223" s="63"/>
      <c r="R223" s="63"/>
      <c r="S223" s="63"/>
      <c r="T223" s="63"/>
      <c r="U223" s="1"/>
      <c r="V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63"/>
      <c r="O224" s="63"/>
      <c r="P224" s="98">
        <v>44227.0</v>
      </c>
      <c r="Q224" s="63"/>
      <c r="R224" s="63"/>
      <c r="S224" s="63"/>
      <c r="T224" s="63"/>
      <c r="U224" s="1"/>
      <c r="V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63"/>
      <c r="O225" s="63"/>
      <c r="P225" s="63"/>
      <c r="Q225" s="63"/>
      <c r="R225" s="63"/>
      <c r="S225" s="63"/>
      <c r="T225" s="63"/>
      <c r="U225" s="1"/>
      <c r="V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63"/>
      <c r="O226" s="63" t="s">
        <v>68</v>
      </c>
      <c r="P226" s="63" t="s">
        <v>68</v>
      </c>
      <c r="Q226" s="63"/>
      <c r="R226" s="63"/>
      <c r="S226" s="63" t="s">
        <v>69</v>
      </c>
      <c r="T226" s="63"/>
      <c r="U226" s="1"/>
      <c r="V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63"/>
      <c r="O227" s="63"/>
      <c r="P227" s="63" t="s">
        <v>5</v>
      </c>
      <c r="Q227" s="64">
        <f t="shared" ref="Q227:Q228" si="50">Q215</f>
        <v>34880</v>
      </c>
      <c r="R227" s="63"/>
      <c r="S227" s="63" t="s">
        <v>9</v>
      </c>
      <c r="T227" s="65">
        <f>T216</f>
        <v>9000</v>
      </c>
      <c r="U227" s="1"/>
      <c r="V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63"/>
      <c r="O228" s="63"/>
      <c r="P228" s="63" t="s">
        <v>36</v>
      </c>
      <c r="Q228" s="64">
        <f t="shared" si="50"/>
        <v>3000</v>
      </c>
      <c r="R228" s="63"/>
      <c r="S228" s="63" t="s">
        <v>70</v>
      </c>
      <c r="T228" s="64">
        <f>SUM(T227)</f>
        <v>9000</v>
      </c>
      <c r="U228" s="1"/>
      <c r="V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63"/>
      <c r="O229" s="63"/>
      <c r="P229" s="63"/>
      <c r="Q229" s="63"/>
      <c r="R229" s="63"/>
      <c r="S229" s="63"/>
      <c r="T229" s="63"/>
      <c r="U229" s="1"/>
      <c r="V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63"/>
      <c r="O230" s="63"/>
      <c r="P230" s="63"/>
      <c r="Q230" s="63"/>
      <c r="R230" s="63"/>
      <c r="S230" s="63" t="s">
        <v>71</v>
      </c>
      <c r="T230" s="63"/>
      <c r="U230" s="1"/>
      <c r="V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63"/>
      <c r="O231" s="63"/>
      <c r="P231" s="63"/>
      <c r="Q231" s="63"/>
      <c r="R231" s="63"/>
      <c r="S231" s="65" t="s">
        <v>6</v>
      </c>
      <c r="T231" s="64">
        <f>T215</f>
        <v>20000</v>
      </c>
      <c r="U231" s="1"/>
      <c r="V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63"/>
      <c r="O232" s="63"/>
      <c r="P232" s="63"/>
      <c r="Q232" s="63"/>
      <c r="R232" s="63"/>
      <c r="S232" s="63" t="s">
        <v>72</v>
      </c>
      <c r="T232" s="65">
        <f>T217</f>
        <v>8880</v>
      </c>
      <c r="U232" s="1"/>
      <c r="V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63"/>
      <c r="O233" s="63"/>
      <c r="P233" s="63"/>
      <c r="Q233" s="63"/>
      <c r="R233" s="63"/>
      <c r="S233" s="63" t="s">
        <v>73</v>
      </c>
      <c r="T233" s="64">
        <f>SUM(T231:T232)</f>
        <v>28880</v>
      </c>
      <c r="U233" s="1"/>
      <c r="V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63"/>
      <c r="O234" s="63"/>
      <c r="P234" s="63" t="s">
        <v>74</v>
      </c>
      <c r="Q234" s="64">
        <f>SUM(Q227:Q228)</f>
        <v>37880</v>
      </c>
      <c r="R234" s="63"/>
      <c r="S234" s="63" t="s">
        <v>75</v>
      </c>
      <c r="T234" s="64">
        <f>T228+T233</f>
        <v>37880</v>
      </c>
      <c r="U234" s="1"/>
      <c r="V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5.75" customHeight="1">
      <c r="A239" s="1"/>
      <c r="B239" s="1"/>
      <c r="C239" s="99" t="s">
        <v>97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5.75" customHeight="1">
      <c r="A240" s="1"/>
      <c r="B240" s="1"/>
      <c r="C240" s="99" t="s">
        <v>98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2022-03-07T00:24:05Z</dcterms:created>
  <dc:creator>Ben</dc:creator>
</cp:coreProperties>
</file>