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y020\내 드라이브\2022 2학기\IT Investment Analysis\Excel\"/>
    </mc:Choice>
  </mc:AlternateContent>
  <xr:revisionPtr revIDLastSave="0" documentId="13_ncr:1_{24943AD7-E525-4DBB-BEFA-5F58B774CC38}" xr6:coauthVersionLast="47" xr6:coauthVersionMax="47" xr10:uidLastSave="{00000000-0000-0000-0000-000000000000}"/>
  <bookViews>
    <workbookView xWindow="3510" yWindow="1995" windowWidth="13860" windowHeight="14205" xr2:uid="{00000000-000D-0000-FFFF-FFFF00000000}"/>
  </bookViews>
  <sheets>
    <sheet name="practice" sheetId="2" r:id="rId1"/>
    <sheet name="answe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C17" i="2"/>
  <c r="C12" i="2"/>
  <c r="C13" i="2"/>
  <c r="C9" i="2"/>
  <c r="C29" i="2" l="1"/>
  <c r="D33" i="1" l="1"/>
  <c r="B20" i="1" l="1"/>
  <c r="C23" i="1" s="1"/>
  <c r="C20" i="1"/>
  <c r="D20" i="1"/>
  <c r="E20" i="1"/>
  <c r="F20" i="1"/>
  <c r="G20" i="1"/>
  <c r="H20" i="1"/>
  <c r="C12" i="1"/>
  <c r="C9" i="1"/>
  <c r="D32" i="1" s="1"/>
  <c r="D34" i="1" s="1"/>
  <c r="C13" i="1" l="1"/>
  <c r="C17" i="1" s="1"/>
  <c r="C16" i="1"/>
  <c r="C26" i="1"/>
  <c r="C29" i="1"/>
</calcChain>
</file>

<file path=xl/sharedStrings.xml><?xml version="1.0" encoding="utf-8"?>
<sst xmlns="http://schemas.openxmlformats.org/spreadsheetml/2006/main" count="70" uniqueCount="36">
  <si>
    <t>Given the following cash flows, solve the following problems using excel functions.</t>
    <phoneticPr fontId="1" type="noConversion"/>
  </si>
  <si>
    <t>year</t>
    <phoneticPr fontId="1" type="noConversion"/>
  </si>
  <si>
    <t>Cost</t>
    <phoneticPr fontId="1" type="noConversion"/>
  </si>
  <si>
    <t>Revenue</t>
    <phoneticPr fontId="1" type="noConversion"/>
  </si>
  <si>
    <t>a)</t>
    <phoneticPr fontId="1" type="noConversion"/>
  </si>
  <si>
    <t>PV</t>
    <phoneticPr fontId="1" type="noConversion"/>
  </si>
  <si>
    <t>b)</t>
    <phoneticPr fontId="1" type="noConversion"/>
  </si>
  <si>
    <t>MARR</t>
    <phoneticPr fontId="1" type="noConversion"/>
  </si>
  <si>
    <t>How much is net cash flow in each year?</t>
    <phoneticPr fontId="1" type="noConversion"/>
  </si>
  <si>
    <t>NCF</t>
    <phoneticPr fontId="1" type="noConversion"/>
  </si>
  <si>
    <t>NPV</t>
    <phoneticPr fontId="1" type="noConversion"/>
  </si>
  <si>
    <t>What is the IRR of the project?</t>
    <phoneticPr fontId="1" type="noConversion"/>
  </si>
  <si>
    <t>IRR</t>
    <phoneticPr fontId="1" type="noConversion"/>
  </si>
  <si>
    <t>FV1</t>
    <phoneticPr fontId="1" type="noConversion"/>
  </si>
  <si>
    <t>FV2</t>
  </si>
  <si>
    <t>How long will it take to recover the initial investment of the project?</t>
    <phoneticPr fontId="1" type="noConversion"/>
  </si>
  <si>
    <t>NPV</t>
    <phoneticPr fontId="1" type="noConversion"/>
  </si>
  <si>
    <t xml:space="preserve">where </t>
    <phoneticPr fontId="1" type="noConversion"/>
  </si>
  <si>
    <t>n= 5, and this value is greater than the initial investment amount, 100</t>
    <phoneticPr fontId="1" type="noConversion"/>
  </si>
  <si>
    <t>c)</t>
    <phoneticPr fontId="1" type="noConversion"/>
  </si>
  <si>
    <t>PMT1</t>
    <phoneticPr fontId="1" type="noConversion"/>
  </si>
  <si>
    <t>PMT2</t>
  </si>
  <si>
    <t>d)</t>
    <phoneticPr fontId="1" type="noConversion"/>
  </si>
  <si>
    <t>e)</t>
    <phoneticPr fontId="1" type="noConversion"/>
  </si>
  <si>
    <t>f)</t>
    <phoneticPr fontId="1" type="noConversion"/>
  </si>
  <si>
    <t>g)</t>
    <phoneticPr fontId="1" type="noConversion"/>
  </si>
  <si>
    <t>h)</t>
    <phoneticPr fontId="1" type="noConversion"/>
  </si>
  <si>
    <t>Calculate B-C ratio.</t>
    <phoneticPr fontId="1" type="noConversion"/>
  </si>
  <si>
    <t>PV of cost</t>
    <phoneticPr fontId="1" type="noConversion"/>
  </si>
  <si>
    <t>PV of Revenue</t>
    <phoneticPr fontId="1" type="noConversion"/>
  </si>
  <si>
    <t>B/C Ratio</t>
    <phoneticPr fontId="1" type="noConversion"/>
  </si>
  <si>
    <t>How much is the present value of costs in year 0 through year 6?</t>
  </si>
  <si>
    <t>How much is the future value at year 6 of a) ?</t>
  </si>
  <si>
    <t>How much is the annual value of a) or b) ?</t>
  </si>
  <si>
    <t>How much is the present value of this project ?</t>
  </si>
  <si>
    <t>n= ??, and this value is greater than the initial investment amount,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</si>
</sst>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₩&quot;#,##0;[Red]\-&quot;₩&quot;#,##0"/>
    <numFmt numFmtId="176" formatCode="&quot;₩&quot;#,##0.0;[Red]\-&quot;₩&quot;#,##0.0"/>
    <numFmt numFmtId="177" formatCode="0.0%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9" fontId="0" fillId="0" borderId="0" xfId="0" applyNumberFormat="1">
      <alignment vertical="center"/>
    </xf>
    <xf numFmtId="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2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C17" sqref="C17"/>
    </sheetView>
  </sheetViews>
  <sheetFormatPr defaultRowHeight="16.5" x14ac:dyDescent="0.3"/>
  <sheetData>
    <row r="1" spans="1:8" x14ac:dyDescent="0.3">
      <c r="A1" t="s">
        <v>0</v>
      </c>
    </row>
    <row r="3" spans="1:8" x14ac:dyDescent="0.3">
      <c r="A3" t="s">
        <v>1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</row>
    <row r="4" spans="1:8" x14ac:dyDescent="0.3">
      <c r="A4" t="s">
        <v>2</v>
      </c>
      <c r="B4">
        <v>100</v>
      </c>
      <c r="C4">
        <v>30</v>
      </c>
      <c r="D4">
        <v>30</v>
      </c>
      <c r="E4">
        <v>30</v>
      </c>
      <c r="F4">
        <v>30</v>
      </c>
      <c r="G4">
        <v>30</v>
      </c>
      <c r="H4">
        <v>30</v>
      </c>
    </row>
    <row r="5" spans="1:8" x14ac:dyDescent="0.3">
      <c r="A5" t="s">
        <v>3</v>
      </c>
      <c r="C5">
        <v>50</v>
      </c>
      <c r="D5">
        <v>60</v>
      </c>
      <c r="E5">
        <v>70</v>
      </c>
      <c r="F5">
        <v>80</v>
      </c>
      <c r="G5">
        <v>100</v>
      </c>
      <c r="H5">
        <v>100</v>
      </c>
    </row>
    <row r="6" spans="1:8" x14ac:dyDescent="0.3">
      <c r="A6" t="s">
        <v>7</v>
      </c>
      <c r="B6" s="1">
        <v>0.15</v>
      </c>
    </row>
    <row r="8" spans="1:8" x14ac:dyDescent="0.3">
      <c r="A8" t="s">
        <v>4</v>
      </c>
      <c r="B8" t="s">
        <v>31</v>
      </c>
    </row>
    <row r="9" spans="1:8" x14ac:dyDescent="0.3">
      <c r="B9" t="s">
        <v>5</v>
      </c>
      <c r="C9" s="3">
        <f>NPV(B6,C4:H4)+B4</f>
        <v>213.53448081768877</v>
      </c>
    </row>
    <row r="11" spans="1:8" x14ac:dyDescent="0.3">
      <c r="A11" t="s">
        <v>6</v>
      </c>
      <c r="B11" t="s">
        <v>32</v>
      </c>
    </row>
    <row r="12" spans="1:8" x14ac:dyDescent="0.3">
      <c r="B12" t="s">
        <v>13</v>
      </c>
      <c r="C12" s="3">
        <f>FV(B6,H3,-C4,-B4)</f>
        <v>493.91822968749966</v>
      </c>
    </row>
    <row r="13" spans="1:8" x14ac:dyDescent="0.3">
      <c r="B13" t="s">
        <v>14</v>
      </c>
      <c r="C13" s="3">
        <f>FV(B6,H3,,-C9)</f>
        <v>493.91822968749989</v>
      </c>
    </row>
    <row r="14" spans="1:8" x14ac:dyDescent="0.3">
      <c r="C14" s="2"/>
    </row>
    <row r="15" spans="1:8" x14ac:dyDescent="0.3">
      <c r="A15" t="s">
        <v>19</v>
      </c>
      <c r="B15" t="s">
        <v>33</v>
      </c>
      <c r="C15" s="2"/>
    </row>
    <row r="16" spans="1:8" x14ac:dyDescent="0.3">
      <c r="B16" t="s">
        <v>20</v>
      </c>
      <c r="C16" s="3">
        <f>PMT(B6,H3,-C9)</f>
        <v>56.423690656738351</v>
      </c>
    </row>
    <row r="17" spans="1:8" x14ac:dyDescent="0.3">
      <c r="B17" t="s">
        <v>21</v>
      </c>
      <c r="C17" s="3">
        <f>PMT(B6,H3,,-C12)</f>
        <v>56.423690656738309</v>
      </c>
    </row>
    <row r="19" spans="1:8" x14ac:dyDescent="0.3">
      <c r="A19" t="s">
        <v>22</v>
      </c>
      <c r="B19" t="s">
        <v>8</v>
      </c>
    </row>
    <row r="20" spans="1:8" x14ac:dyDescent="0.3">
      <c r="A20" t="s">
        <v>9</v>
      </c>
      <c r="B20" s="4"/>
      <c r="C20" s="4"/>
      <c r="D20" s="4"/>
      <c r="E20" s="4"/>
      <c r="F20" s="4"/>
      <c r="G20" s="4"/>
      <c r="H20" s="4"/>
    </row>
    <row r="22" spans="1:8" x14ac:dyDescent="0.3">
      <c r="A22" t="s">
        <v>23</v>
      </c>
      <c r="B22" t="s">
        <v>34</v>
      </c>
    </row>
    <row r="23" spans="1:8" x14ac:dyDescent="0.3">
      <c r="B23" t="s">
        <v>10</v>
      </c>
      <c r="C23" s="3"/>
    </row>
    <row r="25" spans="1:8" x14ac:dyDescent="0.3">
      <c r="A25" t="s">
        <v>24</v>
      </c>
      <c r="B25" t="s">
        <v>11</v>
      </c>
    </row>
    <row r="26" spans="1:8" x14ac:dyDescent="0.3">
      <c r="B26" t="s">
        <v>12</v>
      </c>
      <c r="C26" s="5"/>
    </row>
    <row r="28" spans="1:8" x14ac:dyDescent="0.3">
      <c r="A28" t="s">
        <v>25</v>
      </c>
      <c r="B28" t="s">
        <v>15</v>
      </c>
    </row>
    <row r="29" spans="1:8" x14ac:dyDescent="0.3">
      <c r="B29" t="s">
        <v>10</v>
      </c>
      <c r="C29" s="2">
        <f>NPV(B6,C20:G20)</f>
        <v>0</v>
      </c>
      <c r="D29" t="s">
        <v>17</v>
      </c>
      <c r="E29" s="4" t="s">
        <v>35</v>
      </c>
    </row>
    <row r="31" spans="1:8" x14ac:dyDescent="0.3">
      <c r="A31" t="s">
        <v>26</v>
      </c>
      <c r="B31" t="s">
        <v>27</v>
      </c>
    </row>
    <row r="32" spans="1:8" x14ac:dyDescent="0.3">
      <c r="B32" t="s">
        <v>28</v>
      </c>
      <c r="C32" s="2"/>
      <c r="D32" s="3"/>
    </row>
    <row r="33" spans="2:4" x14ac:dyDescent="0.3">
      <c r="B33" t="s">
        <v>29</v>
      </c>
      <c r="D33" s="3"/>
    </row>
    <row r="34" spans="2:4" x14ac:dyDescent="0.3">
      <c r="B34" t="s">
        <v>30</v>
      </c>
      <c r="C34" s="2"/>
      <c r="D34" s="6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"/>
  <sheetViews>
    <sheetView topLeftCell="A4" workbookViewId="0">
      <selection activeCell="C12" sqref="C12"/>
    </sheetView>
  </sheetViews>
  <sheetFormatPr defaultRowHeight="16.5" x14ac:dyDescent="0.3"/>
  <sheetData>
    <row r="1" spans="1:8" x14ac:dyDescent="0.3">
      <c r="A1" t="s">
        <v>0</v>
      </c>
    </row>
    <row r="3" spans="1:8" x14ac:dyDescent="0.3">
      <c r="A3" t="s">
        <v>1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</row>
    <row r="4" spans="1:8" x14ac:dyDescent="0.3">
      <c r="A4" t="s">
        <v>2</v>
      </c>
      <c r="B4">
        <v>100</v>
      </c>
      <c r="C4">
        <v>30</v>
      </c>
      <c r="D4">
        <v>30</v>
      </c>
      <c r="E4">
        <v>30</v>
      </c>
      <c r="F4">
        <v>30</v>
      </c>
      <c r="G4">
        <v>30</v>
      </c>
      <c r="H4">
        <v>30</v>
      </c>
    </row>
    <row r="5" spans="1:8" x14ac:dyDescent="0.3">
      <c r="A5" t="s">
        <v>3</v>
      </c>
      <c r="C5">
        <v>50</v>
      </c>
      <c r="D5">
        <v>60</v>
      </c>
      <c r="E5">
        <v>70</v>
      </c>
      <c r="F5">
        <v>80</v>
      </c>
      <c r="G5">
        <v>100</v>
      </c>
      <c r="H5">
        <v>100</v>
      </c>
    </row>
    <row r="6" spans="1:8" x14ac:dyDescent="0.3">
      <c r="A6" t="s">
        <v>7</v>
      </c>
      <c r="B6" s="1">
        <v>0.15</v>
      </c>
    </row>
    <row r="8" spans="1:8" x14ac:dyDescent="0.3">
      <c r="A8" t="s">
        <v>4</v>
      </c>
      <c r="B8" t="s">
        <v>31</v>
      </c>
    </row>
    <row r="9" spans="1:8" x14ac:dyDescent="0.3">
      <c r="B9" t="s">
        <v>5</v>
      </c>
      <c r="C9" s="3">
        <f>-PV(B6,H3,H4)+B4</f>
        <v>213.53448081768869</v>
      </c>
    </row>
    <row r="11" spans="1:8" x14ac:dyDescent="0.3">
      <c r="A11" t="s">
        <v>6</v>
      </c>
      <c r="B11" t="s">
        <v>32</v>
      </c>
    </row>
    <row r="12" spans="1:8" x14ac:dyDescent="0.3">
      <c r="B12" t="s">
        <v>13</v>
      </c>
      <c r="C12" s="3">
        <f>FV(B6,H3,-H4,-B4)</f>
        <v>493.91822968749966</v>
      </c>
    </row>
    <row r="13" spans="1:8" x14ac:dyDescent="0.3">
      <c r="B13" t="s">
        <v>14</v>
      </c>
      <c r="C13" s="3">
        <f>FV(B6,H3,,-C9)</f>
        <v>493.91822968749966</v>
      </c>
    </row>
    <row r="14" spans="1:8" x14ac:dyDescent="0.3">
      <c r="C14" s="2"/>
    </row>
    <row r="15" spans="1:8" x14ac:dyDescent="0.3">
      <c r="A15" t="s">
        <v>19</v>
      </c>
      <c r="B15" t="s">
        <v>33</v>
      </c>
      <c r="C15" s="2"/>
    </row>
    <row r="16" spans="1:8" x14ac:dyDescent="0.3">
      <c r="B16" t="s">
        <v>20</v>
      </c>
      <c r="C16" s="3">
        <f>PMT(B6,H3,-C9)</f>
        <v>56.423690656738323</v>
      </c>
    </row>
    <row r="17" spans="1:8" x14ac:dyDescent="0.3">
      <c r="B17" t="s">
        <v>21</v>
      </c>
      <c r="C17" s="3">
        <f>PMT(B6,H3,,-C13)</f>
        <v>56.423690656738309</v>
      </c>
    </row>
    <row r="19" spans="1:8" x14ac:dyDescent="0.3">
      <c r="A19" t="s">
        <v>22</v>
      </c>
      <c r="B19" t="s">
        <v>8</v>
      </c>
    </row>
    <row r="20" spans="1:8" x14ac:dyDescent="0.3">
      <c r="A20" t="s">
        <v>9</v>
      </c>
      <c r="B20" s="4">
        <f>B5-B4</f>
        <v>-100</v>
      </c>
      <c r="C20" s="4">
        <f t="shared" ref="C20:H20" si="0">C5-C4</f>
        <v>20</v>
      </c>
      <c r="D20" s="4">
        <f t="shared" si="0"/>
        <v>30</v>
      </c>
      <c r="E20" s="4">
        <f t="shared" si="0"/>
        <v>40</v>
      </c>
      <c r="F20" s="4">
        <f t="shared" si="0"/>
        <v>50</v>
      </c>
      <c r="G20" s="4">
        <f t="shared" si="0"/>
        <v>70</v>
      </c>
      <c r="H20" s="4">
        <f t="shared" si="0"/>
        <v>70</v>
      </c>
    </row>
    <row r="22" spans="1:8" x14ac:dyDescent="0.3">
      <c r="A22" t="s">
        <v>23</v>
      </c>
      <c r="B22" t="s">
        <v>34</v>
      </c>
    </row>
    <row r="23" spans="1:8" x14ac:dyDescent="0.3">
      <c r="B23" t="s">
        <v>10</v>
      </c>
      <c r="C23" s="3">
        <f>NPV(B6,C20:H20)+B20</f>
        <v>60.029229128350124</v>
      </c>
    </row>
    <row r="25" spans="1:8" x14ac:dyDescent="0.3">
      <c r="A25" t="s">
        <v>24</v>
      </c>
      <c r="B25" t="s">
        <v>11</v>
      </c>
    </row>
    <row r="26" spans="1:8" x14ac:dyDescent="0.3">
      <c r="B26" t="s">
        <v>12</v>
      </c>
      <c r="C26" s="5">
        <f>IRR(B20:H20)</f>
        <v>0.30816509561369054</v>
      </c>
    </row>
    <row r="28" spans="1:8" x14ac:dyDescent="0.3">
      <c r="A28" t="s">
        <v>25</v>
      </c>
      <c r="B28" t="s">
        <v>15</v>
      </c>
    </row>
    <row r="29" spans="1:8" x14ac:dyDescent="0.3">
      <c r="B29" t="s">
        <v>16</v>
      </c>
      <c r="C29" s="2">
        <f>NPV(B6,C20:G20)</f>
        <v>129.76629741454116</v>
      </c>
      <c r="D29" t="s">
        <v>17</v>
      </c>
      <c r="E29" s="4" t="s">
        <v>18</v>
      </c>
    </row>
    <row r="31" spans="1:8" x14ac:dyDescent="0.3">
      <c r="A31" t="s">
        <v>26</v>
      </c>
      <c r="B31" t="s">
        <v>27</v>
      </c>
    </row>
    <row r="32" spans="1:8" x14ac:dyDescent="0.3">
      <c r="B32" t="s">
        <v>28</v>
      </c>
      <c r="C32" s="2"/>
      <c r="D32" s="3">
        <f>C9</f>
        <v>213.53448081768869</v>
      </c>
    </row>
    <row r="33" spans="2:4" x14ac:dyDescent="0.3">
      <c r="B33" t="s">
        <v>29</v>
      </c>
      <c r="D33" s="3">
        <f>NPV(B6, C5:H5)</f>
        <v>273.5637099460389</v>
      </c>
    </row>
    <row r="34" spans="2:4" x14ac:dyDescent="0.3">
      <c r="B34" t="s">
        <v>30</v>
      </c>
      <c r="C34" s="2"/>
      <c r="D34" s="6">
        <f>D33/D32</f>
        <v>1.2811219476052766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practice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ITM</dc:creator>
  <cp:lastModifiedBy>ITISYIJY</cp:lastModifiedBy>
  <dcterms:created xsi:type="dcterms:W3CDTF">2017-10-08T23:02:01Z</dcterms:created>
  <dcterms:modified xsi:type="dcterms:W3CDTF">2022-12-14T03:41:23Z</dcterms:modified>
</cp:coreProperties>
</file>