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f8a875e15b7533c/Bureaublad/Afstuderen/WRR/PyRICE Ivar Tjallingii/PyRICE2020/"/>
    </mc:Choice>
  </mc:AlternateContent>
  <xr:revisionPtr revIDLastSave="1519" documentId="8_{1E402DD0-CE2C-4405-88B5-951B0C9C1F7E}" xr6:coauthVersionLast="45" xr6:coauthVersionMax="45" xr10:uidLastSave="{6BFC6694-8AD8-43EE-B631-8ED644E3E93F}"/>
  <bookViews>
    <workbookView xWindow="-96" yWindow="-96" windowWidth="23232" windowHeight="12552" activeTab="5" xr2:uid="{37B76BBF-8F08-48AA-8829-366C83C32611}"/>
  </bookViews>
  <sheets>
    <sheet name="Counry groupings RICE" sheetId="1" r:id="rId1"/>
    <sheet name="TFP growth rates" sheetId="4" r:id="rId2"/>
    <sheet name="Blad1" sheetId="5" r:id="rId3"/>
    <sheet name="Country groupings SSP" sheetId="3" r:id="rId4"/>
    <sheet name="TFP project of OECD" sheetId="2" r:id="rId5"/>
    <sheet name="Right data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0" i="4" l="1"/>
  <c r="D94" i="4" s="1"/>
  <c r="E80" i="4" s="1"/>
  <c r="D67" i="4"/>
  <c r="D79" i="4"/>
  <c r="D65" i="4"/>
  <c r="D69" i="4" l="1"/>
  <c r="N80" i="4" l="1"/>
  <c r="O80" i="4"/>
  <c r="P80" i="4"/>
  <c r="Q80" i="4"/>
  <c r="R80" i="4"/>
  <c r="S80" i="4"/>
  <c r="T80" i="4"/>
  <c r="U80" i="4"/>
  <c r="V80" i="4"/>
  <c r="W80" i="4"/>
  <c r="N81" i="4"/>
  <c r="O81" i="4"/>
  <c r="P81" i="4"/>
  <c r="Q81" i="4"/>
  <c r="R81" i="4"/>
  <c r="S81" i="4"/>
  <c r="T81" i="4"/>
  <c r="U81" i="4"/>
  <c r="V81" i="4"/>
  <c r="W81" i="4"/>
  <c r="N82" i="4"/>
  <c r="O82" i="4"/>
  <c r="P82" i="4"/>
  <c r="Q82" i="4"/>
  <c r="R82" i="4"/>
  <c r="S82" i="4"/>
  <c r="T82" i="4"/>
  <c r="U82" i="4"/>
  <c r="V82" i="4"/>
  <c r="W82" i="4"/>
  <c r="N83" i="4"/>
  <c r="O83" i="4"/>
  <c r="P83" i="4"/>
  <c r="Q83" i="4"/>
  <c r="R83" i="4"/>
  <c r="S83" i="4"/>
  <c r="T83" i="4"/>
  <c r="U83" i="4"/>
  <c r="V83" i="4"/>
  <c r="W83" i="4"/>
  <c r="N84" i="4"/>
  <c r="O84" i="4"/>
  <c r="P84" i="4"/>
  <c r="Q84" i="4"/>
  <c r="R84" i="4"/>
  <c r="S84" i="4"/>
  <c r="T84" i="4"/>
  <c r="U84" i="4"/>
  <c r="V84" i="4"/>
  <c r="W84" i="4"/>
  <c r="N85" i="4"/>
  <c r="O85" i="4"/>
  <c r="P85" i="4"/>
  <c r="Q85" i="4"/>
  <c r="R85" i="4"/>
  <c r="S85" i="4"/>
  <c r="T85" i="4"/>
  <c r="U85" i="4"/>
  <c r="V85" i="4"/>
  <c r="W85" i="4"/>
  <c r="N86" i="4"/>
  <c r="O86" i="4"/>
  <c r="P86" i="4"/>
  <c r="Q86" i="4"/>
  <c r="R86" i="4"/>
  <c r="S86" i="4"/>
  <c r="T86" i="4"/>
  <c r="U86" i="4"/>
  <c r="V86" i="4"/>
  <c r="W86" i="4"/>
  <c r="N87" i="4"/>
  <c r="O87" i="4"/>
  <c r="P87" i="4"/>
  <c r="Q87" i="4"/>
  <c r="R87" i="4"/>
  <c r="S87" i="4"/>
  <c r="T87" i="4"/>
  <c r="U87" i="4"/>
  <c r="V87" i="4"/>
  <c r="W87" i="4"/>
  <c r="N88" i="4"/>
  <c r="N102" i="4" s="1"/>
  <c r="O102" i="4" s="1"/>
  <c r="P102" i="4" s="1"/>
  <c r="Q102" i="4" s="1"/>
  <c r="R102" i="4" s="1"/>
  <c r="S102" i="4" s="1"/>
  <c r="T102" i="4" s="1"/>
  <c r="U102" i="4" s="1"/>
  <c r="V102" i="4" s="1"/>
  <c r="O88" i="4"/>
  <c r="P88" i="4"/>
  <c r="Q88" i="4"/>
  <c r="R88" i="4"/>
  <c r="S88" i="4"/>
  <c r="T88" i="4"/>
  <c r="U88" i="4"/>
  <c r="V88" i="4"/>
  <c r="W88" i="4"/>
  <c r="N89" i="4"/>
  <c r="O89" i="4"/>
  <c r="P89" i="4"/>
  <c r="Q89" i="4"/>
  <c r="R89" i="4"/>
  <c r="S89" i="4"/>
  <c r="T89" i="4"/>
  <c r="U89" i="4"/>
  <c r="V89" i="4"/>
  <c r="W89" i="4"/>
  <c r="N90" i="4"/>
  <c r="O90" i="4"/>
  <c r="P90" i="4"/>
  <c r="Q90" i="4"/>
  <c r="R90" i="4"/>
  <c r="S90" i="4"/>
  <c r="T90" i="4"/>
  <c r="U90" i="4"/>
  <c r="V90" i="4"/>
  <c r="W90" i="4"/>
  <c r="W79" i="4"/>
  <c r="W93" i="4" s="1"/>
  <c r="W65" i="4"/>
  <c r="W66" i="4"/>
  <c r="W67" i="4"/>
  <c r="W68" i="4"/>
  <c r="W69" i="4"/>
  <c r="W71" i="4"/>
  <c r="W72" i="4"/>
  <c r="W73" i="4"/>
  <c r="W74" i="4"/>
  <c r="W75" i="4"/>
  <c r="W76" i="4"/>
  <c r="W64" i="4"/>
  <c r="N64" i="4"/>
  <c r="O64" i="4" s="1"/>
  <c r="P64" i="4" s="1"/>
  <c r="Q64" i="4" s="1"/>
  <c r="R64" i="4" s="1"/>
  <c r="S64" i="4" s="1"/>
  <c r="T64" i="4" s="1"/>
  <c r="U64" i="4" s="1"/>
  <c r="V64" i="4" s="1"/>
  <c r="V93" i="4"/>
  <c r="X93" i="4"/>
  <c r="Y93" i="4"/>
  <c r="Z93" i="4"/>
  <c r="AA93" i="4"/>
  <c r="AB93" i="4"/>
  <c r="AC93" i="4"/>
  <c r="AD93" i="4"/>
  <c r="N79" i="4"/>
  <c r="O79" i="4" s="1"/>
  <c r="N97" i="4"/>
  <c r="N99" i="4"/>
  <c r="O99" i="4" s="1"/>
  <c r="P99" i="4" s="1"/>
  <c r="Q99" i="4" s="1"/>
  <c r="R99" i="4" s="1"/>
  <c r="S99" i="4" s="1"/>
  <c r="T99" i="4" s="1"/>
  <c r="U99" i="4" s="1"/>
  <c r="V99" i="4" s="1"/>
  <c r="W99" i="4" s="1"/>
  <c r="X99" i="4" s="1"/>
  <c r="Y99" i="4" s="1"/>
  <c r="Z99" i="4" s="1"/>
  <c r="AA99" i="4" s="1"/>
  <c r="AB99" i="4" s="1"/>
  <c r="AC99" i="4" s="1"/>
  <c r="AD99" i="4" s="1"/>
  <c r="N100" i="4"/>
  <c r="O100" i="4" s="1"/>
  <c r="P100" i="4" s="1"/>
  <c r="Q100" i="4" s="1"/>
  <c r="R100" i="4" s="1"/>
  <c r="S100" i="4" s="1"/>
  <c r="T100" i="4" s="1"/>
  <c r="U100" i="4" s="1"/>
  <c r="V100" i="4" s="1"/>
  <c r="W100" i="4" s="1"/>
  <c r="X100" i="4" s="1"/>
  <c r="Y100" i="4" s="1"/>
  <c r="Z100" i="4" s="1"/>
  <c r="AA100" i="4" s="1"/>
  <c r="AB100" i="4" s="1"/>
  <c r="AC100" i="4" s="1"/>
  <c r="AD100" i="4" s="1"/>
  <c r="N101" i="4"/>
  <c r="N103" i="4"/>
  <c r="O103" i="4" s="1"/>
  <c r="N104" i="4"/>
  <c r="O104" i="4" s="1"/>
  <c r="P104" i="4" s="1"/>
  <c r="Q104" i="4" s="1"/>
  <c r="D86" i="4"/>
  <c r="D100" i="4" s="1"/>
  <c r="D90" i="4"/>
  <c r="D104" i="4"/>
  <c r="D76" i="4"/>
  <c r="E76" i="4" s="1"/>
  <c r="F76" i="4" s="1"/>
  <c r="G76" i="4" s="1"/>
  <c r="H76" i="4" s="1"/>
  <c r="I76" i="4" s="1"/>
  <c r="J76" i="4" s="1"/>
  <c r="K76" i="4" s="1"/>
  <c r="L76" i="4" s="1"/>
  <c r="M76" i="4" s="1"/>
  <c r="N76" i="4" s="1"/>
  <c r="O76" i="4" s="1"/>
  <c r="P76" i="4" s="1"/>
  <c r="Q76" i="4" s="1"/>
  <c r="R76" i="4" s="1"/>
  <c r="S76" i="4" s="1"/>
  <c r="T76" i="4" s="1"/>
  <c r="U76" i="4" s="1"/>
  <c r="V76" i="4" s="1"/>
  <c r="F64" i="4"/>
  <c r="E64" i="4"/>
  <c r="D93" i="4"/>
  <c r="D66" i="4"/>
  <c r="E67" i="4"/>
  <c r="F67" i="4" s="1"/>
  <c r="G67" i="4" s="1"/>
  <c r="H67" i="4" s="1"/>
  <c r="I67" i="4" s="1"/>
  <c r="J67" i="4" s="1"/>
  <c r="K67" i="4" s="1"/>
  <c r="L67" i="4" s="1"/>
  <c r="M67" i="4" s="1"/>
  <c r="N67" i="4" s="1"/>
  <c r="O67" i="4" s="1"/>
  <c r="P67" i="4" s="1"/>
  <c r="Q67" i="4" s="1"/>
  <c r="R67" i="4" s="1"/>
  <c r="S67" i="4" s="1"/>
  <c r="T67" i="4" s="1"/>
  <c r="U67" i="4" s="1"/>
  <c r="V67" i="4" s="1"/>
  <c r="E68" i="4"/>
  <c r="F68" i="4" s="1"/>
  <c r="G68" i="4" s="1"/>
  <c r="H68" i="4" s="1"/>
  <c r="I68" i="4" s="1"/>
  <c r="J68" i="4" s="1"/>
  <c r="K68" i="4" s="1"/>
  <c r="L68" i="4" s="1"/>
  <c r="M68" i="4" s="1"/>
  <c r="N68" i="4" s="1"/>
  <c r="O68" i="4" s="1"/>
  <c r="P68" i="4" s="1"/>
  <c r="Q68" i="4" s="1"/>
  <c r="R68" i="4" s="1"/>
  <c r="S68" i="4" s="1"/>
  <c r="T68" i="4" s="1"/>
  <c r="U68" i="4" s="1"/>
  <c r="V68" i="4" s="1"/>
  <c r="E69" i="4"/>
  <c r="F69" i="4" s="1"/>
  <c r="G69" i="4" s="1"/>
  <c r="H69" i="4" s="1"/>
  <c r="I69" i="4" s="1"/>
  <c r="J69" i="4" s="1"/>
  <c r="K69" i="4" s="1"/>
  <c r="L69" i="4" s="1"/>
  <c r="M69" i="4" s="1"/>
  <c r="N69" i="4" s="1"/>
  <c r="O69" i="4" s="1"/>
  <c r="P69" i="4" s="1"/>
  <c r="Q69" i="4" s="1"/>
  <c r="R69" i="4" s="1"/>
  <c r="S69" i="4" s="1"/>
  <c r="T69" i="4" s="1"/>
  <c r="U69" i="4" s="1"/>
  <c r="V69" i="4" s="1"/>
  <c r="E72" i="4"/>
  <c r="F72" i="4" s="1"/>
  <c r="G72" i="4" s="1"/>
  <c r="H72" i="4" s="1"/>
  <c r="I72" i="4" s="1"/>
  <c r="J72" i="4" s="1"/>
  <c r="K72" i="4" s="1"/>
  <c r="L72" i="4" s="1"/>
  <c r="M72" i="4" s="1"/>
  <c r="N72" i="4" s="1"/>
  <c r="O72" i="4" s="1"/>
  <c r="P72" i="4" s="1"/>
  <c r="Q72" i="4" s="1"/>
  <c r="R72" i="4" s="1"/>
  <c r="S72" i="4" s="1"/>
  <c r="T72" i="4" s="1"/>
  <c r="U72" i="4" s="1"/>
  <c r="V72" i="4" s="1"/>
  <c r="E73" i="4"/>
  <c r="F73" i="4" s="1"/>
  <c r="G73" i="4" s="1"/>
  <c r="H73" i="4" s="1"/>
  <c r="I73" i="4" s="1"/>
  <c r="J73" i="4" s="1"/>
  <c r="K73" i="4" s="1"/>
  <c r="L73" i="4" s="1"/>
  <c r="M73" i="4" s="1"/>
  <c r="N73" i="4" s="1"/>
  <c r="O73" i="4" s="1"/>
  <c r="P73" i="4" s="1"/>
  <c r="Q73" i="4" s="1"/>
  <c r="R73" i="4" s="1"/>
  <c r="S73" i="4" s="1"/>
  <c r="T73" i="4" s="1"/>
  <c r="U73" i="4" s="1"/>
  <c r="V73" i="4" s="1"/>
  <c r="D68" i="4"/>
  <c r="D70" i="4"/>
  <c r="E70" i="4" s="1"/>
  <c r="F70" i="4" s="1"/>
  <c r="G70" i="4" s="1"/>
  <c r="H70" i="4" s="1"/>
  <c r="I70" i="4" s="1"/>
  <c r="J70" i="4" s="1"/>
  <c r="K70" i="4" s="1"/>
  <c r="L70" i="4" s="1"/>
  <c r="M70" i="4" s="1"/>
  <c r="N70" i="4" s="1"/>
  <c r="O70" i="4" s="1"/>
  <c r="P70" i="4" s="1"/>
  <c r="Q70" i="4" s="1"/>
  <c r="R70" i="4" s="1"/>
  <c r="S70" i="4" s="1"/>
  <c r="T70" i="4" s="1"/>
  <c r="U70" i="4" s="1"/>
  <c r="V70" i="4" s="1"/>
  <c r="W70" i="4" s="1"/>
  <c r="D71" i="4"/>
  <c r="E71" i="4" s="1"/>
  <c r="F71" i="4" s="1"/>
  <c r="G71" i="4" s="1"/>
  <c r="H71" i="4" s="1"/>
  <c r="I71" i="4" s="1"/>
  <c r="J71" i="4" s="1"/>
  <c r="K71" i="4" s="1"/>
  <c r="L71" i="4" s="1"/>
  <c r="M71" i="4" s="1"/>
  <c r="N71" i="4" s="1"/>
  <c r="O71" i="4" s="1"/>
  <c r="P71" i="4" s="1"/>
  <c r="Q71" i="4" s="1"/>
  <c r="R71" i="4" s="1"/>
  <c r="S71" i="4" s="1"/>
  <c r="T71" i="4" s="1"/>
  <c r="U71" i="4" s="1"/>
  <c r="V71" i="4" s="1"/>
  <c r="D72" i="4"/>
  <c r="D73" i="4"/>
  <c r="D74" i="4"/>
  <c r="E74" i="4" s="1"/>
  <c r="F74" i="4" s="1"/>
  <c r="G74" i="4" s="1"/>
  <c r="H74" i="4" s="1"/>
  <c r="I74" i="4" s="1"/>
  <c r="J74" i="4" s="1"/>
  <c r="K74" i="4" s="1"/>
  <c r="L74" i="4" s="1"/>
  <c r="M74" i="4" s="1"/>
  <c r="N74" i="4" s="1"/>
  <c r="O74" i="4" s="1"/>
  <c r="P74" i="4" s="1"/>
  <c r="Q74" i="4" s="1"/>
  <c r="R74" i="4" s="1"/>
  <c r="S74" i="4" s="1"/>
  <c r="T74" i="4" s="1"/>
  <c r="U74" i="4" s="1"/>
  <c r="V74" i="4" s="1"/>
  <c r="D75" i="4"/>
  <c r="E75" i="4" s="1"/>
  <c r="F75" i="4" s="1"/>
  <c r="G75" i="4" s="1"/>
  <c r="H75" i="4" s="1"/>
  <c r="I75" i="4" s="1"/>
  <c r="J75" i="4" s="1"/>
  <c r="K75" i="4" s="1"/>
  <c r="L75" i="4" s="1"/>
  <c r="M75" i="4" s="1"/>
  <c r="N75" i="4" s="1"/>
  <c r="O75" i="4" s="1"/>
  <c r="P75" i="4" s="1"/>
  <c r="Q75" i="4" s="1"/>
  <c r="R75" i="4" s="1"/>
  <c r="S75" i="4" s="1"/>
  <c r="T75" i="4" s="1"/>
  <c r="U75" i="4" s="1"/>
  <c r="V75" i="4" s="1"/>
  <c r="E66" i="4"/>
  <c r="F66" i="4" s="1"/>
  <c r="G66" i="4" s="1"/>
  <c r="H66" i="4" s="1"/>
  <c r="I66" i="4" s="1"/>
  <c r="J66" i="4" s="1"/>
  <c r="K66" i="4" s="1"/>
  <c r="L66" i="4" s="1"/>
  <c r="M66" i="4" s="1"/>
  <c r="N66" i="4" s="1"/>
  <c r="O66" i="4" s="1"/>
  <c r="P66" i="4" s="1"/>
  <c r="Q66" i="4" s="1"/>
  <c r="R66" i="4" s="1"/>
  <c r="S66" i="4" s="1"/>
  <c r="T66" i="4" s="1"/>
  <c r="U66" i="4" s="1"/>
  <c r="V66" i="4" s="1"/>
  <c r="D82" i="4"/>
  <c r="D96" i="4" s="1"/>
  <c r="E65" i="4"/>
  <c r="F65" i="4" s="1"/>
  <c r="G65" i="4" s="1"/>
  <c r="H65" i="4" s="1"/>
  <c r="I65" i="4" s="1"/>
  <c r="J65" i="4" s="1"/>
  <c r="K65" i="4" s="1"/>
  <c r="L65" i="4" s="1"/>
  <c r="M65" i="4" s="1"/>
  <c r="N65" i="4" s="1"/>
  <c r="O65" i="4" s="1"/>
  <c r="P65" i="4" s="1"/>
  <c r="Q65" i="4" s="1"/>
  <c r="R65" i="4" s="1"/>
  <c r="S65" i="4" s="1"/>
  <c r="T65" i="4" s="1"/>
  <c r="U65" i="4" s="1"/>
  <c r="V65" i="4" s="1"/>
  <c r="E24" i="4"/>
  <c r="K21" i="4"/>
  <c r="K25" i="4"/>
  <c r="K29" i="4"/>
  <c r="M61" i="4"/>
  <c r="N61" i="4" s="1"/>
  <c r="I21" i="4"/>
  <c r="J21" i="4" s="1"/>
  <c r="I22" i="4"/>
  <c r="J22" i="4" s="1"/>
  <c r="K22" i="4" s="1"/>
  <c r="I23" i="4"/>
  <c r="J23" i="4" s="1"/>
  <c r="K23" i="4" s="1"/>
  <c r="I24" i="4"/>
  <c r="J24" i="4" s="1"/>
  <c r="K24" i="4" s="1"/>
  <c r="I25" i="4"/>
  <c r="J25" i="4" s="1"/>
  <c r="I26" i="4"/>
  <c r="J26" i="4" s="1"/>
  <c r="K26" i="4" s="1"/>
  <c r="I27" i="4"/>
  <c r="J27" i="4" s="1"/>
  <c r="K27" i="4" s="1"/>
  <c r="I28" i="4"/>
  <c r="J28" i="4" s="1"/>
  <c r="K28" i="4" s="1"/>
  <c r="I29" i="4"/>
  <c r="J29" i="4" s="1"/>
  <c r="I30" i="4"/>
  <c r="J30" i="4" s="1"/>
  <c r="K30" i="4" s="1"/>
  <c r="I20" i="4"/>
  <c r="J20" i="4" s="1"/>
  <c r="K20" i="4" s="1"/>
  <c r="H19" i="4"/>
  <c r="I19" i="4" s="1"/>
  <c r="J19" i="4" s="1"/>
  <c r="K19" i="4" s="1"/>
  <c r="O97" i="4" l="1"/>
  <c r="P97" i="4" s="1"/>
  <c r="Q97" i="4" s="1"/>
  <c r="R97" i="4" s="1"/>
  <c r="S97" i="4" s="1"/>
  <c r="T97" i="4" s="1"/>
  <c r="U97" i="4" s="1"/>
  <c r="V97" i="4" s="1"/>
  <c r="W97" i="4" s="1"/>
  <c r="X97" i="4" s="1"/>
  <c r="Y97" i="4" s="1"/>
  <c r="Z97" i="4" s="1"/>
  <c r="AA97" i="4" s="1"/>
  <c r="AB97" i="4" s="1"/>
  <c r="AC97" i="4" s="1"/>
  <c r="AD97" i="4" s="1"/>
  <c r="P103" i="4"/>
  <c r="Q103" i="4" s="1"/>
  <c r="R103" i="4" s="1"/>
  <c r="S103" i="4" s="1"/>
  <c r="T103" i="4" s="1"/>
  <c r="U103" i="4" s="1"/>
  <c r="V103" i="4" s="1"/>
  <c r="W103" i="4" s="1"/>
  <c r="X103" i="4" s="1"/>
  <c r="Y103" i="4" s="1"/>
  <c r="Z103" i="4" s="1"/>
  <c r="AA103" i="4" s="1"/>
  <c r="AB103" i="4" s="1"/>
  <c r="AC103" i="4" s="1"/>
  <c r="AD103" i="4" s="1"/>
  <c r="R104" i="4"/>
  <c r="S104" i="4" s="1"/>
  <c r="T104" i="4" s="1"/>
  <c r="U104" i="4" s="1"/>
  <c r="V104" i="4" s="1"/>
  <c r="W104" i="4" s="1"/>
  <c r="X104" i="4" s="1"/>
  <c r="Y104" i="4" s="1"/>
  <c r="Z104" i="4" s="1"/>
  <c r="AA104" i="4" s="1"/>
  <c r="AB104" i="4" s="1"/>
  <c r="AC104" i="4" s="1"/>
  <c r="AD104" i="4" s="1"/>
  <c r="O101" i="4"/>
  <c r="P101" i="4" s="1"/>
  <c r="Q101" i="4" s="1"/>
  <c r="R101" i="4" s="1"/>
  <c r="S101" i="4" s="1"/>
  <c r="T101" i="4" s="1"/>
  <c r="U101" i="4" s="1"/>
  <c r="V101" i="4" s="1"/>
  <c r="W101" i="4" s="1"/>
  <c r="X101" i="4" s="1"/>
  <c r="Y101" i="4" s="1"/>
  <c r="Z101" i="4" s="1"/>
  <c r="AA101" i="4" s="1"/>
  <c r="AB101" i="4" s="1"/>
  <c r="AC101" i="4" s="1"/>
  <c r="AD101" i="4" s="1"/>
  <c r="W102" i="4"/>
  <c r="X102" i="4" s="1"/>
  <c r="Y102" i="4" s="1"/>
  <c r="Z102" i="4" s="1"/>
  <c r="AA102" i="4" s="1"/>
  <c r="AB102" i="4" s="1"/>
  <c r="AC102" i="4" s="1"/>
  <c r="AD102" i="4" s="1"/>
  <c r="P79" i="4"/>
  <c r="O93" i="4"/>
  <c r="N93" i="4"/>
  <c r="D89" i="4"/>
  <c r="D103" i="4" s="1"/>
  <c r="F89" i="4"/>
  <c r="E79" i="4"/>
  <c r="F81" i="4"/>
  <c r="D88" i="4"/>
  <c r="D102" i="4" s="1"/>
  <c r="G64" i="4"/>
  <c r="D87" i="4"/>
  <c r="D101" i="4" s="1"/>
  <c r="D85" i="4"/>
  <c r="D99" i="4" s="1"/>
  <c r="D83" i="4"/>
  <c r="D97" i="4" s="1"/>
  <c r="F80" i="4"/>
  <c r="D81" i="4"/>
  <c r="D95" i="4" s="1"/>
  <c r="D84" i="4"/>
  <c r="D98" i="4" s="1"/>
  <c r="E20" i="4"/>
  <c r="E21" i="4"/>
  <c r="E22" i="4"/>
  <c r="E23" i="4"/>
  <c r="E25" i="4"/>
  <c r="E26" i="4"/>
  <c r="E27" i="4"/>
  <c r="E28" i="4"/>
  <c r="E29" i="4"/>
  <c r="E30" i="4"/>
  <c r="E19" i="4"/>
  <c r="Q79" i="4" l="1"/>
  <c r="P93" i="4"/>
  <c r="F79" i="4"/>
  <c r="E83" i="4"/>
  <c r="E87" i="4"/>
  <c r="E88" i="4"/>
  <c r="E94" i="4"/>
  <c r="F94" i="4" s="1"/>
  <c r="E85" i="4"/>
  <c r="E99" i="4" s="1"/>
  <c r="E93" i="4"/>
  <c r="E90" i="4"/>
  <c r="E104" i="4" s="1"/>
  <c r="E101" i="4"/>
  <c r="E82" i="4"/>
  <c r="E96" i="4" s="1"/>
  <c r="H64" i="4"/>
  <c r="G89" i="4"/>
  <c r="G80" i="4"/>
  <c r="G81" i="4"/>
  <c r="E97" i="4"/>
  <c r="E89" i="4"/>
  <c r="E103" i="4" s="1"/>
  <c r="F103" i="4" s="1"/>
  <c r="G103" i="4" s="1"/>
  <c r="E102" i="4"/>
  <c r="E86" i="4"/>
  <c r="E100" i="4" s="1"/>
  <c r="E81" i="4"/>
  <c r="E95" i="4" s="1"/>
  <c r="F95" i="4" s="1"/>
  <c r="E84" i="4"/>
  <c r="E98" i="4" s="1"/>
  <c r="O6" i="2"/>
  <c r="N6" i="2"/>
  <c r="R79" i="4" l="1"/>
  <c r="Q93" i="4"/>
  <c r="I64" i="4"/>
  <c r="H85" i="4"/>
  <c r="H89" i="4"/>
  <c r="H103" i="4" s="1"/>
  <c r="H84" i="4"/>
  <c r="H81" i="4"/>
  <c r="H88" i="4"/>
  <c r="H83" i="4"/>
  <c r="H87" i="4"/>
  <c r="H80" i="4"/>
  <c r="H82" i="4"/>
  <c r="H86" i="4"/>
  <c r="F102" i="4"/>
  <c r="G88" i="4" s="1"/>
  <c r="G102" i="4" s="1"/>
  <c r="H102" i="4" s="1"/>
  <c r="G94" i="4"/>
  <c r="F87" i="4"/>
  <c r="F101" i="4"/>
  <c r="G79" i="4"/>
  <c r="F93" i="4"/>
  <c r="F90" i="4"/>
  <c r="F104" i="4" s="1"/>
  <c r="F86" i="4"/>
  <c r="F100" i="4" s="1"/>
  <c r="F84" i="4"/>
  <c r="F98" i="4" s="1"/>
  <c r="F85" i="4"/>
  <c r="F99" i="4" s="1"/>
  <c r="F83" i="4"/>
  <c r="F97" i="4" s="1"/>
  <c r="F88" i="4"/>
  <c r="F82" i="4"/>
  <c r="F96" i="4" s="1"/>
  <c r="G95" i="4"/>
  <c r="H95" i="4" l="1"/>
  <c r="R93" i="4"/>
  <c r="S79" i="4"/>
  <c r="I103" i="4"/>
  <c r="J64" i="4"/>
  <c r="I82" i="4"/>
  <c r="I86" i="4"/>
  <c r="I81" i="4"/>
  <c r="I85" i="4"/>
  <c r="I89" i="4"/>
  <c r="I84" i="4"/>
  <c r="I88" i="4"/>
  <c r="I102" i="4" s="1"/>
  <c r="I83" i="4"/>
  <c r="I87" i="4"/>
  <c r="I80" i="4"/>
  <c r="H94" i="4"/>
  <c r="H79" i="4"/>
  <c r="G93" i="4"/>
  <c r="G85" i="4"/>
  <c r="G99" i="4" s="1"/>
  <c r="H99" i="4" s="1"/>
  <c r="I99" i="4" s="1"/>
  <c r="G83" i="4"/>
  <c r="G97" i="4" s="1"/>
  <c r="H97" i="4" s="1"/>
  <c r="I97" i="4" s="1"/>
  <c r="G84" i="4"/>
  <c r="G98" i="4" s="1"/>
  <c r="H98" i="4" s="1"/>
  <c r="G86" i="4"/>
  <c r="G100" i="4" s="1"/>
  <c r="H100" i="4" s="1"/>
  <c r="I100" i="4" s="1"/>
  <c r="G90" i="4"/>
  <c r="G104" i="4" s="1"/>
  <c r="G82" i="4"/>
  <c r="G96" i="4" s="1"/>
  <c r="H96" i="4" s="1"/>
  <c r="G87" i="4"/>
  <c r="G101" i="4" s="1"/>
  <c r="H101" i="4" s="1"/>
  <c r="I95" i="4" l="1"/>
  <c r="I94" i="4"/>
  <c r="I98" i="4"/>
  <c r="J98" i="4" s="1"/>
  <c r="T79" i="4"/>
  <c r="S93" i="4"/>
  <c r="I101" i="4"/>
  <c r="J101" i="4" s="1"/>
  <c r="I79" i="4"/>
  <c r="H93" i="4"/>
  <c r="H90" i="4"/>
  <c r="K64" i="4"/>
  <c r="J82" i="4"/>
  <c r="J81" i="4"/>
  <c r="J85" i="4"/>
  <c r="J99" i="4" s="1"/>
  <c r="J89" i="4"/>
  <c r="J103" i="4" s="1"/>
  <c r="J86" i="4"/>
  <c r="J84" i="4"/>
  <c r="J88" i="4"/>
  <c r="J102" i="4" s="1"/>
  <c r="J83" i="4"/>
  <c r="J97" i="4" s="1"/>
  <c r="J87" i="4"/>
  <c r="J80" i="4"/>
  <c r="I96" i="4"/>
  <c r="J100" i="4"/>
  <c r="H104" i="4"/>
  <c r="J96" i="4" l="1"/>
  <c r="J95" i="4"/>
  <c r="J94" i="4"/>
  <c r="T93" i="4"/>
  <c r="U79" i="4"/>
  <c r="J79" i="4"/>
  <c r="I93" i="4"/>
  <c r="I90" i="4"/>
  <c r="I104" i="4" s="1"/>
  <c r="L64" i="4"/>
  <c r="K83" i="4"/>
  <c r="K97" i="4" s="1"/>
  <c r="K87" i="4"/>
  <c r="K101" i="4" s="1"/>
  <c r="K80" i="4"/>
  <c r="K82" i="4"/>
  <c r="K96" i="4" s="1"/>
  <c r="K86" i="4"/>
  <c r="K81" i="4"/>
  <c r="K85" i="4"/>
  <c r="K99" i="4" s="1"/>
  <c r="K89" i="4"/>
  <c r="K103" i="4" s="1"/>
  <c r="K84" i="4"/>
  <c r="K98" i="4" s="1"/>
  <c r="K88" i="4"/>
  <c r="K102" i="4" s="1"/>
  <c r="K100" i="4"/>
  <c r="K95" i="4" l="1"/>
  <c r="K94" i="4"/>
  <c r="V79" i="4"/>
  <c r="U93" i="4"/>
  <c r="L101" i="4"/>
  <c r="M64" i="4"/>
  <c r="L87" i="4"/>
  <c r="L80" i="4"/>
  <c r="L82" i="4"/>
  <c r="L96" i="4" s="1"/>
  <c r="L86" i="4"/>
  <c r="L100" i="4" s="1"/>
  <c r="L83" i="4"/>
  <c r="L97" i="4" s="1"/>
  <c r="L81" i="4"/>
  <c r="L85" i="4"/>
  <c r="L99" i="4" s="1"/>
  <c r="L89" i="4"/>
  <c r="L103" i="4" s="1"/>
  <c r="L84" i="4"/>
  <c r="L98" i="4" s="1"/>
  <c r="L88" i="4"/>
  <c r="L102" i="4" s="1"/>
  <c r="K79" i="4"/>
  <c r="J93" i="4"/>
  <c r="J90" i="4"/>
  <c r="J104" i="4" s="1"/>
  <c r="L95" i="4" l="1"/>
  <c r="L94" i="4"/>
  <c r="M97" i="4"/>
  <c r="M99" i="4"/>
  <c r="L79" i="4"/>
  <c r="K93" i="4"/>
  <c r="K90" i="4"/>
  <c r="K104" i="4" s="1"/>
  <c r="M101" i="4"/>
  <c r="M84" i="4"/>
  <c r="M98" i="4" s="1"/>
  <c r="N98" i="4" s="1"/>
  <c r="O98" i="4" s="1"/>
  <c r="P98" i="4" s="1"/>
  <c r="Q98" i="4" s="1"/>
  <c r="R98" i="4" s="1"/>
  <c r="S98" i="4" s="1"/>
  <c r="T98" i="4" s="1"/>
  <c r="U98" i="4" s="1"/>
  <c r="V98" i="4" s="1"/>
  <c r="W98" i="4" s="1"/>
  <c r="X98" i="4" s="1"/>
  <c r="Y98" i="4" s="1"/>
  <c r="Z98" i="4" s="1"/>
  <c r="AA98" i="4" s="1"/>
  <c r="AB98" i="4" s="1"/>
  <c r="AC98" i="4" s="1"/>
  <c r="AD98" i="4" s="1"/>
  <c r="M88" i="4"/>
  <c r="M102" i="4" s="1"/>
  <c r="M83" i="4"/>
  <c r="M80" i="4"/>
  <c r="M87" i="4"/>
  <c r="M82" i="4"/>
  <c r="M96" i="4" s="1"/>
  <c r="N96" i="4" s="1"/>
  <c r="O96" i="4" s="1"/>
  <c r="P96" i="4" s="1"/>
  <c r="Q96" i="4" s="1"/>
  <c r="R96" i="4" s="1"/>
  <c r="S96" i="4" s="1"/>
  <c r="T96" i="4" s="1"/>
  <c r="U96" i="4" s="1"/>
  <c r="V96" i="4" s="1"/>
  <c r="W96" i="4" s="1"/>
  <c r="X96" i="4" s="1"/>
  <c r="Y96" i="4" s="1"/>
  <c r="Z96" i="4" s="1"/>
  <c r="AA96" i="4" s="1"/>
  <c r="AB96" i="4" s="1"/>
  <c r="AC96" i="4" s="1"/>
  <c r="AD96" i="4" s="1"/>
  <c r="M86" i="4"/>
  <c r="M100" i="4" s="1"/>
  <c r="M81" i="4"/>
  <c r="M85" i="4"/>
  <c r="M89" i="4"/>
  <c r="M103" i="4" s="1"/>
  <c r="M90" i="4"/>
  <c r="M95" i="4" l="1"/>
  <c r="N95" i="4" s="1"/>
  <c r="O95" i="4" s="1"/>
  <c r="P95" i="4" s="1"/>
  <c r="Q95" i="4" s="1"/>
  <c r="R95" i="4" s="1"/>
  <c r="S95" i="4" s="1"/>
  <c r="T95" i="4" s="1"/>
  <c r="U95" i="4" s="1"/>
  <c r="V95" i="4" s="1"/>
  <c r="W95" i="4" s="1"/>
  <c r="X95" i="4" s="1"/>
  <c r="Y95" i="4" s="1"/>
  <c r="Z95" i="4" s="1"/>
  <c r="AA95" i="4" s="1"/>
  <c r="AB95" i="4" s="1"/>
  <c r="AC95" i="4" s="1"/>
  <c r="AD95" i="4" s="1"/>
  <c r="M94" i="4"/>
  <c r="N94" i="4" s="1"/>
  <c r="O94" i="4" s="1"/>
  <c r="P94" i="4" s="1"/>
  <c r="Q94" i="4" s="1"/>
  <c r="R94" i="4" s="1"/>
  <c r="S94" i="4" s="1"/>
  <c r="T94" i="4" s="1"/>
  <c r="U94" i="4" s="1"/>
  <c r="V94" i="4" s="1"/>
  <c r="W94" i="4" s="1"/>
  <c r="X94" i="4" s="1"/>
  <c r="Y94" i="4" s="1"/>
  <c r="Z94" i="4" s="1"/>
  <c r="AA94" i="4" s="1"/>
  <c r="AB94" i="4" s="1"/>
  <c r="AC94" i="4" s="1"/>
  <c r="AD94" i="4" s="1"/>
  <c r="M79" i="4"/>
  <c r="M93" i="4" s="1"/>
  <c r="L93" i="4"/>
  <c r="L90" i="4"/>
  <c r="L104" i="4"/>
  <c r="M104" i="4" s="1"/>
</calcChain>
</file>

<file path=xl/sharedStrings.xml><?xml version="1.0" encoding="utf-8"?>
<sst xmlns="http://schemas.openxmlformats.org/spreadsheetml/2006/main" count="5321" uniqueCount="786">
  <si>
    <t>Country Name</t>
  </si>
  <si>
    <t>Country Code</t>
  </si>
  <si>
    <t>RICE code</t>
  </si>
  <si>
    <t>RICE region</t>
  </si>
  <si>
    <t>Short Name</t>
  </si>
  <si>
    <t>Afghanistan</t>
  </si>
  <si>
    <t>AFG</t>
  </si>
  <si>
    <t>OthAs</t>
  </si>
  <si>
    <t>Albania</t>
  </si>
  <si>
    <t>ALB</t>
  </si>
  <si>
    <t>Eurasia</t>
  </si>
  <si>
    <t>Algeria</t>
  </si>
  <si>
    <t>DZA</t>
  </si>
  <si>
    <t>Africa</t>
  </si>
  <si>
    <t>American Samoa</t>
  </si>
  <si>
    <t>ASM</t>
  </si>
  <si>
    <t>US</t>
  </si>
  <si>
    <t>Angola</t>
  </si>
  <si>
    <t>AGO</t>
  </si>
  <si>
    <t>Antigua and Barbuda</t>
  </si>
  <si>
    <t>ATG</t>
  </si>
  <si>
    <t>LatAm</t>
  </si>
  <si>
    <t>Argentina</t>
  </si>
  <si>
    <t>ARG</t>
  </si>
  <si>
    <t>Armenia</t>
  </si>
  <si>
    <t>ARM</t>
  </si>
  <si>
    <t>Aruba</t>
  </si>
  <si>
    <t>ABW</t>
  </si>
  <si>
    <t>Australia</t>
  </si>
  <si>
    <t>AUS</t>
  </si>
  <si>
    <t>Other High Income</t>
  </si>
  <si>
    <t>OHI</t>
  </si>
  <si>
    <t>Austria</t>
  </si>
  <si>
    <t>AUT</t>
  </si>
  <si>
    <t>EU</t>
  </si>
  <si>
    <t>Azerbaijan</t>
  </si>
  <si>
    <t>AZE</t>
  </si>
  <si>
    <t>Bahamas, The</t>
  </si>
  <si>
    <t>BHS</t>
  </si>
  <si>
    <t>Bahrain</t>
  </si>
  <si>
    <t>BHR</t>
  </si>
  <si>
    <t>MidEast</t>
  </si>
  <si>
    <t>Bangladesh</t>
  </si>
  <si>
    <t>BGD</t>
  </si>
  <si>
    <t>Barbados</t>
  </si>
  <si>
    <t>BRB</t>
  </si>
  <si>
    <t>Belarus</t>
  </si>
  <si>
    <t>BLR</t>
  </si>
  <si>
    <t>Belgium</t>
  </si>
  <si>
    <t>BEL</t>
  </si>
  <si>
    <t>Belize</t>
  </si>
  <si>
    <t>BLZ</t>
  </si>
  <si>
    <t>Benin</t>
  </si>
  <si>
    <t>BEN</t>
  </si>
  <si>
    <t>Bermuda</t>
  </si>
  <si>
    <t>BMU</t>
  </si>
  <si>
    <t>Bhutan</t>
  </si>
  <si>
    <t>BTN</t>
  </si>
  <si>
    <t>Bolivia</t>
  </si>
  <si>
    <t>BOL</t>
  </si>
  <si>
    <t>Bosnia and Herzegovina</t>
  </si>
  <si>
    <t>BIH</t>
  </si>
  <si>
    <t>Botswana</t>
  </si>
  <si>
    <t>BWA</t>
  </si>
  <si>
    <t>Brazil</t>
  </si>
  <si>
    <t>BRA</t>
  </si>
  <si>
    <t>Brunei Darussalam</t>
  </si>
  <si>
    <t>BRN</t>
  </si>
  <si>
    <t>Bulgaria</t>
  </si>
  <si>
    <t>BGR</t>
  </si>
  <si>
    <t>Burkina Faso</t>
  </si>
  <si>
    <t>BFA</t>
  </si>
  <si>
    <t>Burundi</t>
  </si>
  <si>
    <t>BDI</t>
  </si>
  <si>
    <t>Cambodia</t>
  </si>
  <si>
    <t>KHM</t>
  </si>
  <si>
    <t>Cameroon</t>
  </si>
  <si>
    <t>CMR</t>
  </si>
  <si>
    <t>Canada</t>
  </si>
  <si>
    <t>CAN</t>
  </si>
  <si>
    <t>Cape Verde</t>
  </si>
  <si>
    <t>CPV</t>
  </si>
  <si>
    <t>Cayman Islands</t>
  </si>
  <si>
    <t>CYM</t>
  </si>
  <si>
    <t>Central African Republic</t>
  </si>
  <si>
    <t>CAF</t>
  </si>
  <si>
    <t>Chad</t>
  </si>
  <si>
    <t>TCD</t>
  </si>
  <si>
    <t>Chile</t>
  </si>
  <si>
    <t>CHL</t>
  </si>
  <si>
    <t>China</t>
  </si>
  <si>
    <t>CHN</t>
  </si>
  <si>
    <t>Colombia</t>
  </si>
  <si>
    <t>COL</t>
  </si>
  <si>
    <t>Comoros</t>
  </si>
  <si>
    <t>COM</t>
  </si>
  <si>
    <t>Congo, Dem. Rep.</t>
  </si>
  <si>
    <t>ZAR</t>
  </si>
  <si>
    <t>Congo, Rep.</t>
  </si>
  <si>
    <t>COG</t>
  </si>
  <si>
    <t>Costa Rica</t>
  </si>
  <si>
    <t>CRI</t>
  </si>
  <si>
    <t>Cote d'Ivoire</t>
  </si>
  <si>
    <t>CIV</t>
  </si>
  <si>
    <t>Croatia</t>
  </si>
  <si>
    <t>HRV</t>
  </si>
  <si>
    <t>Cuba</t>
  </si>
  <si>
    <t>CUB</t>
  </si>
  <si>
    <t>Cyprus</t>
  </si>
  <si>
    <t>CYP</t>
  </si>
  <si>
    <t>Czech Republic</t>
  </si>
  <si>
    <t>CZE</t>
  </si>
  <si>
    <t>Denmark</t>
  </si>
  <si>
    <t>DNK</t>
  </si>
  <si>
    <t>Djibouti</t>
  </si>
  <si>
    <t>DJI</t>
  </si>
  <si>
    <t>Dominica</t>
  </si>
  <si>
    <t>DMA</t>
  </si>
  <si>
    <t>Dominican Republic</t>
  </si>
  <si>
    <t>DOM</t>
  </si>
  <si>
    <t>Ecuador</t>
  </si>
  <si>
    <t>ECU</t>
  </si>
  <si>
    <t>Egypt, Arab Rep.</t>
  </si>
  <si>
    <t>EGY</t>
  </si>
  <si>
    <t>El Salvador</t>
  </si>
  <si>
    <t>SLV</t>
  </si>
  <si>
    <t>Equatorial Guinea</t>
  </si>
  <si>
    <t>GNQ</t>
  </si>
  <si>
    <t>Eritrea</t>
  </si>
  <si>
    <t>ERI</t>
  </si>
  <si>
    <t>Estonia</t>
  </si>
  <si>
    <t>EST</t>
  </si>
  <si>
    <t>Ethiopia</t>
  </si>
  <si>
    <t>ETH</t>
  </si>
  <si>
    <t>Faeroe Islands</t>
  </si>
  <si>
    <t>FRO</t>
  </si>
  <si>
    <t>Fiji</t>
  </si>
  <si>
    <t>FJI</t>
  </si>
  <si>
    <t>Finland</t>
  </si>
  <si>
    <t>FIN</t>
  </si>
  <si>
    <t>France</t>
  </si>
  <si>
    <t>FRA</t>
  </si>
  <si>
    <t>French Polynesia</t>
  </si>
  <si>
    <t>PYF</t>
  </si>
  <si>
    <t>Gabon</t>
  </si>
  <si>
    <t>GAB</t>
  </si>
  <si>
    <t>Gambia, The</t>
  </si>
  <si>
    <t>GMB</t>
  </si>
  <si>
    <t>Georgia</t>
  </si>
  <si>
    <t>GEO</t>
  </si>
  <si>
    <t>Germany</t>
  </si>
  <si>
    <t>DEU</t>
  </si>
  <si>
    <t>Ghana</t>
  </si>
  <si>
    <t>GHA</t>
  </si>
  <si>
    <t>Greece</t>
  </si>
  <si>
    <t>GRC</t>
  </si>
  <si>
    <t>Greenland</t>
  </si>
  <si>
    <t>GRL</t>
  </si>
  <si>
    <t>Grenada</t>
  </si>
  <si>
    <t>GRD</t>
  </si>
  <si>
    <t>Guam</t>
  </si>
  <si>
    <t>GUM</t>
  </si>
  <si>
    <t>Guatemala</t>
  </si>
  <si>
    <t>GTM</t>
  </si>
  <si>
    <t>Guinea</t>
  </si>
  <si>
    <t>GIN</t>
  </si>
  <si>
    <t>Guinea-Bissau</t>
  </si>
  <si>
    <t>GNB</t>
  </si>
  <si>
    <t>Guyana</t>
  </si>
  <si>
    <t>GUY</t>
  </si>
  <si>
    <t>Haiti</t>
  </si>
  <si>
    <t>HTI</t>
  </si>
  <si>
    <t>Honduras</t>
  </si>
  <si>
    <t>HND</t>
  </si>
  <si>
    <t>Hong Kong, China</t>
  </si>
  <si>
    <t>HKG</t>
  </si>
  <si>
    <t>Hungary</t>
  </si>
  <si>
    <t>HUN</t>
  </si>
  <si>
    <t>Iceland</t>
  </si>
  <si>
    <t>ISL</t>
  </si>
  <si>
    <t>India</t>
  </si>
  <si>
    <t>IND</t>
  </si>
  <si>
    <t>Indonesia</t>
  </si>
  <si>
    <t>IDN</t>
  </si>
  <si>
    <t>Iran, Islamic Rep.</t>
  </si>
  <si>
    <t>IRN</t>
  </si>
  <si>
    <t>Iraq</t>
  </si>
  <si>
    <t>IRQ</t>
  </si>
  <si>
    <t>Ireland</t>
  </si>
  <si>
    <t>IRL</t>
  </si>
  <si>
    <t>Israel</t>
  </si>
  <si>
    <t>ISR</t>
  </si>
  <si>
    <t>Italy</t>
  </si>
  <si>
    <t>ITA</t>
  </si>
  <si>
    <t>Jamaica</t>
  </si>
  <si>
    <t>JAM</t>
  </si>
  <si>
    <t>Japan</t>
  </si>
  <si>
    <t>JPN</t>
  </si>
  <si>
    <t>Jordan</t>
  </si>
  <si>
    <t>JOR</t>
  </si>
  <si>
    <t>Kazakhstan</t>
  </si>
  <si>
    <t>KAZ</t>
  </si>
  <si>
    <t>Kenya</t>
  </si>
  <si>
    <t>KEN</t>
  </si>
  <si>
    <t>Kiribati</t>
  </si>
  <si>
    <t>KIR</t>
  </si>
  <si>
    <t>Korea, Dem. Rep.</t>
  </si>
  <si>
    <t>PRK</t>
  </si>
  <si>
    <t>Korea, Rep.</t>
  </si>
  <si>
    <t>KOR</t>
  </si>
  <si>
    <t>Kuwait</t>
  </si>
  <si>
    <t>KWT</t>
  </si>
  <si>
    <t>Kyrgyz Republic</t>
  </si>
  <si>
    <t>KGZ</t>
  </si>
  <si>
    <t>Lao PDR</t>
  </si>
  <si>
    <t>LAO</t>
  </si>
  <si>
    <t>Latvia</t>
  </si>
  <si>
    <t>LVA</t>
  </si>
  <si>
    <t>Lebanon</t>
  </si>
  <si>
    <t>LBN</t>
  </si>
  <si>
    <t>Lesotho</t>
  </si>
  <si>
    <t>LSO</t>
  </si>
  <si>
    <t>Liberia</t>
  </si>
  <si>
    <t>LBR</t>
  </si>
  <si>
    <t>Libya</t>
  </si>
  <si>
    <t>LBY</t>
  </si>
  <si>
    <t>Lithuania</t>
  </si>
  <si>
    <t>LTU</t>
  </si>
  <si>
    <t>Luxembourg</t>
  </si>
  <si>
    <t>LUX</t>
  </si>
  <si>
    <t>Macao, China</t>
  </si>
  <si>
    <t>MAC</t>
  </si>
  <si>
    <t>Macedonia, FYR</t>
  </si>
  <si>
    <t>MKD</t>
  </si>
  <si>
    <t>Madagascar</t>
  </si>
  <si>
    <t>MDG</t>
  </si>
  <si>
    <t>Malawi</t>
  </si>
  <si>
    <t>MWI</t>
  </si>
  <si>
    <t>Malaysia</t>
  </si>
  <si>
    <t>MYS</t>
  </si>
  <si>
    <t>Maldives</t>
  </si>
  <si>
    <t>MDV</t>
  </si>
  <si>
    <t>Mali</t>
  </si>
  <si>
    <t>MLI</t>
  </si>
  <si>
    <t>Malta</t>
  </si>
  <si>
    <t>MLT</t>
  </si>
  <si>
    <t>Mauritania</t>
  </si>
  <si>
    <t>MRT</t>
  </si>
  <si>
    <t>Mauritius</t>
  </si>
  <si>
    <t>MUS</t>
  </si>
  <si>
    <t>Mexico</t>
  </si>
  <si>
    <t>MEX</t>
  </si>
  <si>
    <t>Moldova</t>
  </si>
  <si>
    <t>MDA</t>
  </si>
  <si>
    <t>Mongolia</t>
  </si>
  <si>
    <t>MNG</t>
  </si>
  <si>
    <t>Montenegro</t>
  </si>
  <si>
    <t>MNE</t>
  </si>
  <si>
    <t>Morocco</t>
  </si>
  <si>
    <t>MAR</t>
  </si>
  <si>
    <t>Mozambique</t>
  </si>
  <si>
    <t>MOZ</t>
  </si>
  <si>
    <t>Myanmar</t>
  </si>
  <si>
    <t>MMR</t>
  </si>
  <si>
    <t>Namibia</t>
  </si>
  <si>
    <t>NAM</t>
  </si>
  <si>
    <t>Nepal</t>
  </si>
  <si>
    <t>NPL</t>
  </si>
  <si>
    <t>Netherlands</t>
  </si>
  <si>
    <t>NLD</t>
  </si>
  <si>
    <t>Netherlands Antilles</t>
  </si>
  <si>
    <t>ANT</t>
  </si>
  <si>
    <t>New Caledonia</t>
  </si>
  <si>
    <t>NCL</t>
  </si>
  <si>
    <t>New Zealand</t>
  </si>
  <si>
    <t>NZL</t>
  </si>
  <si>
    <t>Nicaragua</t>
  </si>
  <si>
    <t>NIC</t>
  </si>
  <si>
    <t>Niger</t>
  </si>
  <si>
    <t>NER</t>
  </si>
  <si>
    <t>Nigeria</t>
  </si>
  <si>
    <t>NGA</t>
  </si>
  <si>
    <t>Norway</t>
  </si>
  <si>
    <t>NOR</t>
  </si>
  <si>
    <t>Oman</t>
  </si>
  <si>
    <t>OMN</t>
  </si>
  <si>
    <t>Pakistan</t>
  </si>
  <si>
    <t>PAK</t>
  </si>
  <si>
    <t>Panama</t>
  </si>
  <si>
    <t>PAN</t>
  </si>
  <si>
    <t>Papua New Guinea</t>
  </si>
  <si>
    <t>PNG</t>
  </si>
  <si>
    <t>Paraguay</t>
  </si>
  <si>
    <t>PRY</t>
  </si>
  <si>
    <t>Peru</t>
  </si>
  <si>
    <t>PER</t>
  </si>
  <si>
    <t>Philippines</t>
  </si>
  <si>
    <t>PHL</t>
  </si>
  <si>
    <t>Poland</t>
  </si>
  <si>
    <t>POL</t>
  </si>
  <si>
    <t>Portugal</t>
  </si>
  <si>
    <t>PRT</t>
  </si>
  <si>
    <t>Puerto Rico</t>
  </si>
  <si>
    <t>PRI</t>
  </si>
  <si>
    <t>Qatar</t>
  </si>
  <si>
    <t>QAT</t>
  </si>
  <si>
    <t>Romania</t>
  </si>
  <si>
    <t>ROM</t>
  </si>
  <si>
    <t>Russian Federation</t>
  </si>
  <si>
    <t>RUS</t>
  </si>
  <si>
    <t>Russia</t>
  </si>
  <si>
    <t>Rwanda</t>
  </si>
  <si>
    <t>RWA</t>
  </si>
  <si>
    <t>Samoa</t>
  </si>
  <si>
    <t>WSM</t>
  </si>
  <si>
    <t>Sao Tome and Principe</t>
  </si>
  <si>
    <t>STP</t>
  </si>
  <si>
    <t>Saudi Arabia</t>
  </si>
  <si>
    <t>SAU</t>
  </si>
  <si>
    <t>Senegal</t>
  </si>
  <si>
    <t>SEN</t>
  </si>
  <si>
    <t>Serbia</t>
  </si>
  <si>
    <t>SRB</t>
  </si>
  <si>
    <t>Seychelles</t>
  </si>
  <si>
    <t>SYC</t>
  </si>
  <si>
    <t>Sierra Leone</t>
  </si>
  <si>
    <t>SLE</t>
  </si>
  <si>
    <t>Singapore</t>
  </si>
  <si>
    <t>SGP</t>
  </si>
  <si>
    <t>Slovak Republic</t>
  </si>
  <si>
    <t>SVK</t>
  </si>
  <si>
    <t>Slovenia</t>
  </si>
  <si>
    <t>SVN</t>
  </si>
  <si>
    <t>Solomon Islands</t>
  </si>
  <si>
    <t>SLB</t>
  </si>
  <si>
    <t>Somalia</t>
  </si>
  <si>
    <t>SOM</t>
  </si>
  <si>
    <t>South Africa</t>
  </si>
  <si>
    <t>ZAF</t>
  </si>
  <si>
    <t>Spain</t>
  </si>
  <si>
    <t>ESP</t>
  </si>
  <si>
    <t>Sri Lanka</t>
  </si>
  <si>
    <t>LKA</t>
  </si>
  <si>
    <t>St. Kitts and Nevis</t>
  </si>
  <si>
    <t>KNA</t>
  </si>
  <si>
    <t>St. Lucia</t>
  </si>
  <si>
    <t>LCA</t>
  </si>
  <si>
    <t>St. Vincent and the Grenadines</t>
  </si>
  <si>
    <t>VCT</t>
  </si>
  <si>
    <t>Sudan</t>
  </si>
  <si>
    <t>SDN</t>
  </si>
  <si>
    <t>Suriname</t>
  </si>
  <si>
    <t>SUR</t>
  </si>
  <si>
    <t>Swaziland</t>
  </si>
  <si>
    <t>SWZ</t>
  </si>
  <si>
    <t>Sweden</t>
  </si>
  <si>
    <t>SWE</t>
  </si>
  <si>
    <t>Switzerland</t>
  </si>
  <si>
    <t>CHE</t>
  </si>
  <si>
    <t>Syrian Arab Republic</t>
  </si>
  <si>
    <t>SYR</t>
  </si>
  <si>
    <t>Tajikistan</t>
  </si>
  <si>
    <t>TJK</t>
  </si>
  <si>
    <t>Tanzania</t>
  </si>
  <si>
    <t>TZA</t>
  </si>
  <si>
    <t>Thailand</t>
  </si>
  <si>
    <t>THA</t>
  </si>
  <si>
    <t>Timor-Leste</t>
  </si>
  <si>
    <t>TMP</t>
  </si>
  <si>
    <t>Togo</t>
  </si>
  <si>
    <t>TGO</t>
  </si>
  <si>
    <t>Tonga</t>
  </si>
  <si>
    <t>TON</t>
  </si>
  <si>
    <t>Trinidad and Tobago</t>
  </si>
  <si>
    <t>TTO</t>
  </si>
  <si>
    <t>Tunisia</t>
  </si>
  <si>
    <t>TUN</t>
  </si>
  <si>
    <t>Turkey</t>
  </si>
  <si>
    <t>TUR</t>
  </si>
  <si>
    <t>Turkmenistan</t>
  </si>
  <si>
    <t>TKM</t>
  </si>
  <si>
    <t>Uganda</t>
  </si>
  <si>
    <t>UGA</t>
  </si>
  <si>
    <t>Ukraine</t>
  </si>
  <si>
    <t>UKR</t>
  </si>
  <si>
    <t>United Arab Emirates</t>
  </si>
  <si>
    <t>ARE</t>
  </si>
  <si>
    <t>United Kingdom</t>
  </si>
  <si>
    <t>GBR</t>
  </si>
  <si>
    <t>United States</t>
  </si>
  <si>
    <t>USA</t>
  </si>
  <si>
    <t>Uruguay</t>
  </si>
  <si>
    <t>URY</t>
  </si>
  <si>
    <t>Uzbekistan</t>
  </si>
  <si>
    <t>UZB</t>
  </si>
  <si>
    <t>Vanuatu</t>
  </si>
  <si>
    <t>VUT</t>
  </si>
  <si>
    <t>Venezuela, RB</t>
  </si>
  <si>
    <t>VEN</t>
  </si>
  <si>
    <t>Vietnam</t>
  </si>
  <si>
    <t>VNM</t>
  </si>
  <si>
    <t>Virgin Islands (U.S.)</t>
  </si>
  <si>
    <t>VIR</t>
  </si>
  <si>
    <t>West Bank and Gaza</t>
  </si>
  <si>
    <t>WBG</t>
  </si>
  <si>
    <t>Yemen, Rep.</t>
  </si>
  <si>
    <t>YEM</t>
  </si>
  <si>
    <t>Zambia</t>
  </si>
  <si>
    <t>ZMB</t>
  </si>
  <si>
    <t>Zimbabwe</t>
  </si>
  <si>
    <t>ZWE</t>
  </si>
  <si>
    <t>A(0)</t>
  </si>
  <si>
    <t>TFP level in 2010</t>
  </si>
  <si>
    <r>
      <t xml:space="preserve">   </t>
    </r>
    <r>
      <rPr>
        <sz val="9"/>
        <color theme="1"/>
        <rFont val="Calibri"/>
        <family val="2"/>
        <scheme val="minor"/>
      </rPr>
      <t>g</t>
    </r>
    <r>
      <rPr>
        <vertAlign val="subscript"/>
        <sz val="9"/>
        <color theme="1"/>
        <rFont val="Calibri"/>
        <family val="2"/>
        <scheme val="minor"/>
      </rPr>
      <t>A</t>
    </r>
  </si>
  <si>
    <t>[5year growth</t>
  </si>
  <si>
    <t>SSP1</t>
  </si>
  <si>
    <t>SSP2</t>
  </si>
  <si>
    <t>SSP3</t>
  </si>
  <si>
    <t>SSP4</t>
  </si>
  <si>
    <t>SSP5</t>
  </si>
  <si>
    <t>beta</t>
  </si>
  <si>
    <t>transtime</t>
  </si>
  <si>
    <t>[years]</t>
  </si>
  <si>
    <t>0.057</t>
  </si>
  <si>
    <t>11.5</t>
  </si>
  <si>
    <t>-</t>
  </si>
  <si>
    <t>0.064</t>
  </si>
  <si>
    <t>10.3</t>
  </si>
  <si>
    <t>0.3</t>
  </si>
  <si>
    <t>0.15</t>
  </si>
  <si>
    <t>0.1</t>
  </si>
  <si>
    <t>0.2</t>
  </si>
  <si>
    <t>EU15</t>
  </si>
  <si>
    <t>0.054</t>
  </si>
  <si>
    <t>5.5</t>
  </si>
  <si>
    <t>EU12-H</t>
  </si>
  <si>
    <t>0.031</t>
  </si>
  <si>
    <t>10.7</t>
  </si>
  <si>
    <t>0.05</t>
  </si>
  <si>
    <t>0.01</t>
  </si>
  <si>
    <t>-0.005</t>
  </si>
  <si>
    <t>0.005</t>
  </si>
  <si>
    <t>0.035</t>
  </si>
  <si>
    <t>EU12-M</t>
  </si>
  <si>
    <t>0.022</t>
  </si>
  <si>
    <t>14.7</t>
  </si>
  <si>
    <t>0.023</t>
  </si>
  <si>
    <t>5.2</t>
  </si>
  <si>
    <t>MEA-H</t>
  </si>
  <si>
    <t>0.053</t>
  </si>
  <si>
    <t>1.7</t>
  </si>
  <si>
    <t>MEA-M</t>
  </si>
  <si>
    <t>0.032</t>
  </si>
  <si>
    <t>0.008</t>
  </si>
  <si>
    <t>-0.007</t>
  </si>
  <si>
    <t>0.018</t>
  </si>
  <si>
    <t>20.2</t>
  </si>
  <si>
    <t>0.014</t>
  </si>
  <si>
    <t>17.7</t>
  </si>
  <si>
    <t>SSA-L</t>
  </si>
  <si>
    <t>-1.6</t>
  </si>
  <si>
    <t>-0.01</t>
  </si>
  <si>
    <t>-0.02</t>
  </si>
  <si>
    <t>0.03</t>
  </si>
  <si>
    <t>SSA-M</t>
  </si>
  <si>
    <t>0.02</t>
  </si>
  <si>
    <t>12.2</t>
  </si>
  <si>
    <t>0.0175</t>
  </si>
  <si>
    <t>LAM-L</t>
  </si>
  <si>
    <t>0.015</t>
  </si>
  <si>
    <t>7.0</t>
  </si>
  <si>
    <t>-0.025</t>
  </si>
  <si>
    <t>LAM-M</t>
  </si>
  <si>
    <t>3.7</t>
  </si>
  <si>
    <t>OAS-L</t>
  </si>
  <si>
    <t>0.007</t>
  </si>
  <si>
    <t>-0.7</t>
  </si>
  <si>
    <t>OAS-M</t>
  </si>
  <si>
    <t>0.029</t>
  </si>
  <si>
    <t>9.7</t>
  </si>
  <si>
    <t>OAS-CPA</t>
  </si>
  <si>
    <t>31.9</t>
  </si>
  <si>
    <t>20.1</t>
  </si>
  <si>
    <t>TWN</t>
  </si>
  <si>
    <t>17.1</t>
  </si>
  <si>
    <t>EEU</t>
  </si>
  <si>
    <t>16.0</t>
  </si>
  <si>
    <t>EEU-FSU</t>
  </si>
  <si>
    <t>8.0</t>
  </si>
  <si>
    <t>CAS</t>
  </si>
  <si>
    <t>0.012</t>
  </si>
  <si>
    <t>7.4</t>
  </si>
  <si>
    <t>6.1</t>
  </si>
  <si>
    <t>0.048</t>
  </si>
  <si>
    <t>6.9</t>
  </si>
  <si>
    <t>AUNZ</t>
  </si>
  <si>
    <t>0.056</t>
  </si>
  <si>
    <t>8.8</t>
  </si>
  <si>
    <t>n</t>
  </si>
  <si>
    <t>EFTA</t>
  </si>
  <si>
    <t>0.062</t>
  </si>
  <si>
    <t>6.4</t>
  </si>
  <si>
    <t>SAF</t>
  </si>
  <si>
    <t>0.026</t>
  </si>
  <si>
    <t>-4.0</t>
  </si>
  <si>
    <t>NAF</t>
  </si>
  <si>
    <t>0.021</t>
  </si>
  <si>
    <t>8.5</t>
  </si>
  <si>
    <t>0.011</t>
  </si>
  <si>
    <t>-2.7</t>
  </si>
  <si>
    <t>2.0</t>
  </si>
  <si>
    <t>-1.9</t>
  </si>
  <si>
    <t>ISO</t>
  </si>
  <si>
    <t>Country</t>
  </si>
  <si>
    <t>R5_region</t>
  </si>
  <si>
    <t>AIM/CGE.REGION</t>
  </si>
  <si>
    <t>AIM/CGE.NAME</t>
  </si>
  <si>
    <t>GCAM4.REGION</t>
  </si>
  <si>
    <t>GCAM4.NAME</t>
  </si>
  <si>
    <t>IMAGE.REGION</t>
  </si>
  <si>
    <t>IMAGE.NAME</t>
  </si>
  <si>
    <t>MESSAGE-GLOBIOM.REGION</t>
  </si>
  <si>
    <t>MESSAGE-GLOBIOM.NAME</t>
  </si>
  <si>
    <t>REMIND-MAGPIE.REGION</t>
  </si>
  <si>
    <t>REMIND-MAGPIE.NAME</t>
  </si>
  <si>
    <t>R5LAM</t>
  </si>
  <si>
    <t>XLM</t>
  </si>
  <si>
    <t>Rest of Brazil</t>
  </si>
  <si>
    <t>Central America and Caribbean</t>
  </si>
  <si>
    <t>RCAM</t>
  </si>
  <si>
    <t>Rest C. America</t>
  </si>
  <si>
    <t>LAM</t>
  </si>
  <si>
    <t>Latin America and the Caribbean</t>
  </si>
  <si>
    <t>R5MAF</t>
  </si>
  <si>
    <t>XNF</t>
  </si>
  <si>
    <t>North Africa</t>
  </si>
  <si>
    <t>Africa_Northern</t>
  </si>
  <si>
    <t>N. Africa</t>
  </si>
  <si>
    <t>MEA</t>
  </si>
  <si>
    <t>Middle East and North Africa</t>
  </si>
  <si>
    <t>R5REF</t>
  </si>
  <si>
    <t>CIS</t>
  </si>
  <si>
    <t>Former USSR</t>
  </si>
  <si>
    <t>Central Asia</t>
  </si>
  <si>
    <t>FSU</t>
  </si>
  <si>
    <t>Former Soviet Union</t>
  </si>
  <si>
    <t>R5OECD</t>
  </si>
  <si>
    <t>XER</t>
  </si>
  <si>
    <t>Rest of Europe</t>
  </si>
  <si>
    <t>Europe_Non_EU</t>
  </si>
  <si>
    <t>CEU</t>
  </si>
  <si>
    <t>C. Europe</t>
  </si>
  <si>
    <t>Eastern Europe</t>
  </si>
  <si>
    <t>ROW</t>
  </si>
  <si>
    <t>rest of the World</t>
  </si>
  <si>
    <t>XAF</t>
  </si>
  <si>
    <t>Other Africa</t>
  </si>
  <si>
    <t>Africa_Southern</t>
  </si>
  <si>
    <t>RSAF</t>
  </si>
  <si>
    <t>Rest S. Africa</t>
  </si>
  <si>
    <t>AFR</t>
  </si>
  <si>
    <t>Sub-saharan Africa</t>
  </si>
  <si>
    <t>R5ASIA</t>
  </si>
  <si>
    <t>XSA</t>
  </si>
  <si>
    <t>Rest of Asia</t>
  </si>
  <si>
    <t>Southeast Asia</t>
  </si>
  <si>
    <t>OCE</t>
  </si>
  <si>
    <t>Oceania</t>
  </si>
  <si>
    <t>PAS</t>
  </si>
  <si>
    <t>Other Pacific Asia</t>
  </si>
  <si>
    <t>OAS</t>
  </si>
  <si>
    <t>other Asia</t>
  </si>
  <si>
    <t>RSAM</t>
  </si>
  <si>
    <t>Rest S. America</t>
  </si>
  <si>
    <t>XOC</t>
  </si>
  <si>
    <t>New Zealand and Australia</t>
  </si>
  <si>
    <t>Australia_NZ</t>
  </si>
  <si>
    <t>PAO</t>
  </si>
  <si>
    <t>Pacific OECD</t>
  </si>
  <si>
    <t>XME</t>
  </si>
  <si>
    <t>Middle East</t>
  </si>
  <si>
    <t>ME</t>
  </si>
  <si>
    <t>Bahamas</t>
  </si>
  <si>
    <t>South Asia</t>
  </si>
  <si>
    <t>RSAS</t>
  </si>
  <si>
    <t>Rest S. Asia</t>
  </si>
  <si>
    <t>SAS</t>
  </si>
  <si>
    <t>South America_Southern</t>
  </si>
  <si>
    <t>Burma</t>
  </si>
  <si>
    <t>XSE</t>
  </si>
  <si>
    <t>Rest of East and South East Asia</t>
  </si>
  <si>
    <t>SEAS</t>
  </si>
  <si>
    <t>SE. Asia</t>
  </si>
  <si>
    <t>Africa_Western</t>
  </si>
  <si>
    <t>WAF</t>
  </si>
  <si>
    <t>W. Africa</t>
  </si>
  <si>
    <t>EU-12</t>
  </si>
  <si>
    <t>EUR</t>
  </si>
  <si>
    <t>EU 27</t>
  </si>
  <si>
    <t>North America</t>
  </si>
  <si>
    <t>CPA</t>
  </si>
  <si>
    <t>Centrally Planned Asia and China</t>
  </si>
  <si>
    <t>Congo</t>
  </si>
  <si>
    <t>COD</t>
  </si>
  <si>
    <t>Democratic Republic of the Congo</t>
  </si>
  <si>
    <t>Africa_Eastern</t>
  </si>
  <si>
    <t>EAF</t>
  </si>
  <si>
    <t>E. Africa</t>
  </si>
  <si>
    <t>COK</t>
  </si>
  <si>
    <t>Cook Islands</t>
  </si>
  <si>
    <t>XE25</t>
  </si>
  <si>
    <t>WEU</t>
  </si>
  <si>
    <t>Western Europe</t>
  </si>
  <si>
    <t>EU-15</t>
  </si>
  <si>
    <t>W. Europe</t>
  </si>
  <si>
    <t>Egypt</t>
  </si>
  <si>
    <t>GUF</t>
  </si>
  <si>
    <t>French Guiana</t>
  </si>
  <si>
    <t>South America_Northern</t>
  </si>
  <si>
    <t>FLK</t>
  </si>
  <si>
    <t>Falkland Islands (Malvinas)</t>
  </si>
  <si>
    <t>FSM</t>
  </si>
  <si>
    <t>Micronesia,  Federated States of</t>
  </si>
  <si>
    <t>Gambia</t>
  </si>
  <si>
    <t>European Free Trade Association</t>
  </si>
  <si>
    <t>INDIA</t>
  </si>
  <si>
    <t>Iran (Islamic Republic of)</t>
  </si>
  <si>
    <t>Cote dIvoire</t>
  </si>
  <si>
    <t>JAP</t>
  </si>
  <si>
    <t>Kyrgyzstan</t>
  </si>
  <si>
    <t>STAN</t>
  </si>
  <si>
    <t>Kazakhstan region</t>
  </si>
  <si>
    <t>Korea, Democratic Peoples Republic of</t>
  </si>
  <si>
    <t>Korea</t>
  </si>
  <si>
    <t>Korea,  Republic of</t>
  </si>
  <si>
    <t>South Korea</t>
  </si>
  <si>
    <t>Lao Peoples Democratic Republic</t>
  </si>
  <si>
    <t>Ukraine region</t>
  </si>
  <si>
    <t>Slovakia</t>
  </si>
  <si>
    <t>LIE</t>
  </si>
  <si>
    <t>Liechtenstein</t>
  </si>
  <si>
    <t>Libyan Arab Jamahiriya</t>
  </si>
  <si>
    <t>MTQ</t>
  </si>
  <si>
    <t>Martinique</t>
  </si>
  <si>
    <t>MSR</t>
  </si>
  <si>
    <t>Montserrat</t>
  </si>
  <si>
    <t>The former Yugoslav Republic of Macedonia</t>
  </si>
  <si>
    <t>NIU</t>
  </si>
  <si>
    <t>Niue</t>
  </si>
  <si>
    <t>AIA</t>
  </si>
  <si>
    <t>Anguilla</t>
  </si>
  <si>
    <t>Hong Kong</t>
  </si>
  <si>
    <t>MNP</t>
  </si>
  <si>
    <t>Northern Mariana Islands</t>
  </si>
  <si>
    <t>Faroe Islands</t>
  </si>
  <si>
    <t>AND</t>
  </si>
  <si>
    <t>Andorra</t>
  </si>
  <si>
    <t>GIB</t>
  </si>
  <si>
    <t>Gibraltar</t>
  </si>
  <si>
    <t>IMN</t>
  </si>
  <si>
    <t>Isle of Man</t>
  </si>
  <si>
    <t>Macau</t>
  </si>
  <si>
    <t>MCO</t>
  </si>
  <si>
    <t>Monaco</t>
  </si>
  <si>
    <t>PSE</t>
  </si>
  <si>
    <t>Palestine</t>
  </si>
  <si>
    <t>MYT</t>
  </si>
  <si>
    <t>Mayotte</t>
  </si>
  <si>
    <t>ALA</t>
  </si>
  <si>
    <t>ï¿½land Islands</t>
  </si>
  <si>
    <t>NFK</t>
  </si>
  <si>
    <t>Norfolk Island</t>
  </si>
  <si>
    <t>CCK</t>
  </si>
  <si>
    <t>Cocos (Keeling) Islands</t>
  </si>
  <si>
    <t>ATA</t>
  </si>
  <si>
    <t>Antarctica</t>
  </si>
  <si>
    <t>BVT</t>
  </si>
  <si>
    <t>Bouvet Island</t>
  </si>
  <si>
    <t>ATF</t>
  </si>
  <si>
    <t>French Southern and Antarctic Lands</t>
  </si>
  <si>
    <t>HMD</t>
  </si>
  <si>
    <t>Heard Island and McDonald Islands</t>
  </si>
  <si>
    <t>IOT</t>
  </si>
  <si>
    <t>British Indian Ocean Territory</t>
  </si>
  <si>
    <t>CXR</t>
  </si>
  <si>
    <t>Christmas Island</t>
  </si>
  <si>
    <t>CUW</t>
  </si>
  <si>
    <t>Curacao</t>
  </si>
  <si>
    <t>UMI</t>
  </si>
  <si>
    <t>United States Minor Outlying Islands</t>
  </si>
  <si>
    <t>NRU</t>
  </si>
  <si>
    <t>Nauru</t>
  </si>
  <si>
    <t>INDO</t>
  </si>
  <si>
    <t>REU</t>
  </si>
  <si>
    <t>Reunion</t>
  </si>
  <si>
    <t>ROU</t>
  </si>
  <si>
    <t>Republic of Moldova</t>
  </si>
  <si>
    <t>United States of America</t>
  </si>
  <si>
    <t>Saint Kitts and Nevis</t>
  </si>
  <si>
    <t>Saint Lucia</t>
  </si>
  <si>
    <t>SSD</t>
  </si>
  <si>
    <t>South Sudan</t>
  </si>
  <si>
    <t>SXM</t>
  </si>
  <si>
    <t>Sint Marteen</t>
  </si>
  <si>
    <t>TKL</t>
  </si>
  <si>
    <t>Tokelau</t>
  </si>
  <si>
    <t>TUV</t>
  </si>
  <si>
    <t>Tuvalu</t>
  </si>
  <si>
    <t>United Republic of Tanzania</t>
  </si>
  <si>
    <t>Saint Vincent and the Grenadines</t>
  </si>
  <si>
    <t>Venezuela</t>
  </si>
  <si>
    <t>VGB</t>
  </si>
  <si>
    <t>British Virgin Islands</t>
  </si>
  <si>
    <t>Viet Nam</t>
  </si>
  <si>
    <t>United States Virgin Islands</t>
  </si>
  <si>
    <t>WLF</t>
  </si>
  <si>
    <t>Wallis and Futuna Islands</t>
  </si>
  <si>
    <t>Yemen</t>
  </si>
  <si>
    <t>GLP</t>
  </si>
  <si>
    <t>Guadeloupe</t>
  </si>
  <si>
    <t>TLS</t>
  </si>
  <si>
    <t>PCN</t>
  </si>
  <si>
    <t>Pitcairn Islands</t>
  </si>
  <si>
    <t>PLW</t>
  </si>
  <si>
    <t>Palau</t>
  </si>
  <si>
    <t>MHL</t>
  </si>
  <si>
    <t>Marshall Islands</t>
  </si>
  <si>
    <t>SPM</t>
  </si>
  <si>
    <t>Saint Pierre and Miquelon</t>
  </si>
  <si>
    <t>SHN</t>
  </si>
  <si>
    <t>Saint Helena</t>
  </si>
  <si>
    <t>SMR</t>
  </si>
  <si>
    <t>San Marino</t>
  </si>
  <si>
    <t>TCA</t>
  </si>
  <si>
    <t>Turks and Caicos Islands</t>
  </si>
  <si>
    <t>ESH</t>
  </si>
  <si>
    <t>Western Sahara</t>
  </si>
  <si>
    <t>SRB (KOSOVO)</t>
  </si>
  <si>
    <t>Serbia (Kosovo)</t>
  </si>
  <si>
    <t>VAT</t>
  </si>
  <si>
    <t>Holy See (Vatican City)</t>
  </si>
  <si>
    <t>SJM</t>
  </si>
  <si>
    <t>Svalbard</t>
  </si>
  <si>
    <t>MAF</t>
  </si>
  <si>
    <t>Saint Martin</t>
  </si>
  <si>
    <t>BLM</t>
  </si>
  <si>
    <t>Saint Barthelemy</t>
  </si>
  <si>
    <t>GGY</t>
  </si>
  <si>
    <t>Guernsey</t>
  </si>
  <si>
    <t>JEY</t>
  </si>
  <si>
    <t>Jersey</t>
  </si>
  <si>
    <t>SGS</t>
  </si>
  <si>
    <t>South Georgia South Sandwich Islands</t>
  </si>
  <si>
    <t>Taiwan</t>
  </si>
  <si>
    <t>BES</t>
  </si>
  <si>
    <t>ANUZ</t>
  </si>
  <si>
    <t>OECD code</t>
  </si>
  <si>
    <t>LAM-L </t>
  </si>
  <si>
    <t>LAM-M </t>
  </si>
  <si>
    <t>OAS-L </t>
  </si>
  <si>
    <t>EEU-FSU </t>
  </si>
  <si>
    <t>U12-H </t>
  </si>
  <si>
    <t>EU12-M </t>
  </si>
  <si>
    <t>OAS-CPA </t>
  </si>
  <si>
    <t>n.v.t.</t>
  </si>
  <si>
    <t>RICE Region</t>
  </si>
  <si>
    <t>Eu</t>
  </si>
  <si>
    <t>Eu-15</t>
  </si>
  <si>
    <t>OthAsia</t>
  </si>
  <si>
    <t>Other HI</t>
  </si>
  <si>
    <t>corresponding SSP Region</t>
  </si>
  <si>
    <t xml:space="preserve">USA </t>
  </si>
  <si>
    <t>Mid-East</t>
  </si>
  <si>
    <t>africa</t>
  </si>
  <si>
    <t>CHINA</t>
  </si>
  <si>
    <t xml:space="preserve">technology leader TFP growth rates </t>
  </si>
  <si>
    <t>OECD-Europe</t>
  </si>
  <si>
    <t>Non-Russia Eurasia</t>
  </si>
  <si>
    <t>Latin America</t>
  </si>
  <si>
    <t>Other non-OECD Asia</t>
  </si>
  <si>
    <t>5 year</t>
  </si>
  <si>
    <t>1 year growth</t>
  </si>
  <si>
    <t>1 YEAR INITIAL GROWTH</t>
  </si>
  <si>
    <t>long term growth</t>
  </si>
  <si>
    <t>catch up process</t>
  </si>
  <si>
    <t>2005 TFP 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</si>
</sst>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%"/>
    <numFmt numFmtId="165" formatCode="#,##0.000"/>
    <numFmt numFmtId="166" formatCode="0.0000"/>
  </numFmts>
  <fonts count="12" x14ac:knownFonts="1">
    <font>
      <sz val="11"/>
      <color theme="1"/>
      <name val="Calibri"/>
      <family val="2"/>
      <scheme val="minor"/>
    </font>
    <font>
      <sz val="10"/>
      <name val="Book Antiqua"/>
      <family val="1"/>
    </font>
    <font>
      <sz val="10"/>
      <name val="Arial"/>
      <family val="2"/>
    </font>
    <font>
      <u/>
      <sz val="10"/>
      <color theme="1"/>
      <name val="Book Antiqua"/>
      <family val="1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vertAlign val="subscript"/>
      <sz val="9"/>
      <color theme="1"/>
      <name val="Calibri"/>
      <family val="2"/>
      <scheme val="minor"/>
    </font>
    <font>
      <sz val="10"/>
      <name val="Times New Roman"/>
      <family val="1"/>
    </font>
    <font>
      <sz val="11"/>
      <color theme="1"/>
      <name val="Times New Roman"/>
      <family val="1"/>
    </font>
    <font>
      <u/>
      <sz val="10"/>
      <name val="Times New Roman"/>
      <family val="1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0" fillId="0" borderId="0" applyFont="0" applyFill="0" applyBorder="0" applyAlignment="0" applyProtection="0"/>
  </cellStyleXfs>
  <cellXfs count="11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5" xfId="0" applyFont="1" applyBorder="1" applyAlignment="1">
      <alignment horizontal="center" vertical="center" wrapText="1"/>
    </xf>
    <xf numFmtId="0" fontId="4" fillId="0" borderId="4" xfId="0" applyFont="1" applyBorder="1" applyAlignment="1">
      <alignment vertical="center" wrapText="1"/>
    </xf>
    <xf numFmtId="0" fontId="4" fillId="0" borderId="5" xfId="0" applyFont="1" applyBorder="1" applyAlignment="1">
      <alignment horizontal="justify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7" fillId="0" borderId="0" xfId="0" applyFont="1"/>
    <xf numFmtId="0" fontId="8" fillId="0" borderId="0" xfId="0" applyFont="1"/>
    <xf numFmtId="0" fontId="9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/>
    <xf numFmtId="0" fontId="7" fillId="4" borderId="0" xfId="0" applyFont="1" applyFill="1"/>
    <xf numFmtId="0" fontId="1" fillId="8" borderId="0" xfId="0" applyFont="1" applyFill="1"/>
    <xf numFmtId="0" fontId="7" fillId="9" borderId="0" xfId="0" applyFont="1" applyFill="1"/>
    <xf numFmtId="0" fontId="7" fillId="8" borderId="0" xfId="0" applyFont="1" applyFill="1"/>
    <xf numFmtId="0" fontId="7" fillId="10" borderId="0" xfId="0" applyFont="1" applyFill="1"/>
    <xf numFmtId="0" fontId="7" fillId="3" borderId="0" xfId="0" applyFont="1" applyFill="1"/>
    <xf numFmtId="0" fontId="1" fillId="11" borderId="0" xfId="0" applyFont="1" applyFill="1"/>
    <xf numFmtId="0" fontId="7" fillId="12" borderId="0" xfId="0" applyFont="1" applyFill="1"/>
    <xf numFmtId="0" fontId="7" fillId="13" borderId="0" xfId="0" applyFont="1" applyFill="1"/>
    <xf numFmtId="0" fontId="7" fillId="5" borderId="0" xfId="0" applyFont="1" applyFill="1"/>
    <xf numFmtId="0" fontId="7" fillId="14" borderId="0" xfId="0" applyFont="1" applyFill="1"/>
    <xf numFmtId="0" fontId="7" fillId="15" borderId="0" xfId="0" applyFont="1" applyFill="1"/>
    <xf numFmtId="0" fontId="2" fillId="0" borderId="11" xfId="0" applyFont="1" applyBorder="1"/>
    <xf numFmtId="0" fontId="2" fillId="0" borderId="12" xfId="0" applyFont="1" applyBorder="1"/>
    <xf numFmtId="0" fontId="2" fillId="0" borderId="13" xfId="0" applyFont="1" applyBorder="1"/>
    <xf numFmtId="0" fontId="2" fillId="0" borderId="0" xfId="0" applyFont="1" applyBorder="1"/>
    <xf numFmtId="0" fontId="2" fillId="0" borderId="14" xfId="0" applyFont="1" applyBorder="1"/>
    <xf numFmtId="0" fontId="7" fillId="0" borderId="0" xfId="0" applyFont="1" applyBorder="1"/>
    <xf numFmtId="0" fontId="7" fillId="0" borderId="14" xfId="0" applyFont="1" applyBorder="1"/>
    <xf numFmtId="0" fontId="2" fillId="0" borderId="15" xfId="0" applyFont="1" applyBorder="1"/>
    <xf numFmtId="0" fontId="2" fillId="0" borderId="16" xfId="0" applyFont="1" applyBorder="1"/>
    <xf numFmtId="0" fontId="2" fillId="0" borderId="17" xfId="0" applyFont="1" applyBorder="1"/>
    <xf numFmtId="0" fontId="2" fillId="0" borderId="18" xfId="0" applyFont="1" applyBorder="1"/>
    <xf numFmtId="0" fontId="2" fillId="0" borderId="19" xfId="0" applyFont="1" applyBorder="1"/>
    <xf numFmtId="0" fontId="2" fillId="0" borderId="20" xfId="0" applyFont="1" applyBorder="1"/>
    <xf numFmtId="0" fontId="2" fillId="0" borderId="9" xfId="0" applyFont="1" applyBorder="1"/>
    <xf numFmtId="0" fontId="2" fillId="16" borderId="19" xfId="0" applyFont="1" applyFill="1" applyBorder="1"/>
    <xf numFmtId="0" fontId="2" fillId="0" borderId="10" xfId="0" applyFont="1" applyBorder="1"/>
    <xf numFmtId="0" fontId="0" fillId="0" borderId="11" xfId="0" applyBorder="1"/>
    <xf numFmtId="0" fontId="0" fillId="0" borderId="12" xfId="0" applyBorder="1"/>
    <xf numFmtId="0" fontId="0" fillId="0" borderId="0" xfId="0" applyBorder="1"/>
    <xf numFmtId="0" fontId="0" fillId="0" borderId="14" xfId="0" applyBorder="1"/>
    <xf numFmtId="0" fontId="0" fillId="0" borderId="16" xfId="0" applyBorder="1"/>
    <xf numFmtId="0" fontId="0" fillId="0" borderId="17" xfId="0" applyBorder="1"/>
    <xf numFmtId="0" fontId="2" fillId="17" borderId="10" xfId="0" applyFont="1" applyFill="1" applyBorder="1"/>
    <xf numFmtId="0" fontId="0" fillId="17" borderId="11" xfId="0" applyFill="1" applyBorder="1"/>
    <xf numFmtId="0" fontId="0" fillId="17" borderId="12" xfId="0" applyFill="1" applyBorder="1"/>
    <xf numFmtId="0" fontId="0" fillId="17" borderId="0" xfId="0" applyFill="1" applyBorder="1"/>
    <xf numFmtId="0" fontId="0" fillId="17" borderId="14" xfId="0" applyFill="1" applyBorder="1"/>
    <xf numFmtId="0" fontId="7" fillId="0" borderId="19" xfId="0" applyFont="1" applyBorder="1"/>
    <xf numFmtId="0" fontId="7" fillId="0" borderId="20" xfId="0" applyFont="1" applyBorder="1"/>
    <xf numFmtId="0" fontId="0" fillId="17" borderId="10" xfId="0" applyFill="1" applyBorder="1"/>
    <xf numFmtId="0" fontId="0" fillId="0" borderId="13" xfId="0" applyBorder="1"/>
    <xf numFmtId="0" fontId="0" fillId="0" borderId="15" xfId="0" applyBorder="1"/>
    <xf numFmtId="0" fontId="2" fillId="17" borderId="15" xfId="0" applyFont="1" applyFill="1" applyBorder="1"/>
    <xf numFmtId="0" fontId="2" fillId="17" borderId="16" xfId="0" applyFont="1" applyFill="1" applyBorder="1"/>
    <xf numFmtId="0" fontId="2" fillId="17" borderId="17" xfId="0" applyFont="1" applyFill="1" applyBorder="1"/>
    <xf numFmtId="0" fontId="2" fillId="17" borderId="11" xfId="0" applyFont="1" applyFill="1" applyBorder="1"/>
    <xf numFmtId="0" fontId="2" fillId="17" borderId="12" xfId="0" applyFont="1" applyFill="1" applyBorder="1"/>
    <xf numFmtId="0" fontId="0" fillId="0" borderId="10" xfId="0" applyBorder="1"/>
    <xf numFmtId="0" fontId="2" fillId="0" borderId="21" xfId="0" applyFont="1" applyBorder="1"/>
    <xf numFmtId="0" fontId="2" fillId="0" borderId="22" xfId="0" applyFont="1" applyBorder="1"/>
    <xf numFmtId="0" fontId="0" fillId="0" borderId="22" xfId="0" applyBorder="1"/>
    <xf numFmtId="0" fontId="0" fillId="0" borderId="23" xfId="0" applyBorder="1"/>
    <xf numFmtId="0" fontId="2" fillId="0" borderId="18" xfId="0" applyFont="1" applyFill="1" applyBorder="1"/>
    <xf numFmtId="0" fontId="0" fillId="0" borderId="21" xfId="0" applyBorder="1"/>
    <xf numFmtId="0" fontId="2" fillId="0" borderId="23" xfId="0" applyFont="1" applyBorder="1"/>
    <xf numFmtId="0" fontId="0" fillId="0" borderId="11" xfId="0" applyFill="1" applyBorder="1"/>
    <xf numFmtId="0" fontId="0" fillId="0" borderId="12" xfId="0" applyFill="1" applyBorder="1"/>
    <xf numFmtId="0" fontId="0" fillId="0" borderId="0" xfId="0" applyFill="1" applyBorder="1"/>
    <xf numFmtId="0" fontId="0" fillId="0" borderId="14" xfId="0" applyFill="1" applyBorder="1"/>
    <xf numFmtId="0" fontId="2" fillId="0" borderId="16" xfId="0" applyFont="1" applyFill="1" applyBorder="1"/>
    <xf numFmtId="0" fontId="2" fillId="0" borderId="17" xfId="0" applyFont="1" applyFill="1" applyBorder="1"/>
    <xf numFmtId="0" fontId="2" fillId="0" borderId="11" xfId="0" applyFont="1" applyFill="1" applyBorder="1"/>
    <xf numFmtId="0" fontId="2" fillId="0" borderId="12" xfId="0" applyFont="1" applyFill="1" applyBorder="1"/>
    <xf numFmtId="0" fontId="0" fillId="0" borderId="22" xfId="0" applyFill="1" applyBorder="1"/>
    <xf numFmtId="0" fontId="0" fillId="0" borderId="23" xfId="0" applyFill="1" applyBorder="1"/>
    <xf numFmtId="164" fontId="0" fillId="0" borderId="0" xfId="1" applyNumberFormat="1" applyFont="1"/>
    <xf numFmtId="165" fontId="0" fillId="0" borderId="0" xfId="0" applyNumberFormat="1"/>
    <xf numFmtId="0" fontId="11" fillId="0" borderId="0" xfId="0" applyFont="1"/>
    <xf numFmtId="2" fontId="0" fillId="0" borderId="0" xfId="1" applyNumberFormat="1" applyFont="1"/>
    <xf numFmtId="2" fontId="0" fillId="0" borderId="0" xfId="0" applyNumberFormat="1"/>
    <xf numFmtId="166" fontId="0" fillId="0" borderId="0" xfId="0" applyNumberFormat="1"/>
    <xf numFmtId="164" fontId="0" fillId="0" borderId="18" xfId="1" applyNumberFormat="1" applyFont="1" applyBorder="1"/>
    <xf numFmtId="164" fontId="0" fillId="0" borderId="19" xfId="1" applyNumberFormat="1" applyFont="1" applyBorder="1"/>
    <xf numFmtId="0" fontId="0" fillId="0" borderId="18" xfId="0" applyBorder="1"/>
    <xf numFmtId="0" fontId="0" fillId="0" borderId="19" xfId="0" applyBorder="1"/>
    <xf numFmtId="2" fontId="0" fillId="0" borderId="0" xfId="0" applyNumberFormat="1" applyBorder="1"/>
    <xf numFmtId="2" fontId="0" fillId="0" borderId="16" xfId="0" applyNumberFormat="1" applyBorder="1"/>
    <xf numFmtId="2" fontId="0" fillId="0" borderId="14" xfId="0" applyNumberFormat="1" applyBorder="1"/>
    <xf numFmtId="2" fontId="0" fillId="0" borderId="17" xfId="0" applyNumberFormat="1" applyBorder="1"/>
    <xf numFmtId="0" fontId="2" fillId="0" borderId="18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4" fillId="0" borderId="1" xfId="0" applyFont="1" applyBorder="1" applyAlignment="1">
      <alignment horizontal="justify" vertical="center" wrapText="1"/>
    </xf>
    <xf numFmtId="0" fontId="4" fillId="0" borderId="2" xfId="0" applyFont="1" applyBorder="1" applyAlignment="1">
      <alignment horizontal="justify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</cellXfs>
  <cellStyles count="2">
    <cellStyle name="Procent" xfId="1" builtinId="5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>
        <c:manualLayout>
          <c:layoutTarget val="inner"/>
          <c:xMode val="edge"/>
          <c:yMode val="edge"/>
          <c:x val="9.9706036745406817E-2"/>
          <c:y val="0.11583564173591876"/>
          <c:w val="0.85862729658792647"/>
          <c:h val="0.72166081386641079"/>
        </c:manualLayout>
      </c:layout>
      <c:lineChart>
        <c:grouping val="standard"/>
        <c:varyColors val="0"/>
        <c:ser>
          <c:idx val="0"/>
          <c:order val="0"/>
          <c:tx>
            <c:strRef>
              <c:f>'TFP growth rates'!$B$79</c:f>
              <c:strCache>
                <c:ptCount val="1"/>
                <c:pt idx="0">
                  <c:v>US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'TFP growth rates'!$C$79:$Q$79</c:f>
              <c:numCache>
                <c:formatCode>0.0000</c:formatCode>
                <c:ptCount val="15"/>
                <c:pt idx="0" formatCode="General">
                  <c:v>11.347695356481591</c:v>
                </c:pt>
                <c:pt idx="1">
                  <c:v>13.105352925762572</c:v>
                </c:pt>
                <c:pt idx="2">
                  <c:v>14.584667370228583</c:v>
                </c:pt>
                <c:pt idx="3">
                  <c:v>15.932183335492185</c:v>
                </c:pt>
                <c:pt idx="4">
                  <c:v>17.243043044528985</c:v>
                </c:pt>
                <c:pt idx="5">
                  <c:v>18.575095031755524</c:v>
                </c:pt>
                <c:pt idx="6">
                  <c:v>19.963518234939819</c:v>
                </c:pt>
                <c:pt idx="7">
                  <c:v>21.430755486591039</c:v>
                </c:pt>
                <c:pt idx="8">
                  <c:v>22.992438928655321</c:v>
                </c:pt>
                <c:pt idx="9">
                  <c:v>24.660744086766577</c:v>
                </c:pt>
                <c:pt idx="10">
                  <c:v>26.446249875045972</c:v>
                </c:pt>
                <c:pt idx="11">
                  <c:v>28.358967193294127</c:v>
                </c:pt>
                <c:pt idx="12">
                  <c:v>30.408914646210498</c:v>
                </c:pt>
                <c:pt idx="13">
                  <c:v>32.606450686242752</c:v>
                </c:pt>
                <c:pt idx="14">
                  <c:v>34.962476186682252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99-4E9C-862F-A078BC62B4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5405552"/>
        <c:axId val="815410472"/>
      </c:lineChart>
      <c:catAx>
        <c:axId val="815405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15410472"/>
        <c:crosses val="autoZero"/>
        <c:auto val="1"/>
        <c:lblAlgn val="ctr"/>
        <c:lblOffset val="100"/>
        <c:noMultiLvlLbl val="0"/>
      </c:catAx>
      <c:valAx>
        <c:axId val="815410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15405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54665</xdr:colOff>
      <xdr:row>40</xdr:row>
      <xdr:rowOff>181513</xdr:rowOff>
    </xdr:from>
    <xdr:to>
      <xdr:col>23</xdr:col>
      <xdr:colOff>159026</xdr:colOff>
      <xdr:row>56</xdr:row>
      <xdr:rowOff>35490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B6FB25AF-EB8C-4EFC-9DEE-54A32FD5D2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7ABF31-743F-4EC6-9832-9E3D99CED994}">
  <dimension ref="A1:AC201"/>
  <sheetViews>
    <sheetView topLeftCell="B36" zoomScale="85" zoomScaleNormal="85" workbookViewId="0">
      <selection activeCell="H26" sqref="H26"/>
    </sheetView>
  </sheetViews>
  <sheetFormatPr defaultRowHeight="14.4" x14ac:dyDescent="0.55000000000000004"/>
  <cols>
    <col min="1" max="1" width="24.68359375" bestFit="1" customWidth="1"/>
    <col min="6" max="6" width="8.83984375" style="12"/>
    <col min="15" max="15" width="10.62890625" bestFit="1" customWidth="1"/>
    <col min="17" max="17" width="14.41796875" bestFit="1" customWidth="1"/>
    <col min="18" max="18" width="12.3125" bestFit="1" customWidth="1"/>
  </cols>
  <sheetData>
    <row r="1" spans="1:25" s="2" customFormat="1" ht="15.75" customHeight="1" x14ac:dyDescent="0.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13" t="s">
        <v>756</v>
      </c>
    </row>
    <row r="2" spans="1:25" s="2" customFormat="1" ht="15.75" customHeight="1" x14ac:dyDescent="0.5">
      <c r="A2" s="1" t="s">
        <v>11</v>
      </c>
      <c r="B2" s="1" t="s">
        <v>12</v>
      </c>
      <c r="C2" s="1">
        <v>9</v>
      </c>
      <c r="D2" s="1" t="s">
        <v>13</v>
      </c>
      <c r="E2" s="21" t="s">
        <v>13</v>
      </c>
      <c r="F2" s="20" t="s">
        <v>505</v>
      </c>
    </row>
    <row r="3" spans="1:25" s="2" customFormat="1" ht="15.75" customHeight="1" x14ac:dyDescent="0.5">
      <c r="A3" s="1" t="s">
        <v>17</v>
      </c>
      <c r="B3" s="1" t="s">
        <v>18</v>
      </c>
      <c r="C3" s="1">
        <v>9</v>
      </c>
      <c r="D3" s="1" t="s">
        <v>13</v>
      </c>
      <c r="E3" s="21" t="s">
        <v>13</v>
      </c>
      <c r="F3" s="22" t="s">
        <v>464</v>
      </c>
    </row>
    <row r="4" spans="1:25" s="2" customFormat="1" ht="15.75" customHeight="1" x14ac:dyDescent="0.5">
      <c r="A4" s="1" t="s">
        <v>52</v>
      </c>
      <c r="B4" s="1" t="s">
        <v>53</v>
      </c>
      <c r="C4" s="1">
        <v>9</v>
      </c>
      <c r="D4" s="1" t="s">
        <v>13</v>
      </c>
      <c r="E4" s="21" t="s">
        <v>13</v>
      </c>
      <c r="F4" s="23" t="s">
        <v>459</v>
      </c>
    </row>
    <row r="5" spans="1:25" s="2" customFormat="1" ht="15.75" customHeight="1" thickBot="1" x14ac:dyDescent="0.6">
      <c r="A5" s="1" t="s">
        <v>62</v>
      </c>
      <c r="B5" s="1" t="s">
        <v>63</v>
      </c>
      <c r="C5" s="1">
        <v>9</v>
      </c>
      <c r="D5" s="1" t="s">
        <v>13</v>
      </c>
      <c r="E5" s="21" t="s">
        <v>13</v>
      </c>
      <c r="F5" s="22" t="s">
        <v>464</v>
      </c>
      <c r="L5" s="10" t="s">
        <v>390</v>
      </c>
      <c r="U5"/>
      <c r="V5"/>
      <c r="W5"/>
      <c r="X5"/>
      <c r="Y5"/>
    </row>
    <row r="6" spans="1:25" s="2" customFormat="1" ht="15.75" customHeight="1" thickBot="1" x14ac:dyDescent="0.6">
      <c r="A6" s="1" t="s">
        <v>70</v>
      </c>
      <c r="B6" s="1" t="s">
        <v>71</v>
      </c>
      <c r="C6" s="1">
        <v>9</v>
      </c>
      <c r="D6" s="1" t="s">
        <v>13</v>
      </c>
      <c r="E6" s="21" t="s">
        <v>13</v>
      </c>
      <c r="F6" s="23" t="s">
        <v>459</v>
      </c>
      <c r="L6" s="10" t="s">
        <v>197</v>
      </c>
      <c r="O6" s="45" t="s">
        <v>765</v>
      </c>
      <c r="P6" s="109" t="s">
        <v>770</v>
      </c>
      <c r="Q6" s="110"/>
      <c r="R6" s="110"/>
      <c r="S6" s="110"/>
      <c r="T6" s="111"/>
      <c r="U6"/>
      <c r="V6"/>
      <c r="W6"/>
      <c r="X6"/>
      <c r="Y6"/>
    </row>
    <row r="7" spans="1:25" s="2" customFormat="1" ht="15.75" customHeight="1" thickBot="1" x14ac:dyDescent="0.6">
      <c r="A7" s="1" t="s">
        <v>72</v>
      </c>
      <c r="B7" s="1" t="s">
        <v>73</v>
      </c>
      <c r="C7" s="1">
        <v>9</v>
      </c>
      <c r="D7" s="1" t="s">
        <v>13</v>
      </c>
      <c r="E7" s="21" t="s">
        <v>13</v>
      </c>
      <c r="F7" s="23" t="s">
        <v>459</v>
      </c>
      <c r="L7" s="10" t="s">
        <v>432</v>
      </c>
      <c r="O7" s="42" t="s">
        <v>13</v>
      </c>
      <c r="P7" t="s">
        <v>505</v>
      </c>
      <c r="Q7" s="32" t="s">
        <v>464</v>
      </c>
      <c r="R7" s="32" t="s">
        <v>459</v>
      </c>
      <c r="S7" s="32"/>
      <c r="T7" s="33"/>
      <c r="U7"/>
      <c r="V7"/>
      <c r="W7"/>
      <c r="X7"/>
      <c r="Y7"/>
    </row>
    <row r="8" spans="1:25" s="2" customFormat="1" ht="15.75" customHeight="1" thickBot="1" x14ac:dyDescent="0.6">
      <c r="A8" s="1" t="s">
        <v>76</v>
      </c>
      <c r="B8" s="1" t="s">
        <v>77</v>
      </c>
      <c r="C8" s="1">
        <v>9</v>
      </c>
      <c r="D8" s="1" t="s">
        <v>13</v>
      </c>
      <c r="E8" s="21" t="s">
        <v>13</v>
      </c>
      <c r="F8" s="23" t="s">
        <v>459</v>
      </c>
      <c r="L8" s="10" t="s">
        <v>435</v>
      </c>
      <c r="O8" s="43" t="s">
        <v>90</v>
      </c>
      <c r="P8" s="34" t="s">
        <v>90</v>
      </c>
      <c r="Q8" s="35"/>
      <c r="R8" s="35"/>
      <c r="S8" s="35"/>
      <c r="T8" s="36"/>
      <c r="U8"/>
      <c r="V8"/>
      <c r="W8"/>
      <c r="X8"/>
      <c r="Y8"/>
    </row>
    <row r="9" spans="1:25" s="2" customFormat="1" ht="15.75" customHeight="1" thickBot="1" x14ac:dyDescent="0.6">
      <c r="A9" s="1" t="s">
        <v>80</v>
      </c>
      <c r="B9" s="1" t="s">
        <v>81</v>
      </c>
      <c r="C9" s="1">
        <v>9</v>
      </c>
      <c r="D9" s="1" t="s">
        <v>13</v>
      </c>
      <c r="E9" s="21" t="s">
        <v>13</v>
      </c>
      <c r="F9" s="23" t="s">
        <v>459</v>
      </c>
      <c r="L9" s="10" t="s">
        <v>443</v>
      </c>
      <c r="O9" s="43" t="s">
        <v>766</v>
      </c>
      <c r="P9" s="34" t="s">
        <v>767</v>
      </c>
      <c r="Q9" s="35" t="s">
        <v>435</v>
      </c>
      <c r="R9" s="35" t="s">
        <v>499</v>
      </c>
      <c r="S9" s="35" t="s">
        <v>378</v>
      </c>
      <c r="T9" s="36"/>
      <c r="U9"/>
      <c r="V9"/>
      <c r="W9"/>
      <c r="X9"/>
      <c r="Y9"/>
    </row>
    <row r="10" spans="1:25" s="2" customFormat="1" ht="15.75" customHeight="1" thickBot="1" x14ac:dyDescent="0.6">
      <c r="A10" s="1" t="s">
        <v>84</v>
      </c>
      <c r="B10" s="1" t="s">
        <v>85</v>
      </c>
      <c r="C10" s="1">
        <v>9</v>
      </c>
      <c r="D10" s="1" t="s">
        <v>13</v>
      </c>
      <c r="E10" s="21" t="s">
        <v>13</v>
      </c>
      <c r="F10" s="23" t="s">
        <v>459</v>
      </c>
      <c r="L10" s="10" t="s">
        <v>309</v>
      </c>
      <c r="O10" s="43" t="s">
        <v>10</v>
      </c>
      <c r="P10" s="34" t="s">
        <v>489</v>
      </c>
      <c r="Q10" s="35" t="s">
        <v>485</v>
      </c>
      <c r="R10" s="37" t="s">
        <v>760</v>
      </c>
      <c r="S10" s="37" t="s">
        <v>443</v>
      </c>
      <c r="T10" s="38" t="s">
        <v>435</v>
      </c>
      <c r="U10"/>
      <c r="V10"/>
      <c r="W10"/>
      <c r="X10"/>
      <c r="Y10"/>
    </row>
    <row r="11" spans="1:25" s="2" customFormat="1" ht="15.75" customHeight="1" thickBot="1" x14ac:dyDescent="0.6">
      <c r="A11" s="1" t="s">
        <v>86</v>
      </c>
      <c r="B11" s="1" t="s">
        <v>87</v>
      </c>
      <c r="C11" s="1">
        <v>9</v>
      </c>
      <c r="D11" s="1" t="s">
        <v>13</v>
      </c>
      <c r="E11" s="21" t="s">
        <v>13</v>
      </c>
      <c r="F11" s="23" t="s">
        <v>459</v>
      </c>
      <c r="L11" s="10" t="s">
        <v>448</v>
      </c>
      <c r="O11" s="43" t="s">
        <v>196</v>
      </c>
      <c r="P11" s="34" t="s">
        <v>197</v>
      </c>
      <c r="Q11" s="35"/>
      <c r="R11" s="35"/>
      <c r="S11" s="35"/>
      <c r="T11" s="36"/>
      <c r="U11"/>
      <c r="V11"/>
      <c r="W11"/>
      <c r="X11"/>
      <c r="Y11"/>
    </row>
    <row r="12" spans="1:25" s="2" customFormat="1" ht="15.75" customHeight="1" thickBot="1" x14ac:dyDescent="0.6">
      <c r="A12" s="1" t="s">
        <v>94</v>
      </c>
      <c r="B12" s="1" t="s">
        <v>95</v>
      </c>
      <c r="C12" s="1">
        <v>9</v>
      </c>
      <c r="D12" s="1" t="s">
        <v>13</v>
      </c>
      <c r="E12" s="21" t="s">
        <v>13</v>
      </c>
      <c r="F12" s="23" t="s">
        <v>459</v>
      </c>
      <c r="L12" s="10" t="s">
        <v>451</v>
      </c>
      <c r="O12" s="43" t="s">
        <v>21</v>
      </c>
      <c r="P12" s="34" t="s">
        <v>472</v>
      </c>
      <c r="Q12" s="35" t="s">
        <v>468</v>
      </c>
      <c r="R12" s="35" t="s">
        <v>251</v>
      </c>
      <c r="S12" s="35" t="s">
        <v>65</v>
      </c>
      <c r="T12" s="36"/>
      <c r="U12"/>
      <c r="V12"/>
      <c r="W12"/>
      <c r="X12"/>
      <c r="Y12"/>
    </row>
    <row r="13" spans="1:25" s="2" customFormat="1" ht="15.75" customHeight="1" thickBot="1" x14ac:dyDescent="0.6">
      <c r="A13" s="1" t="s">
        <v>96</v>
      </c>
      <c r="B13" s="1" t="s">
        <v>97</v>
      </c>
      <c r="C13" s="1">
        <v>9</v>
      </c>
      <c r="D13" s="1" t="s">
        <v>13</v>
      </c>
      <c r="E13" s="21" t="s">
        <v>13</v>
      </c>
      <c r="F13" s="23" t="s">
        <v>459</v>
      </c>
      <c r="L13" s="10" t="s">
        <v>91</v>
      </c>
      <c r="O13" s="43" t="s">
        <v>41</v>
      </c>
      <c r="P13" s="34" t="s">
        <v>448</v>
      </c>
      <c r="Q13" s="35" t="s">
        <v>451</v>
      </c>
      <c r="R13" s="35"/>
      <c r="S13" s="35"/>
      <c r="T13" s="36"/>
      <c r="U13"/>
      <c r="V13"/>
      <c r="W13"/>
      <c r="X13"/>
      <c r="Y13"/>
    </row>
    <row r="14" spans="1:25" s="2" customFormat="1" ht="15.75" customHeight="1" thickBot="1" x14ac:dyDescent="0.6">
      <c r="A14" s="1" t="s">
        <v>98</v>
      </c>
      <c r="B14" s="1" t="s">
        <v>99</v>
      </c>
      <c r="C14" s="1">
        <v>9</v>
      </c>
      <c r="D14" s="1" t="s">
        <v>13</v>
      </c>
      <c r="E14" s="21" t="s">
        <v>13</v>
      </c>
      <c r="F14" s="23" t="s">
        <v>459</v>
      </c>
      <c r="L14" s="10" t="s">
        <v>181</v>
      </c>
      <c r="O14" s="43" t="s">
        <v>768</v>
      </c>
      <c r="P14" s="34" t="s">
        <v>287</v>
      </c>
      <c r="Q14" s="35" t="s">
        <v>181</v>
      </c>
      <c r="R14" s="35" t="s">
        <v>474</v>
      </c>
      <c r="S14" s="35" t="s">
        <v>477</v>
      </c>
      <c r="T14" s="36" t="s">
        <v>480</v>
      </c>
      <c r="U14"/>
      <c r="V14"/>
      <c r="W14"/>
      <c r="X14"/>
      <c r="Y14"/>
    </row>
    <row r="15" spans="1:25" s="2" customFormat="1" ht="15.75" customHeight="1" thickBot="1" x14ac:dyDescent="0.6">
      <c r="A15" s="1" t="s">
        <v>102</v>
      </c>
      <c r="B15" s="1" t="s">
        <v>103</v>
      </c>
      <c r="C15" s="1">
        <v>9</v>
      </c>
      <c r="D15" s="1" t="s">
        <v>13</v>
      </c>
      <c r="E15" s="21" t="s">
        <v>13</v>
      </c>
      <c r="F15" s="23" t="s">
        <v>459</v>
      </c>
      <c r="L15" s="10" t="s">
        <v>459</v>
      </c>
      <c r="O15" s="43" t="s">
        <v>769</v>
      </c>
      <c r="P15" s="34" t="s">
        <v>477</v>
      </c>
      <c r="Q15" s="35" t="s">
        <v>755</v>
      </c>
      <c r="R15" s="35" t="s">
        <v>79</v>
      </c>
      <c r="S15" s="35" t="s">
        <v>209</v>
      </c>
      <c r="T15" s="36"/>
      <c r="U15"/>
      <c r="V15"/>
      <c r="W15"/>
      <c r="X15"/>
      <c r="Y15"/>
    </row>
    <row r="16" spans="1:25" s="2" customFormat="1" ht="15.75" customHeight="1" thickBot="1" x14ac:dyDescent="0.6">
      <c r="A16" s="1" t="s">
        <v>114</v>
      </c>
      <c r="B16" s="1" t="s">
        <v>115</v>
      </c>
      <c r="C16" s="1">
        <v>9</v>
      </c>
      <c r="D16" s="1" t="s">
        <v>13</v>
      </c>
      <c r="E16" s="21" t="s">
        <v>13</v>
      </c>
      <c r="F16" s="23" t="s">
        <v>459</v>
      </c>
      <c r="L16" s="10" t="s">
        <v>464</v>
      </c>
      <c r="O16" s="43" t="s">
        <v>310</v>
      </c>
      <c r="P16" s="34" t="s">
        <v>309</v>
      </c>
      <c r="Q16" s="35"/>
      <c r="R16" s="35"/>
      <c r="S16" s="35"/>
      <c r="T16" s="36"/>
      <c r="U16"/>
      <c r="V16"/>
      <c r="W16"/>
      <c r="X16"/>
      <c r="Y16"/>
    </row>
    <row r="17" spans="1:29" s="2" customFormat="1" ht="15.75" customHeight="1" thickBot="1" x14ac:dyDescent="0.6">
      <c r="A17" s="1" t="s">
        <v>122</v>
      </c>
      <c r="B17" s="1" t="s">
        <v>123</v>
      </c>
      <c r="C17" s="1">
        <v>9</v>
      </c>
      <c r="D17" s="1" t="s">
        <v>13</v>
      </c>
      <c r="E17" s="21" t="s">
        <v>13</v>
      </c>
      <c r="F17" s="20" t="s">
        <v>505</v>
      </c>
      <c r="L17" s="10" t="s">
        <v>468</v>
      </c>
      <c r="O17" s="46" t="s">
        <v>390</v>
      </c>
      <c r="P17" s="34" t="s">
        <v>390</v>
      </c>
      <c r="Q17" s="35"/>
      <c r="R17" s="35"/>
      <c r="S17" s="35"/>
      <c r="T17" s="36"/>
      <c r="U17"/>
      <c r="V17"/>
      <c r="W17"/>
      <c r="X17"/>
      <c r="Y17"/>
    </row>
    <row r="18" spans="1:29" s="2" customFormat="1" ht="15.75" customHeight="1" thickBot="1" x14ac:dyDescent="0.6">
      <c r="A18" s="1" t="s">
        <v>126</v>
      </c>
      <c r="B18" s="1" t="s">
        <v>127</v>
      </c>
      <c r="C18" s="1">
        <v>9</v>
      </c>
      <c r="D18" s="1" t="s">
        <v>13</v>
      </c>
      <c r="E18" s="21" t="s">
        <v>13</v>
      </c>
      <c r="F18" s="22" t="s">
        <v>464</v>
      </c>
      <c r="L18" s="10" t="s">
        <v>472</v>
      </c>
      <c r="O18" s="44" t="s">
        <v>180</v>
      </c>
      <c r="P18" s="39" t="s">
        <v>181</v>
      </c>
      <c r="Q18" s="40"/>
      <c r="R18" s="40"/>
      <c r="S18" s="40"/>
      <c r="T18" s="41"/>
      <c r="U18"/>
      <c r="V18"/>
      <c r="W18"/>
      <c r="X18"/>
      <c r="Y18"/>
    </row>
    <row r="19" spans="1:29" s="2" customFormat="1" ht="15.75" customHeight="1" thickBot="1" x14ac:dyDescent="0.6">
      <c r="A19" s="1" t="s">
        <v>128</v>
      </c>
      <c r="B19" s="1" t="s">
        <v>129</v>
      </c>
      <c r="C19" s="1">
        <v>9</v>
      </c>
      <c r="D19" s="1" t="s">
        <v>13</v>
      </c>
      <c r="E19" s="21" t="s">
        <v>13</v>
      </c>
      <c r="F19" s="23" t="s">
        <v>459</v>
      </c>
      <c r="L19" s="10" t="s">
        <v>474</v>
      </c>
      <c r="U19"/>
      <c r="V19"/>
      <c r="W19"/>
      <c r="X19"/>
      <c r="Y19"/>
    </row>
    <row r="20" spans="1:29" s="2" customFormat="1" ht="15.75" customHeight="1" thickBot="1" x14ac:dyDescent="0.55000000000000004">
      <c r="A20" s="1" t="s">
        <v>132</v>
      </c>
      <c r="B20" s="1" t="s">
        <v>133</v>
      </c>
      <c r="C20" s="1">
        <v>9</v>
      </c>
      <c r="D20" s="1" t="s">
        <v>13</v>
      </c>
      <c r="E20" s="21" t="s">
        <v>13</v>
      </c>
      <c r="F20" s="23" t="s">
        <v>459</v>
      </c>
      <c r="L20" s="10" t="s">
        <v>477</v>
      </c>
    </row>
    <row r="21" spans="1:29" s="2" customFormat="1" ht="15.75" customHeight="1" thickBot="1" x14ac:dyDescent="0.55000000000000004">
      <c r="A21" s="1" t="s">
        <v>144</v>
      </c>
      <c r="B21" s="1" t="s">
        <v>145</v>
      </c>
      <c r="C21" s="1">
        <v>9</v>
      </c>
      <c r="D21" s="1" t="s">
        <v>13</v>
      </c>
      <c r="E21" s="21" t="s">
        <v>13</v>
      </c>
      <c r="F21" s="22" t="s">
        <v>464</v>
      </c>
      <c r="L21" s="10" t="s">
        <v>480</v>
      </c>
      <c r="P21" s="109" t="s">
        <v>775</v>
      </c>
      <c r="Q21" s="110"/>
      <c r="R21" s="110"/>
      <c r="S21" s="110"/>
      <c r="T21" s="111"/>
    </row>
    <row r="22" spans="1:29" s="2" customFormat="1" ht="15.75" customHeight="1" thickBot="1" x14ac:dyDescent="0.6">
      <c r="A22" s="1" t="s">
        <v>146</v>
      </c>
      <c r="B22" s="1" t="s">
        <v>147</v>
      </c>
      <c r="C22" s="1">
        <v>9</v>
      </c>
      <c r="D22" s="1" t="s">
        <v>13</v>
      </c>
      <c r="E22" s="21" t="s">
        <v>13</v>
      </c>
      <c r="F22" s="23" t="s">
        <v>459</v>
      </c>
      <c r="L22" s="10" t="s">
        <v>209</v>
      </c>
      <c r="P22" s="75" t="s">
        <v>415</v>
      </c>
      <c r="Q22" s="72" t="s">
        <v>416</v>
      </c>
      <c r="R22" s="72" t="s">
        <v>417</v>
      </c>
      <c r="S22" s="72" t="s">
        <v>418</v>
      </c>
      <c r="T22" s="73" t="s">
        <v>419</v>
      </c>
    </row>
    <row r="23" spans="1:29" s="2" customFormat="1" ht="15.75" customHeight="1" thickBot="1" x14ac:dyDescent="0.55000000000000004">
      <c r="A23" s="1" t="s">
        <v>152</v>
      </c>
      <c r="B23" s="1" t="s">
        <v>153</v>
      </c>
      <c r="C23" s="1">
        <v>9</v>
      </c>
      <c r="D23" s="1" t="s">
        <v>13</v>
      </c>
      <c r="E23" s="21" t="s">
        <v>13</v>
      </c>
      <c r="F23" s="23" t="s">
        <v>459</v>
      </c>
      <c r="L23" s="10" t="s">
        <v>483</v>
      </c>
      <c r="O23" s="45" t="s">
        <v>771</v>
      </c>
      <c r="P23" s="70">
        <v>0.7</v>
      </c>
      <c r="Q23" s="71">
        <v>0.7</v>
      </c>
      <c r="R23" s="71">
        <v>0.35</v>
      </c>
      <c r="S23" s="71">
        <v>0.7</v>
      </c>
      <c r="T23" s="76">
        <v>1.05</v>
      </c>
    </row>
    <row r="24" spans="1:29" s="2" customFormat="1" ht="15.75" customHeight="1" thickBot="1" x14ac:dyDescent="0.6">
      <c r="A24" s="1" t="s">
        <v>164</v>
      </c>
      <c r="B24" s="1" t="s">
        <v>165</v>
      </c>
      <c r="C24" s="1">
        <v>9</v>
      </c>
      <c r="D24" s="1" t="s">
        <v>13</v>
      </c>
      <c r="E24" s="21" t="s">
        <v>13</v>
      </c>
      <c r="F24" s="23" t="s">
        <v>459</v>
      </c>
      <c r="L24" s="10" t="s">
        <v>485</v>
      </c>
      <c r="Q24"/>
      <c r="R24"/>
      <c r="S24"/>
      <c r="T24"/>
      <c r="U24"/>
      <c r="V24"/>
      <c r="W24"/>
      <c r="X24"/>
      <c r="Y24"/>
      <c r="Z24"/>
      <c r="AA24"/>
      <c r="AB24"/>
    </row>
    <row r="25" spans="1:29" s="2" customFormat="1" ht="15.75" customHeight="1" thickBot="1" x14ac:dyDescent="0.6">
      <c r="A25" s="1" t="s">
        <v>166</v>
      </c>
      <c r="B25" s="1" t="s">
        <v>167</v>
      </c>
      <c r="C25" s="1">
        <v>9</v>
      </c>
      <c r="D25" s="1" t="s">
        <v>13</v>
      </c>
      <c r="E25" s="21" t="s">
        <v>13</v>
      </c>
      <c r="F25" s="23" t="s">
        <v>459</v>
      </c>
      <c r="L25" s="10" t="s">
        <v>487</v>
      </c>
      <c r="Q25"/>
      <c r="R25"/>
      <c r="S25"/>
      <c r="T25"/>
      <c r="U25"/>
      <c r="V25"/>
      <c r="W25"/>
      <c r="X25"/>
      <c r="Y25"/>
      <c r="Z25"/>
      <c r="AA25"/>
      <c r="AB25"/>
    </row>
    <row r="26" spans="1:29" s="2" customFormat="1" ht="15.75" customHeight="1" thickBot="1" x14ac:dyDescent="0.6">
      <c r="A26" s="1" t="s">
        <v>202</v>
      </c>
      <c r="B26" s="1" t="s">
        <v>203</v>
      </c>
      <c r="C26" s="1">
        <v>9</v>
      </c>
      <c r="D26" s="1" t="s">
        <v>13</v>
      </c>
      <c r="E26" s="21" t="s">
        <v>13</v>
      </c>
      <c r="F26" s="23" t="s">
        <v>459</v>
      </c>
      <c r="L26" s="10" t="s">
        <v>489</v>
      </c>
      <c r="P26" s="47"/>
      <c r="Q26" s="48"/>
      <c r="R26" s="48"/>
      <c r="S26" s="48" t="s">
        <v>415</v>
      </c>
      <c r="T26" s="48"/>
      <c r="U26" s="48" t="s">
        <v>416</v>
      </c>
      <c r="V26" s="48"/>
      <c r="W26" s="48" t="s">
        <v>417</v>
      </c>
      <c r="X26" s="48"/>
      <c r="Y26" s="48" t="s">
        <v>418</v>
      </c>
      <c r="Z26" s="48"/>
      <c r="AA26" s="48" t="s">
        <v>419</v>
      </c>
      <c r="AB26" s="49"/>
    </row>
    <row r="27" spans="1:29" s="2" customFormat="1" ht="15.75" customHeight="1" thickBot="1" x14ac:dyDescent="0.65">
      <c r="A27" s="1" t="s">
        <v>220</v>
      </c>
      <c r="B27" s="1" t="s">
        <v>221</v>
      </c>
      <c r="C27" s="1">
        <v>9</v>
      </c>
      <c r="D27" s="1" t="s">
        <v>13</v>
      </c>
      <c r="E27" s="21" t="s">
        <v>13</v>
      </c>
      <c r="F27" s="23" t="s">
        <v>459</v>
      </c>
      <c r="L27" s="10" t="s">
        <v>378</v>
      </c>
      <c r="P27" s="34"/>
      <c r="Q27" s="50" t="s">
        <v>411</v>
      </c>
      <c r="R27" s="50" t="s">
        <v>413</v>
      </c>
      <c r="S27" s="50" t="s">
        <v>420</v>
      </c>
      <c r="T27" s="50" t="s">
        <v>421</v>
      </c>
      <c r="U27" s="50" t="s">
        <v>420</v>
      </c>
      <c r="V27" s="50" t="s">
        <v>421</v>
      </c>
      <c r="W27" s="50" t="s">
        <v>420</v>
      </c>
      <c r="X27" s="50" t="s">
        <v>421</v>
      </c>
      <c r="Y27" s="50" t="s">
        <v>420</v>
      </c>
      <c r="Z27" s="50" t="s">
        <v>421</v>
      </c>
      <c r="AA27" s="50" t="s">
        <v>420</v>
      </c>
      <c r="AB27" s="51" t="s">
        <v>421</v>
      </c>
      <c r="AC27"/>
    </row>
    <row r="28" spans="1:29" s="2" customFormat="1" ht="15.75" customHeight="1" thickBot="1" x14ac:dyDescent="0.6">
      <c r="A28" s="1" t="s">
        <v>222</v>
      </c>
      <c r="B28" s="1" t="s">
        <v>223</v>
      </c>
      <c r="C28" s="1">
        <v>9</v>
      </c>
      <c r="D28" s="1" t="s">
        <v>13</v>
      </c>
      <c r="E28" s="21" t="s">
        <v>13</v>
      </c>
      <c r="F28" s="23" t="s">
        <v>459</v>
      </c>
      <c r="L28" s="10" t="s">
        <v>79</v>
      </c>
      <c r="P28" s="39"/>
      <c r="Q28" s="52" t="s">
        <v>412</v>
      </c>
      <c r="R28" s="52" t="s">
        <v>414</v>
      </c>
      <c r="S28" s="52"/>
      <c r="T28" s="52" t="s">
        <v>422</v>
      </c>
      <c r="U28" s="52"/>
      <c r="V28" s="52" t="s">
        <v>422</v>
      </c>
      <c r="W28" s="52"/>
      <c r="X28" s="52" t="s">
        <v>422</v>
      </c>
      <c r="Y28" s="52"/>
      <c r="Z28" s="52" t="s">
        <v>422</v>
      </c>
      <c r="AA28" s="52"/>
      <c r="AB28" s="53" t="s">
        <v>422</v>
      </c>
      <c r="AC28"/>
    </row>
    <row r="29" spans="1:29" s="2" customFormat="1" ht="15.75" customHeight="1" x14ac:dyDescent="0.55000000000000004">
      <c r="A29" s="1" t="s">
        <v>224</v>
      </c>
      <c r="B29" s="1" t="s">
        <v>225</v>
      </c>
      <c r="C29" s="1">
        <v>9</v>
      </c>
      <c r="D29" s="1" t="s">
        <v>13</v>
      </c>
      <c r="E29" s="21" t="s">
        <v>13</v>
      </c>
      <c r="F29" s="20" t="s">
        <v>505</v>
      </c>
      <c r="L29" s="107" t="s">
        <v>495</v>
      </c>
      <c r="O29" s="104" t="s">
        <v>21</v>
      </c>
      <c r="P29" s="74" t="s">
        <v>472</v>
      </c>
      <c r="Q29" s="55" t="s">
        <v>465</v>
      </c>
      <c r="R29" s="55" t="s">
        <v>473</v>
      </c>
      <c r="S29" s="55" t="s">
        <v>438</v>
      </c>
      <c r="T29" s="55">
        <v>40</v>
      </c>
      <c r="U29" s="55" t="s">
        <v>439</v>
      </c>
      <c r="V29" s="55">
        <v>75</v>
      </c>
      <c r="W29" s="55" t="s">
        <v>440</v>
      </c>
      <c r="X29" s="55">
        <v>20</v>
      </c>
      <c r="Y29" s="55" t="s">
        <v>441</v>
      </c>
      <c r="Z29" s="55">
        <v>40</v>
      </c>
      <c r="AA29" s="55" t="s">
        <v>442</v>
      </c>
      <c r="AB29" s="56">
        <v>40</v>
      </c>
      <c r="AC29"/>
    </row>
    <row r="30" spans="1:29" s="2" customFormat="1" ht="15.75" customHeight="1" thickBot="1" x14ac:dyDescent="0.6">
      <c r="A30" s="1" t="s">
        <v>234</v>
      </c>
      <c r="B30" s="1" t="s">
        <v>235</v>
      </c>
      <c r="C30" s="1">
        <v>9</v>
      </c>
      <c r="D30" s="1" t="s">
        <v>13</v>
      </c>
      <c r="E30" s="21" t="s">
        <v>13</v>
      </c>
      <c r="F30" s="23" t="s">
        <v>459</v>
      </c>
      <c r="L30" s="108"/>
      <c r="O30" s="105"/>
      <c r="P30" s="43" t="s">
        <v>468</v>
      </c>
      <c r="Q30" s="50" t="s">
        <v>469</v>
      </c>
      <c r="R30" s="50" t="s">
        <v>470</v>
      </c>
      <c r="S30" s="50" t="s">
        <v>438</v>
      </c>
      <c r="T30" s="50">
        <v>90</v>
      </c>
      <c r="U30" s="50" t="s">
        <v>441</v>
      </c>
      <c r="V30" s="50">
        <v>125</v>
      </c>
      <c r="W30" s="50" t="s">
        <v>461</v>
      </c>
      <c r="X30" s="50">
        <v>70</v>
      </c>
      <c r="Y30" s="50" t="s">
        <v>471</v>
      </c>
      <c r="Z30" s="50">
        <v>90</v>
      </c>
      <c r="AA30" s="50" t="s">
        <v>463</v>
      </c>
      <c r="AB30" s="51">
        <v>90</v>
      </c>
      <c r="AC30"/>
    </row>
    <row r="31" spans="1:29" s="2" customFormat="1" ht="15.75" customHeight="1" thickBot="1" x14ac:dyDescent="0.6">
      <c r="A31" s="1" t="s">
        <v>236</v>
      </c>
      <c r="B31" s="1" t="s">
        <v>237</v>
      </c>
      <c r="C31" s="1">
        <v>9</v>
      </c>
      <c r="D31" s="1" t="s">
        <v>13</v>
      </c>
      <c r="E31" s="21" t="s">
        <v>13</v>
      </c>
      <c r="F31" s="23" t="s">
        <v>459</v>
      </c>
      <c r="L31" s="10" t="s">
        <v>499</v>
      </c>
      <c r="O31" s="105"/>
      <c r="P31" s="43" t="s">
        <v>251</v>
      </c>
      <c r="Q31" s="50" t="s">
        <v>452</v>
      </c>
      <c r="R31" s="50" t="s">
        <v>510</v>
      </c>
      <c r="S31" s="50" t="s">
        <v>438</v>
      </c>
      <c r="T31" s="50">
        <v>40</v>
      </c>
      <c r="U31" s="50" t="s">
        <v>439</v>
      </c>
      <c r="V31" s="50">
        <v>75</v>
      </c>
      <c r="W31" s="50" t="s">
        <v>440</v>
      </c>
      <c r="X31" s="50">
        <v>20</v>
      </c>
      <c r="Y31" s="50" t="s">
        <v>441</v>
      </c>
      <c r="Z31" s="50">
        <v>40</v>
      </c>
      <c r="AA31" s="50" t="s">
        <v>442</v>
      </c>
      <c r="AB31" s="51">
        <v>40</v>
      </c>
      <c r="AC31"/>
    </row>
    <row r="32" spans="1:29" s="2" customFormat="1" ht="15.75" customHeight="1" thickBot="1" x14ac:dyDescent="0.6">
      <c r="A32" s="1" t="s">
        <v>242</v>
      </c>
      <c r="B32" s="1" t="s">
        <v>243</v>
      </c>
      <c r="C32" s="1">
        <v>9</v>
      </c>
      <c r="D32" s="1" t="s">
        <v>13</v>
      </c>
      <c r="E32" s="21" t="s">
        <v>13</v>
      </c>
      <c r="F32" s="23" t="s">
        <v>459</v>
      </c>
      <c r="L32" s="10" t="s">
        <v>502</v>
      </c>
      <c r="O32" s="106"/>
      <c r="P32" s="44" t="s">
        <v>65</v>
      </c>
      <c r="Q32" s="52" t="s">
        <v>506</v>
      </c>
      <c r="R32" s="52" t="s">
        <v>511</v>
      </c>
      <c r="S32" s="52" t="s">
        <v>438</v>
      </c>
      <c r="T32" s="52">
        <v>40</v>
      </c>
      <c r="U32" s="52" t="s">
        <v>439</v>
      </c>
      <c r="V32" s="52">
        <v>40</v>
      </c>
      <c r="W32" s="52" t="s">
        <v>440</v>
      </c>
      <c r="X32" s="52">
        <v>20</v>
      </c>
      <c r="Y32" s="52" t="s">
        <v>441</v>
      </c>
      <c r="Z32" s="52">
        <v>40</v>
      </c>
      <c r="AA32" s="52" t="s">
        <v>442</v>
      </c>
      <c r="AB32" s="53">
        <v>40</v>
      </c>
      <c r="AC32"/>
    </row>
    <row r="33" spans="1:29" s="2" customFormat="1" ht="15.75" customHeight="1" thickBot="1" x14ac:dyDescent="0.6">
      <c r="A33" s="1" t="s">
        <v>246</v>
      </c>
      <c r="B33" s="1" t="s">
        <v>247</v>
      </c>
      <c r="C33" s="1">
        <v>9</v>
      </c>
      <c r="D33" s="1" t="s">
        <v>13</v>
      </c>
      <c r="E33" s="21" t="s">
        <v>13</v>
      </c>
      <c r="F33" s="23" t="s">
        <v>459</v>
      </c>
      <c r="L33" s="10" t="s">
        <v>505</v>
      </c>
      <c r="O33" s="104" t="s">
        <v>769</v>
      </c>
      <c r="P33" s="42" t="s">
        <v>209</v>
      </c>
      <c r="Q33" s="48" t="s">
        <v>433</v>
      </c>
      <c r="R33" s="48" t="s">
        <v>482</v>
      </c>
      <c r="S33" s="48" t="s">
        <v>428</v>
      </c>
      <c r="T33" s="48">
        <v>10</v>
      </c>
      <c r="U33" s="48" t="s">
        <v>429</v>
      </c>
      <c r="V33" s="48">
        <v>10</v>
      </c>
      <c r="W33" s="48" t="s">
        <v>430</v>
      </c>
      <c r="X33" s="48">
        <v>10</v>
      </c>
      <c r="Y33" s="48" t="s">
        <v>429</v>
      </c>
      <c r="Z33" s="48">
        <v>10</v>
      </c>
      <c r="AA33" s="48" t="s">
        <v>431</v>
      </c>
      <c r="AB33" s="49">
        <v>10</v>
      </c>
      <c r="AC33"/>
    </row>
    <row r="34" spans="1:29" s="2" customFormat="1" ht="15.75" customHeight="1" thickBot="1" x14ac:dyDescent="0.6">
      <c r="A34" s="1" t="s">
        <v>248</v>
      </c>
      <c r="B34" s="1" t="s">
        <v>249</v>
      </c>
      <c r="C34" s="1">
        <v>9</v>
      </c>
      <c r="D34" s="1" t="s">
        <v>13</v>
      </c>
      <c r="E34" s="21" t="s">
        <v>13</v>
      </c>
      <c r="F34" s="22" t="s">
        <v>464</v>
      </c>
      <c r="L34" s="10" t="s">
        <v>287</v>
      </c>
      <c r="O34" s="105"/>
      <c r="P34" s="43" t="s">
        <v>755</v>
      </c>
      <c r="Q34" s="57" t="s">
        <v>496</v>
      </c>
      <c r="R34" s="57" t="s">
        <v>497</v>
      </c>
      <c r="S34" s="57" t="s">
        <v>428</v>
      </c>
      <c r="T34" s="57">
        <v>20</v>
      </c>
      <c r="U34" s="57" t="s">
        <v>429</v>
      </c>
      <c r="V34" s="57">
        <v>20</v>
      </c>
      <c r="W34" s="57" t="s">
        <v>430</v>
      </c>
      <c r="X34" s="57">
        <v>20</v>
      </c>
      <c r="Y34" s="57" t="s">
        <v>429</v>
      </c>
      <c r="Z34" s="57">
        <v>20</v>
      </c>
      <c r="AA34" s="57" t="s">
        <v>431</v>
      </c>
      <c r="AB34" s="58">
        <v>20</v>
      </c>
      <c r="AC34"/>
    </row>
    <row r="35" spans="1:29" s="2" customFormat="1" ht="15.75" customHeight="1" thickBot="1" x14ac:dyDescent="0.6">
      <c r="A35" s="1" t="s">
        <v>258</v>
      </c>
      <c r="B35" s="1" t="s">
        <v>259</v>
      </c>
      <c r="C35" s="1">
        <v>9</v>
      </c>
      <c r="D35" s="1" t="s">
        <v>13</v>
      </c>
      <c r="E35" s="21" t="s">
        <v>13</v>
      </c>
      <c r="F35" s="20" t="s">
        <v>505</v>
      </c>
      <c r="L35" s="10" t="s">
        <v>183</v>
      </c>
      <c r="O35" s="105"/>
      <c r="P35" s="43" t="s">
        <v>79</v>
      </c>
      <c r="Q35" s="50" t="s">
        <v>493</v>
      </c>
      <c r="R35" s="50" t="s">
        <v>494</v>
      </c>
      <c r="S35" s="50" t="s">
        <v>428</v>
      </c>
      <c r="T35" s="50">
        <v>20</v>
      </c>
      <c r="U35" s="50" t="s">
        <v>429</v>
      </c>
      <c r="V35" s="50">
        <v>20</v>
      </c>
      <c r="W35" s="50" t="s">
        <v>430</v>
      </c>
      <c r="X35" s="50">
        <v>20</v>
      </c>
      <c r="Y35" s="50" t="s">
        <v>429</v>
      </c>
      <c r="Z35" s="50">
        <v>20</v>
      </c>
      <c r="AA35" s="50" t="s">
        <v>431</v>
      </c>
      <c r="AB35" s="51">
        <v>20</v>
      </c>
    </row>
    <row r="36" spans="1:29" s="2" customFormat="1" ht="15.75" customHeight="1" thickBot="1" x14ac:dyDescent="0.6">
      <c r="A36" s="1" t="s">
        <v>260</v>
      </c>
      <c r="B36" s="1" t="s">
        <v>261</v>
      </c>
      <c r="C36" s="1">
        <v>9</v>
      </c>
      <c r="D36" s="1" t="s">
        <v>13</v>
      </c>
      <c r="E36" s="21" t="s">
        <v>13</v>
      </c>
      <c r="F36" s="23" t="s">
        <v>459</v>
      </c>
      <c r="L36" s="10" t="s">
        <v>251</v>
      </c>
      <c r="O36" s="106"/>
      <c r="P36" s="44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3"/>
    </row>
    <row r="37" spans="1:29" s="2" customFormat="1" ht="15.75" customHeight="1" thickBot="1" x14ac:dyDescent="0.6">
      <c r="A37" s="1" t="s">
        <v>264</v>
      </c>
      <c r="B37" s="1" t="s">
        <v>265</v>
      </c>
      <c r="C37" s="1">
        <v>9</v>
      </c>
      <c r="D37" s="1" t="s">
        <v>13</v>
      </c>
      <c r="E37" s="21" t="s">
        <v>13</v>
      </c>
      <c r="F37" s="22" t="s">
        <v>464</v>
      </c>
      <c r="L37" s="10" t="s">
        <v>65</v>
      </c>
      <c r="O37" s="104" t="s">
        <v>768</v>
      </c>
      <c r="P37" s="42" t="s">
        <v>287</v>
      </c>
      <c r="Q37" s="61" t="s">
        <v>508</v>
      </c>
      <c r="R37" s="55" t="s">
        <v>430</v>
      </c>
      <c r="S37" s="55" t="s">
        <v>438</v>
      </c>
      <c r="T37" s="55">
        <v>90</v>
      </c>
      <c r="U37" s="55" t="s">
        <v>441</v>
      </c>
      <c r="V37" s="55">
        <v>125</v>
      </c>
      <c r="W37" s="55" t="s">
        <v>461</v>
      </c>
      <c r="X37" s="55">
        <v>70</v>
      </c>
      <c r="Y37" s="55" t="s">
        <v>462</v>
      </c>
      <c r="Z37" s="55">
        <v>90</v>
      </c>
      <c r="AA37" s="55" t="s">
        <v>463</v>
      </c>
      <c r="AB37" s="56">
        <v>90</v>
      </c>
    </row>
    <row r="38" spans="1:29" s="2" customFormat="1" ht="15.75" customHeight="1" x14ac:dyDescent="0.55000000000000004">
      <c r="A38" s="1" t="s">
        <v>278</v>
      </c>
      <c r="B38" s="1" t="s">
        <v>279</v>
      </c>
      <c r="C38" s="1">
        <v>9</v>
      </c>
      <c r="D38" s="1" t="s">
        <v>13</v>
      </c>
      <c r="E38" s="21" t="s">
        <v>13</v>
      </c>
      <c r="F38" s="23" t="s">
        <v>459</v>
      </c>
      <c r="O38" s="105"/>
      <c r="P38" s="43" t="s">
        <v>181</v>
      </c>
      <c r="Q38" s="62" t="s">
        <v>490</v>
      </c>
      <c r="R38" s="50" t="s">
        <v>509</v>
      </c>
      <c r="S38" s="50" t="s">
        <v>438</v>
      </c>
      <c r="T38" s="50">
        <v>40</v>
      </c>
      <c r="U38" s="50" t="s">
        <v>439</v>
      </c>
      <c r="V38" s="50">
        <v>40</v>
      </c>
      <c r="W38" s="50" t="s">
        <v>440</v>
      </c>
      <c r="X38" s="50">
        <v>20</v>
      </c>
      <c r="Y38" s="50" t="s">
        <v>441</v>
      </c>
      <c r="Z38" s="50">
        <v>40</v>
      </c>
      <c r="AA38" s="50" t="s">
        <v>442</v>
      </c>
      <c r="AB38" s="51">
        <v>40</v>
      </c>
    </row>
    <row r="39" spans="1:29" s="2" customFormat="1" ht="15.75" customHeight="1" x14ac:dyDescent="0.55000000000000004">
      <c r="A39" s="1" t="s">
        <v>280</v>
      </c>
      <c r="B39" s="1" t="s">
        <v>281</v>
      </c>
      <c r="C39" s="1">
        <v>9</v>
      </c>
      <c r="D39" s="1" t="s">
        <v>13</v>
      </c>
      <c r="E39" s="21" t="s">
        <v>13</v>
      </c>
      <c r="F39" s="23" t="s">
        <v>459</v>
      </c>
      <c r="O39" s="105"/>
      <c r="P39" s="43" t="s">
        <v>474</v>
      </c>
      <c r="Q39" s="62" t="s">
        <v>475</v>
      </c>
      <c r="R39" s="50" t="s">
        <v>476</v>
      </c>
      <c r="S39" s="50" t="s">
        <v>438</v>
      </c>
      <c r="T39" s="50">
        <v>90</v>
      </c>
      <c r="U39" s="50" t="s">
        <v>441</v>
      </c>
      <c r="V39" s="50">
        <v>125</v>
      </c>
      <c r="W39" s="50" t="s">
        <v>461</v>
      </c>
      <c r="X39" s="50">
        <v>70</v>
      </c>
      <c r="Y39" s="50" t="s">
        <v>462</v>
      </c>
      <c r="Z39" s="50">
        <v>90</v>
      </c>
      <c r="AA39" s="50" t="s">
        <v>463</v>
      </c>
      <c r="AB39" s="51">
        <v>90</v>
      </c>
    </row>
    <row r="40" spans="1:29" s="2" customFormat="1" ht="15.75" customHeight="1" x14ac:dyDescent="0.55000000000000004">
      <c r="A40" s="1" t="s">
        <v>311</v>
      </c>
      <c r="B40" s="1" t="s">
        <v>312</v>
      </c>
      <c r="C40" s="1">
        <v>9</v>
      </c>
      <c r="D40" s="1" t="s">
        <v>13</v>
      </c>
      <c r="E40" s="21" t="s">
        <v>13</v>
      </c>
      <c r="F40" s="23" t="s">
        <v>459</v>
      </c>
      <c r="O40" s="105"/>
      <c r="P40" s="43" t="s">
        <v>477</v>
      </c>
      <c r="Q40" s="62" t="s">
        <v>478</v>
      </c>
      <c r="R40" s="50" t="s">
        <v>479</v>
      </c>
      <c r="S40" s="50" t="s">
        <v>438</v>
      </c>
      <c r="T40" s="50">
        <v>40</v>
      </c>
      <c r="U40" s="50" t="s">
        <v>439</v>
      </c>
      <c r="V40" s="50">
        <v>75</v>
      </c>
      <c r="W40" s="50" t="s">
        <v>440</v>
      </c>
      <c r="X40" s="50">
        <v>20</v>
      </c>
      <c r="Y40" s="50" t="s">
        <v>441</v>
      </c>
      <c r="Z40" s="50">
        <v>40</v>
      </c>
      <c r="AA40" s="50" t="s">
        <v>442</v>
      </c>
      <c r="AB40" s="51">
        <v>40</v>
      </c>
    </row>
    <row r="41" spans="1:29" s="2" customFormat="1" ht="15.75" customHeight="1" x14ac:dyDescent="0.55000000000000004">
      <c r="A41" s="1" t="s">
        <v>315</v>
      </c>
      <c r="B41" s="1" t="s">
        <v>316</v>
      </c>
      <c r="C41" s="1">
        <v>9</v>
      </c>
      <c r="D41" s="1" t="s">
        <v>13</v>
      </c>
      <c r="E41" s="21" t="s">
        <v>13</v>
      </c>
      <c r="F41" s="23" t="s">
        <v>459</v>
      </c>
      <c r="O41" s="106"/>
      <c r="P41" s="44" t="s">
        <v>480</v>
      </c>
      <c r="Q41" s="63" t="s">
        <v>453</v>
      </c>
      <c r="R41" s="52" t="s">
        <v>481</v>
      </c>
      <c r="S41" s="52" t="s">
        <v>438</v>
      </c>
      <c r="T41" s="52">
        <v>40</v>
      </c>
      <c r="U41" s="52" t="s">
        <v>439</v>
      </c>
      <c r="V41" s="52">
        <v>75</v>
      </c>
      <c r="W41" s="52" t="s">
        <v>440</v>
      </c>
      <c r="X41" s="52">
        <v>20</v>
      </c>
      <c r="Y41" s="52" t="s">
        <v>441</v>
      </c>
      <c r="Z41" s="52">
        <v>40</v>
      </c>
      <c r="AA41" s="52" t="s">
        <v>442</v>
      </c>
      <c r="AB41" s="53">
        <v>40</v>
      </c>
    </row>
    <row r="42" spans="1:29" s="2" customFormat="1" ht="15.75" customHeight="1" x14ac:dyDescent="0.5">
      <c r="A42" s="1" t="s">
        <v>319</v>
      </c>
      <c r="B42" s="1" t="s">
        <v>320</v>
      </c>
      <c r="C42" s="1">
        <v>9</v>
      </c>
      <c r="D42" s="1" t="s">
        <v>13</v>
      </c>
      <c r="E42" s="21" t="s">
        <v>13</v>
      </c>
      <c r="F42" s="23" t="s">
        <v>459</v>
      </c>
      <c r="O42" s="104" t="s">
        <v>10</v>
      </c>
      <c r="P42" s="42" t="s">
        <v>489</v>
      </c>
      <c r="Q42" s="47" t="s">
        <v>490</v>
      </c>
      <c r="R42" s="32" t="s">
        <v>491</v>
      </c>
      <c r="S42" s="32" t="s">
        <v>438</v>
      </c>
      <c r="T42" s="32">
        <v>40</v>
      </c>
      <c r="U42" s="32" t="s">
        <v>439</v>
      </c>
      <c r="V42" s="32">
        <v>75</v>
      </c>
      <c r="W42" s="32" t="s">
        <v>440</v>
      </c>
      <c r="X42" s="32">
        <v>20</v>
      </c>
      <c r="Y42" s="32" t="s">
        <v>441</v>
      </c>
      <c r="Z42" s="32">
        <v>40</v>
      </c>
      <c r="AA42" s="32" t="s">
        <v>467</v>
      </c>
      <c r="AB42" s="33">
        <v>40</v>
      </c>
    </row>
    <row r="43" spans="1:29" s="2" customFormat="1" ht="15.75" customHeight="1" x14ac:dyDescent="0.5">
      <c r="A43" s="1" t="s">
        <v>323</v>
      </c>
      <c r="B43" s="1" t="s">
        <v>324</v>
      </c>
      <c r="C43" s="1">
        <v>9</v>
      </c>
      <c r="D43" s="1" t="s">
        <v>13</v>
      </c>
      <c r="E43" s="21" t="s">
        <v>13</v>
      </c>
      <c r="F43" s="22" t="s">
        <v>464</v>
      </c>
      <c r="O43" s="105"/>
      <c r="P43" s="43" t="s">
        <v>485</v>
      </c>
      <c r="Q43" s="34" t="s">
        <v>465</v>
      </c>
      <c r="R43" s="35" t="s">
        <v>486</v>
      </c>
      <c r="S43" s="35" t="s">
        <v>438</v>
      </c>
      <c r="T43" s="35">
        <v>40</v>
      </c>
      <c r="U43" s="35" t="s">
        <v>439</v>
      </c>
      <c r="V43" s="35">
        <v>75</v>
      </c>
      <c r="W43" s="35" t="s">
        <v>440</v>
      </c>
      <c r="X43" s="35">
        <v>20</v>
      </c>
      <c r="Y43" s="35" t="s">
        <v>441</v>
      </c>
      <c r="Z43" s="35">
        <v>40</v>
      </c>
      <c r="AA43" s="35" t="s">
        <v>442</v>
      </c>
      <c r="AB43" s="36">
        <v>40</v>
      </c>
    </row>
    <row r="44" spans="1:29" s="2" customFormat="1" ht="15.75" customHeight="1" x14ac:dyDescent="0.5">
      <c r="A44" s="1" t="s">
        <v>325</v>
      </c>
      <c r="B44" s="1" t="s">
        <v>326</v>
      </c>
      <c r="C44" s="1">
        <v>9</v>
      </c>
      <c r="D44" s="1" t="s">
        <v>13</v>
      </c>
      <c r="E44" s="21" t="s">
        <v>13</v>
      </c>
      <c r="F44" s="23" t="s">
        <v>459</v>
      </c>
      <c r="O44" s="105"/>
      <c r="P44" s="59" t="s">
        <v>760</v>
      </c>
      <c r="Q44" s="34" t="s">
        <v>457</v>
      </c>
      <c r="R44" s="35" t="s">
        <v>488</v>
      </c>
      <c r="S44" s="35" t="s">
        <v>438</v>
      </c>
      <c r="T44" s="35">
        <v>40</v>
      </c>
      <c r="U44" s="35" t="s">
        <v>439</v>
      </c>
      <c r="V44" s="35">
        <v>75</v>
      </c>
      <c r="W44" s="35" t="s">
        <v>440</v>
      </c>
      <c r="X44" s="35">
        <v>20</v>
      </c>
      <c r="Y44" s="35" t="s">
        <v>441</v>
      </c>
      <c r="Z44" s="35">
        <v>40</v>
      </c>
      <c r="AA44" s="35" t="s">
        <v>442</v>
      </c>
      <c r="AB44" s="36">
        <v>40</v>
      </c>
    </row>
    <row r="45" spans="1:29" s="2" customFormat="1" ht="15.75" customHeight="1" x14ac:dyDescent="0.5">
      <c r="A45" s="1" t="s">
        <v>335</v>
      </c>
      <c r="B45" s="1" t="s">
        <v>336</v>
      </c>
      <c r="C45" s="1">
        <v>9</v>
      </c>
      <c r="D45" s="1" t="s">
        <v>13</v>
      </c>
      <c r="E45" s="21" t="s">
        <v>13</v>
      </c>
      <c r="F45" s="23" t="s">
        <v>459</v>
      </c>
      <c r="O45" s="105"/>
      <c r="P45" s="59" t="s">
        <v>443</v>
      </c>
      <c r="Q45" s="34" t="s">
        <v>444</v>
      </c>
      <c r="R45" s="35" t="s">
        <v>445</v>
      </c>
      <c r="S45" s="35" t="s">
        <v>438</v>
      </c>
      <c r="T45" s="35">
        <v>40</v>
      </c>
      <c r="U45" s="35" t="s">
        <v>439</v>
      </c>
      <c r="V45" s="35">
        <v>75</v>
      </c>
      <c r="W45" s="35" t="s">
        <v>440</v>
      </c>
      <c r="X45" s="35">
        <v>20</v>
      </c>
      <c r="Y45" s="35" t="s">
        <v>441</v>
      </c>
      <c r="Z45" s="35">
        <v>40</v>
      </c>
      <c r="AA45" s="35" t="s">
        <v>442</v>
      </c>
      <c r="AB45" s="36">
        <v>40</v>
      </c>
    </row>
    <row r="46" spans="1:29" s="2" customFormat="1" ht="15.75" customHeight="1" x14ac:dyDescent="0.5">
      <c r="A46" s="1" t="s">
        <v>337</v>
      </c>
      <c r="B46" s="1" t="s">
        <v>338</v>
      </c>
      <c r="C46" s="1">
        <v>9</v>
      </c>
      <c r="D46" s="1" t="s">
        <v>13</v>
      </c>
      <c r="E46" s="21" t="s">
        <v>13</v>
      </c>
      <c r="F46" s="24" t="s">
        <v>502</v>
      </c>
      <c r="O46" s="106"/>
      <c r="P46" s="60" t="s">
        <v>435</v>
      </c>
      <c r="Q46" s="64" t="s">
        <v>436</v>
      </c>
      <c r="R46" s="65" t="s">
        <v>437</v>
      </c>
      <c r="S46" s="65" t="s">
        <v>438</v>
      </c>
      <c r="T46" s="65">
        <v>40</v>
      </c>
      <c r="U46" s="65" t="s">
        <v>439</v>
      </c>
      <c r="V46" s="65">
        <v>75</v>
      </c>
      <c r="W46" s="65" t="s">
        <v>440</v>
      </c>
      <c r="X46" s="65">
        <v>20</v>
      </c>
      <c r="Y46" s="65" t="s">
        <v>441</v>
      </c>
      <c r="Z46" s="65">
        <v>40</v>
      </c>
      <c r="AA46" s="65" t="s">
        <v>442</v>
      </c>
      <c r="AB46" s="66">
        <v>40</v>
      </c>
    </row>
    <row r="47" spans="1:29" s="2" customFormat="1" ht="15.75" customHeight="1" x14ac:dyDescent="0.5">
      <c r="A47" s="1" t="s">
        <v>349</v>
      </c>
      <c r="B47" s="1" t="s">
        <v>350</v>
      </c>
      <c r="C47" s="1">
        <v>9</v>
      </c>
      <c r="D47" s="1" t="s">
        <v>13</v>
      </c>
      <c r="E47" s="21" t="s">
        <v>13</v>
      </c>
      <c r="F47" s="23" t="s">
        <v>459</v>
      </c>
      <c r="O47" s="101" t="s">
        <v>772</v>
      </c>
      <c r="P47" s="42" t="s">
        <v>448</v>
      </c>
      <c r="Q47" s="54" t="s">
        <v>449</v>
      </c>
      <c r="R47" s="67" t="s">
        <v>450</v>
      </c>
      <c r="S47" s="67" t="s">
        <v>438</v>
      </c>
      <c r="T47" s="67">
        <v>40</v>
      </c>
      <c r="U47" s="67" t="s">
        <v>439</v>
      </c>
      <c r="V47" s="67">
        <v>75</v>
      </c>
      <c r="W47" s="67" t="s">
        <v>440</v>
      </c>
      <c r="X47" s="67">
        <v>20</v>
      </c>
      <c r="Y47" s="67" t="s">
        <v>441</v>
      </c>
      <c r="Z47" s="67">
        <v>40</v>
      </c>
      <c r="AA47" s="67" t="s">
        <v>442</v>
      </c>
      <c r="AB47" s="68">
        <v>40</v>
      </c>
    </row>
    <row r="48" spans="1:29" s="2" customFormat="1" ht="15.75" customHeight="1" x14ac:dyDescent="0.5">
      <c r="A48" s="1" t="s">
        <v>353</v>
      </c>
      <c r="B48" s="1" t="s">
        <v>354</v>
      </c>
      <c r="C48" s="1">
        <v>9</v>
      </c>
      <c r="D48" s="1" t="s">
        <v>13</v>
      </c>
      <c r="E48" s="21" t="s">
        <v>13</v>
      </c>
      <c r="F48" s="23" t="s">
        <v>459</v>
      </c>
      <c r="O48" s="102"/>
      <c r="P48" s="44" t="s">
        <v>451</v>
      </c>
      <c r="Q48" s="39" t="s">
        <v>452</v>
      </c>
      <c r="R48" s="40" t="s">
        <v>430</v>
      </c>
      <c r="S48" s="40" t="s">
        <v>438</v>
      </c>
      <c r="T48" s="40">
        <v>40</v>
      </c>
      <c r="U48" s="40" t="s">
        <v>453</v>
      </c>
      <c r="V48" s="40">
        <v>75</v>
      </c>
      <c r="W48" s="40" t="s">
        <v>454</v>
      </c>
      <c r="X48" s="40">
        <v>20</v>
      </c>
      <c r="Y48" s="40" t="s">
        <v>454</v>
      </c>
      <c r="Z48" s="40">
        <v>40</v>
      </c>
      <c r="AA48" s="40" t="s">
        <v>442</v>
      </c>
      <c r="AB48" s="41">
        <v>40</v>
      </c>
    </row>
    <row r="49" spans="1:28" s="2" customFormat="1" ht="15.75" customHeight="1" x14ac:dyDescent="0.55000000000000004">
      <c r="A49" s="1" t="s">
        <v>363</v>
      </c>
      <c r="B49" s="1" t="s">
        <v>364</v>
      </c>
      <c r="C49" s="1">
        <v>9</v>
      </c>
      <c r="D49" s="1" t="s">
        <v>13</v>
      </c>
      <c r="E49" s="21" t="s">
        <v>13</v>
      </c>
      <c r="F49" s="23" t="s">
        <v>459</v>
      </c>
      <c r="O49" s="101" t="s">
        <v>766</v>
      </c>
      <c r="P49" s="42" t="s">
        <v>767</v>
      </c>
      <c r="Q49" s="61" t="s">
        <v>433</v>
      </c>
      <c r="R49" s="55" t="s">
        <v>434</v>
      </c>
      <c r="S49" s="55" t="s">
        <v>428</v>
      </c>
      <c r="T49" s="55">
        <v>20</v>
      </c>
      <c r="U49" s="55" t="s">
        <v>429</v>
      </c>
      <c r="V49" s="55">
        <v>20</v>
      </c>
      <c r="W49" s="55" t="s">
        <v>430</v>
      </c>
      <c r="X49" s="55">
        <v>20</v>
      </c>
      <c r="Y49" s="55" t="s">
        <v>429</v>
      </c>
      <c r="Z49" s="55">
        <v>20</v>
      </c>
      <c r="AA49" s="55" t="s">
        <v>431</v>
      </c>
      <c r="AB49" s="56">
        <v>20</v>
      </c>
    </row>
    <row r="50" spans="1:28" s="2" customFormat="1" ht="15.75" customHeight="1" x14ac:dyDescent="0.55000000000000004">
      <c r="A50" s="1" t="s">
        <v>369</v>
      </c>
      <c r="B50" s="1" t="s">
        <v>370</v>
      </c>
      <c r="C50" s="1">
        <v>9</v>
      </c>
      <c r="D50" s="1" t="s">
        <v>13</v>
      </c>
      <c r="E50" s="21" t="s">
        <v>13</v>
      </c>
      <c r="F50" s="23" t="s">
        <v>459</v>
      </c>
      <c r="O50" s="103"/>
      <c r="P50" s="43" t="s">
        <v>435</v>
      </c>
      <c r="Q50" s="62" t="s">
        <v>436</v>
      </c>
      <c r="R50" s="50" t="s">
        <v>437</v>
      </c>
      <c r="S50" s="50" t="s">
        <v>438</v>
      </c>
      <c r="T50" s="50">
        <v>40</v>
      </c>
      <c r="U50" s="50" t="s">
        <v>439</v>
      </c>
      <c r="V50" s="50">
        <v>75</v>
      </c>
      <c r="W50" s="50" t="s">
        <v>440</v>
      </c>
      <c r="X50" s="50">
        <v>20</v>
      </c>
      <c r="Y50" s="50" t="s">
        <v>441</v>
      </c>
      <c r="Z50" s="50">
        <v>40</v>
      </c>
      <c r="AA50" s="50" t="s">
        <v>442</v>
      </c>
      <c r="AB50" s="51">
        <v>40</v>
      </c>
    </row>
    <row r="51" spans="1:28" s="2" customFormat="1" ht="15.75" customHeight="1" x14ac:dyDescent="0.55000000000000004">
      <c r="A51" s="1" t="s">
        <v>375</v>
      </c>
      <c r="B51" s="1" t="s">
        <v>376</v>
      </c>
      <c r="C51" s="1">
        <v>9</v>
      </c>
      <c r="D51" s="1" t="s">
        <v>13</v>
      </c>
      <c r="E51" s="21" t="s">
        <v>13</v>
      </c>
      <c r="F51" s="20" t="s">
        <v>505</v>
      </c>
      <c r="O51" s="103"/>
      <c r="P51" s="43" t="s">
        <v>499</v>
      </c>
      <c r="Q51" s="62" t="s">
        <v>500</v>
      </c>
      <c r="R51" s="50" t="s">
        <v>501</v>
      </c>
      <c r="S51" s="50" t="s">
        <v>428</v>
      </c>
      <c r="T51" s="50">
        <v>20</v>
      </c>
      <c r="U51" s="50" t="s">
        <v>429</v>
      </c>
      <c r="V51" s="50">
        <v>20</v>
      </c>
      <c r="W51" s="50" t="s">
        <v>430</v>
      </c>
      <c r="X51" s="50">
        <v>20</v>
      </c>
      <c r="Y51" s="50" t="s">
        <v>429</v>
      </c>
      <c r="Z51" s="50">
        <v>20</v>
      </c>
      <c r="AA51" s="50" t="s">
        <v>431</v>
      </c>
      <c r="AB51" s="51">
        <v>20</v>
      </c>
    </row>
    <row r="52" spans="1:28" s="2" customFormat="1" ht="15.75" customHeight="1" x14ac:dyDescent="0.55000000000000004">
      <c r="A52" s="1" t="s">
        <v>381</v>
      </c>
      <c r="B52" s="1" t="s">
        <v>382</v>
      </c>
      <c r="C52" s="1">
        <v>9</v>
      </c>
      <c r="D52" s="1" t="s">
        <v>13</v>
      </c>
      <c r="E52" s="21" t="s">
        <v>13</v>
      </c>
      <c r="F52" s="23" t="s">
        <v>459</v>
      </c>
      <c r="O52" s="103"/>
      <c r="P52" s="44" t="s">
        <v>378</v>
      </c>
      <c r="Q52" s="63" t="s">
        <v>463</v>
      </c>
      <c r="R52" s="52" t="s">
        <v>492</v>
      </c>
      <c r="S52" s="52" t="s">
        <v>438</v>
      </c>
      <c r="T52" s="52">
        <v>40</v>
      </c>
      <c r="U52" s="52" t="s">
        <v>439</v>
      </c>
      <c r="V52" s="52">
        <v>75</v>
      </c>
      <c r="W52" s="52" t="s">
        <v>440</v>
      </c>
      <c r="X52" s="52">
        <v>20</v>
      </c>
      <c r="Y52" s="52" t="s">
        <v>441</v>
      </c>
      <c r="Z52" s="52">
        <v>40</v>
      </c>
      <c r="AA52" s="52" t="s">
        <v>442</v>
      </c>
      <c r="AB52" s="53">
        <v>40</v>
      </c>
    </row>
    <row r="53" spans="1:28" s="2" customFormat="1" ht="15.75" customHeight="1" x14ac:dyDescent="0.55000000000000004">
      <c r="A53" s="1" t="s">
        <v>407</v>
      </c>
      <c r="B53" s="1" t="s">
        <v>408</v>
      </c>
      <c r="C53" s="1">
        <v>9</v>
      </c>
      <c r="D53" s="1" t="s">
        <v>13</v>
      </c>
      <c r="E53" s="21" t="s">
        <v>13</v>
      </c>
      <c r="F53" s="23" t="s">
        <v>459</v>
      </c>
      <c r="O53" s="103" t="s">
        <v>773</v>
      </c>
      <c r="P53" s="69" t="s">
        <v>505</v>
      </c>
      <c r="Q53" s="61" t="s">
        <v>506</v>
      </c>
      <c r="R53" s="55" t="s">
        <v>507</v>
      </c>
      <c r="S53" s="55" t="s">
        <v>438</v>
      </c>
      <c r="T53" s="55">
        <v>40</v>
      </c>
      <c r="U53" s="55" t="s">
        <v>439</v>
      </c>
      <c r="V53" s="55">
        <v>75</v>
      </c>
      <c r="W53" s="55" t="s">
        <v>440</v>
      </c>
      <c r="X53" s="55">
        <v>20</v>
      </c>
      <c r="Y53" s="55" t="s">
        <v>441</v>
      </c>
      <c r="Z53" s="55">
        <v>40</v>
      </c>
      <c r="AA53" s="55" t="s">
        <v>442</v>
      </c>
      <c r="AB53" s="56">
        <v>40</v>
      </c>
    </row>
    <row r="54" spans="1:28" s="2" customFormat="1" ht="15.75" customHeight="1" x14ac:dyDescent="0.55000000000000004">
      <c r="A54" s="1" t="s">
        <v>409</v>
      </c>
      <c r="B54" s="1" t="s">
        <v>410</v>
      </c>
      <c r="C54" s="1">
        <v>9</v>
      </c>
      <c r="D54" s="1" t="s">
        <v>13</v>
      </c>
      <c r="E54" s="21" t="s">
        <v>13</v>
      </c>
      <c r="F54" s="23" t="s">
        <v>459</v>
      </c>
      <c r="O54" s="103"/>
      <c r="P54" s="47" t="s">
        <v>464</v>
      </c>
      <c r="Q54" s="62" t="s">
        <v>465</v>
      </c>
      <c r="R54" s="50" t="s">
        <v>466</v>
      </c>
      <c r="S54" s="50" t="s">
        <v>438</v>
      </c>
      <c r="T54" s="50">
        <v>10</v>
      </c>
      <c r="U54" s="50" t="s">
        <v>453</v>
      </c>
      <c r="V54" s="50">
        <v>20</v>
      </c>
      <c r="W54" s="50" t="s">
        <v>454</v>
      </c>
      <c r="X54" s="50">
        <v>20</v>
      </c>
      <c r="Y54" s="50" t="s">
        <v>454</v>
      </c>
      <c r="Z54" s="50">
        <v>20</v>
      </c>
      <c r="AA54" s="50" t="s">
        <v>467</v>
      </c>
      <c r="AB54" s="51">
        <v>20</v>
      </c>
    </row>
    <row r="55" spans="1:28" s="2" customFormat="1" ht="15.75" customHeight="1" x14ac:dyDescent="0.55000000000000004">
      <c r="A55" s="1" t="s">
        <v>90</v>
      </c>
      <c r="B55" s="1" t="s">
        <v>91</v>
      </c>
      <c r="C55" s="1">
        <v>6</v>
      </c>
      <c r="D55" s="1" t="s">
        <v>90</v>
      </c>
      <c r="E55" s="15" t="s">
        <v>90</v>
      </c>
      <c r="F55" s="25" t="s">
        <v>91</v>
      </c>
      <c r="O55" s="102"/>
      <c r="P55" s="70" t="s">
        <v>459</v>
      </c>
      <c r="Q55" s="63" t="s">
        <v>469</v>
      </c>
      <c r="R55" s="52" t="s">
        <v>470</v>
      </c>
      <c r="S55" s="52" t="s">
        <v>438</v>
      </c>
      <c r="T55" s="52">
        <v>90</v>
      </c>
      <c r="U55" s="52" t="s">
        <v>441</v>
      </c>
      <c r="V55" s="52">
        <v>125</v>
      </c>
      <c r="W55" s="52" t="s">
        <v>461</v>
      </c>
      <c r="X55" s="52">
        <v>70</v>
      </c>
      <c r="Y55" s="52" t="s">
        <v>471</v>
      </c>
      <c r="Z55" s="52">
        <v>90</v>
      </c>
      <c r="AA55" s="52" t="s">
        <v>463</v>
      </c>
      <c r="AB55" s="53">
        <v>90</v>
      </c>
    </row>
    <row r="56" spans="1:28" s="2" customFormat="1" ht="15.75" customHeight="1" x14ac:dyDescent="0.55000000000000004">
      <c r="A56" s="1" t="s">
        <v>32</v>
      </c>
      <c r="B56" s="1" t="s">
        <v>33</v>
      </c>
      <c r="C56" s="1">
        <v>2</v>
      </c>
      <c r="D56" s="1" t="s">
        <v>34</v>
      </c>
      <c r="E56" s="26" t="s">
        <v>34</v>
      </c>
      <c r="F56" s="27" t="s">
        <v>432</v>
      </c>
      <c r="O56" s="45" t="s">
        <v>390</v>
      </c>
      <c r="P56" s="45" t="s">
        <v>764</v>
      </c>
      <c r="Q56" s="72" t="s">
        <v>423</v>
      </c>
      <c r="R56" s="72" t="s">
        <v>424</v>
      </c>
      <c r="S56" s="72"/>
      <c r="T56" s="72"/>
      <c r="U56" s="72"/>
      <c r="V56" s="72"/>
      <c r="W56" s="72"/>
      <c r="X56" s="72"/>
      <c r="Y56" s="72"/>
      <c r="Z56" s="72"/>
      <c r="AA56" s="72"/>
      <c r="AB56" s="73"/>
    </row>
    <row r="57" spans="1:28" s="2" customFormat="1" ht="15.75" customHeight="1" x14ac:dyDescent="0.55000000000000004">
      <c r="A57" s="1" t="s">
        <v>48</v>
      </c>
      <c r="B57" s="1" t="s">
        <v>49</v>
      </c>
      <c r="C57" s="1">
        <v>2</v>
      </c>
      <c r="D57" s="1" t="s">
        <v>34</v>
      </c>
      <c r="E57" s="26" t="s">
        <v>34</v>
      </c>
      <c r="F57" s="27" t="s">
        <v>432</v>
      </c>
      <c r="O57" s="43" t="s">
        <v>625</v>
      </c>
      <c r="P57" s="45" t="s">
        <v>764</v>
      </c>
      <c r="Q57" s="50" t="s">
        <v>457</v>
      </c>
      <c r="R57" s="50" t="s">
        <v>458</v>
      </c>
      <c r="S57" s="50" t="s">
        <v>438</v>
      </c>
      <c r="T57" s="50">
        <v>40</v>
      </c>
      <c r="U57" s="50" t="s">
        <v>439</v>
      </c>
      <c r="V57" s="50">
        <v>75</v>
      </c>
      <c r="W57" s="50" t="s">
        <v>440</v>
      </c>
      <c r="X57" s="50">
        <v>20</v>
      </c>
      <c r="Y57" s="50" t="s">
        <v>441</v>
      </c>
      <c r="Z57" s="50">
        <v>40</v>
      </c>
      <c r="AA57" s="50" t="s">
        <v>442</v>
      </c>
      <c r="AB57" s="51">
        <v>40</v>
      </c>
    </row>
    <row r="58" spans="1:28" s="2" customFormat="1" ht="15.75" customHeight="1" x14ac:dyDescent="0.55000000000000004">
      <c r="A58" s="1" t="s">
        <v>110</v>
      </c>
      <c r="B58" s="1" t="s">
        <v>111</v>
      </c>
      <c r="C58" s="1">
        <v>2</v>
      </c>
      <c r="D58" s="1" t="s">
        <v>34</v>
      </c>
      <c r="E58" s="26" t="s">
        <v>34</v>
      </c>
      <c r="F58" s="28" t="s">
        <v>435</v>
      </c>
      <c r="O58" s="45" t="s">
        <v>309</v>
      </c>
      <c r="P58" s="45" t="s">
        <v>764</v>
      </c>
      <c r="Q58" s="72" t="s">
        <v>446</v>
      </c>
      <c r="R58" s="72" t="s">
        <v>447</v>
      </c>
      <c r="S58" s="72" t="s">
        <v>438</v>
      </c>
      <c r="T58" s="72">
        <v>40</v>
      </c>
      <c r="U58" s="72" t="s">
        <v>439</v>
      </c>
      <c r="V58" s="72">
        <v>75</v>
      </c>
      <c r="W58" s="72" t="s">
        <v>440</v>
      </c>
      <c r="X58" s="72">
        <v>20</v>
      </c>
      <c r="Y58" s="72" t="s">
        <v>441</v>
      </c>
      <c r="Z58" s="72">
        <v>40</v>
      </c>
      <c r="AA58" s="72" t="s">
        <v>442</v>
      </c>
      <c r="AB58" s="73">
        <v>40</v>
      </c>
    </row>
    <row r="59" spans="1:28" s="2" customFormat="1" ht="15.75" customHeight="1" x14ac:dyDescent="0.55000000000000004">
      <c r="A59" s="1" t="s">
        <v>112</v>
      </c>
      <c r="B59" s="1" t="s">
        <v>113</v>
      </c>
      <c r="C59" s="1">
        <v>2</v>
      </c>
      <c r="D59" s="1" t="s">
        <v>34</v>
      </c>
      <c r="E59" s="26" t="s">
        <v>34</v>
      </c>
      <c r="F59" s="27" t="s">
        <v>432</v>
      </c>
      <c r="O59" s="43" t="s">
        <v>197</v>
      </c>
      <c r="P59" s="45" t="s">
        <v>764</v>
      </c>
      <c r="Q59" s="50" t="s">
        <v>426</v>
      </c>
      <c r="R59" s="50" t="s">
        <v>427</v>
      </c>
      <c r="S59" s="50" t="s">
        <v>428</v>
      </c>
      <c r="T59" s="50">
        <v>10</v>
      </c>
      <c r="U59" s="50" t="s">
        <v>429</v>
      </c>
      <c r="V59" s="50">
        <v>10</v>
      </c>
      <c r="W59" s="50" t="s">
        <v>430</v>
      </c>
      <c r="X59" s="50">
        <v>10</v>
      </c>
      <c r="Y59" s="50" t="s">
        <v>429</v>
      </c>
      <c r="Z59" s="50">
        <v>10</v>
      </c>
      <c r="AA59" s="50" t="s">
        <v>431</v>
      </c>
      <c r="AB59" s="51">
        <v>10</v>
      </c>
    </row>
    <row r="60" spans="1:28" s="2" customFormat="1" ht="15.75" customHeight="1" x14ac:dyDescent="0.55000000000000004">
      <c r="A60" s="1" t="s">
        <v>134</v>
      </c>
      <c r="B60" s="1" t="s">
        <v>135</v>
      </c>
      <c r="C60" s="1">
        <v>2</v>
      </c>
      <c r="D60" s="1" t="s">
        <v>34</v>
      </c>
      <c r="E60" s="26" t="s">
        <v>34</v>
      </c>
      <c r="F60" s="11" t="s">
        <v>764</v>
      </c>
      <c r="O60" s="45" t="s">
        <v>774</v>
      </c>
      <c r="P60" s="45" t="s">
        <v>764</v>
      </c>
      <c r="Q60" s="72" t="s">
        <v>455</v>
      </c>
      <c r="R60" s="72" t="s">
        <v>456</v>
      </c>
      <c r="S60" s="72" t="s">
        <v>438</v>
      </c>
      <c r="T60" s="72">
        <v>40</v>
      </c>
      <c r="U60" s="72" t="s">
        <v>439</v>
      </c>
      <c r="V60" s="72">
        <v>75</v>
      </c>
      <c r="W60" s="72" t="s">
        <v>440</v>
      </c>
      <c r="X60" s="72">
        <v>20</v>
      </c>
      <c r="Y60" s="72" t="s">
        <v>441</v>
      </c>
      <c r="Z60" s="72">
        <v>40</v>
      </c>
      <c r="AA60" s="72" t="s">
        <v>442</v>
      </c>
      <c r="AB60" s="73">
        <v>40</v>
      </c>
    </row>
    <row r="61" spans="1:28" s="2" customFormat="1" ht="15.75" customHeight="1" x14ac:dyDescent="0.5">
      <c r="A61" s="1" t="s">
        <v>138</v>
      </c>
      <c r="B61" s="1" t="s">
        <v>139</v>
      </c>
      <c r="C61" s="1">
        <v>2</v>
      </c>
      <c r="D61" s="1" t="s">
        <v>34</v>
      </c>
      <c r="E61" s="26" t="s">
        <v>34</v>
      </c>
      <c r="F61" s="27" t="s">
        <v>432</v>
      </c>
    </row>
    <row r="62" spans="1:28" s="2" customFormat="1" ht="15.75" customHeight="1" x14ac:dyDescent="0.5">
      <c r="A62" s="1" t="s">
        <v>140</v>
      </c>
      <c r="B62" s="1" t="s">
        <v>141</v>
      </c>
      <c r="C62" s="1">
        <v>2</v>
      </c>
      <c r="D62" s="1" t="s">
        <v>34</v>
      </c>
      <c r="E62" s="26" t="s">
        <v>34</v>
      </c>
      <c r="F62" s="27" t="s">
        <v>432</v>
      </c>
    </row>
    <row r="63" spans="1:28" s="2" customFormat="1" ht="15.75" customHeight="1" x14ac:dyDescent="0.5">
      <c r="A63" s="1" t="s">
        <v>150</v>
      </c>
      <c r="B63" s="1" t="s">
        <v>151</v>
      </c>
      <c r="C63" s="1">
        <v>2</v>
      </c>
      <c r="D63" s="1" t="s">
        <v>34</v>
      </c>
      <c r="E63" s="26" t="s">
        <v>34</v>
      </c>
      <c r="F63" s="27" t="s">
        <v>432</v>
      </c>
    </row>
    <row r="64" spans="1:28" s="2" customFormat="1" ht="15.75" customHeight="1" x14ac:dyDescent="0.5">
      <c r="A64" s="1" t="s">
        <v>154</v>
      </c>
      <c r="B64" s="1" t="s">
        <v>155</v>
      </c>
      <c r="C64" s="1">
        <v>2</v>
      </c>
      <c r="D64" s="1" t="s">
        <v>34</v>
      </c>
      <c r="E64" s="26" t="s">
        <v>34</v>
      </c>
      <c r="F64" s="27" t="s">
        <v>432</v>
      </c>
    </row>
    <row r="65" spans="1:28" s="2" customFormat="1" ht="15.75" customHeight="1" x14ac:dyDescent="0.55000000000000004">
      <c r="A65" s="1" t="s">
        <v>156</v>
      </c>
      <c r="B65" s="1" t="s">
        <v>157</v>
      </c>
      <c r="C65" s="1">
        <v>2</v>
      </c>
      <c r="D65" s="1" t="s">
        <v>34</v>
      </c>
      <c r="E65" s="26" t="s">
        <v>34</v>
      </c>
      <c r="F65" s="11" t="s">
        <v>764</v>
      </c>
      <c r="P65" s="47"/>
      <c r="Q65" s="48"/>
      <c r="R65" s="48"/>
      <c r="S65" s="48" t="s">
        <v>415</v>
      </c>
      <c r="T65" s="48"/>
      <c r="U65" s="48" t="s">
        <v>416</v>
      </c>
      <c r="V65" s="48"/>
      <c r="W65" s="48" t="s">
        <v>417</v>
      </c>
      <c r="X65" s="48"/>
      <c r="Y65" s="48" t="s">
        <v>418</v>
      </c>
      <c r="Z65" s="48"/>
      <c r="AA65" s="48" t="s">
        <v>419</v>
      </c>
      <c r="AB65" s="49"/>
    </row>
    <row r="66" spans="1:28" s="2" customFormat="1" ht="15.75" customHeight="1" x14ac:dyDescent="0.6">
      <c r="A66" s="1" t="s">
        <v>176</v>
      </c>
      <c r="B66" s="1" t="s">
        <v>177</v>
      </c>
      <c r="C66" s="1">
        <v>2</v>
      </c>
      <c r="D66" s="1" t="s">
        <v>34</v>
      </c>
      <c r="E66" s="26" t="s">
        <v>34</v>
      </c>
      <c r="F66" s="28" t="s">
        <v>435</v>
      </c>
      <c r="P66" s="34"/>
      <c r="Q66" s="50" t="s">
        <v>411</v>
      </c>
      <c r="R66" s="50" t="s">
        <v>413</v>
      </c>
      <c r="S66" s="50" t="s">
        <v>420</v>
      </c>
      <c r="T66" s="50" t="s">
        <v>421</v>
      </c>
      <c r="U66" s="50" t="s">
        <v>420</v>
      </c>
      <c r="V66" s="50" t="s">
        <v>421</v>
      </c>
      <c r="W66" s="50" t="s">
        <v>420</v>
      </c>
      <c r="X66" s="50" t="s">
        <v>421</v>
      </c>
      <c r="Y66" s="50" t="s">
        <v>420</v>
      </c>
      <c r="Z66" s="50" t="s">
        <v>421</v>
      </c>
      <c r="AA66" s="50" t="s">
        <v>420</v>
      </c>
      <c r="AB66" s="51" t="s">
        <v>421</v>
      </c>
    </row>
    <row r="67" spans="1:28" s="2" customFormat="1" ht="15.75" customHeight="1" x14ac:dyDescent="0.55000000000000004">
      <c r="A67" s="1" t="s">
        <v>178</v>
      </c>
      <c r="B67" s="1" t="s">
        <v>179</v>
      </c>
      <c r="C67" s="1">
        <v>2</v>
      </c>
      <c r="D67" s="1" t="s">
        <v>34</v>
      </c>
      <c r="E67" s="26" t="s">
        <v>34</v>
      </c>
      <c r="F67" s="29" t="s">
        <v>499</v>
      </c>
      <c r="P67" s="39"/>
      <c r="Q67" s="52" t="s">
        <v>412</v>
      </c>
      <c r="R67" s="52" t="s">
        <v>414</v>
      </c>
      <c r="S67" s="52"/>
      <c r="T67" s="52" t="s">
        <v>422</v>
      </c>
      <c r="U67" s="52"/>
      <c r="V67" s="52" t="s">
        <v>422</v>
      </c>
      <c r="W67" s="52"/>
      <c r="X67" s="52" t="s">
        <v>422</v>
      </c>
      <c r="Y67" s="52"/>
      <c r="Z67" s="52" t="s">
        <v>422</v>
      </c>
      <c r="AA67" s="52"/>
      <c r="AB67" s="53" t="s">
        <v>422</v>
      </c>
    </row>
    <row r="68" spans="1:28" s="2" customFormat="1" ht="15.75" customHeight="1" x14ac:dyDescent="0.55000000000000004">
      <c r="A68" s="1" t="s">
        <v>188</v>
      </c>
      <c r="B68" s="1" t="s">
        <v>189</v>
      </c>
      <c r="C68" s="1">
        <v>2</v>
      </c>
      <c r="D68" s="1" t="s">
        <v>34</v>
      </c>
      <c r="E68" s="26" t="s">
        <v>34</v>
      </c>
      <c r="F68" s="27" t="s">
        <v>432</v>
      </c>
      <c r="P68" s="42" t="s">
        <v>21</v>
      </c>
      <c r="Q68" s="77" t="s">
        <v>465</v>
      </c>
      <c r="R68" s="77" t="s">
        <v>473</v>
      </c>
      <c r="S68" s="77" t="s">
        <v>438</v>
      </c>
      <c r="T68" s="77">
        <v>40</v>
      </c>
      <c r="U68" s="77" t="s">
        <v>439</v>
      </c>
      <c r="V68" s="77">
        <v>75</v>
      </c>
      <c r="W68" s="77" t="s">
        <v>440</v>
      </c>
      <c r="X68" s="77">
        <v>20</v>
      </c>
      <c r="Y68" s="77" t="s">
        <v>441</v>
      </c>
      <c r="Z68" s="77">
        <v>40</v>
      </c>
      <c r="AA68" s="77" t="s">
        <v>442</v>
      </c>
      <c r="AB68" s="78">
        <v>40</v>
      </c>
    </row>
    <row r="69" spans="1:28" s="2" customFormat="1" ht="15.75" customHeight="1" x14ac:dyDescent="0.55000000000000004">
      <c r="A69" s="1" t="s">
        <v>192</v>
      </c>
      <c r="B69" s="1" t="s">
        <v>193</v>
      </c>
      <c r="C69" s="1">
        <v>2</v>
      </c>
      <c r="D69" s="1" t="s">
        <v>34</v>
      </c>
      <c r="E69" s="26" t="s">
        <v>34</v>
      </c>
      <c r="F69" s="27" t="s">
        <v>432</v>
      </c>
      <c r="P69" s="43" t="s">
        <v>769</v>
      </c>
      <c r="Q69" s="79" t="s">
        <v>496</v>
      </c>
      <c r="R69" s="79" t="s">
        <v>497</v>
      </c>
      <c r="S69" s="79" t="s">
        <v>428</v>
      </c>
      <c r="T69" s="79">
        <v>20</v>
      </c>
      <c r="U69" s="79" t="s">
        <v>429</v>
      </c>
      <c r="V69" s="79">
        <v>20</v>
      </c>
      <c r="W69" s="79" t="s">
        <v>430</v>
      </c>
      <c r="X69" s="79">
        <v>20</v>
      </c>
      <c r="Y69" s="79" t="s">
        <v>429</v>
      </c>
      <c r="Z69" s="79">
        <v>20</v>
      </c>
      <c r="AA69" s="79" t="s">
        <v>431</v>
      </c>
      <c r="AB69" s="80">
        <v>20</v>
      </c>
    </row>
    <row r="70" spans="1:28" s="2" customFormat="1" ht="15.75" customHeight="1" x14ac:dyDescent="0.55000000000000004">
      <c r="A70" s="1" t="s">
        <v>228</v>
      </c>
      <c r="B70" s="1" t="s">
        <v>229</v>
      </c>
      <c r="C70" s="1">
        <v>2</v>
      </c>
      <c r="D70" s="1" t="s">
        <v>34</v>
      </c>
      <c r="E70" s="26" t="s">
        <v>34</v>
      </c>
      <c r="F70" s="27" t="s">
        <v>432</v>
      </c>
      <c r="P70" s="43" t="s">
        <v>768</v>
      </c>
      <c r="Q70" s="77" t="s">
        <v>508</v>
      </c>
      <c r="R70" s="77" t="s">
        <v>430</v>
      </c>
      <c r="S70" s="77" t="s">
        <v>438</v>
      </c>
      <c r="T70" s="77">
        <v>90</v>
      </c>
      <c r="U70" s="77" t="s">
        <v>441</v>
      </c>
      <c r="V70" s="77">
        <v>125</v>
      </c>
      <c r="W70" s="77" t="s">
        <v>461</v>
      </c>
      <c r="X70" s="77">
        <v>70</v>
      </c>
      <c r="Y70" s="77" t="s">
        <v>462</v>
      </c>
      <c r="Z70" s="77">
        <v>90</v>
      </c>
      <c r="AA70" s="77" t="s">
        <v>463</v>
      </c>
      <c r="AB70" s="78">
        <v>90</v>
      </c>
    </row>
    <row r="71" spans="1:28" s="2" customFormat="1" ht="15.75" customHeight="1" x14ac:dyDescent="0.5">
      <c r="A71" s="1" t="s">
        <v>244</v>
      </c>
      <c r="B71" s="1" t="s">
        <v>245</v>
      </c>
      <c r="C71" s="1">
        <v>2</v>
      </c>
      <c r="D71" s="1" t="s">
        <v>34</v>
      </c>
      <c r="E71" s="26" t="s">
        <v>34</v>
      </c>
      <c r="F71" s="28" t="s">
        <v>435</v>
      </c>
      <c r="P71" s="43" t="s">
        <v>10</v>
      </c>
      <c r="Q71" s="81" t="s">
        <v>436</v>
      </c>
      <c r="R71" s="81" t="s">
        <v>437</v>
      </c>
      <c r="S71" s="81" t="s">
        <v>438</v>
      </c>
      <c r="T71" s="81">
        <v>40</v>
      </c>
      <c r="U71" s="81" t="s">
        <v>439</v>
      </c>
      <c r="V71" s="81">
        <v>75</v>
      </c>
      <c r="W71" s="81" t="s">
        <v>440</v>
      </c>
      <c r="X71" s="81">
        <v>20</v>
      </c>
      <c r="Y71" s="81" t="s">
        <v>441</v>
      </c>
      <c r="Z71" s="81">
        <v>40</v>
      </c>
      <c r="AA71" s="81" t="s">
        <v>442</v>
      </c>
      <c r="AB71" s="82">
        <v>40</v>
      </c>
    </row>
    <row r="72" spans="1:28" s="2" customFormat="1" ht="15.75" customHeight="1" x14ac:dyDescent="0.5">
      <c r="A72" s="1" t="s">
        <v>268</v>
      </c>
      <c r="B72" s="1" t="s">
        <v>269</v>
      </c>
      <c r="C72" s="1">
        <v>2</v>
      </c>
      <c r="D72" s="1" t="s">
        <v>34</v>
      </c>
      <c r="E72" s="26" t="s">
        <v>34</v>
      </c>
      <c r="F72" s="27" t="s">
        <v>432</v>
      </c>
      <c r="P72" s="43" t="s">
        <v>772</v>
      </c>
      <c r="Q72" s="83" t="s">
        <v>449</v>
      </c>
      <c r="R72" s="83" t="s">
        <v>450</v>
      </c>
      <c r="S72" s="83" t="s">
        <v>438</v>
      </c>
      <c r="T72" s="83">
        <v>40</v>
      </c>
      <c r="U72" s="83" t="s">
        <v>439</v>
      </c>
      <c r="V72" s="83">
        <v>75</v>
      </c>
      <c r="W72" s="83" t="s">
        <v>440</v>
      </c>
      <c r="X72" s="83">
        <v>20</v>
      </c>
      <c r="Y72" s="83" t="s">
        <v>441</v>
      </c>
      <c r="Z72" s="83">
        <v>40</v>
      </c>
      <c r="AA72" s="83" t="s">
        <v>442</v>
      </c>
      <c r="AB72" s="84">
        <v>40</v>
      </c>
    </row>
    <row r="73" spans="1:28" s="2" customFormat="1" ht="15.75" customHeight="1" x14ac:dyDescent="0.55000000000000004">
      <c r="A73" s="1" t="s">
        <v>282</v>
      </c>
      <c r="B73" s="1" t="s">
        <v>283</v>
      </c>
      <c r="C73" s="1">
        <v>2</v>
      </c>
      <c r="D73" s="1" t="s">
        <v>34</v>
      </c>
      <c r="E73" s="26" t="s">
        <v>34</v>
      </c>
      <c r="F73" s="29" t="s">
        <v>499</v>
      </c>
      <c r="P73" s="43" t="s">
        <v>766</v>
      </c>
      <c r="Q73" s="77" t="s">
        <v>433</v>
      </c>
      <c r="R73" s="77" t="s">
        <v>434</v>
      </c>
      <c r="S73" s="77" t="s">
        <v>428</v>
      </c>
      <c r="T73" s="77">
        <v>20</v>
      </c>
      <c r="U73" s="77" t="s">
        <v>429</v>
      </c>
      <c r="V73" s="77">
        <v>20</v>
      </c>
      <c r="W73" s="77" t="s">
        <v>430</v>
      </c>
      <c r="X73" s="77">
        <v>20</v>
      </c>
      <c r="Y73" s="77" t="s">
        <v>429</v>
      </c>
      <c r="Z73" s="77">
        <v>20</v>
      </c>
      <c r="AA73" s="77" t="s">
        <v>431</v>
      </c>
      <c r="AB73" s="78">
        <v>20</v>
      </c>
    </row>
    <row r="74" spans="1:28" s="2" customFormat="1" ht="15.75" customHeight="1" x14ac:dyDescent="0.55000000000000004">
      <c r="A74" s="1" t="s">
        <v>298</v>
      </c>
      <c r="B74" s="1" t="s">
        <v>299</v>
      </c>
      <c r="C74" s="1">
        <v>2</v>
      </c>
      <c r="D74" s="1" t="s">
        <v>34</v>
      </c>
      <c r="E74" s="26" t="s">
        <v>34</v>
      </c>
      <c r="F74" s="28" t="s">
        <v>435</v>
      </c>
      <c r="P74" s="43" t="s">
        <v>773</v>
      </c>
      <c r="Q74" s="77" t="s">
        <v>506</v>
      </c>
      <c r="R74" s="77" t="s">
        <v>507</v>
      </c>
      <c r="S74" s="77" t="s">
        <v>438</v>
      </c>
      <c r="T74" s="77">
        <v>40</v>
      </c>
      <c r="U74" s="77" t="s">
        <v>439</v>
      </c>
      <c r="V74" s="77">
        <v>75</v>
      </c>
      <c r="W74" s="77" t="s">
        <v>440</v>
      </c>
      <c r="X74" s="77">
        <v>20</v>
      </c>
      <c r="Y74" s="77" t="s">
        <v>441</v>
      </c>
      <c r="Z74" s="77">
        <v>40</v>
      </c>
      <c r="AA74" s="77" t="s">
        <v>442</v>
      </c>
      <c r="AB74" s="78">
        <v>40</v>
      </c>
    </row>
    <row r="75" spans="1:28" s="2" customFormat="1" ht="15.75" customHeight="1" x14ac:dyDescent="0.55000000000000004">
      <c r="A75" s="1" t="s">
        <v>300</v>
      </c>
      <c r="B75" s="1" t="s">
        <v>301</v>
      </c>
      <c r="C75" s="1">
        <v>2</v>
      </c>
      <c r="D75" s="1" t="s">
        <v>34</v>
      </c>
      <c r="E75" s="26" t="s">
        <v>34</v>
      </c>
      <c r="F75" s="27" t="s">
        <v>432</v>
      </c>
      <c r="P75" s="43" t="s">
        <v>390</v>
      </c>
      <c r="Q75" s="85" t="s">
        <v>423</v>
      </c>
      <c r="R75" s="85" t="s">
        <v>424</v>
      </c>
      <c r="S75" s="85"/>
      <c r="T75" s="85"/>
      <c r="U75" s="85"/>
      <c r="V75" s="85"/>
      <c r="W75" s="85"/>
      <c r="X75" s="85"/>
      <c r="Y75" s="85"/>
      <c r="Z75" s="85"/>
      <c r="AA75" s="85"/>
      <c r="AB75" s="86"/>
    </row>
    <row r="76" spans="1:28" s="2" customFormat="1" ht="15.75" customHeight="1" x14ac:dyDescent="0.55000000000000004">
      <c r="A76" s="1" t="s">
        <v>329</v>
      </c>
      <c r="B76" s="1" t="s">
        <v>330</v>
      </c>
      <c r="C76" s="1">
        <v>2</v>
      </c>
      <c r="D76" s="1" t="s">
        <v>34</v>
      </c>
      <c r="E76" s="26" t="s">
        <v>34</v>
      </c>
      <c r="F76" s="28" t="s">
        <v>435</v>
      </c>
      <c r="P76" s="43" t="s">
        <v>625</v>
      </c>
      <c r="Q76" s="79" t="s">
        <v>457</v>
      </c>
      <c r="R76" s="79" t="s">
        <v>458</v>
      </c>
      <c r="S76" s="79" t="s">
        <v>438</v>
      </c>
      <c r="T76" s="79">
        <v>40</v>
      </c>
      <c r="U76" s="79" t="s">
        <v>439</v>
      </c>
      <c r="V76" s="79">
        <v>75</v>
      </c>
      <c r="W76" s="79" t="s">
        <v>440</v>
      </c>
      <c r="X76" s="79">
        <v>20</v>
      </c>
      <c r="Y76" s="79" t="s">
        <v>441</v>
      </c>
      <c r="Z76" s="79">
        <v>40</v>
      </c>
      <c r="AA76" s="79" t="s">
        <v>442</v>
      </c>
      <c r="AB76" s="80">
        <v>40</v>
      </c>
    </row>
    <row r="77" spans="1:28" s="2" customFormat="1" ht="15.75" customHeight="1" x14ac:dyDescent="0.55000000000000004">
      <c r="A77" s="1" t="s">
        <v>339</v>
      </c>
      <c r="B77" s="1" t="s">
        <v>340</v>
      </c>
      <c r="C77" s="1">
        <v>2</v>
      </c>
      <c r="D77" s="1" t="s">
        <v>34</v>
      </c>
      <c r="E77" s="26" t="s">
        <v>34</v>
      </c>
      <c r="F77" s="27" t="s">
        <v>432</v>
      </c>
      <c r="P77" s="43" t="s">
        <v>309</v>
      </c>
      <c r="Q77" s="85" t="s">
        <v>446</v>
      </c>
      <c r="R77" s="85" t="s">
        <v>447</v>
      </c>
      <c r="S77" s="85" t="s">
        <v>438</v>
      </c>
      <c r="T77" s="85">
        <v>40</v>
      </c>
      <c r="U77" s="85" t="s">
        <v>439</v>
      </c>
      <c r="V77" s="85">
        <v>75</v>
      </c>
      <c r="W77" s="85" t="s">
        <v>440</v>
      </c>
      <c r="X77" s="85">
        <v>20</v>
      </c>
      <c r="Y77" s="85" t="s">
        <v>441</v>
      </c>
      <c r="Z77" s="85">
        <v>40</v>
      </c>
      <c r="AA77" s="85" t="s">
        <v>442</v>
      </c>
      <c r="AB77" s="86">
        <v>40</v>
      </c>
    </row>
    <row r="78" spans="1:28" s="2" customFormat="1" ht="15.75" customHeight="1" x14ac:dyDescent="0.55000000000000004">
      <c r="A78" s="1" t="s">
        <v>355</v>
      </c>
      <c r="B78" s="1" t="s">
        <v>356</v>
      </c>
      <c r="C78" s="1">
        <v>2</v>
      </c>
      <c r="D78" s="1" t="s">
        <v>34</v>
      </c>
      <c r="E78" s="26" t="s">
        <v>34</v>
      </c>
      <c r="F78" s="27" t="s">
        <v>432</v>
      </c>
      <c r="P78" s="43" t="s">
        <v>197</v>
      </c>
      <c r="Q78" s="79" t="s">
        <v>426</v>
      </c>
      <c r="R78" s="79" t="s">
        <v>427</v>
      </c>
      <c r="S78" s="79" t="s">
        <v>428</v>
      </c>
      <c r="T78" s="79">
        <v>10</v>
      </c>
      <c r="U78" s="79" t="s">
        <v>429</v>
      </c>
      <c r="V78" s="79">
        <v>10</v>
      </c>
      <c r="W78" s="79" t="s">
        <v>430</v>
      </c>
      <c r="X78" s="79">
        <v>10</v>
      </c>
      <c r="Y78" s="79" t="s">
        <v>429</v>
      </c>
      <c r="Z78" s="79">
        <v>10</v>
      </c>
      <c r="AA78" s="79" t="s">
        <v>431</v>
      </c>
      <c r="AB78" s="80">
        <v>10</v>
      </c>
    </row>
    <row r="79" spans="1:28" s="2" customFormat="1" ht="15.75" customHeight="1" x14ac:dyDescent="0.55000000000000004">
      <c r="A79" s="1" t="s">
        <v>357</v>
      </c>
      <c r="B79" s="1" t="s">
        <v>358</v>
      </c>
      <c r="C79" s="1">
        <v>2</v>
      </c>
      <c r="D79" s="1" t="s">
        <v>34</v>
      </c>
      <c r="E79" s="26" t="s">
        <v>34</v>
      </c>
      <c r="F79" s="29" t="s">
        <v>499</v>
      </c>
      <c r="P79" s="44" t="s">
        <v>774</v>
      </c>
      <c r="Q79" s="85" t="s">
        <v>455</v>
      </c>
      <c r="R79" s="85" t="s">
        <v>456</v>
      </c>
      <c r="S79" s="85" t="s">
        <v>438</v>
      </c>
      <c r="T79" s="85">
        <v>40</v>
      </c>
      <c r="U79" s="85" t="s">
        <v>439</v>
      </c>
      <c r="V79" s="85">
        <v>75</v>
      </c>
      <c r="W79" s="85" t="s">
        <v>440</v>
      </c>
      <c r="X79" s="85">
        <v>20</v>
      </c>
      <c r="Y79" s="85" t="s">
        <v>441</v>
      </c>
      <c r="Z79" s="85">
        <v>40</v>
      </c>
      <c r="AA79" s="85" t="s">
        <v>442</v>
      </c>
      <c r="AB79" s="86">
        <v>40</v>
      </c>
    </row>
    <row r="80" spans="1:28" s="2" customFormat="1" ht="15.75" customHeight="1" x14ac:dyDescent="0.5">
      <c r="A80" s="1" t="s">
        <v>377</v>
      </c>
      <c r="B80" s="1" t="s">
        <v>378</v>
      </c>
      <c r="C80" s="1">
        <v>2</v>
      </c>
      <c r="D80" s="1" t="s">
        <v>34</v>
      </c>
      <c r="E80" s="26" t="s">
        <v>34</v>
      </c>
      <c r="F80" s="30" t="s">
        <v>378</v>
      </c>
    </row>
    <row r="81" spans="1:6" s="2" customFormat="1" ht="15.75" customHeight="1" x14ac:dyDescent="0.5">
      <c r="A81" s="1" t="s">
        <v>387</v>
      </c>
      <c r="B81" s="1" t="s">
        <v>388</v>
      </c>
      <c r="C81" s="1">
        <v>2</v>
      </c>
      <c r="D81" s="1" t="s">
        <v>34</v>
      </c>
      <c r="E81" s="26" t="s">
        <v>34</v>
      </c>
      <c r="F81" s="27" t="s">
        <v>432</v>
      </c>
    </row>
    <row r="82" spans="1:6" s="2" customFormat="1" ht="15.75" customHeight="1" x14ac:dyDescent="0.5">
      <c r="A82" s="1" t="s">
        <v>8</v>
      </c>
      <c r="B82" s="1" t="s">
        <v>9</v>
      </c>
      <c r="C82" s="1">
        <v>5</v>
      </c>
      <c r="D82" s="1" t="s">
        <v>10</v>
      </c>
      <c r="E82" s="18" t="s">
        <v>10</v>
      </c>
      <c r="F82" s="11" t="s">
        <v>485</v>
      </c>
    </row>
    <row r="83" spans="1:6" s="2" customFormat="1" ht="15.75" customHeight="1" x14ac:dyDescent="0.5">
      <c r="A83" s="1" t="s">
        <v>24</v>
      </c>
      <c r="B83" s="1" t="s">
        <v>25</v>
      </c>
      <c r="C83" s="1">
        <v>5</v>
      </c>
      <c r="D83" s="1" t="s">
        <v>10</v>
      </c>
      <c r="E83" s="18" t="s">
        <v>10</v>
      </c>
      <c r="F83" s="11" t="s">
        <v>489</v>
      </c>
    </row>
    <row r="84" spans="1:6" s="2" customFormat="1" ht="15.75" customHeight="1" x14ac:dyDescent="0.5">
      <c r="A84" s="1" t="s">
        <v>35</v>
      </c>
      <c r="B84" s="1" t="s">
        <v>36</v>
      </c>
      <c r="C84" s="1">
        <v>5</v>
      </c>
      <c r="D84" s="1" t="s">
        <v>10</v>
      </c>
      <c r="E84" s="18" t="s">
        <v>10</v>
      </c>
      <c r="F84" s="11" t="s">
        <v>489</v>
      </c>
    </row>
    <row r="85" spans="1:6" s="2" customFormat="1" ht="15.75" customHeight="1" x14ac:dyDescent="0.5">
      <c r="A85" s="1" t="s">
        <v>46</v>
      </c>
      <c r="B85" s="1" t="s">
        <v>47</v>
      </c>
      <c r="C85" s="1">
        <v>5</v>
      </c>
      <c r="D85" s="1" t="s">
        <v>10</v>
      </c>
      <c r="E85" s="18" t="s">
        <v>10</v>
      </c>
      <c r="F85" s="11" t="s">
        <v>760</v>
      </c>
    </row>
    <row r="86" spans="1:6" s="2" customFormat="1" ht="15.75" customHeight="1" x14ac:dyDescent="0.5">
      <c r="A86" s="1" t="s">
        <v>60</v>
      </c>
      <c r="B86" s="1" t="s">
        <v>61</v>
      </c>
      <c r="C86" s="1">
        <v>5</v>
      </c>
      <c r="D86" s="1" t="s">
        <v>10</v>
      </c>
      <c r="E86" s="18" t="s">
        <v>10</v>
      </c>
      <c r="F86" s="11" t="s">
        <v>485</v>
      </c>
    </row>
    <row r="87" spans="1:6" s="2" customFormat="1" ht="15.75" customHeight="1" x14ac:dyDescent="0.5">
      <c r="A87" s="1" t="s">
        <v>68</v>
      </c>
      <c r="B87" s="1" t="s">
        <v>69</v>
      </c>
      <c r="C87" s="1">
        <v>5</v>
      </c>
      <c r="D87" s="1" t="s">
        <v>10</v>
      </c>
      <c r="E87" s="18" t="s">
        <v>10</v>
      </c>
      <c r="F87" s="11" t="s">
        <v>443</v>
      </c>
    </row>
    <row r="88" spans="1:6" s="2" customFormat="1" ht="15.75" customHeight="1" x14ac:dyDescent="0.5">
      <c r="A88" s="1" t="s">
        <v>104</v>
      </c>
      <c r="B88" s="1" t="s">
        <v>105</v>
      </c>
      <c r="C88" s="1">
        <v>5</v>
      </c>
      <c r="D88" s="1" t="s">
        <v>10</v>
      </c>
      <c r="E88" s="18" t="s">
        <v>10</v>
      </c>
      <c r="F88" s="11" t="s">
        <v>485</v>
      </c>
    </row>
    <row r="89" spans="1:6" s="2" customFormat="1" ht="15.75" customHeight="1" x14ac:dyDescent="0.5">
      <c r="A89" s="1" t="s">
        <v>130</v>
      </c>
      <c r="B89" s="1" t="s">
        <v>131</v>
      </c>
      <c r="C89" s="1">
        <v>5</v>
      </c>
      <c r="D89" s="1" t="s">
        <v>10</v>
      </c>
      <c r="E89" s="18" t="s">
        <v>10</v>
      </c>
      <c r="F89" s="11" t="s">
        <v>435</v>
      </c>
    </row>
    <row r="90" spans="1:6" s="2" customFormat="1" ht="15.75" customHeight="1" x14ac:dyDescent="0.5">
      <c r="A90" s="1" t="s">
        <v>148</v>
      </c>
      <c r="B90" s="1" t="s">
        <v>149</v>
      </c>
      <c r="C90" s="1">
        <v>5</v>
      </c>
      <c r="D90" s="1" t="s">
        <v>10</v>
      </c>
      <c r="E90" s="18" t="s">
        <v>10</v>
      </c>
      <c r="F90" s="11" t="s">
        <v>489</v>
      </c>
    </row>
    <row r="91" spans="1:6" s="2" customFormat="1" ht="15.75" customHeight="1" x14ac:dyDescent="0.5">
      <c r="A91" s="1" t="s">
        <v>200</v>
      </c>
      <c r="B91" s="1" t="s">
        <v>201</v>
      </c>
      <c r="C91" s="1">
        <v>5</v>
      </c>
      <c r="D91" s="1" t="s">
        <v>10</v>
      </c>
      <c r="E91" s="18" t="s">
        <v>10</v>
      </c>
      <c r="F91" s="11" t="s">
        <v>489</v>
      </c>
    </row>
    <row r="92" spans="1:6" s="2" customFormat="1" ht="15.75" customHeight="1" x14ac:dyDescent="0.5">
      <c r="A92" s="1" t="s">
        <v>212</v>
      </c>
      <c r="B92" s="1" t="s">
        <v>213</v>
      </c>
      <c r="C92" s="1">
        <v>5</v>
      </c>
      <c r="D92" s="1" t="s">
        <v>10</v>
      </c>
      <c r="E92" s="18" t="s">
        <v>10</v>
      </c>
      <c r="F92" s="11" t="s">
        <v>489</v>
      </c>
    </row>
    <row r="93" spans="1:6" s="2" customFormat="1" ht="15.75" customHeight="1" x14ac:dyDescent="0.5">
      <c r="A93" s="1" t="s">
        <v>216</v>
      </c>
      <c r="B93" s="1" t="s">
        <v>217</v>
      </c>
      <c r="C93" s="1">
        <v>5</v>
      </c>
      <c r="D93" s="1" t="s">
        <v>10</v>
      </c>
      <c r="E93" s="18" t="s">
        <v>10</v>
      </c>
      <c r="F93" s="11" t="s">
        <v>762</v>
      </c>
    </row>
    <row r="94" spans="1:6" s="2" customFormat="1" ht="15.75" customHeight="1" x14ac:dyDescent="0.5">
      <c r="A94" s="1" t="s">
        <v>226</v>
      </c>
      <c r="B94" s="1" t="s">
        <v>227</v>
      </c>
      <c r="C94" s="1">
        <v>5</v>
      </c>
      <c r="D94" s="1" t="s">
        <v>10</v>
      </c>
      <c r="E94" s="18" t="s">
        <v>10</v>
      </c>
      <c r="F94" s="11" t="s">
        <v>762</v>
      </c>
    </row>
    <row r="95" spans="1:6" s="2" customFormat="1" ht="15.75" customHeight="1" x14ac:dyDescent="0.5">
      <c r="A95" s="1" t="s">
        <v>232</v>
      </c>
      <c r="B95" s="1" t="s">
        <v>233</v>
      </c>
      <c r="C95" s="1">
        <v>5</v>
      </c>
      <c r="D95" s="1" t="s">
        <v>10</v>
      </c>
      <c r="E95" s="18" t="s">
        <v>10</v>
      </c>
      <c r="F95" s="11" t="s">
        <v>485</v>
      </c>
    </row>
    <row r="96" spans="1:6" s="2" customFormat="1" ht="15.75" customHeight="1" x14ac:dyDescent="0.5">
      <c r="A96" s="1" t="s">
        <v>252</v>
      </c>
      <c r="B96" s="1" t="s">
        <v>253</v>
      </c>
      <c r="C96" s="1">
        <v>5</v>
      </c>
      <c r="D96" s="1" t="s">
        <v>10</v>
      </c>
      <c r="E96" s="18" t="s">
        <v>10</v>
      </c>
      <c r="F96" s="11" t="s">
        <v>760</v>
      </c>
    </row>
    <row r="97" spans="1:6" s="2" customFormat="1" ht="15.75" customHeight="1" x14ac:dyDescent="0.5">
      <c r="A97" s="1" t="s">
        <v>256</v>
      </c>
      <c r="B97" s="1" t="s">
        <v>257</v>
      </c>
      <c r="C97" s="1">
        <v>5</v>
      </c>
      <c r="D97" s="1" t="s">
        <v>10</v>
      </c>
      <c r="E97" s="18" t="s">
        <v>10</v>
      </c>
      <c r="F97" s="11" t="s">
        <v>485</v>
      </c>
    </row>
    <row r="98" spans="1:6" s="2" customFormat="1" ht="15.75" customHeight="1" x14ac:dyDescent="0.5">
      <c r="A98" s="1" t="s">
        <v>306</v>
      </c>
      <c r="B98" s="1" t="s">
        <v>307</v>
      </c>
      <c r="C98" s="1">
        <v>5</v>
      </c>
      <c r="D98" s="1" t="s">
        <v>10</v>
      </c>
      <c r="E98" s="18" t="s">
        <v>10</v>
      </c>
      <c r="F98" s="11" t="s">
        <v>762</v>
      </c>
    </row>
    <row r="99" spans="1:6" s="2" customFormat="1" ht="15.75" customHeight="1" x14ac:dyDescent="0.5">
      <c r="A99" s="1" t="s">
        <v>321</v>
      </c>
      <c r="B99" s="1" t="s">
        <v>322</v>
      </c>
      <c r="C99" s="1">
        <v>5</v>
      </c>
      <c r="D99" s="1" t="s">
        <v>10</v>
      </c>
      <c r="E99" s="18" t="s">
        <v>10</v>
      </c>
      <c r="F99" s="11" t="s">
        <v>485</v>
      </c>
    </row>
    <row r="100" spans="1:6" s="2" customFormat="1" ht="15.75" customHeight="1" x14ac:dyDescent="0.5">
      <c r="A100" s="1" t="s">
        <v>331</v>
      </c>
      <c r="B100" s="1" t="s">
        <v>332</v>
      </c>
      <c r="C100" s="1">
        <v>5</v>
      </c>
      <c r="D100" s="1" t="s">
        <v>10</v>
      </c>
      <c r="E100" s="18" t="s">
        <v>10</v>
      </c>
      <c r="F100" s="11" t="s">
        <v>435</v>
      </c>
    </row>
    <row r="101" spans="1:6" s="2" customFormat="1" ht="15.75" customHeight="1" x14ac:dyDescent="0.5">
      <c r="A101" s="1" t="s">
        <v>361</v>
      </c>
      <c r="B101" s="1" t="s">
        <v>362</v>
      </c>
      <c r="C101" s="1">
        <v>5</v>
      </c>
      <c r="D101" s="1" t="s">
        <v>10</v>
      </c>
      <c r="E101" s="18" t="s">
        <v>10</v>
      </c>
      <c r="F101" s="11" t="s">
        <v>489</v>
      </c>
    </row>
    <row r="102" spans="1:6" s="2" customFormat="1" ht="15.75" customHeight="1" x14ac:dyDescent="0.5">
      <c r="A102" s="1" t="s">
        <v>379</v>
      </c>
      <c r="B102" s="1" t="s">
        <v>380</v>
      </c>
      <c r="C102" s="1">
        <v>5</v>
      </c>
      <c r="D102" s="1" t="s">
        <v>10</v>
      </c>
      <c r="E102" s="18" t="s">
        <v>10</v>
      </c>
      <c r="F102" s="11" t="s">
        <v>489</v>
      </c>
    </row>
    <row r="103" spans="1:6" s="2" customFormat="1" ht="15.75" customHeight="1" x14ac:dyDescent="0.5">
      <c r="A103" s="1" t="s">
        <v>383</v>
      </c>
      <c r="B103" s="1" t="s">
        <v>384</v>
      </c>
      <c r="C103" s="1">
        <v>5</v>
      </c>
      <c r="D103" s="1" t="s">
        <v>10</v>
      </c>
      <c r="E103" s="18" t="s">
        <v>10</v>
      </c>
      <c r="F103" s="11" t="s">
        <v>760</v>
      </c>
    </row>
    <row r="104" spans="1:6" s="2" customFormat="1" ht="15.75" customHeight="1" x14ac:dyDescent="0.5">
      <c r="A104" s="1" t="s">
        <v>393</v>
      </c>
      <c r="B104" s="1" t="s">
        <v>394</v>
      </c>
      <c r="C104" s="1">
        <v>5</v>
      </c>
      <c r="D104" s="1" t="s">
        <v>10</v>
      </c>
      <c r="E104" s="18" t="s">
        <v>10</v>
      </c>
      <c r="F104" s="11" t="s">
        <v>489</v>
      </c>
    </row>
    <row r="105" spans="1:6" s="2" customFormat="1" ht="15.75" customHeight="1" x14ac:dyDescent="0.5">
      <c r="A105" s="1" t="s">
        <v>180</v>
      </c>
      <c r="B105" s="1" t="s">
        <v>181</v>
      </c>
      <c r="C105" s="1">
        <v>7</v>
      </c>
      <c r="D105" s="1" t="s">
        <v>180</v>
      </c>
      <c r="E105" s="17" t="s">
        <v>180</v>
      </c>
      <c r="F105" s="11" t="s">
        <v>181</v>
      </c>
    </row>
    <row r="106" spans="1:6" s="2" customFormat="1" ht="15.75" customHeight="1" x14ac:dyDescent="0.5">
      <c r="A106" s="1" t="s">
        <v>196</v>
      </c>
      <c r="B106" s="1" t="s">
        <v>197</v>
      </c>
      <c r="C106" s="1">
        <v>3</v>
      </c>
      <c r="D106" s="1" t="s">
        <v>196</v>
      </c>
      <c r="E106" s="16" t="s">
        <v>196</v>
      </c>
      <c r="F106" s="11" t="s">
        <v>197</v>
      </c>
    </row>
    <row r="107" spans="1:6" s="2" customFormat="1" ht="15.75" customHeight="1" x14ac:dyDescent="0.5">
      <c r="A107" s="1" t="s">
        <v>19</v>
      </c>
      <c r="B107" s="1" t="s">
        <v>20</v>
      </c>
      <c r="C107" s="1">
        <v>10</v>
      </c>
      <c r="D107" s="1" t="s">
        <v>21</v>
      </c>
      <c r="E107" s="15" t="s">
        <v>21</v>
      </c>
      <c r="F107" s="11" t="s">
        <v>758</v>
      </c>
    </row>
    <row r="108" spans="1:6" s="2" customFormat="1" ht="15.75" customHeight="1" x14ac:dyDescent="0.5">
      <c r="A108" s="1" t="s">
        <v>22</v>
      </c>
      <c r="B108" s="1" t="s">
        <v>23</v>
      </c>
      <c r="C108" s="1">
        <v>10</v>
      </c>
      <c r="D108" s="1" t="s">
        <v>21</v>
      </c>
      <c r="E108" s="15" t="s">
        <v>21</v>
      </c>
      <c r="F108" s="11" t="s">
        <v>758</v>
      </c>
    </row>
    <row r="109" spans="1:6" s="2" customFormat="1" ht="15.75" customHeight="1" x14ac:dyDescent="0.5">
      <c r="A109" s="1" t="s">
        <v>26</v>
      </c>
      <c r="B109" s="1" t="s">
        <v>27</v>
      </c>
      <c r="C109" s="1">
        <v>10</v>
      </c>
      <c r="D109" s="1" t="s">
        <v>21</v>
      </c>
      <c r="E109" s="15" t="s">
        <v>21</v>
      </c>
      <c r="F109" s="11" t="s">
        <v>758</v>
      </c>
    </row>
    <row r="110" spans="1:6" s="2" customFormat="1" ht="15.75" customHeight="1" x14ac:dyDescent="0.5">
      <c r="A110" s="1" t="s">
        <v>37</v>
      </c>
      <c r="B110" s="1" t="s">
        <v>38</v>
      </c>
      <c r="C110" s="1">
        <v>10</v>
      </c>
      <c r="D110" s="1" t="s">
        <v>21</v>
      </c>
      <c r="E110" s="15" t="s">
        <v>21</v>
      </c>
      <c r="F110" s="11" t="s">
        <v>758</v>
      </c>
    </row>
    <row r="111" spans="1:6" s="2" customFormat="1" ht="15.75" customHeight="1" x14ac:dyDescent="0.5">
      <c r="A111" s="1" t="s">
        <v>44</v>
      </c>
      <c r="B111" s="1" t="s">
        <v>45</v>
      </c>
      <c r="C111" s="1">
        <v>10</v>
      </c>
      <c r="D111" s="1" t="s">
        <v>21</v>
      </c>
      <c r="E111" s="15" t="s">
        <v>21</v>
      </c>
      <c r="F111" s="11" t="s">
        <v>758</v>
      </c>
    </row>
    <row r="112" spans="1:6" s="2" customFormat="1" ht="15.75" customHeight="1" x14ac:dyDescent="0.5">
      <c r="A112" s="1" t="s">
        <v>50</v>
      </c>
      <c r="B112" s="1" t="s">
        <v>51</v>
      </c>
      <c r="C112" s="1">
        <v>10</v>
      </c>
      <c r="D112" s="1" t="s">
        <v>21</v>
      </c>
      <c r="E112" s="15" t="s">
        <v>21</v>
      </c>
      <c r="F112" s="11" t="s">
        <v>757</v>
      </c>
    </row>
    <row r="113" spans="1:6" s="2" customFormat="1" ht="15.75" customHeight="1" x14ac:dyDescent="0.5">
      <c r="A113" s="1" t="s">
        <v>54</v>
      </c>
      <c r="B113" s="1" t="s">
        <v>55</v>
      </c>
      <c r="C113" s="1">
        <v>10</v>
      </c>
      <c r="D113" s="1" t="s">
        <v>21</v>
      </c>
      <c r="E113" s="15" t="s">
        <v>21</v>
      </c>
      <c r="F113" s="11" t="s">
        <v>758</v>
      </c>
    </row>
    <row r="114" spans="1:6" s="2" customFormat="1" ht="15.75" customHeight="1" x14ac:dyDescent="0.5">
      <c r="A114" s="1" t="s">
        <v>58</v>
      </c>
      <c r="B114" s="1" t="s">
        <v>59</v>
      </c>
      <c r="C114" s="1">
        <v>10</v>
      </c>
      <c r="D114" s="1" t="s">
        <v>21</v>
      </c>
      <c r="E114" s="15" t="s">
        <v>21</v>
      </c>
      <c r="F114" s="11" t="s">
        <v>758</v>
      </c>
    </row>
    <row r="115" spans="1:6" s="2" customFormat="1" ht="15.75" customHeight="1" x14ac:dyDescent="0.5">
      <c r="A115" s="1" t="s">
        <v>64</v>
      </c>
      <c r="B115" s="1" t="s">
        <v>65</v>
      </c>
      <c r="C115" s="1">
        <v>10</v>
      </c>
      <c r="D115" s="1" t="s">
        <v>21</v>
      </c>
      <c r="E115" s="15" t="s">
        <v>21</v>
      </c>
      <c r="F115" s="11" t="s">
        <v>65</v>
      </c>
    </row>
    <row r="116" spans="1:6" s="2" customFormat="1" ht="15.75" customHeight="1" x14ac:dyDescent="0.5">
      <c r="A116" s="1" t="s">
        <v>82</v>
      </c>
      <c r="B116" s="1" t="s">
        <v>83</v>
      </c>
      <c r="C116" s="1">
        <v>10</v>
      </c>
      <c r="D116" s="1" t="s">
        <v>21</v>
      </c>
      <c r="E116" s="15" t="s">
        <v>21</v>
      </c>
      <c r="F116" s="11" t="s">
        <v>758</v>
      </c>
    </row>
    <row r="117" spans="1:6" s="2" customFormat="1" ht="15.75" customHeight="1" x14ac:dyDescent="0.5">
      <c r="A117" s="1" t="s">
        <v>88</v>
      </c>
      <c r="B117" s="1" t="s">
        <v>89</v>
      </c>
      <c r="C117" s="1">
        <v>10</v>
      </c>
      <c r="D117" s="1" t="s">
        <v>21</v>
      </c>
      <c r="E117" s="15" t="s">
        <v>21</v>
      </c>
      <c r="F117" s="11" t="s">
        <v>758</v>
      </c>
    </row>
    <row r="118" spans="1:6" s="2" customFormat="1" ht="15.75" customHeight="1" x14ac:dyDescent="0.5">
      <c r="A118" s="1" t="s">
        <v>92</v>
      </c>
      <c r="B118" s="1" t="s">
        <v>93</v>
      </c>
      <c r="C118" s="1">
        <v>10</v>
      </c>
      <c r="D118" s="1" t="s">
        <v>21</v>
      </c>
      <c r="E118" s="15" t="s">
        <v>21</v>
      </c>
      <c r="F118" s="11" t="s">
        <v>758</v>
      </c>
    </row>
    <row r="119" spans="1:6" s="2" customFormat="1" ht="15.75" customHeight="1" x14ac:dyDescent="0.5">
      <c r="A119" s="1" t="s">
        <v>100</v>
      </c>
      <c r="B119" s="1" t="s">
        <v>101</v>
      </c>
      <c r="C119" s="1">
        <v>10</v>
      </c>
      <c r="D119" s="1" t="s">
        <v>21</v>
      </c>
      <c r="E119" s="15" t="s">
        <v>21</v>
      </c>
      <c r="F119" s="11" t="s">
        <v>758</v>
      </c>
    </row>
    <row r="120" spans="1:6" s="2" customFormat="1" ht="15.75" customHeight="1" x14ac:dyDescent="0.5">
      <c r="A120" s="1" t="s">
        <v>106</v>
      </c>
      <c r="B120" s="1" t="s">
        <v>107</v>
      </c>
      <c r="C120" s="1">
        <v>10</v>
      </c>
      <c r="D120" s="1" t="s">
        <v>21</v>
      </c>
      <c r="E120" s="15" t="s">
        <v>21</v>
      </c>
      <c r="F120" s="11" t="s">
        <v>758</v>
      </c>
    </row>
    <row r="121" spans="1:6" s="2" customFormat="1" ht="15.75" customHeight="1" x14ac:dyDescent="0.5">
      <c r="A121" s="1" t="s">
        <v>116</v>
      </c>
      <c r="B121" s="1" t="s">
        <v>117</v>
      </c>
      <c r="C121" s="1">
        <v>10</v>
      </c>
      <c r="D121" s="1" t="s">
        <v>21</v>
      </c>
      <c r="E121" s="15" t="s">
        <v>21</v>
      </c>
      <c r="F121" s="11" t="s">
        <v>758</v>
      </c>
    </row>
    <row r="122" spans="1:6" s="2" customFormat="1" ht="15.75" customHeight="1" x14ac:dyDescent="0.5">
      <c r="A122" s="1" t="s">
        <v>118</v>
      </c>
      <c r="B122" s="1" t="s">
        <v>119</v>
      </c>
      <c r="C122" s="1">
        <v>10</v>
      </c>
      <c r="D122" s="1" t="s">
        <v>21</v>
      </c>
      <c r="E122" s="15" t="s">
        <v>21</v>
      </c>
      <c r="F122" s="11" t="s">
        <v>758</v>
      </c>
    </row>
    <row r="123" spans="1:6" s="2" customFormat="1" ht="15.75" customHeight="1" x14ac:dyDescent="0.5">
      <c r="A123" s="1" t="s">
        <v>120</v>
      </c>
      <c r="B123" s="1" t="s">
        <v>121</v>
      </c>
      <c r="C123" s="1">
        <v>10</v>
      </c>
      <c r="D123" s="1" t="s">
        <v>21</v>
      </c>
      <c r="E123" s="15" t="s">
        <v>21</v>
      </c>
      <c r="F123" s="11" t="s">
        <v>758</v>
      </c>
    </row>
    <row r="124" spans="1:6" s="2" customFormat="1" ht="15.75" customHeight="1" x14ac:dyDescent="0.5">
      <c r="A124" s="1" t="s">
        <v>124</v>
      </c>
      <c r="B124" s="1" t="s">
        <v>125</v>
      </c>
      <c r="C124" s="1">
        <v>10</v>
      </c>
      <c r="D124" s="1" t="s">
        <v>21</v>
      </c>
      <c r="E124" s="15" t="s">
        <v>21</v>
      </c>
      <c r="F124" s="11" t="s">
        <v>758</v>
      </c>
    </row>
    <row r="125" spans="1:6" s="2" customFormat="1" ht="15.75" customHeight="1" x14ac:dyDescent="0.5">
      <c r="A125" s="1" t="s">
        <v>158</v>
      </c>
      <c r="B125" s="1" t="s">
        <v>159</v>
      </c>
      <c r="C125" s="1">
        <v>10</v>
      </c>
      <c r="D125" s="1" t="s">
        <v>21</v>
      </c>
      <c r="E125" s="15" t="s">
        <v>21</v>
      </c>
      <c r="F125" s="11" t="s">
        <v>758</v>
      </c>
    </row>
    <row r="126" spans="1:6" s="2" customFormat="1" ht="15.75" customHeight="1" x14ac:dyDescent="0.5">
      <c r="A126" s="1" t="s">
        <v>162</v>
      </c>
      <c r="B126" s="1" t="s">
        <v>163</v>
      </c>
      <c r="C126" s="1">
        <v>10</v>
      </c>
      <c r="D126" s="1" t="s">
        <v>21</v>
      </c>
      <c r="E126" s="15" t="s">
        <v>21</v>
      </c>
      <c r="F126" s="11" t="s">
        <v>757</v>
      </c>
    </row>
    <row r="127" spans="1:6" s="2" customFormat="1" ht="15.75" customHeight="1" x14ac:dyDescent="0.5">
      <c r="A127" s="1" t="s">
        <v>168</v>
      </c>
      <c r="B127" s="1" t="s">
        <v>169</v>
      </c>
      <c r="C127" s="1">
        <v>10</v>
      </c>
      <c r="D127" s="1" t="s">
        <v>21</v>
      </c>
      <c r="E127" s="15" t="s">
        <v>21</v>
      </c>
      <c r="F127" s="11" t="s">
        <v>758</v>
      </c>
    </row>
    <row r="128" spans="1:6" s="2" customFormat="1" ht="15.75" customHeight="1" x14ac:dyDescent="0.5">
      <c r="A128" s="1" t="s">
        <v>170</v>
      </c>
      <c r="B128" s="1" t="s">
        <v>171</v>
      </c>
      <c r="C128" s="1">
        <v>10</v>
      </c>
      <c r="D128" s="1" t="s">
        <v>21</v>
      </c>
      <c r="E128" s="15" t="s">
        <v>21</v>
      </c>
      <c r="F128" s="11" t="s">
        <v>757</v>
      </c>
    </row>
    <row r="129" spans="1:6" s="2" customFormat="1" ht="15.75" customHeight="1" x14ac:dyDescent="0.5">
      <c r="A129" s="1" t="s">
        <v>172</v>
      </c>
      <c r="B129" s="1" t="s">
        <v>173</v>
      </c>
      <c r="C129" s="1">
        <v>10</v>
      </c>
      <c r="D129" s="1" t="s">
        <v>21</v>
      </c>
      <c r="E129" s="15" t="s">
        <v>21</v>
      </c>
      <c r="F129" s="11" t="s">
        <v>757</v>
      </c>
    </row>
    <row r="130" spans="1:6" s="2" customFormat="1" ht="15.75" customHeight="1" x14ac:dyDescent="0.5">
      <c r="A130" s="1" t="s">
        <v>194</v>
      </c>
      <c r="B130" s="1" t="s">
        <v>195</v>
      </c>
      <c r="C130" s="1">
        <v>10</v>
      </c>
      <c r="D130" s="1" t="s">
        <v>21</v>
      </c>
      <c r="E130" s="15" t="s">
        <v>21</v>
      </c>
      <c r="F130" s="11" t="s">
        <v>758</v>
      </c>
    </row>
    <row r="131" spans="1:6" s="2" customFormat="1" ht="15.75" customHeight="1" x14ac:dyDescent="0.5">
      <c r="A131" s="1" t="s">
        <v>250</v>
      </c>
      <c r="B131" s="1" t="s">
        <v>251</v>
      </c>
      <c r="C131" s="1">
        <v>10</v>
      </c>
      <c r="D131" s="1" t="s">
        <v>21</v>
      </c>
      <c r="E131" s="15" t="s">
        <v>21</v>
      </c>
      <c r="F131" s="11" t="s">
        <v>251</v>
      </c>
    </row>
    <row r="132" spans="1:6" s="2" customFormat="1" ht="15.75" customHeight="1" x14ac:dyDescent="0.5">
      <c r="A132" s="1" t="s">
        <v>270</v>
      </c>
      <c r="B132" s="1" t="s">
        <v>271</v>
      </c>
      <c r="C132" s="1">
        <v>10</v>
      </c>
      <c r="D132" s="1" t="s">
        <v>21</v>
      </c>
      <c r="E132" s="15" t="s">
        <v>21</v>
      </c>
      <c r="F132" s="11" t="s">
        <v>758</v>
      </c>
    </row>
    <row r="133" spans="1:6" s="2" customFormat="1" ht="15.75" customHeight="1" x14ac:dyDescent="0.5">
      <c r="A133" s="1" t="s">
        <v>276</v>
      </c>
      <c r="B133" s="1" t="s">
        <v>277</v>
      </c>
      <c r="C133" s="1">
        <v>10</v>
      </c>
      <c r="D133" s="1" t="s">
        <v>21</v>
      </c>
      <c r="E133" s="15" t="s">
        <v>21</v>
      </c>
      <c r="F133" s="11" t="s">
        <v>757</v>
      </c>
    </row>
    <row r="134" spans="1:6" s="2" customFormat="1" ht="15.75" customHeight="1" x14ac:dyDescent="0.5">
      <c r="A134" s="1" t="s">
        <v>288</v>
      </c>
      <c r="B134" s="1" t="s">
        <v>289</v>
      </c>
      <c r="C134" s="1">
        <v>10</v>
      </c>
      <c r="D134" s="1" t="s">
        <v>21</v>
      </c>
      <c r="E134" s="15" t="s">
        <v>21</v>
      </c>
      <c r="F134" s="11" t="s">
        <v>758</v>
      </c>
    </row>
    <row r="135" spans="1:6" s="2" customFormat="1" ht="15.75" customHeight="1" x14ac:dyDescent="0.5">
      <c r="A135" s="1" t="s">
        <v>292</v>
      </c>
      <c r="B135" s="1" t="s">
        <v>293</v>
      </c>
      <c r="C135" s="1">
        <v>10</v>
      </c>
      <c r="D135" s="1" t="s">
        <v>21</v>
      </c>
      <c r="E135" s="15" t="s">
        <v>21</v>
      </c>
      <c r="F135" s="11" t="s">
        <v>758</v>
      </c>
    </row>
    <row r="136" spans="1:6" s="2" customFormat="1" ht="15.75" customHeight="1" x14ac:dyDescent="0.5">
      <c r="A136" s="1" t="s">
        <v>294</v>
      </c>
      <c r="B136" s="1" t="s">
        <v>295</v>
      </c>
      <c r="C136" s="1">
        <v>10</v>
      </c>
      <c r="D136" s="1" t="s">
        <v>21</v>
      </c>
      <c r="E136" s="15" t="s">
        <v>21</v>
      </c>
      <c r="F136" s="11" t="s">
        <v>758</v>
      </c>
    </row>
    <row r="137" spans="1:6" s="2" customFormat="1" ht="15.75" customHeight="1" x14ac:dyDescent="0.5">
      <c r="A137" s="1" t="s">
        <v>302</v>
      </c>
      <c r="B137" s="1" t="s">
        <v>303</v>
      </c>
      <c r="C137" s="1">
        <v>10</v>
      </c>
      <c r="D137" s="1" t="s">
        <v>21</v>
      </c>
      <c r="E137" s="15" t="s">
        <v>21</v>
      </c>
      <c r="F137" s="11" t="s">
        <v>758</v>
      </c>
    </row>
    <row r="138" spans="1:6" s="2" customFormat="1" ht="15.75" customHeight="1" x14ac:dyDescent="0.5">
      <c r="A138" s="1" t="s">
        <v>343</v>
      </c>
      <c r="B138" s="1" t="s">
        <v>344</v>
      </c>
      <c r="C138" s="1">
        <v>10</v>
      </c>
      <c r="D138" s="1" t="s">
        <v>21</v>
      </c>
      <c r="E138" s="15" t="s">
        <v>21</v>
      </c>
      <c r="F138" s="11" t="s">
        <v>758</v>
      </c>
    </row>
    <row r="139" spans="1:6" s="2" customFormat="1" ht="15.75" customHeight="1" x14ac:dyDescent="0.5">
      <c r="A139" s="1" t="s">
        <v>345</v>
      </c>
      <c r="B139" s="1" t="s">
        <v>346</v>
      </c>
      <c r="C139" s="1">
        <v>10</v>
      </c>
      <c r="D139" s="1" t="s">
        <v>21</v>
      </c>
      <c r="E139" s="15" t="s">
        <v>21</v>
      </c>
      <c r="F139" s="11" t="s">
        <v>758</v>
      </c>
    </row>
    <row r="140" spans="1:6" s="2" customFormat="1" ht="15.75" customHeight="1" x14ac:dyDescent="0.5">
      <c r="A140" s="1" t="s">
        <v>347</v>
      </c>
      <c r="B140" s="1" t="s">
        <v>348</v>
      </c>
      <c r="C140" s="1">
        <v>10</v>
      </c>
      <c r="D140" s="1" t="s">
        <v>21</v>
      </c>
      <c r="E140" s="15" t="s">
        <v>21</v>
      </c>
      <c r="F140" s="11" t="s">
        <v>758</v>
      </c>
    </row>
    <row r="141" spans="1:6" s="2" customFormat="1" ht="15.75" customHeight="1" x14ac:dyDescent="0.5">
      <c r="A141" s="1" t="s">
        <v>351</v>
      </c>
      <c r="B141" s="1" t="s">
        <v>352</v>
      </c>
      <c r="C141" s="1">
        <v>10</v>
      </c>
      <c r="D141" s="1" t="s">
        <v>21</v>
      </c>
      <c r="E141" s="15" t="s">
        <v>21</v>
      </c>
      <c r="F141" s="11" t="s">
        <v>758</v>
      </c>
    </row>
    <row r="142" spans="1:6" s="2" customFormat="1" ht="15.75" customHeight="1" x14ac:dyDescent="0.5">
      <c r="A142" s="1" t="s">
        <v>373</v>
      </c>
      <c r="B142" s="1" t="s">
        <v>374</v>
      </c>
      <c r="C142" s="1">
        <v>10</v>
      </c>
      <c r="D142" s="1" t="s">
        <v>21</v>
      </c>
      <c r="E142" s="15" t="s">
        <v>21</v>
      </c>
      <c r="F142" s="11" t="s">
        <v>758</v>
      </c>
    </row>
    <row r="143" spans="1:6" s="2" customFormat="1" ht="15.75" customHeight="1" x14ac:dyDescent="0.5">
      <c r="A143" s="1" t="s">
        <v>391</v>
      </c>
      <c r="B143" s="1" t="s">
        <v>392</v>
      </c>
      <c r="C143" s="1">
        <v>10</v>
      </c>
      <c r="D143" s="1" t="s">
        <v>21</v>
      </c>
      <c r="E143" s="15" t="s">
        <v>21</v>
      </c>
      <c r="F143" s="11" t="s">
        <v>758</v>
      </c>
    </row>
    <row r="144" spans="1:6" s="2" customFormat="1" ht="15.75" customHeight="1" x14ac:dyDescent="0.5">
      <c r="A144" s="1" t="s">
        <v>397</v>
      </c>
      <c r="B144" s="1" t="s">
        <v>398</v>
      </c>
      <c r="C144" s="1">
        <v>10</v>
      </c>
      <c r="D144" s="1" t="s">
        <v>21</v>
      </c>
      <c r="E144" s="15" t="s">
        <v>21</v>
      </c>
      <c r="F144" s="11" t="s">
        <v>758</v>
      </c>
    </row>
    <row r="145" spans="1:6" s="2" customFormat="1" ht="15.75" customHeight="1" x14ac:dyDescent="0.5">
      <c r="A145" s="1" t="s">
        <v>401</v>
      </c>
      <c r="B145" s="1" t="s">
        <v>402</v>
      </c>
      <c r="C145" s="1">
        <v>10</v>
      </c>
      <c r="D145" s="1" t="s">
        <v>21</v>
      </c>
      <c r="E145" s="15" t="s">
        <v>21</v>
      </c>
      <c r="F145" s="11" t="s">
        <v>758</v>
      </c>
    </row>
    <row r="146" spans="1:6" s="2" customFormat="1" ht="15.75" customHeight="1" x14ac:dyDescent="0.5">
      <c r="A146" s="1" t="s">
        <v>39</v>
      </c>
      <c r="B146" s="1" t="s">
        <v>40</v>
      </c>
      <c r="C146" s="1">
        <v>8</v>
      </c>
      <c r="D146" s="1" t="s">
        <v>41</v>
      </c>
      <c r="E146" s="14" t="s">
        <v>41</v>
      </c>
      <c r="F146" s="31" t="s">
        <v>448</v>
      </c>
    </row>
    <row r="147" spans="1:6" s="2" customFormat="1" ht="15.75" customHeight="1" x14ac:dyDescent="0.5">
      <c r="A147" s="1" t="s">
        <v>108</v>
      </c>
      <c r="B147" s="1" t="s">
        <v>109</v>
      </c>
      <c r="C147" s="1">
        <v>8</v>
      </c>
      <c r="D147" s="1" t="s">
        <v>41</v>
      </c>
      <c r="E147" s="14" t="s">
        <v>41</v>
      </c>
      <c r="F147" s="28" t="s">
        <v>761</v>
      </c>
    </row>
    <row r="148" spans="1:6" s="2" customFormat="1" ht="15.75" customHeight="1" x14ac:dyDescent="0.5">
      <c r="A148" s="1" t="s">
        <v>184</v>
      </c>
      <c r="B148" s="1" t="s">
        <v>185</v>
      </c>
      <c r="C148" s="1">
        <v>8</v>
      </c>
      <c r="D148" s="1" t="s">
        <v>41</v>
      </c>
      <c r="E148" s="14" t="s">
        <v>41</v>
      </c>
      <c r="F148" s="31" t="s">
        <v>451</v>
      </c>
    </row>
    <row r="149" spans="1:6" s="2" customFormat="1" ht="15.75" customHeight="1" x14ac:dyDescent="0.5">
      <c r="A149" s="1" t="s">
        <v>186</v>
      </c>
      <c r="B149" s="1" t="s">
        <v>187</v>
      </c>
      <c r="C149" s="1">
        <v>8</v>
      </c>
      <c r="D149" s="1" t="s">
        <v>41</v>
      </c>
      <c r="E149" s="14" t="s">
        <v>41</v>
      </c>
      <c r="F149" s="31" t="s">
        <v>451</v>
      </c>
    </row>
    <row r="150" spans="1:6" s="2" customFormat="1" ht="15.75" customHeight="1" x14ac:dyDescent="0.5">
      <c r="A150" s="1" t="s">
        <v>190</v>
      </c>
      <c r="B150" s="1" t="s">
        <v>191</v>
      </c>
      <c r="C150" s="1">
        <v>8</v>
      </c>
      <c r="D150" s="1" t="s">
        <v>41</v>
      </c>
      <c r="E150" s="14" t="s">
        <v>41</v>
      </c>
      <c r="F150" s="31" t="s">
        <v>448</v>
      </c>
    </row>
    <row r="151" spans="1:6" s="2" customFormat="1" ht="15.75" customHeight="1" x14ac:dyDescent="0.5">
      <c r="A151" s="1" t="s">
        <v>198</v>
      </c>
      <c r="B151" s="1" t="s">
        <v>199</v>
      </c>
      <c r="C151" s="1">
        <v>8</v>
      </c>
      <c r="D151" s="1" t="s">
        <v>41</v>
      </c>
      <c r="E151" s="14" t="s">
        <v>41</v>
      </c>
      <c r="F151" s="31" t="s">
        <v>451</v>
      </c>
    </row>
    <row r="152" spans="1:6" s="2" customFormat="1" ht="15.75" customHeight="1" x14ac:dyDescent="0.5">
      <c r="A152" s="1" t="s">
        <v>210</v>
      </c>
      <c r="B152" s="1" t="s">
        <v>211</v>
      </c>
      <c r="C152" s="1">
        <v>8</v>
      </c>
      <c r="D152" s="1" t="s">
        <v>41</v>
      </c>
      <c r="E152" s="14" t="s">
        <v>41</v>
      </c>
      <c r="F152" s="31" t="s">
        <v>448</v>
      </c>
    </row>
    <row r="153" spans="1:6" s="2" customFormat="1" ht="15.75" customHeight="1" x14ac:dyDescent="0.5">
      <c r="A153" s="1" t="s">
        <v>218</v>
      </c>
      <c r="B153" s="1" t="s">
        <v>219</v>
      </c>
      <c r="C153" s="1">
        <v>8</v>
      </c>
      <c r="D153" s="1" t="s">
        <v>41</v>
      </c>
      <c r="E153" s="14" t="s">
        <v>41</v>
      </c>
      <c r="F153" s="31" t="s">
        <v>451</v>
      </c>
    </row>
    <row r="154" spans="1:6" s="2" customFormat="1" ht="15.75" customHeight="1" x14ac:dyDescent="0.5">
      <c r="A154" s="1" t="s">
        <v>284</v>
      </c>
      <c r="B154" s="1" t="s">
        <v>285</v>
      </c>
      <c r="C154" s="1">
        <v>8</v>
      </c>
      <c r="D154" s="1" t="s">
        <v>41</v>
      </c>
      <c r="E154" s="14" t="s">
        <v>41</v>
      </c>
      <c r="F154" s="31" t="s">
        <v>448</v>
      </c>
    </row>
    <row r="155" spans="1:6" s="2" customFormat="1" ht="15.75" customHeight="1" x14ac:dyDescent="0.5">
      <c r="A155" s="1" t="s">
        <v>304</v>
      </c>
      <c r="B155" s="1" t="s">
        <v>305</v>
      </c>
      <c r="C155" s="1">
        <v>8</v>
      </c>
      <c r="D155" s="1" t="s">
        <v>41</v>
      </c>
      <c r="E155" s="14" t="s">
        <v>41</v>
      </c>
      <c r="F155" s="31" t="s">
        <v>448</v>
      </c>
    </row>
    <row r="156" spans="1:6" s="2" customFormat="1" ht="15.75" customHeight="1" x14ac:dyDescent="0.5">
      <c r="A156" s="1" t="s">
        <v>317</v>
      </c>
      <c r="B156" s="1" t="s">
        <v>318</v>
      </c>
      <c r="C156" s="1">
        <v>8</v>
      </c>
      <c r="D156" s="1" t="s">
        <v>41</v>
      </c>
      <c r="E156" s="14" t="s">
        <v>41</v>
      </c>
      <c r="F156" s="31" t="s">
        <v>448</v>
      </c>
    </row>
    <row r="157" spans="1:6" s="2" customFormat="1" ht="15.75" customHeight="1" x14ac:dyDescent="0.5">
      <c r="A157" s="1" t="s">
        <v>359</v>
      </c>
      <c r="B157" s="1" t="s">
        <v>360</v>
      </c>
      <c r="C157" s="1">
        <v>8</v>
      </c>
      <c r="D157" s="1" t="s">
        <v>41</v>
      </c>
      <c r="E157" s="14" t="s">
        <v>41</v>
      </c>
      <c r="F157" s="31" t="s">
        <v>451</v>
      </c>
    </row>
    <row r="158" spans="1:6" s="2" customFormat="1" ht="15.75" customHeight="1" x14ac:dyDescent="0.5">
      <c r="A158" s="1" t="s">
        <v>385</v>
      </c>
      <c r="B158" s="1" t="s">
        <v>386</v>
      </c>
      <c r="C158" s="1">
        <v>8</v>
      </c>
      <c r="D158" s="1" t="s">
        <v>41</v>
      </c>
      <c r="E158" s="14" t="s">
        <v>41</v>
      </c>
      <c r="F158" s="31" t="s">
        <v>448</v>
      </c>
    </row>
    <row r="159" spans="1:6" s="2" customFormat="1" ht="15.75" customHeight="1" x14ac:dyDescent="0.5">
      <c r="A159" s="1" t="s">
        <v>403</v>
      </c>
      <c r="B159" s="1" t="s">
        <v>404</v>
      </c>
      <c r="C159" s="1">
        <v>8</v>
      </c>
      <c r="D159" s="1" t="s">
        <v>41</v>
      </c>
      <c r="E159" s="14" t="s">
        <v>41</v>
      </c>
      <c r="F159" s="31" t="s">
        <v>451</v>
      </c>
    </row>
    <row r="160" spans="1:6" s="2" customFormat="1" ht="15.75" customHeight="1" x14ac:dyDescent="0.5">
      <c r="A160" s="1" t="s">
        <v>405</v>
      </c>
      <c r="B160" s="1" t="s">
        <v>406</v>
      </c>
      <c r="C160" s="1">
        <v>8</v>
      </c>
      <c r="D160" s="1" t="s">
        <v>41</v>
      </c>
      <c r="E160" s="14" t="s">
        <v>41</v>
      </c>
      <c r="F160" s="31" t="s">
        <v>451</v>
      </c>
    </row>
    <row r="161" spans="1:6" s="2" customFormat="1" ht="15.75" customHeight="1" x14ac:dyDescent="0.5">
      <c r="A161" s="1" t="s">
        <v>5</v>
      </c>
      <c r="B161" s="1" t="s">
        <v>6</v>
      </c>
      <c r="C161" s="1">
        <v>12</v>
      </c>
      <c r="D161" s="1" t="s">
        <v>7</v>
      </c>
      <c r="E161" s="1" t="s">
        <v>7</v>
      </c>
      <c r="F161" s="11" t="s">
        <v>287</v>
      </c>
    </row>
    <row r="162" spans="1:6" s="2" customFormat="1" ht="15.75" customHeight="1" x14ac:dyDescent="0.5">
      <c r="A162" s="1" t="s">
        <v>42</v>
      </c>
      <c r="B162" s="1" t="s">
        <v>43</v>
      </c>
      <c r="C162" s="1">
        <v>12</v>
      </c>
      <c r="D162" s="1" t="s">
        <v>7</v>
      </c>
      <c r="E162" s="1" t="s">
        <v>7</v>
      </c>
      <c r="F162" s="11" t="s">
        <v>759</v>
      </c>
    </row>
    <row r="163" spans="1:6" s="2" customFormat="1" ht="15.75" customHeight="1" x14ac:dyDescent="0.5">
      <c r="A163" s="1" t="s">
        <v>56</v>
      </c>
      <c r="B163" s="1" t="s">
        <v>57</v>
      </c>
      <c r="C163" s="1">
        <v>12</v>
      </c>
      <c r="D163" s="1" t="s">
        <v>7</v>
      </c>
      <c r="E163" s="1" t="s">
        <v>7</v>
      </c>
      <c r="F163" s="11" t="s">
        <v>477</v>
      </c>
    </row>
    <row r="164" spans="1:6" s="2" customFormat="1" ht="15.75" customHeight="1" x14ac:dyDescent="0.5">
      <c r="A164" s="1" t="s">
        <v>66</v>
      </c>
      <c r="B164" s="1" t="s">
        <v>67</v>
      </c>
      <c r="C164" s="1">
        <v>12</v>
      </c>
      <c r="D164" s="1" t="s">
        <v>7</v>
      </c>
      <c r="E164" s="1" t="s">
        <v>7</v>
      </c>
      <c r="F164" s="11" t="s">
        <v>477</v>
      </c>
    </row>
    <row r="165" spans="1:6" s="2" customFormat="1" ht="15.75" customHeight="1" x14ac:dyDescent="0.5">
      <c r="A165" s="1" t="s">
        <v>74</v>
      </c>
      <c r="B165" s="1" t="s">
        <v>75</v>
      </c>
      <c r="C165" s="1">
        <v>12</v>
      </c>
      <c r="D165" s="1" t="s">
        <v>7</v>
      </c>
      <c r="E165" s="1" t="s">
        <v>7</v>
      </c>
      <c r="F165" s="11" t="s">
        <v>763</v>
      </c>
    </row>
    <row r="166" spans="1:6" s="2" customFormat="1" ht="15.75" customHeight="1" x14ac:dyDescent="0.5">
      <c r="A166" s="1" t="s">
        <v>136</v>
      </c>
      <c r="B166" s="1" t="s">
        <v>137</v>
      </c>
      <c r="C166" s="1">
        <v>12</v>
      </c>
      <c r="D166" s="1" t="s">
        <v>7</v>
      </c>
      <c r="E166" s="1" t="s">
        <v>7</v>
      </c>
      <c r="F166" s="11" t="s">
        <v>759</v>
      </c>
    </row>
    <row r="167" spans="1:6" s="2" customFormat="1" ht="15.75" customHeight="1" x14ac:dyDescent="0.5">
      <c r="A167" s="1" t="s">
        <v>142</v>
      </c>
      <c r="B167" s="1" t="s">
        <v>143</v>
      </c>
      <c r="C167" s="1">
        <v>12</v>
      </c>
      <c r="D167" s="1" t="s">
        <v>7</v>
      </c>
      <c r="E167" s="1" t="s">
        <v>7</v>
      </c>
      <c r="F167" s="11" t="s">
        <v>477</v>
      </c>
    </row>
    <row r="168" spans="1:6" s="2" customFormat="1" ht="15.75" customHeight="1" x14ac:dyDescent="0.5">
      <c r="A168" s="1" t="s">
        <v>182</v>
      </c>
      <c r="B168" s="1" t="s">
        <v>183</v>
      </c>
      <c r="C168" s="1">
        <v>12</v>
      </c>
      <c r="D168" s="1" t="s">
        <v>7</v>
      </c>
      <c r="E168" s="1" t="s">
        <v>7</v>
      </c>
      <c r="F168" s="11" t="s">
        <v>183</v>
      </c>
    </row>
    <row r="169" spans="1:6" s="2" customFormat="1" ht="15.75" customHeight="1" x14ac:dyDescent="0.5">
      <c r="A169" s="1" t="s">
        <v>204</v>
      </c>
      <c r="B169" s="1" t="s">
        <v>205</v>
      </c>
      <c r="C169" s="1">
        <v>12</v>
      </c>
      <c r="D169" s="1" t="s">
        <v>7</v>
      </c>
      <c r="E169" s="1" t="s">
        <v>7</v>
      </c>
      <c r="F169" s="11" t="s">
        <v>759</v>
      </c>
    </row>
    <row r="170" spans="1:6" s="2" customFormat="1" ht="15.75" customHeight="1" x14ac:dyDescent="0.5">
      <c r="A170" s="1" t="s">
        <v>206</v>
      </c>
      <c r="B170" s="1" t="s">
        <v>207</v>
      </c>
      <c r="C170" s="1">
        <v>12</v>
      </c>
      <c r="D170" s="1" t="s">
        <v>7</v>
      </c>
      <c r="E170" s="1" t="s">
        <v>7</v>
      </c>
      <c r="F170" s="11" t="s">
        <v>759</v>
      </c>
    </row>
    <row r="171" spans="1:6" s="2" customFormat="1" ht="15.75" customHeight="1" x14ac:dyDescent="0.5">
      <c r="A171" s="1" t="s">
        <v>214</v>
      </c>
      <c r="B171" s="1" t="s">
        <v>215</v>
      </c>
      <c r="C171" s="1">
        <v>12</v>
      </c>
      <c r="D171" s="1" t="s">
        <v>7</v>
      </c>
      <c r="E171" s="1" t="s">
        <v>7</v>
      </c>
      <c r="F171" s="11" t="s">
        <v>763</v>
      </c>
    </row>
    <row r="172" spans="1:6" s="2" customFormat="1" ht="15.75" customHeight="1" x14ac:dyDescent="0.5">
      <c r="A172" s="1" t="s">
        <v>238</v>
      </c>
      <c r="B172" s="1" t="s">
        <v>239</v>
      </c>
      <c r="C172" s="1">
        <v>12</v>
      </c>
      <c r="D172" s="1" t="s">
        <v>7</v>
      </c>
      <c r="E172" s="1" t="s">
        <v>7</v>
      </c>
      <c r="F172" s="11" t="s">
        <v>477</v>
      </c>
    </row>
    <row r="173" spans="1:6" s="2" customFormat="1" ht="15.75" customHeight="1" x14ac:dyDescent="0.5">
      <c r="A173" s="1" t="s">
        <v>240</v>
      </c>
      <c r="B173" s="1" t="s">
        <v>241</v>
      </c>
      <c r="C173" s="1">
        <v>12</v>
      </c>
      <c r="D173" s="1" t="s">
        <v>7</v>
      </c>
      <c r="E173" s="1" t="s">
        <v>7</v>
      </c>
      <c r="F173" s="11" t="s">
        <v>477</v>
      </c>
    </row>
    <row r="174" spans="1:6" s="2" customFormat="1" ht="15.75" customHeight="1" x14ac:dyDescent="0.5">
      <c r="A174" s="1" t="s">
        <v>254</v>
      </c>
      <c r="B174" s="1" t="s">
        <v>255</v>
      </c>
      <c r="C174" s="1">
        <v>12</v>
      </c>
      <c r="D174" s="1" t="s">
        <v>7</v>
      </c>
      <c r="E174" s="1" t="s">
        <v>7</v>
      </c>
      <c r="F174" s="11" t="s">
        <v>763</v>
      </c>
    </row>
    <row r="175" spans="1:6" s="2" customFormat="1" ht="15.75" customHeight="1" x14ac:dyDescent="0.5">
      <c r="A175" s="1" t="s">
        <v>262</v>
      </c>
      <c r="B175" s="1" t="s">
        <v>263</v>
      </c>
      <c r="C175" s="1">
        <v>12</v>
      </c>
      <c r="D175" s="1" t="s">
        <v>7</v>
      </c>
      <c r="E175" s="1" t="s">
        <v>7</v>
      </c>
      <c r="F175" s="11" t="s">
        <v>759</v>
      </c>
    </row>
    <row r="176" spans="1:6" s="2" customFormat="1" ht="15.75" customHeight="1" x14ac:dyDescent="0.5">
      <c r="A176" s="1" t="s">
        <v>266</v>
      </c>
      <c r="B176" s="1" t="s">
        <v>267</v>
      </c>
      <c r="C176" s="1">
        <v>12</v>
      </c>
      <c r="D176" s="1" t="s">
        <v>7</v>
      </c>
      <c r="E176" s="1" t="s">
        <v>7</v>
      </c>
      <c r="F176" s="11" t="s">
        <v>759</v>
      </c>
    </row>
    <row r="177" spans="1:6" s="2" customFormat="1" ht="15.75" customHeight="1" x14ac:dyDescent="0.5">
      <c r="A177" s="1" t="s">
        <v>272</v>
      </c>
      <c r="B177" s="1" t="s">
        <v>273</v>
      </c>
      <c r="C177" s="1">
        <v>12</v>
      </c>
      <c r="D177" s="1" t="s">
        <v>7</v>
      </c>
      <c r="E177" s="1" t="s">
        <v>7</v>
      </c>
      <c r="F177" s="11" t="s">
        <v>477</v>
      </c>
    </row>
    <row r="178" spans="1:6" s="2" customFormat="1" ht="15.75" customHeight="1" x14ac:dyDescent="0.5">
      <c r="A178" s="1" t="s">
        <v>286</v>
      </c>
      <c r="B178" s="1" t="s">
        <v>287</v>
      </c>
      <c r="C178" s="1">
        <v>12</v>
      </c>
      <c r="D178" s="1" t="s">
        <v>7</v>
      </c>
      <c r="E178" s="1" t="s">
        <v>7</v>
      </c>
      <c r="F178" s="11" t="s">
        <v>287</v>
      </c>
    </row>
    <row r="179" spans="1:6" s="2" customFormat="1" ht="15.75" customHeight="1" x14ac:dyDescent="0.5">
      <c r="A179" s="1" t="s">
        <v>290</v>
      </c>
      <c r="B179" s="1" t="s">
        <v>291</v>
      </c>
      <c r="C179" s="1">
        <v>12</v>
      </c>
      <c r="D179" s="1" t="s">
        <v>7</v>
      </c>
      <c r="E179" s="1" t="s">
        <v>7</v>
      </c>
      <c r="F179" s="11" t="s">
        <v>759</v>
      </c>
    </row>
    <row r="180" spans="1:6" s="2" customFormat="1" ht="15.75" customHeight="1" x14ac:dyDescent="0.5">
      <c r="A180" s="1" t="s">
        <v>296</v>
      </c>
      <c r="B180" s="1" t="s">
        <v>297</v>
      </c>
      <c r="C180" s="1">
        <v>12</v>
      </c>
      <c r="D180" s="1" t="s">
        <v>7</v>
      </c>
      <c r="E180" s="1" t="s">
        <v>7</v>
      </c>
      <c r="F180" s="11" t="s">
        <v>759</v>
      </c>
    </row>
    <row r="181" spans="1:6" s="2" customFormat="1" ht="15.75" customHeight="1" x14ac:dyDescent="0.5">
      <c r="A181" s="1" t="s">
        <v>313</v>
      </c>
      <c r="B181" s="1" t="s">
        <v>314</v>
      </c>
      <c r="C181" s="1">
        <v>12</v>
      </c>
      <c r="D181" s="1" t="s">
        <v>7</v>
      </c>
      <c r="E181" s="1" t="s">
        <v>7</v>
      </c>
      <c r="F181" s="11" t="s">
        <v>759</v>
      </c>
    </row>
    <row r="182" spans="1:6" s="2" customFormat="1" ht="15.75" customHeight="1" x14ac:dyDescent="0.5">
      <c r="A182" s="1" t="s">
        <v>333</v>
      </c>
      <c r="B182" s="1" t="s">
        <v>334</v>
      </c>
      <c r="C182" s="1">
        <v>12</v>
      </c>
      <c r="D182" s="1" t="s">
        <v>7</v>
      </c>
      <c r="E182" s="1" t="s">
        <v>7</v>
      </c>
      <c r="F182" s="11" t="s">
        <v>759</v>
      </c>
    </row>
    <row r="183" spans="1:6" s="2" customFormat="1" ht="15.75" customHeight="1" x14ac:dyDescent="0.5">
      <c r="A183" s="1" t="s">
        <v>341</v>
      </c>
      <c r="B183" s="1" t="s">
        <v>342</v>
      </c>
      <c r="C183" s="1">
        <v>12</v>
      </c>
      <c r="D183" s="1" t="s">
        <v>7</v>
      </c>
      <c r="E183" s="1" t="s">
        <v>7</v>
      </c>
      <c r="F183" s="11" t="s">
        <v>477</v>
      </c>
    </row>
    <row r="184" spans="1:6" s="2" customFormat="1" ht="15.75" customHeight="1" x14ac:dyDescent="0.5">
      <c r="A184" s="1" t="s">
        <v>365</v>
      </c>
      <c r="B184" s="1" t="s">
        <v>366</v>
      </c>
      <c r="C184" s="1">
        <v>12</v>
      </c>
      <c r="D184" s="1" t="s">
        <v>7</v>
      </c>
      <c r="E184" s="1" t="s">
        <v>7</v>
      </c>
      <c r="F184" s="11" t="s">
        <v>477</v>
      </c>
    </row>
    <row r="185" spans="1:6" s="2" customFormat="1" ht="15.75" customHeight="1" x14ac:dyDescent="0.5">
      <c r="A185" s="1" t="s">
        <v>367</v>
      </c>
      <c r="B185" s="1" t="s">
        <v>368</v>
      </c>
      <c r="C185" s="1">
        <v>12</v>
      </c>
      <c r="D185" s="1" t="s">
        <v>7</v>
      </c>
      <c r="E185" s="1" t="s">
        <v>7</v>
      </c>
      <c r="F185" s="11" t="s">
        <v>759</v>
      </c>
    </row>
    <row r="186" spans="1:6" s="2" customFormat="1" ht="15.75" customHeight="1" x14ac:dyDescent="0.5">
      <c r="A186" s="1" t="s">
        <v>371</v>
      </c>
      <c r="B186" s="1" t="s">
        <v>372</v>
      </c>
      <c r="C186" s="1">
        <v>12</v>
      </c>
      <c r="D186" s="1" t="s">
        <v>7</v>
      </c>
      <c r="E186" s="1" t="s">
        <v>7</v>
      </c>
      <c r="F186" s="11" t="s">
        <v>759</v>
      </c>
    </row>
    <row r="187" spans="1:6" s="2" customFormat="1" ht="15.75" customHeight="1" x14ac:dyDescent="0.5">
      <c r="A187" s="1" t="s">
        <v>395</v>
      </c>
      <c r="B187" s="1" t="s">
        <v>396</v>
      </c>
      <c r="C187" s="1">
        <v>12</v>
      </c>
      <c r="D187" s="1" t="s">
        <v>7</v>
      </c>
      <c r="E187" s="1" t="s">
        <v>7</v>
      </c>
      <c r="F187" s="11" t="s">
        <v>759</v>
      </c>
    </row>
    <row r="188" spans="1:6" s="2" customFormat="1" ht="15.75" customHeight="1" x14ac:dyDescent="0.5">
      <c r="A188" s="1" t="s">
        <v>399</v>
      </c>
      <c r="B188" s="1" t="s">
        <v>400</v>
      </c>
      <c r="C188" s="1">
        <v>12</v>
      </c>
      <c r="D188" s="1" t="s">
        <v>7</v>
      </c>
      <c r="E188" s="1" t="s">
        <v>7</v>
      </c>
      <c r="F188" s="11" t="s">
        <v>763</v>
      </c>
    </row>
    <row r="189" spans="1:6" s="2" customFormat="1" ht="15.75" customHeight="1" x14ac:dyDescent="0.5">
      <c r="A189" s="1" t="s">
        <v>28</v>
      </c>
      <c r="B189" s="1" t="s">
        <v>29</v>
      </c>
      <c r="C189" s="1">
        <v>11</v>
      </c>
      <c r="D189" s="1" t="s">
        <v>30</v>
      </c>
      <c r="E189" s="1" t="s">
        <v>31</v>
      </c>
      <c r="F189" s="11" t="s">
        <v>755</v>
      </c>
    </row>
    <row r="190" spans="1:6" s="2" customFormat="1" ht="15.75" customHeight="1" x14ac:dyDescent="0.5">
      <c r="A190" s="1" t="s">
        <v>78</v>
      </c>
      <c r="B190" s="1" t="s">
        <v>79</v>
      </c>
      <c r="C190" s="1">
        <v>11</v>
      </c>
      <c r="D190" s="1" t="s">
        <v>30</v>
      </c>
      <c r="E190" s="1" t="s">
        <v>31</v>
      </c>
      <c r="F190" s="11" t="s">
        <v>79</v>
      </c>
    </row>
    <row r="191" spans="1:6" s="2" customFormat="1" ht="15.75" customHeight="1" x14ac:dyDescent="0.5">
      <c r="A191" s="1" t="s">
        <v>174</v>
      </c>
      <c r="B191" s="1" t="s">
        <v>175</v>
      </c>
      <c r="C191" s="1">
        <v>11</v>
      </c>
      <c r="D191" s="1" t="s">
        <v>30</v>
      </c>
      <c r="E191" s="1" t="s">
        <v>31</v>
      </c>
      <c r="F191" s="11" t="s">
        <v>91</v>
      </c>
    </row>
    <row r="192" spans="1:6" s="2" customFormat="1" ht="15.75" customHeight="1" x14ac:dyDescent="0.5">
      <c r="A192" s="1" t="s">
        <v>208</v>
      </c>
      <c r="B192" s="1" t="s">
        <v>209</v>
      </c>
      <c r="C192" s="1">
        <v>11</v>
      </c>
      <c r="D192" s="1" t="s">
        <v>30</v>
      </c>
      <c r="E192" s="1" t="s">
        <v>31</v>
      </c>
      <c r="F192" s="11" t="s">
        <v>209</v>
      </c>
    </row>
    <row r="193" spans="1:6" s="2" customFormat="1" ht="15.75" customHeight="1" x14ac:dyDescent="0.5">
      <c r="A193" s="1" t="s">
        <v>230</v>
      </c>
      <c r="B193" s="1" t="s">
        <v>231</v>
      </c>
      <c r="C193" s="1">
        <v>11</v>
      </c>
      <c r="D193" s="1" t="s">
        <v>30</v>
      </c>
      <c r="E193" s="1" t="s">
        <v>31</v>
      </c>
      <c r="F193" s="11" t="s">
        <v>91</v>
      </c>
    </row>
    <row r="194" spans="1:6" s="2" customFormat="1" ht="15.75" customHeight="1" x14ac:dyDescent="0.5">
      <c r="A194" s="1" t="s">
        <v>274</v>
      </c>
      <c r="B194" s="1" t="s">
        <v>275</v>
      </c>
      <c r="C194" s="1">
        <v>11</v>
      </c>
      <c r="D194" s="1" t="s">
        <v>30</v>
      </c>
      <c r="E194" s="1" t="s">
        <v>31</v>
      </c>
      <c r="F194" s="11" t="s">
        <v>755</v>
      </c>
    </row>
    <row r="195" spans="1:6" s="2" customFormat="1" ht="15.75" customHeight="1" x14ac:dyDescent="0.5">
      <c r="A195" s="1" t="s">
        <v>327</v>
      </c>
      <c r="B195" s="1" t="s">
        <v>328</v>
      </c>
      <c r="C195" s="1">
        <v>11</v>
      </c>
      <c r="D195" s="1" t="s">
        <v>30</v>
      </c>
      <c r="E195" s="1" t="s">
        <v>31</v>
      </c>
      <c r="F195" s="11" t="s">
        <v>477</v>
      </c>
    </row>
    <row r="196" spans="1:6" s="2" customFormat="1" ht="15.75" customHeight="1" x14ac:dyDescent="0.5">
      <c r="A196" s="1" t="s">
        <v>308</v>
      </c>
      <c r="B196" s="1" t="s">
        <v>309</v>
      </c>
      <c r="C196" s="1">
        <v>4</v>
      </c>
      <c r="D196" s="1" t="s">
        <v>310</v>
      </c>
      <c r="E196" s="1" t="s">
        <v>310</v>
      </c>
      <c r="F196" s="11" t="s">
        <v>309</v>
      </c>
    </row>
    <row r="197" spans="1:6" s="2" customFormat="1" ht="15.75" customHeight="1" x14ac:dyDescent="0.5">
      <c r="A197" s="1" t="s">
        <v>14</v>
      </c>
      <c r="B197" s="1" t="s">
        <v>15</v>
      </c>
      <c r="C197" s="1">
        <v>1</v>
      </c>
      <c r="D197" s="1" t="s">
        <v>16</v>
      </c>
      <c r="E197" s="19" t="s">
        <v>16</v>
      </c>
      <c r="F197" s="11" t="s">
        <v>390</v>
      </c>
    </row>
    <row r="198" spans="1:6" s="2" customFormat="1" ht="15.75" customHeight="1" x14ac:dyDescent="0.5">
      <c r="A198" s="1" t="s">
        <v>160</v>
      </c>
      <c r="B198" s="1" t="s">
        <v>161</v>
      </c>
      <c r="C198" s="1">
        <v>1</v>
      </c>
      <c r="D198" s="1" t="s">
        <v>16</v>
      </c>
      <c r="E198" s="19" t="s">
        <v>16</v>
      </c>
      <c r="F198" s="11" t="s">
        <v>390</v>
      </c>
    </row>
    <row r="199" spans="1:6" s="2" customFormat="1" ht="15.75" customHeight="1" x14ac:dyDescent="0.5">
      <c r="A199" s="1" t="s">
        <v>389</v>
      </c>
      <c r="B199" s="1" t="s">
        <v>390</v>
      </c>
      <c r="C199" s="1">
        <v>1</v>
      </c>
      <c r="D199" s="1" t="s">
        <v>16</v>
      </c>
      <c r="E199" s="19" t="s">
        <v>16</v>
      </c>
      <c r="F199" s="11" t="s">
        <v>390</v>
      </c>
    </row>
    <row r="200" spans="1:6" s="2" customFormat="1" ht="15.75" customHeight="1" x14ac:dyDescent="0.5">
      <c r="A200" s="1"/>
      <c r="B200" s="1"/>
      <c r="C200" s="1"/>
      <c r="D200" s="1"/>
      <c r="E200" s="1"/>
      <c r="F200" s="11"/>
    </row>
    <row r="201" spans="1:6" s="2" customFormat="1" ht="15.75" customHeight="1" x14ac:dyDescent="0.5">
      <c r="A201" s="1"/>
      <c r="B201" s="1"/>
      <c r="C201" s="1"/>
      <c r="D201" s="1"/>
      <c r="E201" s="1"/>
      <c r="F201" s="11"/>
    </row>
  </sheetData>
  <sortState xmlns:xlrd2="http://schemas.microsoft.com/office/spreadsheetml/2017/richdata2" ref="A2:F201">
    <sortCondition ref="D2:D201"/>
  </sortState>
  <mergeCells count="10">
    <mergeCell ref="O33:O36"/>
    <mergeCell ref="L29:L30"/>
    <mergeCell ref="P6:T6"/>
    <mergeCell ref="P21:T21"/>
    <mergeCell ref="O29:O32"/>
    <mergeCell ref="O47:O48"/>
    <mergeCell ref="O49:O52"/>
    <mergeCell ref="O53:O55"/>
    <mergeCell ref="O37:O41"/>
    <mergeCell ref="O42:O4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A6AC2-1FCE-4A00-BB69-1657ACE9CB21}">
  <dimension ref="A1:AD104"/>
  <sheetViews>
    <sheetView topLeftCell="A25" zoomScaleNormal="100" workbookViewId="0">
      <selection activeCell="M34" sqref="M34"/>
    </sheetView>
  </sheetViews>
  <sheetFormatPr defaultRowHeight="14.4" x14ac:dyDescent="0.55000000000000004"/>
  <cols>
    <col min="2" max="2" width="18.3671875" bestFit="1" customWidth="1"/>
    <col min="3" max="3" width="21.1015625" bestFit="1" customWidth="1"/>
    <col min="4" max="4" width="19.26171875" customWidth="1"/>
    <col min="5" max="5" width="12.3125" bestFit="1" customWidth="1"/>
    <col min="8" max="8" width="12.05078125" customWidth="1"/>
  </cols>
  <sheetData>
    <row r="1" spans="2:15" x14ac:dyDescent="0.55000000000000004">
      <c r="B1" s="47"/>
      <c r="C1" s="32"/>
      <c r="D1" s="48"/>
      <c r="E1" s="48"/>
      <c r="F1" s="48" t="s">
        <v>415</v>
      </c>
      <c r="G1" s="48"/>
      <c r="H1" s="48" t="s">
        <v>416</v>
      </c>
      <c r="I1" s="48"/>
      <c r="J1" s="48" t="s">
        <v>417</v>
      </c>
      <c r="K1" s="48"/>
      <c r="L1" s="48" t="s">
        <v>418</v>
      </c>
      <c r="M1" s="48"/>
      <c r="N1" s="48" t="s">
        <v>419</v>
      </c>
      <c r="O1" s="49"/>
    </row>
    <row r="2" spans="2:15" ht="14.7" x14ac:dyDescent="0.6">
      <c r="B2" s="34"/>
      <c r="C2" s="35"/>
      <c r="D2" s="50" t="s">
        <v>411</v>
      </c>
      <c r="E2" s="50" t="s">
        <v>413</v>
      </c>
      <c r="F2" s="50" t="s">
        <v>420</v>
      </c>
      <c r="G2" s="50" t="s">
        <v>421</v>
      </c>
      <c r="H2" s="50" t="s">
        <v>420</v>
      </c>
      <c r="I2" s="50" t="s">
        <v>421</v>
      </c>
      <c r="J2" s="50" t="s">
        <v>420</v>
      </c>
      <c r="K2" s="50" t="s">
        <v>421</v>
      </c>
      <c r="L2" s="50" t="s">
        <v>420</v>
      </c>
      <c r="M2" s="50" t="s">
        <v>421</v>
      </c>
      <c r="N2" s="50" t="s">
        <v>420</v>
      </c>
      <c r="O2" s="51" t="s">
        <v>421</v>
      </c>
    </row>
    <row r="3" spans="2:15" x14ac:dyDescent="0.55000000000000004">
      <c r="B3" s="39"/>
      <c r="C3" s="40"/>
      <c r="D3" s="52" t="s">
        <v>412</v>
      </c>
      <c r="E3" s="52" t="s">
        <v>414</v>
      </c>
      <c r="F3" s="52"/>
      <c r="G3" s="52" t="s">
        <v>422</v>
      </c>
      <c r="H3" s="52"/>
      <c r="I3" s="52" t="s">
        <v>422</v>
      </c>
      <c r="J3" s="52"/>
      <c r="K3" s="52" t="s">
        <v>422</v>
      </c>
      <c r="L3" s="52"/>
      <c r="M3" s="52" t="s">
        <v>422</v>
      </c>
      <c r="N3" s="52"/>
      <c r="O3" s="53" t="s">
        <v>422</v>
      </c>
    </row>
    <row r="4" spans="2:15" x14ac:dyDescent="0.55000000000000004">
      <c r="B4" s="42" t="s">
        <v>21</v>
      </c>
      <c r="C4" s="32"/>
      <c r="D4" s="77" t="s">
        <v>465</v>
      </c>
      <c r="E4" s="77" t="s">
        <v>473</v>
      </c>
      <c r="F4" s="77" t="s">
        <v>438</v>
      </c>
      <c r="G4" s="77">
        <v>40</v>
      </c>
      <c r="H4" s="77" t="s">
        <v>439</v>
      </c>
      <c r="I4" s="77">
        <v>75</v>
      </c>
      <c r="J4" s="77" t="s">
        <v>440</v>
      </c>
      <c r="K4" s="77">
        <v>20</v>
      </c>
      <c r="L4" s="77" t="s">
        <v>441</v>
      </c>
      <c r="M4" s="77">
        <v>40</v>
      </c>
      <c r="N4" s="77" t="s">
        <v>442</v>
      </c>
      <c r="O4" s="78">
        <v>40</v>
      </c>
    </row>
    <row r="5" spans="2:15" x14ac:dyDescent="0.55000000000000004">
      <c r="B5" s="43" t="s">
        <v>769</v>
      </c>
      <c r="C5" s="35"/>
      <c r="D5" s="79" t="s">
        <v>496</v>
      </c>
      <c r="E5" s="79" t="s">
        <v>497</v>
      </c>
      <c r="F5" s="79" t="s">
        <v>428</v>
      </c>
      <c r="G5" s="79">
        <v>20</v>
      </c>
      <c r="H5" s="79" t="s">
        <v>429</v>
      </c>
      <c r="I5" s="79">
        <v>20</v>
      </c>
      <c r="J5" s="79" t="s">
        <v>430</v>
      </c>
      <c r="K5" s="79">
        <v>20</v>
      </c>
      <c r="L5" s="79" t="s">
        <v>429</v>
      </c>
      <c r="M5" s="79">
        <v>20</v>
      </c>
      <c r="N5" s="79" t="s">
        <v>431</v>
      </c>
      <c r="O5" s="80">
        <v>20</v>
      </c>
    </row>
    <row r="6" spans="2:15" x14ac:dyDescent="0.55000000000000004">
      <c r="B6" s="43" t="s">
        <v>768</v>
      </c>
      <c r="C6" s="35"/>
      <c r="D6" s="77" t="s">
        <v>508</v>
      </c>
      <c r="E6" s="77" t="s">
        <v>430</v>
      </c>
      <c r="F6" s="77" t="s">
        <v>438</v>
      </c>
      <c r="G6" s="77">
        <v>90</v>
      </c>
      <c r="H6" s="77" t="s">
        <v>441</v>
      </c>
      <c r="I6" s="77">
        <v>125</v>
      </c>
      <c r="J6" s="77" t="s">
        <v>461</v>
      </c>
      <c r="K6" s="77">
        <v>70</v>
      </c>
      <c r="L6" s="77" t="s">
        <v>462</v>
      </c>
      <c r="M6" s="77">
        <v>90</v>
      </c>
      <c r="N6" s="77" t="s">
        <v>463</v>
      </c>
      <c r="O6" s="78">
        <v>90</v>
      </c>
    </row>
    <row r="7" spans="2:15" x14ac:dyDescent="0.55000000000000004">
      <c r="B7" s="43" t="s">
        <v>10</v>
      </c>
      <c r="C7" s="35"/>
      <c r="D7" s="81" t="s">
        <v>436</v>
      </c>
      <c r="E7" s="81" t="s">
        <v>437</v>
      </c>
      <c r="F7" s="81" t="s">
        <v>438</v>
      </c>
      <c r="G7" s="81">
        <v>40</v>
      </c>
      <c r="H7" s="81" t="s">
        <v>439</v>
      </c>
      <c r="I7" s="81">
        <v>75</v>
      </c>
      <c r="J7" s="81" t="s">
        <v>440</v>
      </c>
      <c r="K7" s="81">
        <v>20</v>
      </c>
      <c r="L7" s="81" t="s">
        <v>441</v>
      </c>
      <c r="M7" s="81">
        <v>40</v>
      </c>
      <c r="N7" s="81" t="s">
        <v>442</v>
      </c>
      <c r="O7" s="82">
        <v>40</v>
      </c>
    </row>
    <row r="8" spans="2:15" x14ac:dyDescent="0.55000000000000004">
      <c r="B8" s="43" t="s">
        <v>772</v>
      </c>
      <c r="C8" s="35"/>
      <c r="D8" s="83" t="s">
        <v>449</v>
      </c>
      <c r="E8" s="83" t="s">
        <v>450</v>
      </c>
      <c r="F8" s="83" t="s">
        <v>438</v>
      </c>
      <c r="G8" s="83">
        <v>40</v>
      </c>
      <c r="H8" s="83" t="s">
        <v>439</v>
      </c>
      <c r="I8" s="83">
        <v>75</v>
      </c>
      <c r="J8" s="83" t="s">
        <v>440</v>
      </c>
      <c r="K8" s="83">
        <v>20</v>
      </c>
      <c r="L8" s="83" t="s">
        <v>441</v>
      </c>
      <c r="M8" s="83">
        <v>40</v>
      </c>
      <c r="N8" s="83" t="s">
        <v>442</v>
      </c>
      <c r="O8" s="84">
        <v>40</v>
      </c>
    </row>
    <row r="9" spans="2:15" x14ac:dyDescent="0.55000000000000004">
      <c r="B9" s="43" t="s">
        <v>766</v>
      </c>
      <c r="C9" s="35"/>
      <c r="D9" s="77" t="s">
        <v>433</v>
      </c>
      <c r="E9" s="77" t="s">
        <v>434</v>
      </c>
      <c r="F9" s="77" t="s">
        <v>428</v>
      </c>
      <c r="G9" s="77">
        <v>20</v>
      </c>
      <c r="H9" s="77" t="s">
        <v>429</v>
      </c>
      <c r="I9" s="77">
        <v>20</v>
      </c>
      <c r="J9" s="77" t="s">
        <v>430</v>
      </c>
      <c r="K9" s="77">
        <v>20</v>
      </c>
      <c r="L9" s="77" t="s">
        <v>429</v>
      </c>
      <c r="M9" s="77">
        <v>20</v>
      </c>
      <c r="N9" s="77" t="s">
        <v>431</v>
      </c>
      <c r="O9" s="78">
        <v>20</v>
      </c>
    </row>
    <row r="10" spans="2:15" x14ac:dyDescent="0.55000000000000004">
      <c r="B10" s="43" t="s">
        <v>773</v>
      </c>
      <c r="C10" s="35"/>
      <c r="D10" s="77" t="s">
        <v>506</v>
      </c>
      <c r="E10" s="77" t="s">
        <v>507</v>
      </c>
      <c r="F10" s="77" t="s">
        <v>438</v>
      </c>
      <c r="G10" s="77">
        <v>40</v>
      </c>
      <c r="H10" s="77" t="s">
        <v>439</v>
      </c>
      <c r="I10" s="77">
        <v>75</v>
      </c>
      <c r="J10" s="77" t="s">
        <v>440</v>
      </c>
      <c r="K10" s="77">
        <v>20</v>
      </c>
      <c r="L10" s="77" t="s">
        <v>441</v>
      </c>
      <c r="M10" s="77">
        <v>40</v>
      </c>
      <c r="N10" s="77" t="s">
        <v>442</v>
      </c>
      <c r="O10" s="78">
        <v>40</v>
      </c>
    </row>
    <row r="11" spans="2:15" x14ac:dyDescent="0.55000000000000004">
      <c r="B11" s="43" t="s">
        <v>390</v>
      </c>
      <c r="C11" s="35"/>
      <c r="D11" s="85" t="s">
        <v>423</v>
      </c>
      <c r="E11" s="85" t="s">
        <v>424</v>
      </c>
      <c r="F11" s="85"/>
      <c r="G11" s="85"/>
      <c r="H11" s="85"/>
      <c r="I11" s="85"/>
      <c r="J11" s="85"/>
      <c r="K11" s="85"/>
      <c r="L11" s="85"/>
      <c r="M11" s="85"/>
      <c r="N11" s="85"/>
      <c r="O11" s="86"/>
    </row>
    <row r="12" spans="2:15" x14ac:dyDescent="0.55000000000000004">
      <c r="B12" s="43" t="s">
        <v>625</v>
      </c>
      <c r="C12" s="35"/>
      <c r="D12" s="79" t="s">
        <v>457</v>
      </c>
      <c r="E12" s="79" t="s">
        <v>458</v>
      </c>
      <c r="F12" s="79" t="s">
        <v>438</v>
      </c>
      <c r="G12" s="79">
        <v>40</v>
      </c>
      <c r="H12" s="79" t="s">
        <v>439</v>
      </c>
      <c r="I12" s="79">
        <v>75</v>
      </c>
      <c r="J12" s="79" t="s">
        <v>440</v>
      </c>
      <c r="K12" s="79">
        <v>20</v>
      </c>
      <c r="L12" s="79" t="s">
        <v>441</v>
      </c>
      <c r="M12" s="79">
        <v>40</v>
      </c>
      <c r="N12" s="79" t="s">
        <v>442</v>
      </c>
      <c r="O12" s="80">
        <v>40</v>
      </c>
    </row>
    <row r="13" spans="2:15" x14ac:dyDescent="0.55000000000000004">
      <c r="B13" s="43" t="s">
        <v>309</v>
      </c>
      <c r="C13" s="35"/>
      <c r="D13" s="85" t="s">
        <v>446</v>
      </c>
      <c r="E13" s="85" t="s">
        <v>447</v>
      </c>
      <c r="F13" s="85" t="s">
        <v>438</v>
      </c>
      <c r="G13" s="85">
        <v>40</v>
      </c>
      <c r="H13" s="85" t="s">
        <v>439</v>
      </c>
      <c r="I13" s="85">
        <v>75</v>
      </c>
      <c r="J13" s="85" t="s">
        <v>440</v>
      </c>
      <c r="K13" s="85">
        <v>20</v>
      </c>
      <c r="L13" s="85" t="s">
        <v>441</v>
      </c>
      <c r="M13" s="85">
        <v>40</v>
      </c>
      <c r="N13" s="85" t="s">
        <v>442</v>
      </c>
      <c r="O13" s="86">
        <v>40</v>
      </c>
    </row>
    <row r="14" spans="2:15" x14ac:dyDescent="0.55000000000000004">
      <c r="B14" s="43" t="s">
        <v>197</v>
      </c>
      <c r="C14" s="35"/>
      <c r="D14" s="79" t="s">
        <v>426</v>
      </c>
      <c r="E14" s="79" t="s">
        <v>427</v>
      </c>
      <c r="F14" s="79" t="s">
        <v>428</v>
      </c>
      <c r="G14" s="79">
        <v>10</v>
      </c>
      <c r="H14" s="79" t="s">
        <v>429</v>
      </c>
      <c r="I14" s="79">
        <v>10</v>
      </c>
      <c r="J14" s="79" t="s">
        <v>430</v>
      </c>
      <c r="K14" s="79">
        <v>10</v>
      </c>
      <c r="L14" s="79" t="s">
        <v>429</v>
      </c>
      <c r="M14" s="79">
        <v>10</v>
      </c>
      <c r="N14" s="79" t="s">
        <v>431</v>
      </c>
      <c r="O14" s="80">
        <v>10</v>
      </c>
    </row>
    <row r="15" spans="2:15" x14ac:dyDescent="0.55000000000000004">
      <c r="B15" s="44" t="s">
        <v>774</v>
      </c>
      <c r="C15" s="40"/>
      <c r="D15" s="85" t="s">
        <v>455</v>
      </c>
      <c r="E15" s="85" t="s">
        <v>456</v>
      </c>
      <c r="F15" s="85" t="s">
        <v>438</v>
      </c>
      <c r="G15" s="85">
        <v>40</v>
      </c>
      <c r="H15" s="85" t="s">
        <v>439</v>
      </c>
      <c r="I15" s="85">
        <v>75</v>
      </c>
      <c r="J15" s="85" t="s">
        <v>440</v>
      </c>
      <c r="K15" s="85">
        <v>20</v>
      </c>
      <c r="L15" s="85" t="s">
        <v>441</v>
      </c>
      <c r="M15" s="85">
        <v>40</v>
      </c>
      <c r="N15" s="85" t="s">
        <v>442</v>
      </c>
      <c r="O15" s="86">
        <v>40</v>
      </c>
    </row>
    <row r="18" spans="2:14" x14ac:dyDescent="0.55000000000000004">
      <c r="D18" t="s">
        <v>780</v>
      </c>
    </row>
    <row r="19" spans="2:14" x14ac:dyDescent="0.55000000000000004">
      <c r="B19" s="42" t="s">
        <v>21</v>
      </c>
      <c r="C19" s="35"/>
      <c r="D19">
        <v>1.0369999999999999</v>
      </c>
      <c r="E19">
        <f>D19^(1/5)</f>
        <v>1.0072928500921008</v>
      </c>
      <c r="G19" s="77" t="s">
        <v>473</v>
      </c>
      <c r="H19" s="90">
        <f>3.7</f>
        <v>3.7</v>
      </c>
      <c r="I19">
        <f>H19/100</f>
        <v>3.7000000000000005E-2</v>
      </c>
      <c r="J19">
        <f>I19+1</f>
        <v>1.0369999999999999</v>
      </c>
      <c r="K19">
        <f>J19-1</f>
        <v>3.6999999999999922E-2</v>
      </c>
    </row>
    <row r="20" spans="2:14" x14ac:dyDescent="0.55000000000000004">
      <c r="B20" s="43" t="s">
        <v>769</v>
      </c>
      <c r="C20" s="35"/>
      <c r="D20" s="88">
        <v>1.0880000000000001</v>
      </c>
      <c r="E20">
        <f t="shared" ref="E20:E30" si="0">D20^(1/5)</f>
        <v>1.0170113015976678</v>
      </c>
      <c r="G20" s="79" t="s">
        <v>497</v>
      </c>
      <c r="H20" s="90">
        <v>8.7999999999999995E-2</v>
      </c>
      <c r="I20" s="91">
        <f>H20</f>
        <v>8.7999999999999995E-2</v>
      </c>
      <c r="J20">
        <f t="shared" ref="J20:J29" si="1">I20+1</f>
        <v>1.0880000000000001</v>
      </c>
      <c r="K20">
        <f t="shared" ref="K20:K30" si="2">J20-1</f>
        <v>8.8000000000000078E-2</v>
      </c>
    </row>
    <row r="21" spans="2:14" x14ac:dyDescent="0.55000000000000004">
      <c r="B21" s="43" t="s">
        <v>768</v>
      </c>
      <c r="C21" s="35"/>
      <c r="D21">
        <v>1.0009999999999999</v>
      </c>
      <c r="E21">
        <f t="shared" si="0"/>
        <v>1.0001999200479663</v>
      </c>
      <c r="G21" s="77" t="s">
        <v>430</v>
      </c>
      <c r="H21" s="90">
        <v>1E-3</v>
      </c>
      <c r="I21" s="91">
        <f t="shared" ref="I21:I30" si="3">H21</f>
        <v>1E-3</v>
      </c>
      <c r="J21">
        <f t="shared" si="1"/>
        <v>1.0009999999999999</v>
      </c>
      <c r="K21">
        <f t="shared" si="2"/>
        <v>9.9999999999988987E-4</v>
      </c>
    </row>
    <row r="22" spans="2:14" x14ac:dyDescent="0.55000000000000004">
      <c r="B22" s="43" t="s">
        <v>10</v>
      </c>
      <c r="C22" s="35"/>
      <c r="D22">
        <v>1.107</v>
      </c>
      <c r="E22">
        <f t="shared" si="0"/>
        <v>1.0205388077787034</v>
      </c>
      <c r="G22" s="81" t="s">
        <v>437</v>
      </c>
      <c r="H22" s="90">
        <v>0.107</v>
      </c>
      <c r="I22" s="91">
        <f t="shared" si="3"/>
        <v>0.107</v>
      </c>
      <c r="J22">
        <f t="shared" si="1"/>
        <v>1.107</v>
      </c>
      <c r="K22">
        <f t="shared" si="2"/>
        <v>0.10699999999999998</v>
      </c>
    </row>
    <row r="23" spans="2:14" x14ac:dyDescent="0.55000000000000004">
      <c r="B23" s="43" t="s">
        <v>772</v>
      </c>
      <c r="C23" s="35"/>
      <c r="D23">
        <v>1.0169999999999999</v>
      </c>
      <c r="E23">
        <f t="shared" si="0"/>
        <v>1.0033771130534657</v>
      </c>
      <c r="G23" s="83" t="s">
        <v>450</v>
      </c>
      <c r="H23" s="90">
        <v>1.7000000000000001E-2</v>
      </c>
      <c r="I23" s="91">
        <f t="shared" si="3"/>
        <v>1.7000000000000001E-2</v>
      </c>
      <c r="J23">
        <f t="shared" si="1"/>
        <v>1.0169999999999999</v>
      </c>
      <c r="K23">
        <f t="shared" si="2"/>
        <v>1.6999999999999904E-2</v>
      </c>
    </row>
    <row r="24" spans="2:14" x14ac:dyDescent="0.55000000000000004">
      <c r="B24" s="43" t="s">
        <v>766</v>
      </c>
      <c r="C24" s="35"/>
      <c r="D24">
        <v>1.0549999999999999</v>
      </c>
      <c r="E24">
        <f>D24^(1/5)</f>
        <v>1.0107656908500073</v>
      </c>
      <c r="G24" s="77" t="s">
        <v>434</v>
      </c>
      <c r="H24" s="90">
        <v>5.5E-2</v>
      </c>
      <c r="I24" s="91">
        <f t="shared" si="3"/>
        <v>5.5E-2</v>
      </c>
      <c r="J24">
        <f t="shared" si="1"/>
        <v>1.0549999999999999</v>
      </c>
      <c r="K24">
        <f t="shared" si="2"/>
        <v>5.4999999999999938E-2</v>
      </c>
    </row>
    <row r="25" spans="2:14" x14ac:dyDescent="0.55000000000000004">
      <c r="B25" s="43" t="s">
        <v>773</v>
      </c>
      <c r="C25" s="35"/>
      <c r="D25">
        <v>1.085</v>
      </c>
      <c r="E25">
        <f t="shared" si="0"/>
        <v>1.0164498301649905</v>
      </c>
      <c r="G25" s="77" t="s">
        <v>507</v>
      </c>
      <c r="H25" s="90">
        <v>8.5000000000000006E-2</v>
      </c>
      <c r="I25" s="91">
        <f t="shared" si="3"/>
        <v>8.5000000000000006E-2</v>
      </c>
      <c r="J25">
        <f t="shared" si="1"/>
        <v>1.085</v>
      </c>
      <c r="K25">
        <f t="shared" si="2"/>
        <v>8.4999999999999964E-2</v>
      </c>
    </row>
    <row r="26" spans="2:14" x14ac:dyDescent="0.55000000000000004">
      <c r="B26" s="43" t="s">
        <v>390</v>
      </c>
      <c r="C26" s="35"/>
      <c r="D26">
        <v>1.115</v>
      </c>
      <c r="E26">
        <f t="shared" si="0"/>
        <v>1.0220095958083719</v>
      </c>
      <c r="G26" s="85" t="s">
        <v>424</v>
      </c>
      <c r="H26" s="90">
        <v>0.115</v>
      </c>
      <c r="I26" s="91">
        <f t="shared" si="3"/>
        <v>0.115</v>
      </c>
      <c r="J26">
        <f t="shared" si="1"/>
        <v>1.115</v>
      </c>
      <c r="K26">
        <f t="shared" si="2"/>
        <v>0.11499999999999999</v>
      </c>
    </row>
    <row r="27" spans="2:14" x14ac:dyDescent="0.55000000000000004">
      <c r="B27" s="43" t="s">
        <v>625</v>
      </c>
      <c r="C27" s="35"/>
      <c r="D27">
        <v>1.177</v>
      </c>
      <c r="E27">
        <f t="shared" si="0"/>
        <v>1.0331307607856071</v>
      </c>
      <c r="G27" s="79" t="s">
        <v>458</v>
      </c>
      <c r="H27" s="90">
        <v>0.17699999999999999</v>
      </c>
      <c r="I27" s="91">
        <f t="shared" si="3"/>
        <v>0.17699999999999999</v>
      </c>
      <c r="J27">
        <f t="shared" si="1"/>
        <v>1.177</v>
      </c>
      <c r="K27">
        <f t="shared" si="2"/>
        <v>0.17700000000000005</v>
      </c>
    </row>
    <row r="28" spans="2:14" x14ac:dyDescent="0.55000000000000004">
      <c r="B28" s="43" t="s">
        <v>309</v>
      </c>
      <c r="C28" s="35"/>
      <c r="D28">
        <v>1.052</v>
      </c>
      <c r="E28">
        <f t="shared" si="0"/>
        <v>1.0101901928353687</v>
      </c>
      <c r="G28" s="85" t="s">
        <v>447</v>
      </c>
      <c r="H28" s="90">
        <v>5.1999999999999998E-2</v>
      </c>
      <c r="I28" s="91">
        <f t="shared" si="3"/>
        <v>5.1999999999999998E-2</v>
      </c>
      <c r="J28">
        <f t="shared" si="1"/>
        <v>1.052</v>
      </c>
      <c r="K28">
        <f t="shared" si="2"/>
        <v>5.2000000000000046E-2</v>
      </c>
    </row>
    <row r="29" spans="2:14" x14ac:dyDescent="0.55000000000000004">
      <c r="B29" s="43" t="s">
        <v>197</v>
      </c>
      <c r="C29" s="35"/>
      <c r="D29">
        <v>1.103</v>
      </c>
      <c r="E29">
        <f t="shared" si="0"/>
        <v>1.0198002227400031</v>
      </c>
      <c r="G29" s="79" t="s">
        <v>427</v>
      </c>
      <c r="H29" s="90">
        <v>0.10299999999999999</v>
      </c>
      <c r="I29" s="91">
        <f t="shared" si="3"/>
        <v>0.10299999999999999</v>
      </c>
      <c r="J29">
        <f t="shared" si="1"/>
        <v>1.103</v>
      </c>
      <c r="K29">
        <f t="shared" si="2"/>
        <v>0.10299999999999998</v>
      </c>
    </row>
    <row r="30" spans="2:14" x14ac:dyDescent="0.55000000000000004">
      <c r="B30" s="44" t="s">
        <v>774</v>
      </c>
      <c r="C30" s="35"/>
      <c r="D30">
        <v>1.202</v>
      </c>
      <c r="E30">
        <f t="shared" si="0"/>
        <v>1.0374827715216801</v>
      </c>
      <c r="G30" s="85" t="s">
        <v>456</v>
      </c>
      <c r="H30" s="90">
        <v>0.20200000000000001</v>
      </c>
      <c r="I30" s="91">
        <f t="shared" si="3"/>
        <v>0.20200000000000001</v>
      </c>
      <c r="J30">
        <f>I30+1</f>
        <v>1.202</v>
      </c>
      <c r="K30">
        <f t="shared" si="2"/>
        <v>0.20199999999999996</v>
      </c>
    </row>
    <row r="31" spans="2:14" x14ac:dyDescent="0.55000000000000004">
      <c r="E31" s="48" t="s">
        <v>415</v>
      </c>
      <c r="F31" s="48"/>
      <c r="G31" s="48" t="s">
        <v>416</v>
      </c>
      <c r="H31" s="48"/>
      <c r="I31" s="48" t="s">
        <v>417</v>
      </c>
      <c r="J31" s="48"/>
      <c r="K31" s="48" t="s">
        <v>418</v>
      </c>
      <c r="L31" s="48"/>
      <c r="M31" s="48" t="s">
        <v>419</v>
      </c>
      <c r="N31" s="49"/>
    </row>
    <row r="32" spans="2:14" x14ac:dyDescent="0.55000000000000004">
      <c r="D32" s="75" t="s">
        <v>781</v>
      </c>
      <c r="E32" s="72" t="s">
        <v>420</v>
      </c>
      <c r="F32" s="72" t="s">
        <v>421</v>
      </c>
      <c r="G32" s="72" t="s">
        <v>420</v>
      </c>
      <c r="H32" s="72" t="s">
        <v>421</v>
      </c>
      <c r="I32" s="72" t="s">
        <v>420</v>
      </c>
      <c r="J32" s="72" t="s">
        <v>421</v>
      </c>
      <c r="K32" s="72" t="s">
        <v>420</v>
      </c>
      <c r="L32" s="72" t="s">
        <v>421</v>
      </c>
      <c r="M32" s="72" t="s">
        <v>420</v>
      </c>
      <c r="N32" s="73" t="s">
        <v>421</v>
      </c>
    </row>
    <row r="33" spans="2:14" x14ac:dyDescent="0.55000000000000004">
      <c r="B33" s="87" t="s">
        <v>16</v>
      </c>
      <c r="C33" s="87" t="s">
        <v>16</v>
      </c>
      <c r="D33" s="69">
        <v>1.0220095958083719</v>
      </c>
      <c r="E33" s="48"/>
      <c r="F33" s="48"/>
      <c r="G33" s="48"/>
      <c r="H33" s="48"/>
      <c r="I33" s="48"/>
      <c r="J33" s="48"/>
      <c r="K33" s="48"/>
      <c r="L33" s="48"/>
      <c r="M33" s="48"/>
      <c r="N33" s="49"/>
    </row>
    <row r="34" spans="2:14" x14ac:dyDescent="0.55000000000000004">
      <c r="B34" s="87" t="s">
        <v>776</v>
      </c>
      <c r="C34" s="87" t="s">
        <v>776</v>
      </c>
      <c r="D34" s="62">
        <v>1.0107656908500073</v>
      </c>
      <c r="E34" s="50" t="s">
        <v>428</v>
      </c>
      <c r="F34" s="50">
        <v>20</v>
      </c>
      <c r="G34" s="50" t="s">
        <v>429</v>
      </c>
      <c r="H34" s="50">
        <v>20</v>
      </c>
      <c r="I34" s="50" t="s">
        <v>430</v>
      </c>
      <c r="J34" s="50">
        <v>20</v>
      </c>
      <c r="K34" s="50" t="s">
        <v>429</v>
      </c>
      <c r="L34" s="50">
        <v>20</v>
      </c>
      <c r="M34" s="50" t="s">
        <v>431</v>
      </c>
      <c r="N34" s="51">
        <v>20</v>
      </c>
    </row>
    <row r="35" spans="2:14" x14ac:dyDescent="0.55000000000000004">
      <c r="B35" s="87" t="s">
        <v>196</v>
      </c>
      <c r="C35" s="87" t="s">
        <v>196</v>
      </c>
      <c r="D35" s="62">
        <v>1.0198002227400031</v>
      </c>
      <c r="E35" s="50" t="s">
        <v>428</v>
      </c>
      <c r="F35" s="50">
        <v>10</v>
      </c>
      <c r="G35" s="50" t="s">
        <v>429</v>
      </c>
      <c r="H35" s="50">
        <v>10</v>
      </c>
      <c r="I35" s="50" t="s">
        <v>430</v>
      </c>
      <c r="J35" s="50">
        <v>10</v>
      </c>
      <c r="K35" s="50" t="s">
        <v>429</v>
      </c>
      <c r="L35" s="50">
        <v>10</v>
      </c>
      <c r="M35" s="50" t="s">
        <v>431</v>
      </c>
      <c r="N35" s="51">
        <v>10</v>
      </c>
    </row>
    <row r="36" spans="2:14" x14ac:dyDescent="0.55000000000000004">
      <c r="B36" s="87" t="s">
        <v>310</v>
      </c>
      <c r="C36" s="87" t="s">
        <v>310</v>
      </c>
      <c r="D36" s="62">
        <v>1.0101901928353687</v>
      </c>
      <c r="E36" s="50" t="s">
        <v>438</v>
      </c>
      <c r="F36" s="50">
        <v>40</v>
      </c>
      <c r="G36" s="50" t="s">
        <v>439</v>
      </c>
      <c r="H36" s="50">
        <v>75</v>
      </c>
      <c r="I36" s="50" t="s">
        <v>440</v>
      </c>
      <c r="J36" s="50">
        <v>20</v>
      </c>
      <c r="K36" s="50" t="s">
        <v>441</v>
      </c>
      <c r="L36" s="50">
        <v>40</v>
      </c>
      <c r="M36" s="50" t="s">
        <v>442</v>
      </c>
      <c r="N36" s="51">
        <v>40</v>
      </c>
    </row>
    <row r="37" spans="2:14" x14ac:dyDescent="0.55000000000000004">
      <c r="B37" s="87" t="s">
        <v>777</v>
      </c>
      <c r="C37" s="87" t="s">
        <v>777</v>
      </c>
      <c r="D37" s="62">
        <v>1.0205388077787034</v>
      </c>
      <c r="E37" s="50" t="s">
        <v>438</v>
      </c>
      <c r="F37" s="50">
        <v>40</v>
      </c>
      <c r="G37" s="50" t="s">
        <v>439</v>
      </c>
      <c r="H37" s="50">
        <v>75</v>
      </c>
      <c r="I37" s="50" t="s">
        <v>440</v>
      </c>
      <c r="J37" s="50">
        <v>20</v>
      </c>
      <c r="K37" s="50" t="s">
        <v>441</v>
      </c>
      <c r="L37" s="50">
        <v>40</v>
      </c>
      <c r="M37" s="50" t="s">
        <v>442</v>
      </c>
      <c r="N37" s="51">
        <v>40</v>
      </c>
    </row>
    <row r="38" spans="2:14" x14ac:dyDescent="0.55000000000000004">
      <c r="B38" s="87" t="s">
        <v>90</v>
      </c>
      <c r="C38" s="87" t="s">
        <v>90</v>
      </c>
      <c r="D38" s="62">
        <v>1.0374827715216801</v>
      </c>
      <c r="E38" s="50" t="s">
        <v>438</v>
      </c>
      <c r="F38" s="50">
        <v>40</v>
      </c>
      <c r="G38" s="50" t="s">
        <v>439</v>
      </c>
      <c r="H38" s="50">
        <v>75</v>
      </c>
      <c r="I38" s="50" t="s">
        <v>440</v>
      </c>
      <c r="J38" s="50">
        <v>20</v>
      </c>
      <c r="K38" s="50" t="s">
        <v>441</v>
      </c>
      <c r="L38" s="50">
        <v>40</v>
      </c>
      <c r="M38" s="50" t="s">
        <v>442</v>
      </c>
      <c r="N38" s="51">
        <v>40</v>
      </c>
    </row>
    <row r="39" spans="2:14" x14ac:dyDescent="0.55000000000000004">
      <c r="B39" s="87" t="s">
        <v>180</v>
      </c>
      <c r="C39" s="87" t="s">
        <v>180</v>
      </c>
      <c r="D39" s="62">
        <v>1.0331307607856071</v>
      </c>
      <c r="E39" s="50" t="s">
        <v>438</v>
      </c>
      <c r="F39" s="50">
        <v>40</v>
      </c>
      <c r="G39" s="50" t="s">
        <v>439</v>
      </c>
      <c r="H39" s="50">
        <v>75</v>
      </c>
      <c r="I39" s="50" t="s">
        <v>440</v>
      </c>
      <c r="J39" s="50">
        <v>20</v>
      </c>
      <c r="K39" s="50" t="s">
        <v>441</v>
      </c>
      <c r="L39" s="50">
        <v>40</v>
      </c>
      <c r="M39" s="50" t="s">
        <v>442</v>
      </c>
      <c r="N39" s="51">
        <v>40</v>
      </c>
    </row>
    <row r="40" spans="2:14" x14ac:dyDescent="0.55000000000000004">
      <c r="B40" s="87" t="s">
        <v>580</v>
      </c>
      <c r="C40" s="87" t="s">
        <v>580</v>
      </c>
      <c r="D40" s="62">
        <v>1.0033771130534657</v>
      </c>
      <c r="E40" s="50" t="s">
        <v>438</v>
      </c>
      <c r="F40" s="50">
        <v>40</v>
      </c>
      <c r="G40" s="50" t="s">
        <v>439</v>
      </c>
      <c r="H40" s="50">
        <v>75</v>
      </c>
      <c r="I40" s="50" t="s">
        <v>440</v>
      </c>
      <c r="J40" s="50">
        <v>20</v>
      </c>
      <c r="K40" s="50" t="s">
        <v>441</v>
      </c>
      <c r="L40" s="50">
        <v>40</v>
      </c>
      <c r="M40" s="50" t="s">
        <v>442</v>
      </c>
      <c r="N40" s="51">
        <v>40</v>
      </c>
    </row>
    <row r="41" spans="2:14" x14ac:dyDescent="0.55000000000000004">
      <c r="B41" s="87" t="s">
        <v>13</v>
      </c>
      <c r="C41" s="87" t="s">
        <v>13</v>
      </c>
      <c r="D41" s="62">
        <v>1.0164498301649905</v>
      </c>
      <c r="E41" s="50" t="s">
        <v>438</v>
      </c>
      <c r="F41" s="50">
        <v>40</v>
      </c>
      <c r="G41" s="50" t="s">
        <v>439</v>
      </c>
      <c r="H41" s="50">
        <v>75</v>
      </c>
      <c r="I41" s="50" t="s">
        <v>440</v>
      </c>
      <c r="J41" s="50">
        <v>20</v>
      </c>
      <c r="K41" s="50" t="s">
        <v>441</v>
      </c>
      <c r="L41" s="50">
        <v>40</v>
      </c>
      <c r="M41" s="50" t="s">
        <v>442</v>
      </c>
      <c r="N41" s="51">
        <v>40</v>
      </c>
    </row>
    <row r="42" spans="2:14" x14ac:dyDescent="0.55000000000000004">
      <c r="B42" s="87" t="s">
        <v>778</v>
      </c>
      <c r="C42" s="87" t="s">
        <v>778</v>
      </c>
      <c r="D42" s="62">
        <v>1.0072928500921008</v>
      </c>
      <c r="E42" s="50" t="s">
        <v>438</v>
      </c>
      <c r="F42" s="50">
        <v>40</v>
      </c>
      <c r="G42" s="50" t="s">
        <v>439</v>
      </c>
      <c r="H42" s="50">
        <v>75</v>
      </c>
      <c r="I42" s="50" t="s">
        <v>440</v>
      </c>
      <c r="J42" s="50">
        <v>20</v>
      </c>
      <c r="K42" s="50" t="s">
        <v>441</v>
      </c>
      <c r="L42" s="50">
        <v>40</v>
      </c>
      <c r="M42" s="50" t="s">
        <v>442</v>
      </c>
      <c r="N42" s="51">
        <v>40</v>
      </c>
    </row>
    <row r="43" spans="2:14" x14ac:dyDescent="0.55000000000000004">
      <c r="B43" s="87" t="s">
        <v>31</v>
      </c>
      <c r="C43" s="87" t="s">
        <v>31</v>
      </c>
      <c r="D43" s="62">
        <v>1.0170113015976678</v>
      </c>
      <c r="E43" s="50" t="s">
        <v>428</v>
      </c>
      <c r="F43" s="50">
        <v>20</v>
      </c>
      <c r="G43" s="50" t="s">
        <v>429</v>
      </c>
      <c r="H43" s="50">
        <v>20</v>
      </c>
      <c r="I43" s="50" t="s">
        <v>430</v>
      </c>
      <c r="J43" s="50">
        <v>20</v>
      </c>
      <c r="K43" s="50" t="s">
        <v>429</v>
      </c>
      <c r="L43" s="50">
        <v>20</v>
      </c>
      <c r="M43" s="50" t="s">
        <v>431</v>
      </c>
      <c r="N43" s="51">
        <v>20</v>
      </c>
    </row>
    <row r="44" spans="2:14" x14ac:dyDescent="0.55000000000000004">
      <c r="B44" s="87" t="s">
        <v>779</v>
      </c>
      <c r="C44" s="87" t="s">
        <v>779</v>
      </c>
      <c r="D44" s="63">
        <v>1.0001999200479663</v>
      </c>
      <c r="E44" s="52" t="s">
        <v>438</v>
      </c>
      <c r="F44" s="52">
        <v>90</v>
      </c>
      <c r="G44" s="52" t="s">
        <v>441</v>
      </c>
      <c r="H44" s="52">
        <v>125</v>
      </c>
      <c r="I44" s="52" t="s">
        <v>461</v>
      </c>
      <c r="J44" s="52">
        <v>70</v>
      </c>
      <c r="K44" s="52" t="s">
        <v>462</v>
      </c>
      <c r="L44" s="52">
        <v>90</v>
      </c>
      <c r="M44" s="52" t="s">
        <v>463</v>
      </c>
      <c r="N44" s="53">
        <v>90</v>
      </c>
    </row>
    <row r="49" spans="2:23" x14ac:dyDescent="0.55000000000000004">
      <c r="B49" s="87" t="s">
        <v>16</v>
      </c>
      <c r="C49" s="87"/>
      <c r="D49">
        <v>5.7000000000000002E-2</v>
      </c>
    </row>
    <row r="50" spans="2:23" x14ac:dyDescent="0.55000000000000004">
      <c r="B50" s="87" t="s">
        <v>776</v>
      </c>
      <c r="C50" s="87"/>
      <c r="D50">
        <v>5.3999999999999999E-2</v>
      </c>
      <c r="E50" s="50" t="s">
        <v>428</v>
      </c>
      <c r="F50" s="50">
        <v>20</v>
      </c>
      <c r="G50" s="50" t="s">
        <v>429</v>
      </c>
      <c r="H50" s="50">
        <v>20</v>
      </c>
      <c r="I50" s="50" t="s">
        <v>430</v>
      </c>
      <c r="J50" s="50">
        <v>20</v>
      </c>
      <c r="K50" s="50" t="s">
        <v>429</v>
      </c>
      <c r="L50" s="50">
        <v>20</v>
      </c>
      <c r="M50" s="50" t="s">
        <v>431</v>
      </c>
      <c r="N50" s="51">
        <v>20</v>
      </c>
    </row>
    <row r="51" spans="2:23" x14ac:dyDescent="0.55000000000000004">
      <c r="B51" s="87" t="s">
        <v>196</v>
      </c>
      <c r="C51" s="87"/>
      <c r="D51">
        <v>6.4000000000000001E-2</v>
      </c>
      <c r="E51" s="50" t="s">
        <v>428</v>
      </c>
      <c r="F51" s="50">
        <v>10</v>
      </c>
      <c r="G51" s="50" t="s">
        <v>429</v>
      </c>
      <c r="H51" s="50">
        <v>10</v>
      </c>
      <c r="I51" s="50" t="s">
        <v>430</v>
      </c>
      <c r="J51" s="50">
        <v>10</v>
      </c>
      <c r="K51" s="50" t="s">
        <v>429</v>
      </c>
      <c r="L51" s="50">
        <v>10</v>
      </c>
      <c r="M51" s="50" t="s">
        <v>431</v>
      </c>
      <c r="N51" s="51">
        <v>10</v>
      </c>
    </row>
    <row r="52" spans="2:23" x14ac:dyDescent="0.55000000000000004">
      <c r="B52" s="87" t="s">
        <v>310</v>
      </c>
      <c r="C52" s="87"/>
      <c r="D52" t="s">
        <v>446</v>
      </c>
      <c r="E52" s="50" t="s">
        <v>438</v>
      </c>
      <c r="F52" s="50">
        <v>40</v>
      </c>
      <c r="G52" s="50" t="s">
        <v>439</v>
      </c>
      <c r="H52" s="50">
        <v>75</v>
      </c>
      <c r="I52" s="50" t="s">
        <v>440</v>
      </c>
      <c r="J52" s="50">
        <v>20</v>
      </c>
      <c r="K52" s="50" t="s">
        <v>441</v>
      </c>
      <c r="L52" s="50">
        <v>40</v>
      </c>
      <c r="M52" s="50" t="s">
        <v>442</v>
      </c>
      <c r="N52" s="51">
        <v>40</v>
      </c>
    </row>
    <row r="53" spans="2:23" x14ac:dyDescent="0.55000000000000004">
      <c r="B53" s="87" t="s">
        <v>777</v>
      </c>
      <c r="C53" s="87"/>
      <c r="D53" t="s">
        <v>436</v>
      </c>
      <c r="E53" s="50" t="s">
        <v>438</v>
      </c>
      <c r="F53" s="50">
        <v>40</v>
      </c>
      <c r="G53" s="50" t="s">
        <v>439</v>
      </c>
      <c r="H53" s="50">
        <v>75</v>
      </c>
      <c r="I53" s="50" t="s">
        <v>440</v>
      </c>
      <c r="J53" s="50">
        <v>20</v>
      </c>
      <c r="K53" s="50" t="s">
        <v>441</v>
      </c>
      <c r="L53" s="50">
        <v>40</v>
      </c>
      <c r="M53" s="50" t="s">
        <v>442</v>
      </c>
      <c r="N53" s="51">
        <v>40</v>
      </c>
    </row>
    <row r="54" spans="2:23" x14ac:dyDescent="0.55000000000000004">
      <c r="B54" s="87" t="s">
        <v>90</v>
      </c>
      <c r="C54" s="87"/>
      <c r="D54" t="s">
        <v>455</v>
      </c>
      <c r="E54" s="50" t="s">
        <v>438</v>
      </c>
      <c r="F54" s="50">
        <v>40</v>
      </c>
      <c r="G54" s="50" t="s">
        <v>439</v>
      </c>
      <c r="H54" s="50">
        <v>75</v>
      </c>
      <c r="I54" s="50" t="s">
        <v>440</v>
      </c>
      <c r="J54" s="50">
        <v>20</v>
      </c>
      <c r="K54" s="50" t="s">
        <v>441</v>
      </c>
      <c r="L54" s="50">
        <v>40</v>
      </c>
      <c r="M54" s="50" t="s">
        <v>442</v>
      </c>
      <c r="N54" s="51">
        <v>40</v>
      </c>
    </row>
    <row r="55" spans="2:23" x14ac:dyDescent="0.55000000000000004">
      <c r="B55" s="87" t="s">
        <v>180</v>
      </c>
      <c r="C55" s="87"/>
      <c r="D55" t="s">
        <v>457</v>
      </c>
      <c r="E55" s="50" t="s">
        <v>438</v>
      </c>
      <c r="F55" s="50">
        <v>40</v>
      </c>
      <c r="G55" s="50" t="s">
        <v>439</v>
      </c>
      <c r="H55" s="50">
        <v>75</v>
      </c>
      <c r="I55" s="50" t="s">
        <v>440</v>
      </c>
      <c r="J55" s="50">
        <v>20</v>
      </c>
      <c r="K55" s="50" t="s">
        <v>441</v>
      </c>
      <c r="L55" s="50">
        <v>40</v>
      </c>
      <c r="M55" s="50" t="s">
        <v>442</v>
      </c>
      <c r="N55" s="51">
        <v>40</v>
      </c>
    </row>
    <row r="56" spans="2:23" x14ac:dyDescent="0.55000000000000004">
      <c r="B56" s="87" t="s">
        <v>580</v>
      </c>
      <c r="C56" s="87"/>
      <c r="D56" t="s">
        <v>449</v>
      </c>
      <c r="E56" s="50" t="s">
        <v>438</v>
      </c>
      <c r="F56" s="50">
        <v>40</v>
      </c>
      <c r="G56" s="50" t="s">
        <v>439</v>
      </c>
      <c r="H56" s="50">
        <v>75</v>
      </c>
      <c r="I56" s="50" t="s">
        <v>440</v>
      </c>
      <c r="J56" s="50">
        <v>20</v>
      </c>
      <c r="K56" s="50" t="s">
        <v>441</v>
      </c>
      <c r="L56" s="50">
        <v>40</v>
      </c>
      <c r="M56" s="50" t="s">
        <v>442</v>
      </c>
      <c r="N56" s="51">
        <v>40</v>
      </c>
    </row>
    <row r="57" spans="2:23" x14ac:dyDescent="0.55000000000000004">
      <c r="B57" s="87" t="s">
        <v>13</v>
      </c>
      <c r="C57" s="87"/>
      <c r="D57" t="s">
        <v>506</v>
      </c>
      <c r="E57" s="50" t="s">
        <v>438</v>
      </c>
      <c r="F57" s="50">
        <v>40</v>
      </c>
      <c r="G57" s="50" t="s">
        <v>439</v>
      </c>
      <c r="H57" s="50">
        <v>75</v>
      </c>
      <c r="I57" s="50" t="s">
        <v>440</v>
      </c>
      <c r="J57" s="50">
        <v>20</v>
      </c>
      <c r="K57" s="50" t="s">
        <v>441</v>
      </c>
      <c r="L57" s="50">
        <v>40</v>
      </c>
      <c r="M57" s="50" t="s">
        <v>442</v>
      </c>
      <c r="N57" s="51">
        <v>40</v>
      </c>
    </row>
    <row r="58" spans="2:23" x14ac:dyDescent="0.55000000000000004">
      <c r="B58" s="87" t="s">
        <v>778</v>
      </c>
      <c r="C58" s="87"/>
      <c r="D58" t="s">
        <v>465</v>
      </c>
      <c r="E58" s="50" t="s">
        <v>438</v>
      </c>
      <c r="F58" s="50">
        <v>40</v>
      </c>
      <c r="G58" s="50" t="s">
        <v>439</v>
      </c>
      <c r="H58" s="50">
        <v>75</v>
      </c>
      <c r="I58" s="50" t="s">
        <v>440</v>
      </c>
      <c r="J58" s="50">
        <v>20</v>
      </c>
      <c r="K58" s="50" t="s">
        <v>441</v>
      </c>
      <c r="L58" s="50">
        <v>40</v>
      </c>
      <c r="M58" s="50" t="s">
        <v>442</v>
      </c>
      <c r="N58" s="51">
        <v>40</v>
      </c>
    </row>
    <row r="59" spans="2:23" x14ac:dyDescent="0.55000000000000004">
      <c r="B59" s="87" t="s">
        <v>31</v>
      </c>
      <c r="C59" s="87"/>
      <c r="D59" t="s">
        <v>496</v>
      </c>
      <c r="E59" s="50" t="s">
        <v>428</v>
      </c>
      <c r="F59" s="50">
        <v>20</v>
      </c>
      <c r="G59" s="50" t="s">
        <v>429</v>
      </c>
      <c r="H59" s="50">
        <v>20</v>
      </c>
      <c r="I59" s="50" t="s">
        <v>430</v>
      </c>
      <c r="J59" s="50">
        <v>20</v>
      </c>
      <c r="K59" s="50" t="s">
        <v>429</v>
      </c>
      <c r="L59" s="50">
        <v>20</v>
      </c>
      <c r="M59" s="50" t="s">
        <v>431</v>
      </c>
      <c r="N59" s="51">
        <v>20</v>
      </c>
    </row>
    <row r="60" spans="2:23" x14ac:dyDescent="0.55000000000000004">
      <c r="B60" s="87" t="s">
        <v>779</v>
      </c>
      <c r="C60" s="87"/>
      <c r="D60" t="s">
        <v>508</v>
      </c>
      <c r="E60" s="52" t="s">
        <v>438</v>
      </c>
      <c r="F60" s="52">
        <v>90</v>
      </c>
      <c r="G60" s="52" t="s">
        <v>441</v>
      </c>
      <c r="H60" s="52">
        <v>125</v>
      </c>
      <c r="I60" s="52" t="s">
        <v>461</v>
      </c>
      <c r="J60" s="52">
        <v>70</v>
      </c>
      <c r="K60" s="52" t="s">
        <v>462</v>
      </c>
      <c r="L60" s="52">
        <v>90</v>
      </c>
      <c r="M60" s="52" t="s">
        <v>463</v>
      </c>
      <c r="N60" s="53">
        <v>90</v>
      </c>
    </row>
    <row r="61" spans="2:23" x14ac:dyDescent="0.55000000000000004">
      <c r="D61">
        <v>1</v>
      </c>
      <c r="E61">
        <v>2</v>
      </c>
      <c r="F61" s="79">
        <v>3</v>
      </c>
      <c r="G61" s="79">
        <v>4</v>
      </c>
      <c r="H61" s="79">
        <v>5</v>
      </c>
      <c r="I61" s="79">
        <v>7</v>
      </c>
      <c r="J61" s="79">
        <v>8</v>
      </c>
      <c r="K61" s="79">
        <v>9</v>
      </c>
      <c r="L61" s="79">
        <v>10</v>
      </c>
      <c r="M61" s="79">
        <f>L61+1</f>
        <v>11</v>
      </c>
      <c r="N61" s="79">
        <f t="shared" ref="N61" si="4">M61+1</f>
        <v>12</v>
      </c>
      <c r="O61" s="79"/>
      <c r="P61" s="79"/>
      <c r="Q61" s="79"/>
      <c r="R61" s="79"/>
      <c r="S61" s="79"/>
      <c r="T61" s="79"/>
      <c r="U61" s="79"/>
    </row>
    <row r="62" spans="2:23" x14ac:dyDescent="0.55000000000000004">
      <c r="E62" s="89" t="s">
        <v>783</v>
      </c>
    </row>
    <row r="63" spans="2:23" x14ac:dyDescent="0.55000000000000004">
      <c r="E63">
        <v>1.0069999999999999</v>
      </c>
    </row>
    <row r="64" spans="2:23" x14ac:dyDescent="0.55000000000000004">
      <c r="C64" s="89" t="s">
        <v>782</v>
      </c>
      <c r="D64">
        <v>2015</v>
      </c>
      <c r="E64">
        <f>D64+10</f>
        <v>2025</v>
      </c>
      <c r="F64">
        <f t="shared" ref="F64:W64" si="5">E64+10</f>
        <v>2035</v>
      </c>
      <c r="G64">
        <f t="shared" si="5"/>
        <v>2045</v>
      </c>
      <c r="H64">
        <f t="shared" si="5"/>
        <v>2055</v>
      </c>
      <c r="I64">
        <f t="shared" si="5"/>
        <v>2065</v>
      </c>
      <c r="J64">
        <f t="shared" si="5"/>
        <v>2075</v>
      </c>
      <c r="K64">
        <f t="shared" si="5"/>
        <v>2085</v>
      </c>
      <c r="L64">
        <f t="shared" si="5"/>
        <v>2095</v>
      </c>
      <c r="M64">
        <f t="shared" si="5"/>
        <v>2105</v>
      </c>
      <c r="N64">
        <f t="shared" si="5"/>
        <v>2115</v>
      </c>
      <c r="O64">
        <f t="shared" si="5"/>
        <v>2125</v>
      </c>
      <c r="P64">
        <f t="shared" si="5"/>
        <v>2135</v>
      </c>
      <c r="Q64">
        <f t="shared" si="5"/>
        <v>2145</v>
      </c>
      <c r="R64">
        <f t="shared" si="5"/>
        <v>2155</v>
      </c>
      <c r="S64">
        <f t="shared" si="5"/>
        <v>2165</v>
      </c>
      <c r="T64">
        <f t="shared" si="5"/>
        <v>2175</v>
      </c>
      <c r="U64">
        <f t="shared" si="5"/>
        <v>2185</v>
      </c>
      <c r="V64">
        <f t="shared" si="5"/>
        <v>2195</v>
      </c>
      <c r="W64">
        <f t="shared" si="5"/>
        <v>2205</v>
      </c>
    </row>
    <row r="65" spans="1:23" x14ac:dyDescent="0.55000000000000004">
      <c r="B65" s="93" t="s">
        <v>16</v>
      </c>
      <c r="C65" s="95">
        <v>1.0220095958083719</v>
      </c>
      <c r="D65">
        <f>C65-(C65-$E$63)*1/2</f>
        <v>1.0145047979041859</v>
      </c>
      <c r="E65">
        <f t="shared" ref="E65:M65" si="6">D65-(D65-$E$63)*1/2</f>
        <v>1.0107523989520928</v>
      </c>
      <c r="F65">
        <f t="shared" si="6"/>
        <v>1.0088761994760462</v>
      </c>
      <c r="G65">
        <f t="shared" si="6"/>
        <v>1.007938099738023</v>
      </c>
      <c r="H65">
        <f t="shared" si="6"/>
        <v>1.0074690498690115</v>
      </c>
      <c r="I65">
        <f t="shared" si="6"/>
        <v>1.0072345249345056</v>
      </c>
      <c r="J65">
        <f t="shared" si="6"/>
        <v>1.0071172624672529</v>
      </c>
      <c r="K65">
        <f t="shared" si="6"/>
        <v>1.0070586312336265</v>
      </c>
      <c r="L65">
        <f t="shared" si="6"/>
        <v>1.0070293156168133</v>
      </c>
      <c r="M65">
        <f t="shared" si="6"/>
        <v>1.0070146578084067</v>
      </c>
      <c r="N65">
        <f t="shared" ref="N65:V65" si="7">M65-(M65-$E$63)*1/2</f>
        <v>1.0070073289042032</v>
      </c>
      <c r="O65">
        <f t="shared" si="7"/>
        <v>1.0070036644521014</v>
      </c>
      <c r="P65">
        <f t="shared" si="7"/>
        <v>1.0070018322260506</v>
      </c>
      <c r="Q65">
        <f t="shared" si="7"/>
        <v>1.0070009161130251</v>
      </c>
      <c r="R65">
        <f t="shared" si="7"/>
        <v>1.0070004580565124</v>
      </c>
      <c r="S65">
        <f t="shared" si="7"/>
        <v>1.007000229028256</v>
      </c>
      <c r="T65">
        <f t="shared" si="7"/>
        <v>1.0070001145141281</v>
      </c>
      <c r="U65">
        <f t="shared" si="7"/>
        <v>1.0070000572570641</v>
      </c>
      <c r="V65">
        <f t="shared" si="7"/>
        <v>1.0070000286285321</v>
      </c>
      <c r="W65">
        <f t="shared" ref="W65" si="8">V65-(V65-$E$63)*1/2</f>
        <v>1.0070000143142659</v>
      </c>
    </row>
    <row r="66" spans="1:23" x14ac:dyDescent="0.55000000000000004">
      <c r="A66" s="50">
        <v>20</v>
      </c>
      <c r="B66" s="94" t="s">
        <v>776</v>
      </c>
      <c r="C66" s="96">
        <v>1.0107656908500073</v>
      </c>
      <c r="D66">
        <f>C66-(C66-$E$63)*1/($A66/10)</f>
        <v>1.0088828454250036</v>
      </c>
      <c r="E66">
        <f t="shared" ref="E66:M66" si="9">D66-(D66-$E$63)*1/($A66/10)</f>
        <v>1.0079414227125016</v>
      </c>
      <c r="F66">
        <f t="shared" si="9"/>
        <v>1.0074707113562509</v>
      </c>
      <c r="G66">
        <f t="shared" si="9"/>
        <v>1.0072353556781253</v>
      </c>
      <c r="H66">
        <f t="shared" si="9"/>
        <v>1.0071176778390627</v>
      </c>
      <c r="I66">
        <f t="shared" si="9"/>
        <v>1.0070588389195314</v>
      </c>
      <c r="J66">
        <f t="shared" si="9"/>
        <v>1.0070294194597658</v>
      </c>
      <c r="K66">
        <f t="shared" si="9"/>
        <v>1.0070147097298827</v>
      </c>
      <c r="L66">
        <f t="shared" si="9"/>
        <v>1.0070073548649412</v>
      </c>
      <c r="M66">
        <f t="shared" si="9"/>
        <v>1.0070036774324707</v>
      </c>
      <c r="N66">
        <f t="shared" ref="N66:V66" si="10">M66-(M66-$E$63)*1/($A66/10)</f>
        <v>1.0070018387162354</v>
      </c>
      <c r="O66">
        <f t="shared" si="10"/>
        <v>1.0070009193581178</v>
      </c>
      <c r="P66">
        <f t="shared" si="10"/>
        <v>1.0070004596790589</v>
      </c>
      <c r="Q66">
        <f t="shared" si="10"/>
        <v>1.0070002298395293</v>
      </c>
      <c r="R66">
        <f t="shared" si="10"/>
        <v>1.0070001149197645</v>
      </c>
      <c r="S66">
        <f t="shared" si="10"/>
        <v>1.0070000574598823</v>
      </c>
      <c r="T66">
        <f t="shared" si="10"/>
        <v>1.0070000287299412</v>
      </c>
      <c r="U66">
        <f t="shared" si="10"/>
        <v>1.0070000143649707</v>
      </c>
      <c r="V66">
        <f t="shared" si="10"/>
        <v>1.0070000071824854</v>
      </c>
      <c r="W66">
        <f t="shared" ref="W66" si="11">V66-(V66-$E$63)*1/($A66/10)</f>
        <v>1.0070000035912425</v>
      </c>
    </row>
    <row r="67" spans="1:23" x14ac:dyDescent="0.55000000000000004">
      <c r="A67" s="50">
        <v>20</v>
      </c>
      <c r="B67" s="94" t="s">
        <v>196</v>
      </c>
      <c r="C67" s="96">
        <v>1.0198002227400031</v>
      </c>
      <c r="D67">
        <f>C67-(C67-$E$63)*1/($A67/10)</f>
        <v>1.0134001113700015</v>
      </c>
      <c r="E67">
        <f t="shared" ref="E67:M67" si="12">D67-(D67-$E$63)*1/($A67/10)</f>
        <v>1.0102000556850008</v>
      </c>
      <c r="F67">
        <f t="shared" si="12"/>
        <v>1.0086000278425002</v>
      </c>
      <c r="G67">
        <f t="shared" si="12"/>
        <v>1.00780001392125</v>
      </c>
      <c r="H67">
        <f t="shared" si="12"/>
        <v>1.007400006960625</v>
      </c>
      <c r="I67">
        <f t="shared" si="12"/>
        <v>1.0072000034803126</v>
      </c>
      <c r="J67">
        <f t="shared" si="12"/>
        <v>1.0071000017401563</v>
      </c>
      <c r="K67">
        <f t="shared" si="12"/>
        <v>1.0070500008700782</v>
      </c>
      <c r="L67">
        <f t="shared" si="12"/>
        <v>1.0070250004350392</v>
      </c>
      <c r="M67">
        <f t="shared" si="12"/>
        <v>1.0070125002175194</v>
      </c>
      <c r="N67">
        <f t="shared" ref="N67:V67" si="13">M67-(M67-$E$63)*1/($A67/10)</f>
        <v>1.0070062501087595</v>
      </c>
      <c r="O67">
        <f t="shared" si="13"/>
        <v>1.0070031250543798</v>
      </c>
      <c r="P67">
        <f t="shared" si="13"/>
        <v>1.00700156252719</v>
      </c>
      <c r="Q67">
        <f t="shared" si="13"/>
        <v>1.0070007812635948</v>
      </c>
      <c r="R67">
        <f t="shared" si="13"/>
        <v>1.0070003906317972</v>
      </c>
      <c r="S67">
        <f t="shared" si="13"/>
        <v>1.0070001953158987</v>
      </c>
      <c r="T67">
        <f t="shared" si="13"/>
        <v>1.0070000976579494</v>
      </c>
      <c r="U67">
        <f t="shared" si="13"/>
        <v>1.0070000488289748</v>
      </c>
      <c r="V67">
        <f t="shared" si="13"/>
        <v>1.0070000244144874</v>
      </c>
      <c r="W67">
        <f t="shared" ref="W67" si="14">V67-(V67-$E$63)*1/($A67/10)</f>
        <v>1.0070000122072438</v>
      </c>
    </row>
    <row r="68" spans="1:23" x14ac:dyDescent="0.55000000000000004">
      <c r="A68" s="50">
        <v>40</v>
      </c>
      <c r="B68" s="94" t="s">
        <v>310</v>
      </c>
      <c r="C68" s="96">
        <v>1.0101901928353687</v>
      </c>
      <c r="D68">
        <f t="shared" ref="D68:M76" si="15">C68-(C68-$E$63)*1/($A68/10)</f>
        <v>1.0093926446265264</v>
      </c>
      <c r="E68">
        <f t="shared" si="15"/>
        <v>1.0087944834698948</v>
      </c>
      <c r="F68">
        <f t="shared" si="15"/>
        <v>1.0083458626024211</v>
      </c>
      <c r="G68">
        <f t="shared" si="15"/>
        <v>1.0080093969518158</v>
      </c>
      <c r="H68">
        <f t="shared" si="15"/>
        <v>1.0077570477138618</v>
      </c>
      <c r="I68">
        <f t="shared" si="15"/>
        <v>1.0075677857853962</v>
      </c>
      <c r="J68">
        <f t="shared" si="15"/>
        <v>1.0074258393390472</v>
      </c>
      <c r="K68">
        <f t="shared" si="15"/>
        <v>1.0073193795042854</v>
      </c>
      <c r="L68">
        <f t="shared" si="15"/>
        <v>1.0072395346282139</v>
      </c>
      <c r="M68">
        <f t="shared" si="15"/>
        <v>1.0071796509711604</v>
      </c>
      <c r="N68">
        <f t="shared" ref="N68:V68" si="16">M68-(M68-$E$63)*1/($A68/10)</f>
        <v>1.0071347382283702</v>
      </c>
      <c r="O68">
        <f t="shared" si="16"/>
        <v>1.0071010536712777</v>
      </c>
      <c r="P68">
        <f t="shared" si="16"/>
        <v>1.0070757902534582</v>
      </c>
      <c r="Q68">
        <f t="shared" si="16"/>
        <v>1.0070568426900937</v>
      </c>
      <c r="R68">
        <f t="shared" si="16"/>
        <v>1.0070426320175703</v>
      </c>
      <c r="S68">
        <f t="shared" si="16"/>
        <v>1.0070319740131777</v>
      </c>
      <c r="T68">
        <f t="shared" si="16"/>
        <v>1.0070239805098833</v>
      </c>
      <c r="U68">
        <f t="shared" si="16"/>
        <v>1.0070179853824124</v>
      </c>
      <c r="V68">
        <f t="shared" si="16"/>
        <v>1.0070134890368092</v>
      </c>
      <c r="W68">
        <f t="shared" ref="W68" si="17">V68-(V68-$E$63)*1/($A68/10)</f>
        <v>1.0070101167776069</v>
      </c>
    </row>
    <row r="69" spans="1:23" x14ac:dyDescent="0.55000000000000004">
      <c r="A69" s="50">
        <v>40</v>
      </c>
      <c r="B69" s="94" t="s">
        <v>777</v>
      </c>
      <c r="C69" s="96">
        <v>1.0205388077787034</v>
      </c>
      <c r="D69">
        <f>C69-(C69-$E$63)*1/($A69/10)</f>
        <v>1.0171541058340274</v>
      </c>
      <c r="E69">
        <f t="shared" si="15"/>
        <v>1.0146155793755205</v>
      </c>
      <c r="F69">
        <f t="shared" si="15"/>
        <v>1.0127116845316404</v>
      </c>
      <c r="G69">
        <f t="shared" si="15"/>
        <v>1.0112837633987302</v>
      </c>
      <c r="H69">
        <f t="shared" si="15"/>
        <v>1.0102128225490477</v>
      </c>
      <c r="I69">
        <f t="shared" si="15"/>
        <v>1.0094096169117857</v>
      </c>
      <c r="J69">
        <f t="shared" si="15"/>
        <v>1.0088072126838392</v>
      </c>
      <c r="K69">
        <f t="shared" si="15"/>
        <v>1.0083554095128795</v>
      </c>
      <c r="L69">
        <f t="shared" si="15"/>
        <v>1.0080165571346595</v>
      </c>
      <c r="M69">
        <f t="shared" si="15"/>
        <v>1.0077624178509947</v>
      </c>
      <c r="N69">
        <f t="shared" ref="N69:V69" si="18">M69-(M69-$E$63)*1/($A69/10)</f>
        <v>1.0075718133882461</v>
      </c>
      <c r="O69">
        <f t="shared" si="18"/>
        <v>1.0074288600411845</v>
      </c>
      <c r="P69">
        <f t="shared" si="18"/>
        <v>1.0073216450308884</v>
      </c>
      <c r="Q69">
        <f t="shared" si="18"/>
        <v>1.0072412337731662</v>
      </c>
      <c r="R69">
        <f t="shared" si="18"/>
        <v>1.0071809253298747</v>
      </c>
      <c r="S69">
        <f t="shared" si="18"/>
        <v>1.0071356939974061</v>
      </c>
      <c r="T69">
        <f t="shared" si="18"/>
        <v>1.0071017704980545</v>
      </c>
      <c r="U69">
        <f t="shared" si="18"/>
        <v>1.0070763278735408</v>
      </c>
      <c r="V69">
        <f t="shared" si="18"/>
        <v>1.0070572459051557</v>
      </c>
      <c r="W69">
        <f t="shared" ref="W69" si="19">V69-(V69-$E$63)*1/($A69/10)</f>
        <v>1.0070429344288667</v>
      </c>
    </row>
    <row r="70" spans="1:23" x14ac:dyDescent="0.55000000000000004">
      <c r="A70" s="50">
        <v>30</v>
      </c>
      <c r="B70" s="94" t="s">
        <v>90</v>
      </c>
      <c r="C70" s="96">
        <v>1.0374827715216801</v>
      </c>
      <c r="D70">
        <f t="shared" si="15"/>
        <v>1.0273218476811201</v>
      </c>
      <c r="E70">
        <f t="shared" si="15"/>
        <v>1.0205478984540801</v>
      </c>
      <c r="F70">
        <f t="shared" si="15"/>
        <v>1.01603193230272</v>
      </c>
      <c r="G70">
        <f t="shared" si="15"/>
        <v>1.0130212882018133</v>
      </c>
      <c r="H70">
        <f t="shared" si="15"/>
        <v>1.0110141921345421</v>
      </c>
      <c r="I70">
        <f t="shared" si="15"/>
        <v>1.0096761280896946</v>
      </c>
      <c r="J70">
        <f t="shared" si="15"/>
        <v>1.0087840853931298</v>
      </c>
      <c r="K70">
        <f t="shared" si="15"/>
        <v>1.0081893902620864</v>
      </c>
      <c r="L70">
        <f t="shared" si="15"/>
        <v>1.007792926841391</v>
      </c>
      <c r="M70">
        <f t="shared" si="15"/>
        <v>1.0075286178942606</v>
      </c>
      <c r="N70">
        <f t="shared" ref="N70:V70" si="20">M70-(M70-$E$63)*1/($A70/10)</f>
        <v>1.007352411929507</v>
      </c>
      <c r="O70">
        <f t="shared" si="20"/>
        <v>1.0072349412863379</v>
      </c>
      <c r="P70">
        <f t="shared" si="20"/>
        <v>1.0071566275242252</v>
      </c>
      <c r="Q70">
        <f t="shared" si="20"/>
        <v>1.0071044183494835</v>
      </c>
      <c r="R70">
        <f t="shared" si="20"/>
        <v>1.007069612232989</v>
      </c>
      <c r="S70">
        <f t="shared" si="20"/>
        <v>1.0070464081553259</v>
      </c>
      <c r="T70">
        <f t="shared" si="20"/>
        <v>1.0070309387702172</v>
      </c>
      <c r="U70">
        <f t="shared" si="20"/>
        <v>1.0070206258468115</v>
      </c>
      <c r="V70">
        <f t="shared" si="20"/>
        <v>1.0070137505645409</v>
      </c>
      <c r="W70">
        <f t="shared" ref="W70" si="21">V70-(V70-$E$63)*1/($A70/10)</f>
        <v>1.0070091670430272</v>
      </c>
    </row>
    <row r="71" spans="1:23" x14ac:dyDescent="0.55000000000000004">
      <c r="A71" s="50">
        <v>40</v>
      </c>
      <c r="B71" s="94" t="s">
        <v>180</v>
      </c>
      <c r="C71" s="96">
        <v>1.0331307607856071</v>
      </c>
      <c r="D71">
        <f t="shared" si="15"/>
        <v>1.0265980705892053</v>
      </c>
      <c r="E71">
        <f t="shared" si="15"/>
        <v>1.021698552941904</v>
      </c>
      <c r="F71">
        <f t="shared" si="15"/>
        <v>1.0180239147064281</v>
      </c>
      <c r="G71">
        <f t="shared" si="15"/>
        <v>1.0152679360298209</v>
      </c>
      <c r="H71">
        <f t="shared" si="15"/>
        <v>1.0132009520223657</v>
      </c>
      <c r="I71">
        <f t="shared" si="15"/>
        <v>1.0116507140167743</v>
      </c>
      <c r="J71">
        <f t="shared" si="15"/>
        <v>1.0104880355125807</v>
      </c>
      <c r="K71">
        <f t="shared" si="15"/>
        <v>1.0096160266344354</v>
      </c>
      <c r="L71">
        <f t="shared" si="15"/>
        <v>1.0089620199758265</v>
      </c>
      <c r="M71">
        <f t="shared" si="15"/>
        <v>1.0084715149818697</v>
      </c>
      <c r="N71">
        <f t="shared" ref="N71:V71" si="22">M71-(M71-$E$63)*1/($A71/10)</f>
        <v>1.0081036362364022</v>
      </c>
      <c r="O71">
        <f t="shared" si="22"/>
        <v>1.0078277271773017</v>
      </c>
      <c r="P71">
        <f t="shared" si="22"/>
        <v>1.0076207953829763</v>
      </c>
      <c r="Q71">
        <f t="shared" si="22"/>
        <v>1.0074655965372323</v>
      </c>
      <c r="R71">
        <f t="shared" si="22"/>
        <v>1.0073491974029243</v>
      </c>
      <c r="S71">
        <f t="shared" si="22"/>
        <v>1.0072618980521932</v>
      </c>
      <c r="T71">
        <f t="shared" si="22"/>
        <v>1.0071964235391448</v>
      </c>
      <c r="U71">
        <f t="shared" si="22"/>
        <v>1.0071473176543586</v>
      </c>
      <c r="V71">
        <f t="shared" si="22"/>
        <v>1.0071104882407689</v>
      </c>
      <c r="W71">
        <f t="shared" ref="W71" si="23">V71-(V71-$E$63)*1/($A71/10)</f>
        <v>1.0070828661805766</v>
      </c>
    </row>
    <row r="72" spans="1:23" x14ac:dyDescent="0.55000000000000004">
      <c r="A72" s="50">
        <v>40</v>
      </c>
      <c r="B72" s="94" t="s">
        <v>580</v>
      </c>
      <c r="C72" s="96">
        <v>1.0033771130534657</v>
      </c>
      <c r="D72">
        <f t="shared" si="15"/>
        <v>1.0042828347900992</v>
      </c>
      <c r="E72">
        <f t="shared" si="15"/>
        <v>1.0049621260925743</v>
      </c>
      <c r="F72">
        <f t="shared" si="15"/>
        <v>1.0054715945694306</v>
      </c>
      <c r="G72">
        <f t="shared" si="15"/>
        <v>1.005853695927073</v>
      </c>
      <c r="H72">
        <f t="shared" si="15"/>
        <v>1.0061402719453048</v>
      </c>
      <c r="I72">
        <f t="shared" si="15"/>
        <v>1.0063552039589785</v>
      </c>
      <c r="J72">
        <f t="shared" si="15"/>
        <v>1.0065164029692339</v>
      </c>
      <c r="K72">
        <f t="shared" si="15"/>
        <v>1.0066373022269255</v>
      </c>
      <c r="L72">
        <f t="shared" si="15"/>
        <v>1.0067279766701942</v>
      </c>
      <c r="M72">
        <f t="shared" si="15"/>
        <v>1.0067959825026456</v>
      </c>
      <c r="N72">
        <f t="shared" ref="N72:V72" si="24">M72-(M72-$E$63)*1/($A72/10)</f>
        <v>1.006846986876984</v>
      </c>
      <c r="O72">
        <f t="shared" si="24"/>
        <v>1.0068852401577379</v>
      </c>
      <c r="P72">
        <f t="shared" si="24"/>
        <v>1.0069139301183034</v>
      </c>
      <c r="Q72">
        <f t="shared" si="24"/>
        <v>1.0069354475887276</v>
      </c>
      <c r="R72">
        <f t="shared" si="24"/>
        <v>1.0069515856915456</v>
      </c>
      <c r="S72">
        <f t="shared" si="24"/>
        <v>1.0069636892686593</v>
      </c>
      <c r="T72">
        <f t="shared" si="24"/>
        <v>1.0069727669514945</v>
      </c>
      <c r="U72">
        <f t="shared" si="24"/>
        <v>1.0069795752136208</v>
      </c>
      <c r="V72">
        <f t="shared" si="24"/>
        <v>1.0069846814102155</v>
      </c>
      <c r="W72">
        <f t="shared" ref="W72" si="25">V72-(V72-$E$63)*1/($A72/10)</f>
        <v>1.0069885110576615</v>
      </c>
    </row>
    <row r="73" spans="1:23" x14ac:dyDescent="0.55000000000000004">
      <c r="A73" s="50">
        <v>40</v>
      </c>
      <c r="B73" s="94" t="s">
        <v>13</v>
      </c>
      <c r="C73" s="96">
        <v>1.0164498301649905</v>
      </c>
      <c r="D73">
        <f t="shared" si="15"/>
        <v>1.0140873726237429</v>
      </c>
      <c r="E73">
        <f t="shared" si="15"/>
        <v>1.0123155294678072</v>
      </c>
      <c r="F73">
        <f t="shared" si="15"/>
        <v>1.0109866471008555</v>
      </c>
      <c r="G73">
        <f t="shared" si="15"/>
        <v>1.0099899853256415</v>
      </c>
      <c r="H73">
        <f t="shared" si="15"/>
        <v>1.0092424889942311</v>
      </c>
      <c r="I73">
        <f t="shared" si="15"/>
        <v>1.0086818667456732</v>
      </c>
      <c r="J73">
        <f t="shared" si="15"/>
        <v>1.0082614000592549</v>
      </c>
      <c r="K73">
        <f t="shared" si="15"/>
        <v>1.007946050044441</v>
      </c>
      <c r="L73">
        <f t="shared" si="15"/>
        <v>1.0077095375333307</v>
      </c>
      <c r="M73">
        <f t="shared" si="15"/>
        <v>1.0075321531499979</v>
      </c>
      <c r="N73">
        <f t="shared" ref="N73:V73" si="26">M73-(M73-$E$63)*1/($A73/10)</f>
        <v>1.0073991148624983</v>
      </c>
      <c r="O73">
        <f t="shared" si="26"/>
        <v>1.0072993361468736</v>
      </c>
      <c r="P73">
        <f t="shared" si="26"/>
        <v>1.0072245021101551</v>
      </c>
      <c r="Q73">
        <f t="shared" si="26"/>
        <v>1.0071683765826163</v>
      </c>
      <c r="R73">
        <f t="shared" si="26"/>
        <v>1.0071262824369622</v>
      </c>
      <c r="S73">
        <f t="shared" si="26"/>
        <v>1.0070947118277216</v>
      </c>
      <c r="T73">
        <f t="shared" si="26"/>
        <v>1.0070710338707911</v>
      </c>
      <c r="U73">
        <f t="shared" si="26"/>
        <v>1.0070532754030932</v>
      </c>
      <c r="V73">
        <f t="shared" si="26"/>
        <v>1.0070399565523198</v>
      </c>
      <c r="W73">
        <f t="shared" ref="W73" si="27">V73-(V73-$E$63)*1/($A73/10)</f>
        <v>1.0070299674142398</v>
      </c>
    </row>
    <row r="74" spans="1:23" x14ac:dyDescent="0.55000000000000004">
      <c r="A74" s="50">
        <v>40</v>
      </c>
      <c r="B74" s="94" t="s">
        <v>778</v>
      </c>
      <c r="C74" s="96">
        <v>1.0072928500921008</v>
      </c>
      <c r="D74">
        <f t="shared" si="15"/>
        <v>1.0072196375690756</v>
      </c>
      <c r="E74">
        <f t="shared" si="15"/>
        <v>1.0071647281768068</v>
      </c>
      <c r="F74">
        <f t="shared" si="15"/>
        <v>1.0071235461326051</v>
      </c>
      <c r="G74">
        <f t="shared" si="15"/>
        <v>1.0070926595994538</v>
      </c>
      <c r="H74">
        <f t="shared" si="15"/>
        <v>1.0070694946995904</v>
      </c>
      <c r="I74">
        <f t="shared" si="15"/>
        <v>1.0070521210246928</v>
      </c>
      <c r="J74">
        <f t="shared" si="15"/>
        <v>1.0070390907685196</v>
      </c>
      <c r="K74">
        <f t="shared" si="15"/>
        <v>1.0070293180763896</v>
      </c>
      <c r="L74">
        <f t="shared" si="15"/>
        <v>1.0070219885572922</v>
      </c>
      <c r="M74">
        <f t="shared" si="15"/>
        <v>1.0070164914179691</v>
      </c>
      <c r="N74">
        <f t="shared" ref="N74:V74" si="28">M74-(M74-$E$63)*1/($A74/10)</f>
        <v>1.0070123685634769</v>
      </c>
      <c r="O74">
        <f t="shared" si="28"/>
        <v>1.0070092764226075</v>
      </c>
      <c r="P74">
        <f t="shared" si="28"/>
        <v>1.0070069573169556</v>
      </c>
      <c r="Q74">
        <f t="shared" si="28"/>
        <v>1.0070052179877167</v>
      </c>
      <c r="R74">
        <f t="shared" si="28"/>
        <v>1.0070039134907875</v>
      </c>
      <c r="S74">
        <f t="shared" si="28"/>
        <v>1.0070029351180907</v>
      </c>
      <c r="T74">
        <f t="shared" si="28"/>
        <v>1.007002201338568</v>
      </c>
      <c r="U74">
        <f t="shared" si="28"/>
        <v>1.0070016510039259</v>
      </c>
      <c r="V74">
        <f t="shared" si="28"/>
        <v>1.0070012382529443</v>
      </c>
      <c r="W74">
        <f t="shared" ref="W74" si="29">V74-(V74-$E$63)*1/($A74/10)</f>
        <v>1.0070009286897081</v>
      </c>
    </row>
    <row r="75" spans="1:23" x14ac:dyDescent="0.55000000000000004">
      <c r="A75" s="50">
        <v>20</v>
      </c>
      <c r="B75" s="94" t="s">
        <v>31</v>
      </c>
      <c r="C75" s="96">
        <v>1.0170113015976678</v>
      </c>
      <c r="D75">
        <f t="shared" si="15"/>
        <v>1.0120056507988338</v>
      </c>
      <c r="E75">
        <f t="shared" ref="E75:M75" si="30">D75-(D75-$E$63)*1/($A75/10)</f>
        <v>1.0095028253994167</v>
      </c>
      <c r="F75">
        <f t="shared" si="30"/>
        <v>1.0082514126997082</v>
      </c>
      <c r="G75">
        <f t="shared" si="30"/>
        <v>1.0076257063498542</v>
      </c>
      <c r="H75">
        <f t="shared" si="30"/>
        <v>1.0073128531749269</v>
      </c>
      <c r="I75">
        <f t="shared" si="30"/>
        <v>1.0071564265874633</v>
      </c>
      <c r="J75">
        <f t="shared" si="30"/>
        <v>1.0070782132937315</v>
      </c>
      <c r="K75">
        <f t="shared" si="30"/>
        <v>1.0070391066468658</v>
      </c>
      <c r="L75">
        <f t="shared" si="30"/>
        <v>1.007019553323433</v>
      </c>
      <c r="M75">
        <f t="shared" si="30"/>
        <v>1.0070097766617163</v>
      </c>
      <c r="N75">
        <f t="shared" ref="N75:V75" si="31">M75-(M75-$E$63)*1/($A75/10)</f>
        <v>1.007004888330858</v>
      </c>
      <c r="O75">
        <f t="shared" si="31"/>
        <v>1.0070024441654288</v>
      </c>
      <c r="P75">
        <f t="shared" si="31"/>
        <v>1.0070012220827143</v>
      </c>
      <c r="Q75">
        <f t="shared" si="31"/>
        <v>1.0070006110413572</v>
      </c>
      <c r="R75">
        <f t="shared" si="31"/>
        <v>1.0070003055206787</v>
      </c>
      <c r="S75">
        <f t="shared" si="31"/>
        <v>1.0070001527603392</v>
      </c>
      <c r="T75">
        <f t="shared" si="31"/>
        <v>1.0070000763801694</v>
      </c>
      <c r="U75">
        <f t="shared" si="31"/>
        <v>1.0070000381900845</v>
      </c>
      <c r="V75">
        <f t="shared" si="31"/>
        <v>1.0070000190950421</v>
      </c>
      <c r="W75">
        <f t="shared" ref="W75" si="32">V75-(V75-$E$63)*1/($A75/10)</f>
        <v>1.0070000095475211</v>
      </c>
    </row>
    <row r="76" spans="1:23" x14ac:dyDescent="0.55000000000000004">
      <c r="A76" s="52">
        <v>90</v>
      </c>
      <c r="B76" s="87" t="s">
        <v>779</v>
      </c>
      <c r="C76" s="63">
        <v>1.0001999200479663</v>
      </c>
      <c r="D76">
        <f t="shared" si="15"/>
        <v>1.0009554844870812</v>
      </c>
      <c r="E76">
        <f t="shared" ref="E76:M76" si="33">D76-(D76-$E$63)*1/($A76/10)</f>
        <v>1.00162709732185</v>
      </c>
      <c r="F76">
        <f t="shared" si="33"/>
        <v>1.002224086508311</v>
      </c>
      <c r="G76">
        <f t="shared" si="33"/>
        <v>1.0027547435629431</v>
      </c>
      <c r="H76">
        <f t="shared" si="33"/>
        <v>1.0032264387226162</v>
      </c>
      <c r="I76">
        <f t="shared" si="33"/>
        <v>1.0036457233089922</v>
      </c>
      <c r="J76">
        <f t="shared" si="33"/>
        <v>1.0040184207191041</v>
      </c>
      <c r="K76">
        <f t="shared" si="33"/>
        <v>1.0043497073058703</v>
      </c>
      <c r="L76">
        <f t="shared" si="33"/>
        <v>1.0046441842718847</v>
      </c>
      <c r="M76">
        <f t="shared" si="33"/>
        <v>1.0049059415750086</v>
      </c>
      <c r="N76">
        <f t="shared" ref="N76:V76" si="34">M76-(M76-$E$63)*1/($A76/10)</f>
        <v>1.005138614733341</v>
      </c>
      <c r="O76">
        <f t="shared" si="34"/>
        <v>1.0053454353185254</v>
      </c>
      <c r="P76">
        <f t="shared" si="34"/>
        <v>1.0055292758386891</v>
      </c>
      <c r="Q76">
        <f t="shared" si="34"/>
        <v>1.0056926896343903</v>
      </c>
      <c r="R76">
        <f t="shared" si="34"/>
        <v>1.0058379463416802</v>
      </c>
      <c r="S76">
        <f t="shared" si="34"/>
        <v>1.0059670634148268</v>
      </c>
      <c r="T76">
        <f t="shared" si="34"/>
        <v>1.0060818341465128</v>
      </c>
      <c r="U76">
        <f t="shared" si="34"/>
        <v>1.006183852574678</v>
      </c>
      <c r="V76">
        <f t="shared" si="34"/>
        <v>1.006274535621936</v>
      </c>
      <c r="W76">
        <f t="shared" ref="W76" si="35">V76-(V76-$E$63)*1/($A76/10)</f>
        <v>1.0063551427750543</v>
      </c>
    </row>
    <row r="77" spans="1:23" x14ac:dyDescent="0.55000000000000004">
      <c r="B77" s="87"/>
    </row>
    <row r="78" spans="1:23" x14ac:dyDescent="0.55000000000000004">
      <c r="B78" s="87"/>
      <c r="C78" s="87"/>
      <c r="D78" t="s">
        <v>784</v>
      </c>
    </row>
    <row r="79" spans="1:23" x14ac:dyDescent="0.55000000000000004">
      <c r="B79" s="87" t="s">
        <v>16</v>
      </c>
      <c r="C79">
        <v>11.347695356481591</v>
      </c>
      <c r="D79" s="92">
        <f>C79*D65^10</f>
        <v>13.105352925762572</v>
      </c>
      <c r="E79" s="92">
        <f>D79*E65^10</f>
        <v>14.584667370228583</v>
      </c>
      <c r="F79" s="92">
        <f t="shared" ref="F79:W79" si="36">E79*F65^10</f>
        <v>15.932183335492185</v>
      </c>
      <c r="G79" s="92">
        <f t="shared" si="36"/>
        <v>17.243043044528985</v>
      </c>
      <c r="H79" s="92">
        <f t="shared" si="36"/>
        <v>18.575095031755524</v>
      </c>
      <c r="I79" s="92">
        <f t="shared" si="36"/>
        <v>19.963518234939819</v>
      </c>
      <c r="J79" s="92">
        <f t="shared" si="36"/>
        <v>21.430755486591039</v>
      </c>
      <c r="K79" s="92">
        <f t="shared" si="36"/>
        <v>22.992438928655321</v>
      </c>
      <c r="L79" s="92">
        <f t="shared" si="36"/>
        <v>24.660744086766577</v>
      </c>
      <c r="M79" s="92">
        <f t="shared" si="36"/>
        <v>26.446249875045972</v>
      </c>
      <c r="N79" s="92">
        <f t="shared" si="36"/>
        <v>28.358967193294127</v>
      </c>
      <c r="O79" s="92">
        <f t="shared" si="36"/>
        <v>30.408914646210498</v>
      </c>
      <c r="P79" s="92">
        <f t="shared" si="36"/>
        <v>32.606450686242752</v>
      </c>
      <c r="Q79" s="92">
        <f t="shared" si="36"/>
        <v>34.962476186682252</v>
      </c>
      <c r="R79" s="92">
        <f t="shared" si="36"/>
        <v>37.488569137367307</v>
      </c>
      <c r="S79" s="92">
        <f t="shared" si="36"/>
        <v>40.197084785864526</v>
      </c>
      <c r="T79" s="92">
        <f t="shared" si="36"/>
        <v>43.101239257736459</v>
      </c>
      <c r="U79" s="92">
        <f t="shared" si="36"/>
        <v>46.215186478551693</v>
      </c>
      <c r="V79" s="92">
        <f t="shared" si="36"/>
        <v>49.554093822346175</v>
      </c>
      <c r="W79" s="92">
        <f t="shared" si="36"/>
        <v>53.134219562971438</v>
      </c>
    </row>
    <row r="80" spans="1:23" x14ac:dyDescent="0.55000000000000004">
      <c r="A80">
        <v>20</v>
      </c>
      <c r="B80" s="87" t="s">
        <v>776</v>
      </c>
      <c r="C80">
        <v>8.3478215480070634</v>
      </c>
      <c r="D80" s="92">
        <f>IF(D64-2005 &gt; 20,0,D79-C80)*1/2</f>
        <v>2.3787656888777544</v>
      </c>
      <c r="E80" s="92">
        <f>IF(E64-2005 &gt; 20,0,E79-D94)*1/2</f>
        <v>1.4331252341701584</v>
      </c>
      <c r="F80" s="92">
        <f>IF(F64-2005 &gt; 20,0,F79-E94)*1/2</f>
        <v>0</v>
      </c>
      <c r="G80" s="92">
        <f t="shared" ref="G80:M80" si="37">IF(G64-2005 &gt; 20,0,G79-F94)*1/2</f>
        <v>0</v>
      </c>
      <c r="H80" s="92">
        <f t="shared" si="37"/>
        <v>0</v>
      </c>
      <c r="I80" s="92">
        <f t="shared" si="37"/>
        <v>0</v>
      </c>
      <c r="J80" s="92">
        <f t="shared" si="37"/>
        <v>0</v>
      </c>
      <c r="K80" s="92">
        <f t="shared" si="37"/>
        <v>0</v>
      </c>
      <c r="L80" s="92">
        <f t="shared" si="37"/>
        <v>0</v>
      </c>
      <c r="M80" s="92">
        <f t="shared" si="37"/>
        <v>0</v>
      </c>
      <c r="N80" s="92">
        <f t="shared" ref="N80" si="38">IF(N64-2005 &gt; 20,0,N79-M94)*1/2</f>
        <v>0</v>
      </c>
      <c r="O80" s="92">
        <f t="shared" ref="O80" si="39">IF(O64-2005 &gt; 20,0,O79-N94)*1/2</f>
        <v>0</v>
      </c>
      <c r="P80" s="92">
        <f t="shared" ref="P80" si="40">IF(P64-2005 &gt; 20,0,P79-O94)*1/2</f>
        <v>0</v>
      </c>
      <c r="Q80" s="92">
        <f t="shared" ref="Q80" si="41">IF(Q64-2005 &gt; 20,0,Q79-P94)*1/2</f>
        <v>0</v>
      </c>
      <c r="R80" s="92">
        <f t="shared" ref="R80" si="42">IF(R64-2005 &gt; 20,0,R79-Q94)*1/2</f>
        <v>0</v>
      </c>
      <c r="S80" s="92">
        <f t="shared" ref="S80" si="43">IF(S64-2005 &gt; 20,0,S79-R94)*1/2</f>
        <v>0</v>
      </c>
      <c r="T80" s="92">
        <f t="shared" ref="T80" si="44">IF(T64-2005 &gt; 20,0,T79-S94)*1/2</f>
        <v>0</v>
      </c>
      <c r="U80" s="92">
        <f t="shared" ref="U80" si="45">IF(U64-2005 &gt; 20,0,U79-T94)*1/2</f>
        <v>0</v>
      </c>
      <c r="V80" s="92">
        <f t="shared" ref="V80" si="46">IF(V64-2005 &gt; 20,0,V79-U94)*1/2</f>
        <v>0</v>
      </c>
      <c r="W80" s="92">
        <f t="shared" ref="W80" si="47">IF(W64-2005 &gt; 20,0,W79-V94)*1/2</f>
        <v>0</v>
      </c>
    </row>
    <row r="81" spans="1:30" x14ac:dyDescent="0.55000000000000004">
      <c r="A81">
        <v>20</v>
      </c>
      <c r="B81" s="87" t="s">
        <v>196</v>
      </c>
      <c r="C81">
        <v>9.062435156822831</v>
      </c>
      <c r="D81" s="92">
        <f>IF(D$64-2005 &gt;$A81,0,D$79-C95)*10/$A81</f>
        <v>2.0214588844698707</v>
      </c>
      <c r="E81" s="92">
        <f>IF(E$64-2005 &gt;$A81,0,E$79-D95)*10/$A81</f>
        <v>0.9613404922370874</v>
      </c>
      <c r="F81" s="92">
        <f>IF(F$64-2005 &gt;$A81,0,F$79-$C95)*10/$A81</f>
        <v>0</v>
      </c>
      <c r="G81" s="92">
        <f>IF(G$64-2005 &gt;$A81,0,G$79-$C95)*10/$A81</f>
        <v>0</v>
      </c>
      <c r="H81" s="92">
        <f t="shared" ref="H81:M81" si="48">IF(H$64-2005 &gt;$A81,0,H$79-$C95)*10/$A81</f>
        <v>0</v>
      </c>
      <c r="I81" s="92">
        <f t="shared" si="48"/>
        <v>0</v>
      </c>
      <c r="J81" s="92">
        <f t="shared" si="48"/>
        <v>0</v>
      </c>
      <c r="K81" s="92">
        <f t="shared" si="48"/>
        <v>0</v>
      </c>
      <c r="L81" s="92">
        <f t="shared" si="48"/>
        <v>0</v>
      </c>
      <c r="M81" s="92">
        <f t="shared" si="48"/>
        <v>0</v>
      </c>
      <c r="N81" s="92">
        <f t="shared" ref="N81:W81" si="49">IF(N$64-2005 &gt;$A81,0,N$79-$C95)*10/$A81</f>
        <v>0</v>
      </c>
      <c r="O81" s="92">
        <f t="shared" si="49"/>
        <v>0</v>
      </c>
      <c r="P81" s="92">
        <f t="shared" si="49"/>
        <v>0</v>
      </c>
      <c r="Q81" s="92">
        <f t="shared" si="49"/>
        <v>0</v>
      </c>
      <c r="R81" s="92">
        <f t="shared" si="49"/>
        <v>0</v>
      </c>
      <c r="S81" s="92">
        <f t="shared" si="49"/>
        <v>0</v>
      </c>
      <c r="T81" s="92">
        <f t="shared" si="49"/>
        <v>0</v>
      </c>
      <c r="U81" s="92">
        <f t="shared" si="49"/>
        <v>0</v>
      </c>
      <c r="V81" s="92">
        <f t="shared" si="49"/>
        <v>0</v>
      </c>
      <c r="W81" s="92">
        <f t="shared" si="49"/>
        <v>0</v>
      </c>
    </row>
    <row r="82" spans="1:30" x14ac:dyDescent="0.55000000000000004">
      <c r="A82">
        <v>40</v>
      </c>
      <c r="B82" s="87" t="s">
        <v>310</v>
      </c>
      <c r="C82">
        <v>4.8677307749233343</v>
      </c>
      <c r="D82" s="92">
        <f>IF(D$64-2005 &gt;$A82,0,D$79-C96)*10/$A82</f>
        <v>2.0594055377098095</v>
      </c>
      <c r="E82" s="92">
        <f t="shared" ref="E82:F82" si="50">IF(E$64-2005 &gt;$A82,0,E$79-D96)*10/$A82</f>
        <v>1.7446722276000564</v>
      </c>
      <c r="F82" s="92">
        <f t="shared" si="50"/>
        <v>1.4314679534265662</v>
      </c>
      <c r="G82" s="92">
        <f>IF(G$64-2005 &gt;$A82,0,G$79-F96)*10/$A82</f>
        <v>1.1491722937793187</v>
      </c>
      <c r="H82" s="92">
        <f t="shared" ref="H82:M82" si="51">IF(H$64-2005 &gt;$A82,0,H$79-G96)*10/$A82</f>
        <v>0</v>
      </c>
      <c r="I82" s="92">
        <f t="shared" si="51"/>
        <v>0</v>
      </c>
      <c r="J82" s="92">
        <f t="shared" si="51"/>
        <v>0</v>
      </c>
      <c r="K82" s="92">
        <f t="shared" si="51"/>
        <v>0</v>
      </c>
      <c r="L82" s="92">
        <f t="shared" si="51"/>
        <v>0</v>
      </c>
      <c r="M82" s="92">
        <f t="shared" si="51"/>
        <v>0</v>
      </c>
      <c r="N82" s="92">
        <f t="shared" ref="N82:W82" si="52">IF(N$64-2005 &gt;$A82,0,N$79-M96)*10/$A82</f>
        <v>0</v>
      </c>
      <c r="O82" s="92">
        <f t="shared" si="52"/>
        <v>0</v>
      </c>
      <c r="P82" s="92">
        <f t="shared" si="52"/>
        <v>0</v>
      </c>
      <c r="Q82" s="92">
        <f t="shared" si="52"/>
        <v>0</v>
      </c>
      <c r="R82" s="92">
        <f t="shared" si="52"/>
        <v>0</v>
      </c>
      <c r="S82" s="92">
        <f t="shared" si="52"/>
        <v>0</v>
      </c>
      <c r="T82" s="92">
        <f t="shared" si="52"/>
        <v>0</v>
      </c>
      <c r="U82" s="92">
        <f t="shared" si="52"/>
        <v>0</v>
      </c>
      <c r="V82" s="92">
        <f t="shared" si="52"/>
        <v>0</v>
      </c>
      <c r="W82" s="92">
        <f t="shared" si="52"/>
        <v>0</v>
      </c>
    </row>
    <row r="83" spans="1:30" x14ac:dyDescent="0.55000000000000004">
      <c r="A83">
        <v>40</v>
      </c>
      <c r="B83" s="87" t="s">
        <v>777</v>
      </c>
      <c r="C83">
        <v>2.7019694302576234</v>
      </c>
      <c r="D83" s="92">
        <f t="shared" ref="D83:F90" si="53">IF(D$64-2005 &gt;$A83,0,D$79-C97)*10/$A83</f>
        <v>2.6008458738762372</v>
      </c>
      <c r="E83" s="92">
        <f t="shared" si="53"/>
        <v>2.0746679665724148</v>
      </c>
      <c r="F83" s="92">
        <f t="shared" si="53"/>
        <v>1.5664945425140999</v>
      </c>
      <c r="G83" s="92">
        <f t="shared" ref="G83" si="54">IF(G$64-2005 &gt;$A83,0,G$79-F97)*10/$A83</f>
        <v>1.1244922925009115</v>
      </c>
      <c r="H83" s="92">
        <f t="shared" ref="H83:M83" si="55">IF(H$64-2005 &gt;$A83,0,H$79-G97)*10/$A83</f>
        <v>0</v>
      </c>
      <c r="I83" s="92">
        <f t="shared" si="55"/>
        <v>0</v>
      </c>
      <c r="J83" s="92">
        <f t="shared" si="55"/>
        <v>0</v>
      </c>
      <c r="K83" s="92">
        <f t="shared" si="55"/>
        <v>0</v>
      </c>
      <c r="L83" s="92">
        <f t="shared" si="55"/>
        <v>0</v>
      </c>
      <c r="M83" s="92">
        <f t="shared" si="55"/>
        <v>0</v>
      </c>
      <c r="N83" s="92">
        <f t="shared" ref="N83:W83" si="56">IF(N$64-2005 &gt;$A83,0,N$79-M97)*10/$A83</f>
        <v>0</v>
      </c>
      <c r="O83" s="92">
        <f t="shared" si="56"/>
        <v>0</v>
      </c>
      <c r="P83" s="92">
        <f t="shared" si="56"/>
        <v>0</v>
      </c>
      <c r="Q83" s="92">
        <f t="shared" si="56"/>
        <v>0</v>
      </c>
      <c r="R83" s="92">
        <f t="shared" si="56"/>
        <v>0</v>
      </c>
      <c r="S83" s="92">
        <f t="shared" si="56"/>
        <v>0</v>
      </c>
      <c r="T83" s="92">
        <f t="shared" si="56"/>
        <v>0</v>
      </c>
      <c r="U83" s="92">
        <f t="shared" si="56"/>
        <v>0</v>
      </c>
      <c r="V83" s="92">
        <f t="shared" si="56"/>
        <v>0</v>
      </c>
      <c r="W83" s="92">
        <f t="shared" si="56"/>
        <v>0</v>
      </c>
    </row>
    <row r="84" spans="1:30" x14ac:dyDescent="0.55000000000000004">
      <c r="A84">
        <v>40</v>
      </c>
      <c r="B84" s="87" t="s">
        <v>90</v>
      </c>
      <c r="C84">
        <v>2.2708227004455939</v>
      </c>
      <c r="D84" s="92">
        <f t="shared" si="53"/>
        <v>2.7086325563292446</v>
      </c>
      <c r="E84" s="92">
        <f t="shared" si="53"/>
        <v>2.0161687921007792</v>
      </c>
      <c r="F84" s="92">
        <f t="shared" si="53"/>
        <v>1.3676553851303423</v>
      </c>
      <c r="G84" s="92">
        <f t="shared" ref="G84" si="57">IF(G$64-2005 &gt;$A84,0,G$79-F98)*10/$A84</f>
        <v>0.84363505761753677</v>
      </c>
      <c r="H84" s="92">
        <f t="shared" ref="H84:M84" si="58">IF(H$64-2005 &gt;$A84,0,H$79-G98)*10/$A84</f>
        <v>0</v>
      </c>
      <c r="I84" s="92">
        <f t="shared" si="58"/>
        <v>0</v>
      </c>
      <c r="J84" s="92">
        <f t="shared" si="58"/>
        <v>0</v>
      </c>
      <c r="K84" s="92">
        <f t="shared" si="58"/>
        <v>0</v>
      </c>
      <c r="L84" s="92">
        <f t="shared" si="58"/>
        <v>0</v>
      </c>
      <c r="M84" s="92">
        <f t="shared" si="58"/>
        <v>0</v>
      </c>
      <c r="N84" s="92">
        <f t="shared" ref="N84:W84" si="59">IF(N$64-2005 &gt;$A84,0,N$79-M98)*10/$A84</f>
        <v>0</v>
      </c>
      <c r="O84" s="92">
        <f t="shared" si="59"/>
        <v>0</v>
      </c>
      <c r="P84" s="92">
        <f t="shared" si="59"/>
        <v>0</v>
      </c>
      <c r="Q84" s="92">
        <f t="shared" si="59"/>
        <v>0</v>
      </c>
      <c r="R84" s="92">
        <f t="shared" si="59"/>
        <v>0</v>
      </c>
      <c r="S84" s="92">
        <f t="shared" si="59"/>
        <v>0</v>
      </c>
      <c r="T84" s="92">
        <f t="shared" si="59"/>
        <v>0</v>
      </c>
      <c r="U84" s="92">
        <f t="shared" si="59"/>
        <v>0</v>
      </c>
      <c r="V84" s="92">
        <f t="shared" si="59"/>
        <v>0</v>
      </c>
      <c r="W84" s="92">
        <f t="shared" si="59"/>
        <v>0</v>
      </c>
    </row>
    <row r="85" spans="1:30" x14ac:dyDescent="0.55000000000000004">
      <c r="A85">
        <v>40</v>
      </c>
      <c r="B85" s="87" t="s">
        <v>180</v>
      </c>
      <c r="C85">
        <v>1.4983739690273445</v>
      </c>
      <c r="D85" s="92">
        <f t="shared" si="53"/>
        <v>2.9017447391838069</v>
      </c>
      <c r="E85" s="92">
        <f t="shared" si="53"/>
        <v>2.2159271093509503</v>
      </c>
      <c r="F85" s="92">
        <f t="shared" si="53"/>
        <v>1.5237094423877391</v>
      </c>
      <c r="G85" s="92">
        <f t="shared" ref="G85" si="60">IF(G$64-2005 &gt;$A85,0,G$79-F99)*10/$A85</f>
        <v>0.91498914491867289</v>
      </c>
      <c r="H85" s="92">
        <f t="shared" ref="H85:M85" si="61">IF(H$64-2005 &gt;$A85,0,H$79-G99)*10/$A85</f>
        <v>0</v>
      </c>
      <c r="I85" s="92">
        <f t="shared" si="61"/>
        <v>0</v>
      </c>
      <c r="J85" s="92">
        <f t="shared" si="61"/>
        <v>0</v>
      </c>
      <c r="K85" s="92">
        <f t="shared" si="61"/>
        <v>0</v>
      </c>
      <c r="L85" s="92">
        <f t="shared" si="61"/>
        <v>0</v>
      </c>
      <c r="M85" s="92">
        <f t="shared" si="61"/>
        <v>0</v>
      </c>
      <c r="N85" s="92">
        <f t="shared" ref="N85:W85" si="62">IF(N$64-2005 &gt;$A85,0,N$79-M99)*10/$A85</f>
        <v>0</v>
      </c>
      <c r="O85" s="92">
        <f t="shared" si="62"/>
        <v>0</v>
      </c>
      <c r="P85" s="92">
        <f t="shared" si="62"/>
        <v>0</v>
      </c>
      <c r="Q85" s="92">
        <f t="shared" si="62"/>
        <v>0</v>
      </c>
      <c r="R85" s="92">
        <f t="shared" si="62"/>
        <v>0</v>
      </c>
      <c r="S85" s="92">
        <f t="shared" si="62"/>
        <v>0</v>
      </c>
      <c r="T85" s="92">
        <f t="shared" si="62"/>
        <v>0</v>
      </c>
      <c r="U85" s="92">
        <f t="shared" si="62"/>
        <v>0</v>
      </c>
      <c r="V85" s="92">
        <f t="shared" si="62"/>
        <v>0</v>
      </c>
      <c r="W85" s="92">
        <f t="shared" si="62"/>
        <v>0</v>
      </c>
    </row>
    <row r="86" spans="1:30" x14ac:dyDescent="0.55000000000000004">
      <c r="A86">
        <v>40</v>
      </c>
      <c r="B86" s="87" t="s">
        <v>580</v>
      </c>
      <c r="C86">
        <v>3.8948608362974033</v>
      </c>
      <c r="D86" s="92">
        <f t="shared" si="53"/>
        <v>2.3026230223662925</v>
      </c>
      <c r="E86" s="92">
        <f t="shared" si="53"/>
        <v>2.029145280893804</v>
      </c>
      <c r="F86" s="92">
        <f t="shared" si="53"/>
        <v>1.7509419198635245</v>
      </c>
      <c r="G86" s="92">
        <f t="shared" ref="G86" si="63">IF(G$64-2005 &gt;$A86,0,G$79-F100)*10/$A86</f>
        <v>1.4911887162594066</v>
      </c>
      <c r="H86" s="92">
        <f t="shared" ref="H86:M86" si="64">IF(H$64-2005 &gt;$A86,0,H$79-G100)*10/$A86</f>
        <v>0</v>
      </c>
      <c r="I86" s="92">
        <f t="shared" si="64"/>
        <v>0</v>
      </c>
      <c r="J86" s="92">
        <f t="shared" si="64"/>
        <v>0</v>
      </c>
      <c r="K86" s="92">
        <f t="shared" si="64"/>
        <v>0</v>
      </c>
      <c r="L86" s="92">
        <f t="shared" si="64"/>
        <v>0</v>
      </c>
      <c r="M86" s="92">
        <f t="shared" si="64"/>
        <v>0</v>
      </c>
      <c r="N86" s="92">
        <f t="shared" ref="N86:W86" si="65">IF(N$64-2005 &gt;$A86,0,N$79-M100)*10/$A86</f>
        <v>0</v>
      </c>
      <c r="O86" s="92">
        <f t="shared" si="65"/>
        <v>0</v>
      </c>
      <c r="P86" s="92">
        <f t="shared" si="65"/>
        <v>0</v>
      </c>
      <c r="Q86" s="92">
        <f t="shared" si="65"/>
        <v>0</v>
      </c>
      <c r="R86" s="92">
        <f t="shared" si="65"/>
        <v>0</v>
      </c>
      <c r="S86" s="92">
        <f t="shared" si="65"/>
        <v>0</v>
      </c>
      <c r="T86" s="92">
        <f t="shared" si="65"/>
        <v>0</v>
      </c>
      <c r="U86" s="92">
        <f t="shared" si="65"/>
        <v>0</v>
      </c>
      <c r="V86" s="92">
        <f t="shared" si="65"/>
        <v>0</v>
      </c>
      <c r="W86" s="92">
        <f t="shared" si="65"/>
        <v>0</v>
      </c>
    </row>
    <row r="87" spans="1:30" x14ac:dyDescent="0.55000000000000004">
      <c r="A87">
        <v>40</v>
      </c>
      <c r="B87" s="87" t="s">
        <v>13</v>
      </c>
      <c r="C87">
        <v>1.2512595399070259</v>
      </c>
      <c r="D87" s="92">
        <f t="shared" si="53"/>
        <v>2.9635233464638864</v>
      </c>
      <c r="E87" s="92">
        <f t="shared" si="53"/>
        <v>2.4342607578560456</v>
      </c>
      <c r="F87" s="92">
        <f t="shared" si="53"/>
        <v>1.9255317221306298</v>
      </c>
      <c r="G87" s="92">
        <f t="shared" ref="G87" si="66">IF(G$64-2005 &gt;$A87,0,G$79-F101)*10/$A87</f>
        <v>1.478721399105611</v>
      </c>
      <c r="H87" s="92">
        <f t="shared" ref="H87:M87" si="67">IF(H$64-2005 &gt;$A87,0,H$79-G101)*10/$A87</f>
        <v>0</v>
      </c>
      <c r="I87" s="92">
        <f t="shared" si="67"/>
        <v>0</v>
      </c>
      <c r="J87" s="92">
        <f t="shared" si="67"/>
        <v>0</v>
      </c>
      <c r="K87" s="92">
        <f t="shared" si="67"/>
        <v>0</v>
      </c>
      <c r="L87" s="92">
        <f t="shared" si="67"/>
        <v>0</v>
      </c>
      <c r="M87" s="92">
        <f t="shared" si="67"/>
        <v>0</v>
      </c>
      <c r="N87" s="92">
        <f t="shared" ref="N87:W87" si="68">IF(N$64-2005 &gt;$A87,0,N$79-M101)*10/$A87</f>
        <v>0</v>
      </c>
      <c r="O87" s="92">
        <f t="shared" si="68"/>
        <v>0</v>
      </c>
      <c r="P87" s="92">
        <f t="shared" si="68"/>
        <v>0</v>
      </c>
      <c r="Q87" s="92">
        <f t="shared" si="68"/>
        <v>0</v>
      </c>
      <c r="R87" s="92">
        <f t="shared" si="68"/>
        <v>0</v>
      </c>
      <c r="S87" s="92">
        <f t="shared" si="68"/>
        <v>0</v>
      </c>
      <c r="T87" s="92">
        <f t="shared" si="68"/>
        <v>0</v>
      </c>
      <c r="U87" s="92">
        <f t="shared" si="68"/>
        <v>0</v>
      </c>
      <c r="V87" s="92">
        <f t="shared" si="68"/>
        <v>0</v>
      </c>
      <c r="W87" s="92">
        <f t="shared" si="68"/>
        <v>0</v>
      </c>
    </row>
    <row r="88" spans="1:30" x14ac:dyDescent="0.55000000000000004">
      <c r="A88">
        <v>40</v>
      </c>
      <c r="B88" s="87" t="s">
        <v>778</v>
      </c>
      <c r="C88">
        <v>3.7305977748297967</v>
      </c>
      <c r="D88" s="92">
        <f t="shared" si="53"/>
        <v>2.343688787733194</v>
      </c>
      <c r="E88" s="92">
        <f t="shared" si="53"/>
        <v>2.0143285104575845</v>
      </c>
      <c r="F88" s="92">
        <f t="shared" si="53"/>
        <v>1.6896000437669021</v>
      </c>
      <c r="G88" s="92">
        <f t="shared" ref="G88" si="69">IF(G$64-2005 &gt;$A88,0,G$79-F102)*10/$A88</f>
        <v>1.395129451504713</v>
      </c>
      <c r="H88" s="92">
        <f t="shared" ref="H88:M88" si="70">IF(H$64-2005 &gt;$A88,0,H$79-G102)*10/$A88</f>
        <v>0</v>
      </c>
      <c r="I88" s="92">
        <f t="shared" si="70"/>
        <v>0</v>
      </c>
      <c r="J88" s="92">
        <f t="shared" si="70"/>
        <v>0</v>
      </c>
      <c r="K88" s="92">
        <f t="shared" si="70"/>
        <v>0</v>
      </c>
      <c r="L88" s="92">
        <f t="shared" si="70"/>
        <v>0</v>
      </c>
      <c r="M88" s="92">
        <f t="shared" si="70"/>
        <v>0</v>
      </c>
      <c r="N88" s="92">
        <f t="shared" ref="N88:W88" si="71">IF(N$64-2005 &gt;$A88,0,N$79-M102)*10/$A88</f>
        <v>0</v>
      </c>
      <c r="O88" s="92">
        <f t="shared" si="71"/>
        <v>0</v>
      </c>
      <c r="P88" s="92">
        <f t="shared" si="71"/>
        <v>0</v>
      </c>
      <c r="Q88" s="92">
        <f t="shared" si="71"/>
        <v>0</v>
      </c>
      <c r="R88" s="92">
        <f t="shared" si="71"/>
        <v>0</v>
      </c>
      <c r="S88" s="92">
        <f t="shared" si="71"/>
        <v>0</v>
      </c>
      <c r="T88" s="92">
        <f t="shared" si="71"/>
        <v>0</v>
      </c>
      <c r="U88" s="92">
        <f t="shared" si="71"/>
        <v>0</v>
      </c>
      <c r="V88" s="92">
        <f t="shared" si="71"/>
        <v>0</v>
      </c>
      <c r="W88" s="92">
        <f t="shared" si="71"/>
        <v>0</v>
      </c>
    </row>
    <row r="89" spans="1:30" x14ac:dyDescent="0.55000000000000004">
      <c r="A89">
        <v>20</v>
      </c>
      <c r="B89" s="87" t="s">
        <v>31</v>
      </c>
      <c r="C89">
        <v>9.0293442586263488</v>
      </c>
      <c r="D89" s="92">
        <f t="shared" si="53"/>
        <v>2.0380043335681117</v>
      </c>
      <c r="E89" s="92">
        <f t="shared" si="53"/>
        <v>1.0572402101006677</v>
      </c>
      <c r="F89" s="92">
        <f t="shared" si="53"/>
        <v>0</v>
      </c>
      <c r="G89" s="92">
        <f t="shared" ref="G89" si="72">IF(G$64-2005 &gt;$A89,0,G$79-F103)*10/$A89</f>
        <v>0</v>
      </c>
      <c r="H89" s="92">
        <f t="shared" ref="H89:M89" si="73">IF(H$64-2005 &gt;$A89,0,H$79-G103)*10/$A89</f>
        <v>0</v>
      </c>
      <c r="I89" s="92">
        <f t="shared" si="73"/>
        <v>0</v>
      </c>
      <c r="J89" s="92">
        <f t="shared" si="73"/>
        <v>0</v>
      </c>
      <c r="K89" s="92">
        <f t="shared" si="73"/>
        <v>0</v>
      </c>
      <c r="L89" s="92">
        <f t="shared" si="73"/>
        <v>0</v>
      </c>
      <c r="M89" s="92">
        <f t="shared" si="73"/>
        <v>0</v>
      </c>
      <c r="N89" s="92">
        <f t="shared" ref="N89:W89" si="74">IF(N$64-2005 &gt;$A89,0,N$79-M103)*10/$A89</f>
        <v>0</v>
      </c>
      <c r="O89" s="92">
        <f t="shared" si="74"/>
        <v>0</v>
      </c>
      <c r="P89" s="92">
        <f t="shared" si="74"/>
        <v>0</v>
      </c>
      <c r="Q89" s="92">
        <f t="shared" si="74"/>
        <v>0</v>
      </c>
      <c r="R89" s="92">
        <f t="shared" si="74"/>
        <v>0</v>
      </c>
      <c r="S89" s="92">
        <f t="shared" si="74"/>
        <v>0</v>
      </c>
      <c r="T89" s="92">
        <f t="shared" si="74"/>
        <v>0</v>
      </c>
      <c r="U89" s="92">
        <f t="shared" si="74"/>
        <v>0</v>
      </c>
      <c r="V89" s="92">
        <f t="shared" si="74"/>
        <v>0</v>
      </c>
      <c r="W89" s="92">
        <f t="shared" si="74"/>
        <v>0</v>
      </c>
    </row>
    <row r="90" spans="1:30" x14ac:dyDescent="0.55000000000000004">
      <c r="A90">
        <v>90</v>
      </c>
      <c r="B90" s="87" t="s">
        <v>779</v>
      </c>
      <c r="C90">
        <v>1.7549043305648544</v>
      </c>
      <c r="D90" s="92">
        <f t="shared" si="53"/>
        <v>1.2611609550219687</v>
      </c>
      <c r="E90" s="92">
        <f t="shared" si="53"/>
        <v>1.2821844249041865</v>
      </c>
      <c r="F90" s="92">
        <f t="shared" si="53"/>
        <v>1.2815628862645405</v>
      </c>
      <c r="G90" s="92">
        <f t="shared" ref="G90" si="75">IF(G$64-2005 &gt;$A90,0,G$79-F104)*10/$A90</f>
        <v>1.270641111091136</v>
      </c>
      <c r="H90" s="92">
        <f t="shared" ref="H90:M90" si="76">IF(H$64-2005 &gt;$A90,0,H$79-G104)*10/$A90</f>
        <v>1.2555297367300997</v>
      </c>
      <c r="I90" s="92">
        <f t="shared" si="76"/>
        <v>1.2392652663082897</v>
      </c>
      <c r="J90" s="92">
        <f t="shared" si="76"/>
        <v>1.2232129742269346</v>
      </c>
      <c r="K90" s="92">
        <f t="shared" si="76"/>
        <v>1.2078763234647114</v>
      </c>
      <c r="L90" s="92">
        <f t="shared" si="76"/>
        <v>1.193338148584131</v>
      </c>
      <c r="M90" s="92">
        <f t="shared" si="76"/>
        <v>0</v>
      </c>
      <c r="N90" s="92">
        <f t="shared" ref="N90:W90" si="77">IF(N$64-2005 &gt;$A90,0,N$79-M104)*10/$A90</f>
        <v>0</v>
      </c>
      <c r="O90" s="92">
        <f t="shared" si="77"/>
        <v>0</v>
      </c>
      <c r="P90" s="92">
        <f t="shared" si="77"/>
        <v>0</v>
      </c>
      <c r="Q90" s="92">
        <f t="shared" si="77"/>
        <v>0</v>
      </c>
      <c r="R90" s="92">
        <f t="shared" si="77"/>
        <v>0</v>
      </c>
      <c r="S90" s="92">
        <f t="shared" si="77"/>
        <v>0</v>
      </c>
      <c r="T90" s="92">
        <f t="shared" si="77"/>
        <v>0</v>
      </c>
      <c r="U90" s="92">
        <f t="shared" si="77"/>
        <v>0</v>
      </c>
      <c r="V90" s="92">
        <f t="shared" si="77"/>
        <v>0</v>
      </c>
      <c r="W90" s="92">
        <f t="shared" si="77"/>
        <v>0</v>
      </c>
    </row>
    <row r="91" spans="1:30" x14ac:dyDescent="0.55000000000000004">
      <c r="B91" s="87"/>
    </row>
    <row r="93" spans="1:30" x14ac:dyDescent="0.55000000000000004">
      <c r="B93" s="87" t="s">
        <v>16</v>
      </c>
      <c r="C93">
        <v>11.347695356481591</v>
      </c>
      <c r="D93" s="92">
        <f>D79</f>
        <v>13.105352925762572</v>
      </c>
      <c r="E93" s="92">
        <f t="shared" ref="E93:L93" si="78">E79</f>
        <v>14.584667370228583</v>
      </c>
      <c r="F93" s="92">
        <f t="shared" si="78"/>
        <v>15.932183335492185</v>
      </c>
      <c r="G93" s="92">
        <f t="shared" si="78"/>
        <v>17.243043044528985</v>
      </c>
      <c r="H93" s="92">
        <f t="shared" si="78"/>
        <v>18.575095031755524</v>
      </c>
      <c r="I93" s="92">
        <f t="shared" si="78"/>
        <v>19.963518234939819</v>
      </c>
      <c r="J93" s="92">
        <f t="shared" si="78"/>
        <v>21.430755486591039</v>
      </c>
      <c r="K93" s="92">
        <f t="shared" si="78"/>
        <v>22.992438928655321</v>
      </c>
      <c r="L93" s="92">
        <f t="shared" si="78"/>
        <v>24.660744086766577</v>
      </c>
      <c r="M93" s="92">
        <f>M79</f>
        <v>26.446249875045972</v>
      </c>
      <c r="N93" s="92">
        <f>N79</f>
        <v>28.358967193294127</v>
      </c>
      <c r="O93" s="92">
        <f t="shared" ref="O93:U93" si="79">O79</f>
        <v>30.408914646210498</v>
      </c>
      <c r="P93" s="92">
        <f t="shared" si="79"/>
        <v>32.606450686242752</v>
      </c>
      <c r="Q93" s="92">
        <f t="shared" si="79"/>
        <v>34.962476186682252</v>
      </c>
      <c r="R93" s="92">
        <f t="shared" si="79"/>
        <v>37.488569137367307</v>
      </c>
      <c r="S93" s="92">
        <f t="shared" si="79"/>
        <v>40.197084785864526</v>
      </c>
      <c r="T93" s="92">
        <f t="shared" si="79"/>
        <v>43.101239257736459</v>
      </c>
      <c r="U93" s="92">
        <f t="shared" si="79"/>
        <v>46.215186478551693</v>
      </c>
      <c r="V93" s="92">
        <f t="shared" ref="V93:AD93" si="80">V79</f>
        <v>49.554093822346175</v>
      </c>
      <c r="W93" s="92">
        <f>W79</f>
        <v>53.134219562971438</v>
      </c>
      <c r="X93" s="92">
        <f t="shared" si="80"/>
        <v>0</v>
      </c>
      <c r="Y93" s="92">
        <f t="shared" si="80"/>
        <v>0</v>
      </c>
      <c r="Z93" s="92">
        <f t="shared" si="80"/>
        <v>0</v>
      </c>
      <c r="AA93" s="92">
        <f t="shared" si="80"/>
        <v>0</v>
      </c>
      <c r="AB93" s="92">
        <f t="shared" si="80"/>
        <v>0</v>
      </c>
      <c r="AC93" s="92">
        <f t="shared" si="80"/>
        <v>0</v>
      </c>
      <c r="AD93" s="92">
        <f t="shared" si="80"/>
        <v>0</v>
      </c>
    </row>
    <row r="94" spans="1:30" x14ac:dyDescent="0.55000000000000004">
      <c r="B94" s="87" t="s">
        <v>776</v>
      </c>
      <c r="C94">
        <v>8.3478215480070634</v>
      </c>
      <c r="D94">
        <f>(C94+D80)*D66^10</f>
        <v>11.718416901888267</v>
      </c>
      <c r="E94">
        <f t="shared" ref="E94:G95" si="81">(D94+E80)*E66^10</f>
        <v>14.234086988464515</v>
      </c>
      <c r="F94">
        <f t="shared" si="81"/>
        <v>15.333945304596272</v>
      </c>
      <c r="G94">
        <f t="shared" si="81"/>
        <v>16.480239858280722</v>
      </c>
      <c r="H94">
        <f t="shared" ref="H94:M94" si="82">(G94+H80)*H66^10</f>
        <v>17.69154330758483</v>
      </c>
      <c r="I94">
        <f t="shared" si="82"/>
        <v>18.980785264185126</v>
      </c>
      <c r="J94">
        <f t="shared" si="82"/>
        <v>20.358030398345882</v>
      </c>
      <c r="K94">
        <f t="shared" si="82"/>
        <v>21.832019122329108</v>
      </c>
      <c r="L94">
        <f t="shared" si="82"/>
        <v>23.411019580923128</v>
      </c>
      <c r="M94">
        <f t="shared" si="82"/>
        <v>25.103304472612674</v>
      </c>
      <c r="N94">
        <f t="shared" ref="N94:U94" si="83">(M94+N80)*N66^10</f>
        <v>26.917426078036481</v>
      </c>
      <c r="O94">
        <f t="shared" si="83"/>
        <v>28.862383938784269</v>
      </c>
      <c r="P94">
        <f t="shared" si="83"/>
        <v>30.947736293477082</v>
      </c>
      <c r="Q94">
        <f t="shared" si="83"/>
        <v>33.183682876326266</v>
      </c>
      <c r="R94">
        <f t="shared" si="83"/>
        <v>35.58113401720275</v>
      </c>
      <c r="S94">
        <f t="shared" si="83"/>
        <v>38.151774179906909</v>
      </c>
      <c r="T94">
        <f t="shared" si="83"/>
        <v>40.908124431811409</v>
      </c>
      <c r="U94">
        <f t="shared" si="83"/>
        <v>43.863606392566254</v>
      </c>
      <c r="V94">
        <f t="shared" ref="V94:AD94" si="84">(U94+V80)*V66^10</f>
        <v>47.032609176143765</v>
      </c>
      <c r="W94">
        <f t="shared" si="84"/>
        <v>50.430560297073889</v>
      </c>
      <c r="X94">
        <f t="shared" si="84"/>
        <v>0</v>
      </c>
      <c r="Y94">
        <f t="shared" si="84"/>
        <v>0</v>
      </c>
      <c r="Z94">
        <f t="shared" si="84"/>
        <v>0</v>
      </c>
      <c r="AA94">
        <f t="shared" si="84"/>
        <v>0</v>
      </c>
      <c r="AB94">
        <f t="shared" si="84"/>
        <v>0</v>
      </c>
      <c r="AC94">
        <f t="shared" si="84"/>
        <v>0</v>
      </c>
      <c r="AD94">
        <f t="shared" si="84"/>
        <v>0</v>
      </c>
    </row>
    <row r="95" spans="1:30" x14ac:dyDescent="0.55000000000000004">
      <c r="B95" s="87" t="s">
        <v>196</v>
      </c>
      <c r="C95">
        <v>9.062435156822831</v>
      </c>
      <c r="D95">
        <f>(C95+D81)*D67^10</f>
        <v>12.661986385754409</v>
      </c>
      <c r="E95">
        <f t="shared" si="81"/>
        <v>15.078462434568076</v>
      </c>
      <c r="F95">
        <f t="shared" si="81"/>
        <v>16.426567267692089</v>
      </c>
      <c r="G95">
        <f t="shared" si="81"/>
        <v>17.753762943027457</v>
      </c>
      <c r="H95">
        <f t="shared" ref="H95:M95" si="85">(G95+H81)*H67^10</f>
        <v>19.112166133867753</v>
      </c>
      <c r="I95">
        <f t="shared" si="85"/>
        <v>20.533694575247523</v>
      </c>
      <c r="J95">
        <f t="shared" si="85"/>
        <v>22.03905989020269</v>
      </c>
      <c r="K95">
        <f t="shared" si="85"/>
        <v>23.643044889428783</v>
      </c>
      <c r="L95">
        <f t="shared" si="85"/>
        <v>25.357470665760005</v>
      </c>
      <c r="M95">
        <f t="shared" si="85"/>
        <v>27.192838746990144</v>
      </c>
      <c r="N95">
        <f t="shared" ref="N95:U95" si="86">(M95+N81)*N67^10</f>
        <v>29.159240506463597</v>
      </c>
      <c r="O95">
        <f t="shared" si="86"/>
        <v>31.266868786065867</v>
      </c>
      <c r="P95">
        <f t="shared" si="86"/>
        <v>33.526316101204323</v>
      </c>
      <c r="Q95">
        <f t="shared" si="86"/>
        <v>35.94875964666015</v>
      </c>
      <c r="R95">
        <f t="shared" si="86"/>
        <v>38.546087293034617</v>
      </c>
      <c r="S95">
        <f t="shared" si="86"/>
        <v>41.330993847279288</v>
      </c>
      <c r="T95">
        <f t="shared" si="86"/>
        <v>44.317063435570724</v>
      </c>
      <c r="U95">
        <f t="shared" si="86"/>
        <v>47.518846666839643</v>
      </c>
      <c r="V95">
        <f t="shared" ref="V95:AD95" si="87">(U95+V81)*V67^10</f>
        <v>50.951937381244065</v>
      </c>
      <c r="W95">
        <f t="shared" si="87"/>
        <v>54.633051731969175</v>
      </c>
      <c r="X95">
        <f t="shared" si="87"/>
        <v>0</v>
      </c>
      <c r="Y95">
        <f t="shared" si="87"/>
        <v>0</v>
      </c>
      <c r="Z95">
        <f t="shared" si="87"/>
        <v>0</v>
      </c>
      <c r="AA95">
        <f t="shared" si="87"/>
        <v>0</v>
      </c>
      <c r="AB95">
        <f t="shared" si="87"/>
        <v>0</v>
      </c>
      <c r="AC95">
        <f t="shared" si="87"/>
        <v>0</v>
      </c>
      <c r="AD95">
        <f t="shared" si="87"/>
        <v>0</v>
      </c>
    </row>
    <row r="96" spans="1:30" x14ac:dyDescent="0.55000000000000004">
      <c r="B96" s="87" t="s">
        <v>310</v>
      </c>
      <c r="C96">
        <v>4.8677307749233343</v>
      </c>
      <c r="D96">
        <f>(C96+D82)*D68^10</f>
        <v>7.6059784598283571</v>
      </c>
      <c r="E96">
        <f t="shared" ref="E96:M96" si="88">(D96+E82)*E68^10</f>
        <v>10.206311521785921</v>
      </c>
      <c r="F96">
        <f t="shared" si="88"/>
        <v>12.64635386941171</v>
      </c>
      <c r="G96">
        <f t="shared" si="88"/>
        <v>14.941151748221051</v>
      </c>
      <c r="H96">
        <f t="shared" si="88"/>
        <v>16.141448961239089</v>
      </c>
      <c r="I96">
        <f t="shared" si="88"/>
        <v>17.405449918433714</v>
      </c>
      <c r="J96">
        <f t="shared" si="88"/>
        <v>18.742007712531901</v>
      </c>
      <c r="K96">
        <f t="shared" si="88"/>
        <v>20.159882899263039</v>
      </c>
      <c r="L96">
        <f t="shared" si="88"/>
        <v>21.667841103420386</v>
      </c>
      <c r="M96">
        <f t="shared" si="88"/>
        <v>23.274752382684614</v>
      </c>
      <c r="N96">
        <f t="shared" ref="N96:U96" si="89">(M96+N82)*N68^10</f>
        <v>24.989687714928035</v>
      </c>
      <c r="O96">
        <f t="shared" si="89"/>
        <v>26.822010761585748</v>
      </c>
      <c r="P96">
        <f t="shared" si="89"/>
        <v>28.78146462816834</v>
      </c>
      <c r="Q96">
        <f t="shared" si="89"/>
        <v>30.878254171299421</v>
      </c>
      <c r="R96">
        <f t="shared" si="89"/>
        <v>33.123124794835661</v>
      </c>
      <c r="S96">
        <f t="shared" si="89"/>
        <v>35.527438824738113</v>
      </c>
      <c r="T96">
        <f t="shared" si="89"/>
        <v>38.103250567671623</v>
      </c>
      <c r="U96">
        <f t="shared" si="89"/>
        <v>40.863381109120738</v>
      </c>
      <c r="V96">
        <f t="shared" ref="V96:AD96" si="90">(U96+V82)*V68^10</f>
        <v>43.821493831619534</v>
      </c>
      <c r="W96">
        <f t="shared" si="90"/>
        <v>46.992171553652462</v>
      </c>
      <c r="X96">
        <f t="shared" si="90"/>
        <v>0</v>
      </c>
      <c r="Y96">
        <f t="shared" si="90"/>
        <v>0</v>
      </c>
      <c r="Z96">
        <f t="shared" si="90"/>
        <v>0</v>
      </c>
      <c r="AA96">
        <f t="shared" si="90"/>
        <v>0</v>
      </c>
      <c r="AB96">
        <f t="shared" si="90"/>
        <v>0</v>
      </c>
      <c r="AC96">
        <f t="shared" si="90"/>
        <v>0</v>
      </c>
      <c r="AD96">
        <f t="shared" si="90"/>
        <v>0</v>
      </c>
    </row>
    <row r="97" spans="2:30" x14ac:dyDescent="0.55000000000000004">
      <c r="B97" s="87" t="s">
        <v>777</v>
      </c>
      <c r="C97">
        <v>2.7019694302576234</v>
      </c>
      <c r="D97">
        <f t="shared" ref="D97:M104" si="91">(C97+D83)*D69^10</f>
        <v>6.2859955039389233</v>
      </c>
      <c r="E97">
        <f t="shared" si="91"/>
        <v>9.6662051654357857</v>
      </c>
      <c r="F97">
        <f t="shared" si="91"/>
        <v>12.745073874525339</v>
      </c>
      <c r="G97">
        <f t="shared" si="91"/>
        <v>15.5164805680686</v>
      </c>
      <c r="H97">
        <f t="shared" si="91"/>
        <v>17.175998307314536</v>
      </c>
      <c r="I97">
        <f t="shared" si="91"/>
        <v>18.862374758432651</v>
      </c>
      <c r="J97">
        <f t="shared" si="91"/>
        <v>20.591034002421079</v>
      </c>
      <c r="K97">
        <f t="shared" si="91"/>
        <v>22.377650192784277</v>
      </c>
      <c r="L97">
        <f t="shared" si="91"/>
        <v>24.237685014740915</v>
      </c>
      <c r="M97">
        <f t="shared" si="91"/>
        <v>26.186214465854007</v>
      </c>
      <c r="N97">
        <f t="shared" ref="N97:U97" si="92">(M97+N83)*N69^10</f>
        <v>28.237927406922836</v>
      </c>
      <c r="O97">
        <f t="shared" si="92"/>
        <v>30.40721870037067</v>
      </c>
      <c r="P97">
        <f t="shared" si="92"/>
        <v>32.70832905074068</v>
      </c>
      <c r="Q97">
        <f t="shared" si="92"/>
        <v>35.15550342579045</v>
      </c>
      <c r="R97">
        <f t="shared" si="92"/>
        <v>37.763152600395458</v>
      </c>
      <c r="S97">
        <f t="shared" si="92"/>
        <v>40.54601014576351</v>
      </c>
      <c r="T97">
        <f t="shared" si="92"/>
        <v>43.519281777624229</v>
      </c>
      <c r="U97">
        <f t="shared" si="92"/>
        <v>46.698786564349327</v>
      </c>
      <c r="V97">
        <f t="shared" ref="V97:AD97" si="93">(U97+V83)*V69^10</f>
        <v>50.101090864916458</v>
      </c>
      <c r="W97">
        <f t="shared" si="93"/>
        <v>53.743636518750591</v>
      </c>
      <c r="X97">
        <f t="shared" si="93"/>
        <v>0</v>
      </c>
      <c r="Y97">
        <f t="shared" si="93"/>
        <v>0</v>
      </c>
      <c r="Z97">
        <f t="shared" si="93"/>
        <v>0</v>
      </c>
      <c r="AA97">
        <f t="shared" si="93"/>
        <v>0</v>
      </c>
      <c r="AB97">
        <f t="shared" si="93"/>
        <v>0</v>
      </c>
      <c r="AC97">
        <f t="shared" si="93"/>
        <v>0</v>
      </c>
      <c r="AD97">
        <f t="shared" si="93"/>
        <v>0</v>
      </c>
    </row>
    <row r="98" spans="2:30" x14ac:dyDescent="0.55000000000000004">
      <c r="B98" s="87" t="s">
        <v>90</v>
      </c>
      <c r="C98">
        <v>2.2708227004455939</v>
      </c>
      <c r="D98">
        <f t="shared" si="91"/>
        <v>6.5199922018254668</v>
      </c>
      <c r="E98">
        <f t="shared" si="91"/>
        <v>10.461561794970816</v>
      </c>
      <c r="F98">
        <f t="shared" si="91"/>
        <v>13.868502814058838</v>
      </c>
      <c r="G98">
        <f t="shared" si="91"/>
        <v>16.744088308331843</v>
      </c>
      <c r="H98">
        <f t="shared" si="91"/>
        <v>18.682458504910077</v>
      </c>
      <c r="I98">
        <f t="shared" si="91"/>
        <v>20.5709765592689</v>
      </c>
      <c r="J98">
        <f t="shared" si="91"/>
        <v>22.451074503344199</v>
      </c>
      <c r="K98">
        <f t="shared" si="91"/>
        <v>24.358938509798911</v>
      </c>
      <c r="L98">
        <f t="shared" si="91"/>
        <v>26.325184196364543</v>
      </c>
      <c r="M98">
        <f t="shared" si="91"/>
        <v>28.375617791142961</v>
      </c>
      <c r="N98">
        <f t="shared" ref="N98:U98" si="94">(M98+N84)*N70^10</f>
        <v>30.532307797216962</v>
      </c>
      <c r="O98">
        <f t="shared" si="94"/>
        <v>32.814626358471351</v>
      </c>
      <c r="P98">
        <f t="shared" si="94"/>
        <v>35.240139002157704</v>
      </c>
      <c r="Q98">
        <f t="shared" si="94"/>
        <v>37.825321304139571</v>
      </c>
      <c r="R98">
        <f t="shared" si="94"/>
        <v>40.586120597144081</v>
      </c>
      <c r="S98">
        <f t="shared" si="94"/>
        <v>43.538392421898251</v>
      </c>
      <c r="T98">
        <f t="shared" si="94"/>
        <v>46.698241230334119</v>
      </c>
      <c r="U98">
        <f t="shared" si="94"/>
        <v>50.08229051701867</v>
      </c>
      <c r="V98">
        <f t="shared" ref="V98:AD98" si="95">(U98+V84)*V70^10</f>
        <v>53.707902408634524</v>
      </c>
      <c r="W98">
        <f t="shared" si="95"/>
        <v>57.593362073612312</v>
      </c>
      <c r="X98">
        <f t="shared" si="95"/>
        <v>0</v>
      </c>
      <c r="Y98">
        <f t="shared" si="95"/>
        <v>0</v>
      </c>
      <c r="Z98">
        <f t="shared" si="95"/>
        <v>0</v>
      </c>
      <c r="AA98">
        <f t="shared" si="95"/>
        <v>0</v>
      </c>
      <c r="AB98">
        <f t="shared" si="95"/>
        <v>0</v>
      </c>
      <c r="AC98">
        <f t="shared" si="95"/>
        <v>0</v>
      </c>
      <c r="AD98">
        <f t="shared" si="95"/>
        <v>0</v>
      </c>
    </row>
    <row r="99" spans="2:30" x14ac:dyDescent="0.55000000000000004">
      <c r="B99" s="87" t="s">
        <v>180</v>
      </c>
      <c r="C99">
        <v>1.4983739690273445</v>
      </c>
      <c r="D99">
        <f t="shared" si="91"/>
        <v>5.7209589328247832</v>
      </c>
      <c r="E99">
        <f t="shared" si="91"/>
        <v>9.837345565941229</v>
      </c>
      <c r="F99">
        <f t="shared" si="91"/>
        <v>13.583086464854293</v>
      </c>
      <c r="G99">
        <f t="shared" si="91"/>
        <v>16.870077060908823</v>
      </c>
      <c r="H99">
        <f t="shared" si="91"/>
        <v>19.234148214434164</v>
      </c>
      <c r="I99">
        <f t="shared" si="91"/>
        <v>21.59627664937047</v>
      </c>
      <c r="J99">
        <f t="shared" si="91"/>
        <v>23.971247678133466</v>
      </c>
      <c r="K99">
        <f t="shared" si="91"/>
        <v>26.378676302255631</v>
      </c>
      <c r="L99">
        <f t="shared" si="91"/>
        <v>28.840393658158138</v>
      </c>
      <c r="M99">
        <f t="shared" si="91"/>
        <v>31.378887458058571</v>
      </c>
      <c r="N99">
        <f t="shared" ref="N99:U99" si="96">(M99+N85)*N71^10</f>
        <v>34.01647866191761</v>
      </c>
      <c r="O99">
        <f t="shared" si="96"/>
        <v>36.77497432714501</v>
      </c>
      <c r="P99">
        <f t="shared" si="96"/>
        <v>39.675608623275984</v>
      </c>
      <c r="Q99">
        <f t="shared" si="96"/>
        <v>42.739146302918712</v>
      </c>
      <c r="R99">
        <f t="shared" si="96"/>
        <v>45.98606941782127</v>
      </c>
      <c r="S99">
        <f t="shared" si="96"/>
        <v>49.436800003122265</v>
      </c>
      <c r="T99">
        <f t="shared" si="96"/>
        <v>53.111932189546792</v>
      </c>
      <c r="U99">
        <f t="shared" si="96"/>
        <v>57.032460091174748</v>
      </c>
      <c r="V99">
        <f t="shared" ref="V99:AD99" si="97">(U99+V85)*V71^10</f>
        <v>61.21999551143017</v>
      </c>
      <c r="W99">
        <f t="shared" si="97"/>
        <v>65.69697390870985</v>
      </c>
      <c r="X99">
        <f t="shared" si="97"/>
        <v>0</v>
      </c>
      <c r="Y99">
        <f t="shared" si="97"/>
        <v>0</v>
      </c>
      <c r="Z99">
        <f t="shared" si="97"/>
        <v>0</v>
      </c>
      <c r="AA99">
        <f t="shared" si="97"/>
        <v>0</v>
      </c>
      <c r="AB99">
        <f t="shared" si="97"/>
        <v>0</v>
      </c>
      <c r="AC99">
        <f t="shared" si="97"/>
        <v>0</v>
      </c>
      <c r="AD99">
        <f t="shared" si="97"/>
        <v>0</v>
      </c>
    </row>
    <row r="100" spans="2:30" x14ac:dyDescent="0.55000000000000004">
      <c r="B100" s="87" t="s">
        <v>580</v>
      </c>
      <c r="C100">
        <v>3.8948608362974033</v>
      </c>
      <c r="D100">
        <f t="shared" si="91"/>
        <v>6.4680862466533675</v>
      </c>
      <c r="E100">
        <f t="shared" si="91"/>
        <v>8.9284156560380872</v>
      </c>
      <c r="F100">
        <f t="shared" si="91"/>
        <v>11.278288179491359</v>
      </c>
      <c r="G100">
        <f t="shared" si="91"/>
        <v>13.536963783800834</v>
      </c>
      <c r="H100">
        <f t="shared" si="91"/>
        <v>14.391517561036025</v>
      </c>
      <c r="I100">
        <f t="shared" si="91"/>
        <v>15.332732508056809</v>
      </c>
      <c r="J100">
        <f t="shared" si="91"/>
        <v>16.361688793442074</v>
      </c>
      <c r="K100">
        <f t="shared" si="91"/>
        <v>17.480680086654178</v>
      </c>
      <c r="L100">
        <f t="shared" si="91"/>
        <v>18.693029950147213</v>
      </c>
      <c r="M100">
        <f t="shared" si="91"/>
        <v>20.002968019578397</v>
      </c>
      <c r="N100">
        <f t="shared" ref="N100:U100" si="98">(M100+N86)*N72^10</f>
        <v>21.415547794092763</v>
      </c>
      <c r="O100">
        <f t="shared" si="98"/>
        <v>22.936594358165014</v>
      </c>
      <c r="P100">
        <f t="shared" si="98"/>
        <v>24.5726743568265</v>
      </c>
      <c r="Q100">
        <f t="shared" si="98"/>
        <v>26.331083067209754</v>
      </c>
      <c r="R100">
        <f t="shared" si="98"/>
        <v>28.219845037193881</v>
      </c>
      <c r="S100">
        <f t="shared" si="98"/>
        <v>30.247725839806613</v>
      </c>
      <c r="T100">
        <f t="shared" si="98"/>
        <v>32.42425322463658</v>
      </c>
      <c r="U100">
        <f t="shared" si="98"/>
        <v>34.759746458997121</v>
      </c>
      <c r="V100">
        <f t="shared" ref="V100:AD100" si="99">(U100+V86)*V72^10</f>
        <v>37.265353018557619</v>
      </c>
      <c r="W100">
        <f t="shared" si="99"/>
        <v>39.953092057717662</v>
      </c>
      <c r="X100">
        <f t="shared" si="99"/>
        <v>0</v>
      </c>
      <c r="Y100">
        <f t="shared" si="99"/>
        <v>0</v>
      </c>
      <c r="Z100">
        <f t="shared" si="99"/>
        <v>0</v>
      </c>
      <c r="AA100">
        <f t="shared" si="99"/>
        <v>0</v>
      </c>
      <c r="AB100">
        <f t="shared" si="99"/>
        <v>0</v>
      </c>
      <c r="AC100">
        <f t="shared" si="99"/>
        <v>0</v>
      </c>
      <c r="AD100">
        <f t="shared" si="99"/>
        <v>0</v>
      </c>
    </row>
    <row r="101" spans="2:30" x14ac:dyDescent="0.55000000000000004">
      <c r="B101" s="87" t="s">
        <v>13</v>
      </c>
      <c r="C101">
        <v>1.2512595399070259</v>
      </c>
      <c r="D101">
        <f t="shared" si="91"/>
        <v>4.847624338804402</v>
      </c>
      <c r="E101">
        <f t="shared" si="91"/>
        <v>8.230056446969666</v>
      </c>
      <c r="F101">
        <f t="shared" si="91"/>
        <v>11.328157448106541</v>
      </c>
      <c r="G101">
        <f t="shared" si="91"/>
        <v>14.145359069807967</v>
      </c>
      <c r="H101">
        <f t="shared" si="91"/>
        <v>15.508480059517883</v>
      </c>
      <c r="I101">
        <f t="shared" si="91"/>
        <v>16.908744861885825</v>
      </c>
      <c r="J101">
        <f t="shared" si="91"/>
        <v>18.358736236812348</v>
      </c>
      <c r="K101">
        <f t="shared" si="91"/>
        <v>19.870813856045245</v>
      </c>
      <c r="L101">
        <f t="shared" si="91"/>
        <v>21.457016982087488</v>
      </c>
      <c r="M101">
        <f t="shared" si="91"/>
        <v>23.129087052090313</v>
      </c>
      <c r="N101">
        <f t="shared" ref="N101:U101" si="100">(M101+N87)*N73^10</f>
        <v>24.898554811917194</v>
      </c>
      <c r="O101">
        <f t="shared" si="100"/>
        <v>26.776858115919264</v>
      </c>
      <c r="P101">
        <f t="shared" si="100"/>
        <v>28.775470786437847</v>
      </c>
      <c r="Q101">
        <f t="shared" si="100"/>
        <v>30.906031975453448</v>
      </c>
      <c r="R101">
        <f t="shared" si="100"/>
        <v>33.180470974816551</v>
      </c>
      <c r="S101">
        <f t="shared" si="100"/>
        <v>35.611125635058087</v>
      </c>
      <c r="T101">
        <f t="shared" si="100"/>
        <v>38.210854339370002</v>
      </c>
      <c r="U101">
        <f t="shared" si="100"/>
        <v>40.993142405264678</v>
      </c>
      <c r="V101">
        <f t="shared" ref="V101:AD101" si="101">(U101+V87)*V73^10</f>
        <v>43.972204210392484</v>
      </c>
      <c r="W101">
        <f t="shared" si="101"/>
        <v>47.163082482058485</v>
      </c>
      <c r="X101">
        <f t="shared" si="101"/>
        <v>0</v>
      </c>
      <c r="Y101">
        <f t="shared" si="101"/>
        <v>0</v>
      </c>
      <c r="Z101">
        <f t="shared" si="101"/>
        <v>0</v>
      </c>
      <c r="AA101">
        <f t="shared" si="101"/>
        <v>0</v>
      </c>
      <c r="AB101">
        <f t="shared" si="101"/>
        <v>0</v>
      </c>
      <c r="AC101">
        <f t="shared" si="101"/>
        <v>0</v>
      </c>
      <c r="AD101">
        <f t="shared" si="101"/>
        <v>0</v>
      </c>
    </row>
    <row r="102" spans="2:30" x14ac:dyDescent="0.55000000000000004">
      <c r="B102" s="87" t="s">
        <v>778</v>
      </c>
      <c r="C102">
        <v>3.7305977748297967</v>
      </c>
      <c r="D102">
        <f t="shared" si="91"/>
        <v>6.5273533283982461</v>
      </c>
      <c r="E102">
        <f t="shared" si="91"/>
        <v>9.173783160424577</v>
      </c>
      <c r="F102">
        <f t="shared" si="91"/>
        <v>11.662525238510133</v>
      </c>
      <c r="G102">
        <f t="shared" si="91"/>
        <v>14.013915188720167</v>
      </c>
      <c r="H102">
        <f t="shared" si="91"/>
        <v>15.036747038107308</v>
      </c>
      <c r="I102">
        <f t="shared" si="91"/>
        <v>16.131448970362189</v>
      </c>
      <c r="J102">
        <f t="shared" si="91"/>
        <v>17.303608075881446</v>
      </c>
      <c r="K102">
        <f t="shared" si="91"/>
        <v>18.559138605667496</v>
      </c>
      <c r="L102">
        <f t="shared" si="91"/>
        <v>19.904320266801452</v>
      </c>
      <c r="M102">
        <f t="shared" si="91"/>
        <v>21.34583654018785</v>
      </c>
      <c r="N102">
        <f t="shared" ref="N102:U102" si="102">(M102+N88)*N74^10</f>
        <v>22.890813509713539</v>
      </c>
      <c r="O102">
        <f t="shared" si="102"/>
        <v>24.54685965154513</v>
      </c>
      <c r="P102">
        <f t="shared" si="102"/>
        <v>26.32210699600796</v>
      </c>
      <c r="Q102">
        <f t="shared" si="102"/>
        <v>28.225254044325908</v>
      </c>
      <c r="R102">
        <f t="shared" si="102"/>
        <v>30.265610799043468</v>
      </c>
      <c r="S102">
        <f t="shared" si="102"/>
        <v>32.453146250074745</v>
      </c>
      <c r="T102">
        <f t="shared" si="102"/>
        <v>34.798538647563255</v>
      </c>
      <c r="U102">
        <f t="shared" si="102"/>
        <v>37.313228887513624</v>
      </c>
      <c r="V102">
        <f t="shared" ref="V102:AD102" si="103">(U102+V88)*V74^10</f>
        <v>40.009477335882266</v>
      </c>
      <c r="W102">
        <f t="shared" si="103"/>
        <v>42.900424420955737</v>
      </c>
      <c r="X102">
        <f t="shared" si="103"/>
        <v>0</v>
      </c>
      <c r="Y102">
        <f t="shared" si="103"/>
        <v>0</v>
      </c>
      <c r="Z102">
        <f t="shared" si="103"/>
        <v>0</v>
      </c>
      <c r="AA102">
        <f t="shared" si="103"/>
        <v>0</v>
      </c>
      <c r="AB102">
        <f t="shared" si="103"/>
        <v>0</v>
      </c>
      <c r="AC102">
        <f t="shared" si="103"/>
        <v>0</v>
      </c>
      <c r="AD102">
        <f t="shared" si="103"/>
        <v>0</v>
      </c>
    </row>
    <row r="103" spans="2:30" x14ac:dyDescent="0.55000000000000004">
      <c r="B103" s="87" t="s">
        <v>31</v>
      </c>
      <c r="C103">
        <v>9.0293442586263488</v>
      </c>
      <c r="D103">
        <f t="shared" si="91"/>
        <v>12.470186950027248</v>
      </c>
      <c r="E103">
        <f t="shared" si="91"/>
        <v>14.869302334498357</v>
      </c>
      <c r="F103">
        <f t="shared" si="91"/>
        <v>16.14280437465316</v>
      </c>
      <c r="G103">
        <f t="shared" si="91"/>
        <v>17.416920514845433</v>
      </c>
      <c r="H103">
        <f t="shared" si="91"/>
        <v>18.733336105348446</v>
      </c>
      <c r="I103">
        <f t="shared" si="91"/>
        <v>20.117981659369885</v>
      </c>
      <c r="J103">
        <f t="shared" si="91"/>
        <v>21.588199119356432</v>
      </c>
      <c r="K103">
        <f t="shared" si="91"/>
        <v>23.156865586675561</v>
      </c>
      <c r="L103">
        <f t="shared" si="91"/>
        <v>24.834693714788624</v>
      </c>
      <c r="M103">
        <f t="shared" si="91"/>
        <v>26.63150303305132</v>
      </c>
      <c r="N103">
        <f t="shared" ref="N103:U103" si="104">(M103+N89)*N75^10</f>
        <v>28.556926619814814</v>
      </c>
      <c r="O103">
        <f t="shared" si="104"/>
        <v>30.620812640693227</v>
      </c>
      <c r="P103">
        <f t="shared" si="104"/>
        <v>32.833462800006487</v>
      </c>
      <c r="Q103">
        <f t="shared" si="104"/>
        <v>35.205784727452397</v>
      </c>
      <c r="R103">
        <f t="shared" si="104"/>
        <v>37.749399915206936</v>
      </c>
      <c r="S103">
        <f t="shared" si="104"/>
        <v>40.476729698349068</v>
      </c>
      <c r="T103">
        <f t="shared" si="104"/>
        <v>43.401071488984897</v>
      </c>
      <c r="U103">
        <f t="shared" si="104"/>
        <v>46.536671960948439</v>
      </c>
      <c r="V103">
        <f t="shared" ref="V103:AD103" si="105">(U103+V89)*V75^10</f>
        <v>49.898800933778432</v>
      </c>
      <c r="W103">
        <f t="shared" si="105"/>
        <v>53.503828134679694</v>
      </c>
      <c r="X103">
        <f t="shared" si="105"/>
        <v>0</v>
      </c>
      <c r="Y103">
        <f t="shared" si="105"/>
        <v>0</v>
      </c>
      <c r="Z103">
        <f t="shared" si="105"/>
        <v>0</v>
      </c>
      <c r="AA103">
        <f t="shared" si="105"/>
        <v>0</v>
      </c>
      <c r="AB103">
        <f t="shared" si="105"/>
        <v>0</v>
      </c>
      <c r="AC103">
        <f t="shared" si="105"/>
        <v>0</v>
      </c>
      <c r="AD103">
        <f t="shared" si="105"/>
        <v>0</v>
      </c>
    </row>
    <row r="104" spans="2:30" x14ac:dyDescent="0.55000000000000004">
      <c r="B104" s="87" t="s">
        <v>779</v>
      </c>
      <c r="C104">
        <v>1.7549043305648544</v>
      </c>
      <c r="D104">
        <f t="shared" si="91"/>
        <v>3.0450075460909063</v>
      </c>
      <c r="E104">
        <f t="shared" si="91"/>
        <v>4.3981173591113212</v>
      </c>
      <c r="F104">
        <f t="shared" si="91"/>
        <v>5.8072730447087606</v>
      </c>
      <c r="G104">
        <f t="shared" si="91"/>
        <v>7.2753274011846276</v>
      </c>
      <c r="H104">
        <f t="shared" si="91"/>
        <v>8.810130838165211</v>
      </c>
      <c r="I104">
        <f t="shared" si="91"/>
        <v>10.421838718548626</v>
      </c>
      <c r="J104">
        <f t="shared" si="91"/>
        <v>12.121552017472919</v>
      </c>
      <c r="K104">
        <f t="shared" si="91"/>
        <v>13.920700749509399</v>
      </c>
      <c r="L104">
        <f t="shared" si="91"/>
        <v>15.830815259091226</v>
      </c>
      <c r="M104">
        <f t="shared" si="91"/>
        <v>16.624837965235951</v>
      </c>
      <c r="N104">
        <f t="shared" ref="N104:U104" si="106">(M104+N90)*N76^10</f>
        <v>17.499151798941753</v>
      </c>
      <c r="O104">
        <f t="shared" si="106"/>
        <v>18.457382076516623</v>
      </c>
      <c r="P104">
        <f t="shared" si="106"/>
        <v>19.503713007825372</v>
      </c>
      <c r="Q104">
        <f t="shared" si="106"/>
        <v>20.642877263383131</v>
      </c>
      <c r="R104">
        <f t="shared" si="106"/>
        <v>21.880154720609085</v>
      </c>
      <c r="S104">
        <f t="shared" si="106"/>
        <v>23.221378903927537</v>
      </c>
      <c r="T104">
        <f t="shared" si="106"/>
        <v>24.67295003434225</v>
      </c>
      <c r="U104">
        <f t="shared" si="106"/>
        <v>26.241853903779297</v>
      </c>
      <c r="V104">
        <f t="shared" ref="V104:AD104" si="107">(U104+V90)*V76^10</f>
        <v>27.935686016355749</v>
      </c>
      <c r="W104">
        <f t="shared" si="107"/>
        <v>29.762680612865189</v>
      </c>
      <c r="X104">
        <f t="shared" si="107"/>
        <v>0</v>
      </c>
      <c r="Y104">
        <f t="shared" si="107"/>
        <v>0</v>
      </c>
      <c r="Z104">
        <f t="shared" si="107"/>
        <v>0</v>
      </c>
      <c r="AA104">
        <f t="shared" si="107"/>
        <v>0</v>
      </c>
      <c r="AB104">
        <f t="shared" si="107"/>
        <v>0</v>
      </c>
      <c r="AC104">
        <f t="shared" si="107"/>
        <v>0</v>
      </c>
      <c r="AD104">
        <f t="shared" si="107"/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6F154-5802-45B9-B7FE-9E3703D5D1CA}">
  <dimension ref="A1"/>
  <sheetViews>
    <sheetView workbookViewId="0"/>
  </sheetViews>
  <sheetFormatPr defaultRowHeight="14.4" x14ac:dyDescent="0.55000000000000004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0BBFF-DD0C-4D29-B818-4AE2F5E60EC0}">
  <dimension ref="A1:M252"/>
  <sheetViews>
    <sheetView topLeftCell="G1" workbookViewId="0">
      <selection activeCell="I38" sqref="I38"/>
    </sheetView>
  </sheetViews>
  <sheetFormatPr defaultRowHeight="14.4" x14ac:dyDescent="0.55000000000000004"/>
  <cols>
    <col min="4" max="4" width="14.68359375" bestFit="1" customWidth="1"/>
    <col min="5" max="5" width="25.68359375" bestFit="1" customWidth="1"/>
    <col min="6" max="7" width="26.68359375" bestFit="1" customWidth="1"/>
    <col min="8" max="8" width="12.89453125" bestFit="1" customWidth="1"/>
    <col min="9" max="9" width="15.05078125" bestFit="1" customWidth="1"/>
    <col min="10" max="10" width="23.734375" bestFit="1" customWidth="1"/>
    <col min="11" max="11" width="26.47265625" bestFit="1" customWidth="1"/>
    <col min="12" max="12" width="21.20703125" bestFit="1" customWidth="1"/>
    <col min="13" max="13" width="26.47265625" bestFit="1" customWidth="1"/>
  </cols>
  <sheetData>
    <row r="1" spans="1:13" x14ac:dyDescent="0.55000000000000004">
      <c r="A1" t="s">
        <v>512</v>
      </c>
      <c r="B1" t="s">
        <v>513</v>
      </c>
      <c r="C1" t="s">
        <v>514</v>
      </c>
      <c r="D1" t="s">
        <v>515</v>
      </c>
      <c r="E1" t="s">
        <v>516</v>
      </c>
      <c r="F1" t="s">
        <v>517</v>
      </c>
      <c r="G1" t="s">
        <v>518</v>
      </c>
      <c r="H1" t="s">
        <v>519</v>
      </c>
      <c r="I1" t="s">
        <v>520</v>
      </c>
      <c r="J1" t="s">
        <v>521</v>
      </c>
      <c r="K1" t="s">
        <v>522</v>
      </c>
      <c r="L1" t="s">
        <v>523</v>
      </c>
      <c r="M1" t="s">
        <v>524</v>
      </c>
    </row>
    <row r="2" spans="1:13" x14ac:dyDescent="0.55000000000000004">
      <c r="A2" t="s">
        <v>20</v>
      </c>
      <c r="B2" t="s">
        <v>19</v>
      </c>
      <c r="C2" t="s">
        <v>525</v>
      </c>
      <c r="D2" t="s">
        <v>526</v>
      </c>
      <c r="E2" t="s">
        <v>527</v>
      </c>
      <c r="F2" t="s">
        <v>528</v>
      </c>
      <c r="G2" t="s">
        <v>528</v>
      </c>
      <c r="H2" t="s">
        <v>529</v>
      </c>
      <c r="I2" t="s">
        <v>530</v>
      </c>
      <c r="J2" t="s">
        <v>531</v>
      </c>
      <c r="K2" t="s">
        <v>532</v>
      </c>
      <c r="L2" t="s">
        <v>531</v>
      </c>
      <c r="M2" t="s">
        <v>532</v>
      </c>
    </row>
    <row r="3" spans="1:13" x14ac:dyDescent="0.55000000000000004">
      <c r="A3" t="s">
        <v>12</v>
      </c>
      <c r="B3" t="s">
        <v>11</v>
      </c>
      <c r="C3" t="s">
        <v>533</v>
      </c>
      <c r="D3" t="s">
        <v>534</v>
      </c>
      <c r="E3" t="s">
        <v>535</v>
      </c>
      <c r="F3" t="s">
        <v>536</v>
      </c>
      <c r="G3" t="s">
        <v>536</v>
      </c>
      <c r="H3" t="s">
        <v>505</v>
      </c>
      <c r="I3" t="s">
        <v>537</v>
      </c>
      <c r="J3" t="s">
        <v>538</v>
      </c>
      <c r="K3" t="s">
        <v>539</v>
      </c>
      <c r="L3" t="s">
        <v>538</v>
      </c>
      <c r="M3" t="s">
        <v>539</v>
      </c>
    </row>
    <row r="4" spans="1:13" x14ac:dyDescent="0.55000000000000004">
      <c r="A4" t="s">
        <v>36</v>
      </c>
      <c r="B4" t="s">
        <v>35</v>
      </c>
      <c r="C4" t="s">
        <v>540</v>
      </c>
      <c r="D4" t="s">
        <v>541</v>
      </c>
      <c r="E4" t="s">
        <v>542</v>
      </c>
      <c r="F4" t="s">
        <v>543</v>
      </c>
      <c r="G4" t="s">
        <v>543</v>
      </c>
      <c r="H4" t="s">
        <v>309</v>
      </c>
      <c r="I4" t="s">
        <v>310</v>
      </c>
      <c r="J4" t="s">
        <v>544</v>
      </c>
      <c r="K4" t="s">
        <v>545</v>
      </c>
      <c r="L4" t="s">
        <v>538</v>
      </c>
      <c r="M4" t="s">
        <v>539</v>
      </c>
    </row>
    <row r="5" spans="1:13" x14ac:dyDescent="0.55000000000000004">
      <c r="A5" t="s">
        <v>9</v>
      </c>
      <c r="B5" t="s">
        <v>8</v>
      </c>
      <c r="C5" t="s">
        <v>546</v>
      </c>
      <c r="D5" t="s">
        <v>547</v>
      </c>
      <c r="E5" t="s">
        <v>548</v>
      </c>
      <c r="F5" t="s">
        <v>549</v>
      </c>
      <c r="G5" t="s">
        <v>549</v>
      </c>
      <c r="H5" t="s">
        <v>550</v>
      </c>
      <c r="I5" t="s">
        <v>551</v>
      </c>
      <c r="J5" t="s">
        <v>485</v>
      </c>
      <c r="K5" t="s">
        <v>552</v>
      </c>
      <c r="L5" t="s">
        <v>553</v>
      </c>
      <c r="M5" t="s">
        <v>554</v>
      </c>
    </row>
    <row r="6" spans="1:13" x14ac:dyDescent="0.55000000000000004">
      <c r="A6" t="s">
        <v>25</v>
      </c>
      <c r="B6" t="s">
        <v>24</v>
      </c>
      <c r="C6" t="s">
        <v>540</v>
      </c>
      <c r="D6" t="s">
        <v>541</v>
      </c>
      <c r="E6" t="s">
        <v>542</v>
      </c>
      <c r="F6" t="s">
        <v>543</v>
      </c>
      <c r="G6" t="s">
        <v>543</v>
      </c>
      <c r="H6" t="s">
        <v>309</v>
      </c>
      <c r="I6" t="s">
        <v>310</v>
      </c>
      <c r="J6" t="s">
        <v>544</v>
      </c>
      <c r="K6" t="s">
        <v>545</v>
      </c>
      <c r="L6" t="s">
        <v>538</v>
      </c>
      <c r="M6" t="s">
        <v>539</v>
      </c>
    </row>
    <row r="7" spans="1:13" x14ac:dyDescent="0.55000000000000004">
      <c r="A7" t="s">
        <v>18</v>
      </c>
      <c r="B7" t="s">
        <v>17</v>
      </c>
      <c r="C7" t="s">
        <v>533</v>
      </c>
      <c r="D7" t="s">
        <v>555</v>
      </c>
      <c r="E7" t="s">
        <v>556</v>
      </c>
      <c r="F7" t="s">
        <v>557</v>
      </c>
      <c r="G7" t="s">
        <v>557</v>
      </c>
      <c r="H7" t="s">
        <v>558</v>
      </c>
      <c r="I7" t="s">
        <v>559</v>
      </c>
      <c r="J7" t="s">
        <v>560</v>
      </c>
      <c r="K7" t="s">
        <v>561</v>
      </c>
      <c r="L7" t="s">
        <v>560</v>
      </c>
      <c r="M7" t="s">
        <v>561</v>
      </c>
    </row>
    <row r="8" spans="1:13" x14ac:dyDescent="0.55000000000000004">
      <c r="A8" t="s">
        <v>15</v>
      </c>
      <c r="B8" t="s">
        <v>14</v>
      </c>
      <c r="C8" t="s">
        <v>562</v>
      </c>
      <c r="D8" t="s">
        <v>563</v>
      </c>
      <c r="E8" t="s">
        <v>564</v>
      </c>
      <c r="F8" t="s">
        <v>565</v>
      </c>
      <c r="G8" t="s">
        <v>565</v>
      </c>
      <c r="H8" t="s">
        <v>566</v>
      </c>
      <c r="I8" t="s">
        <v>567</v>
      </c>
      <c r="J8" t="s">
        <v>568</v>
      </c>
      <c r="K8" t="s">
        <v>569</v>
      </c>
      <c r="L8" t="s">
        <v>570</v>
      </c>
      <c r="M8" t="s">
        <v>571</v>
      </c>
    </row>
    <row r="9" spans="1:13" x14ac:dyDescent="0.55000000000000004">
      <c r="A9" t="s">
        <v>23</v>
      </c>
      <c r="B9" t="s">
        <v>22</v>
      </c>
      <c r="C9" t="s">
        <v>525</v>
      </c>
      <c r="D9" t="s">
        <v>526</v>
      </c>
      <c r="E9" t="s">
        <v>527</v>
      </c>
      <c r="F9" t="s">
        <v>22</v>
      </c>
      <c r="G9" t="s">
        <v>22</v>
      </c>
      <c r="H9" t="s">
        <v>572</v>
      </c>
      <c r="I9" t="s">
        <v>573</v>
      </c>
      <c r="J9" t="s">
        <v>531</v>
      </c>
      <c r="K9" t="s">
        <v>532</v>
      </c>
      <c r="L9" t="s">
        <v>531</v>
      </c>
      <c r="M9" t="s">
        <v>532</v>
      </c>
    </row>
    <row r="10" spans="1:13" x14ac:dyDescent="0.55000000000000004">
      <c r="A10" t="s">
        <v>29</v>
      </c>
      <c r="B10" t="s">
        <v>28</v>
      </c>
      <c r="C10" t="s">
        <v>546</v>
      </c>
      <c r="D10" t="s">
        <v>574</v>
      </c>
      <c r="E10" t="s">
        <v>575</v>
      </c>
      <c r="F10" t="s">
        <v>576</v>
      </c>
      <c r="G10" t="s">
        <v>576</v>
      </c>
      <c r="H10" t="s">
        <v>566</v>
      </c>
      <c r="I10" t="s">
        <v>567</v>
      </c>
      <c r="J10" t="s">
        <v>577</v>
      </c>
      <c r="K10" t="s">
        <v>578</v>
      </c>
      <c r="L10" t="s">
        <v>553</v>
      </c>
      <c r="M10" t="s">
        <v>554</v>
      </c>
    </row>
    <row r="11" spans="1:13" x14ac:dyDescent="0.55000000000000004">
      <c r="A11" t="s">
        <v>40</v>
      </c>
      <c r="B11" t="s">
        <v>39</v>
      </c>
      <c r="C11" t="s">
        <v>533</v>
      </c>
      <c r="D11" t="s">
        <v>579</v>
      </c>
      <c r="E11" t="s">
        <v>580</v>
      </c>
      <c r="F11" t="s">
        <v>580</v>
      </c>
      <c r="G11" t="s">
        <v>580</v>
      </c>
      <c r="H11" t="s">
        <v>581</v>
      </c>
      <c r="I11" t="s">
        <v>580</v>
      </c>
      <c r="J11" t="s">
        <v>538</v>
      </c>
      <c r="K11" t="s">
        <v>539</v>
      </c>
      <c r="L11" t="s">
        <v>538</v>
      </c>
      <c r="M11" t="s">
        <v>539</v>
      </c>
    </row>
    <row r="12" spans="1:13" x14ac:dyDescent="0.55000000000000004">
      <c r="A12" t="s">
        <v>45</v>
      </c>
      <c r="B12" t="s">
        <v>44</v>
      </c>
      <c r="C12" t="s">
        <v>525</v>
      </c>
      <c r="D12" t="s">
        <v>526</v>
      </c>
      <c r="E12" t="s">
        <v>527</v>
      </c>
      <c r="F12" t="s">
        <v>528</v>
      </c>
      <c r="G12" t="s">
        <v>528</v>
      </c>
      <c r="H12" t="s">
        <v>529</v>
      </c>
      <c r="I12" t="s">
        <v>530</v>
      </c>
      <c r="J12" t="s">
        <v>531</v>
      </c>
      <c r="K12" t="s">
        <v>532</v>
      </c>
      <c r="L12" t="s">
        <v>531</v>
      </c>
      <c r="M12" t="s">
        <v>532</v>
      </c>
    </row>
    <row r="13" spans="1:13" x14ac:dyDescent="0.55000000000000004">
      <c r="A13" t="s">
        <v>55</v>
      </c>
      <c r="B13" t="s">
        <v>54</v>
      </c>
      <c r="C13" t="s">
        <v>525</v>
      </c>
      <c r="D13" t="s">
        <v>526</v>
      </c>
      <c r="E13" t="s">
        <v>527</v>
      </c>
      <c r="F13" t="s">
        <v>528</v>
      </c>
      <c r="G13" t="s">
        <v>528</v>
      </c>
      <c r="H13" t="s">
        <v>529</v>
      </c>
      <c r="I13" t="s">
        <v>530</v>
      </c>
      <c r="J13" t="s">
        <v>531</v>
      </c>
      <c r="K13" t="s">
        <v>532</v>
      </c>
      <c r="L13" t="s">
        <v>531</v>
      </c>
      <c r="M13" t="s">
        <v>532</v>
      </c>
    </row>
    <row r="14" spans="1:13" x14ac:dyDescent="0.55000000000000004">
      <c r="A14" t="s">
        <v>38</v>
      </c>
      <c r="B14" t="s">
        <v>582</v>
      </c>
      <c r="C14" t="s">
        <v>525</v>
      </c>
      <c r="D14" t="s">
        <v>526</v>
      </c>
      <c r="E14" t="s">
        <v>527</v>
      </c>
      <c r="F14" t="s">
        <v>528</v>
      </c>
      <c r="G14" t="s">
        <v>528</v>
      </c>
      <c r="H14" t="s">
        <v>529</v>
      </c>
      <c r="I14" t="s">
        <v>530</v>
      </c>
      <c r="J14" t="s">
        <v>531</v>
      </c>
      <c r="K14" t="s">
        <v>532</v>
      </c>
      <c r="L14" t="s">
        <v>531</v>
      </c>
      <c r="M14" t="s">
        <v>532</v>
      </c>
    </row>
    <row r="15" spans="1:13" x14ac:dyDescent="0.55000000000000004">
      <c r="A15" t="s">
        <v>43</v>
      </c>
      <c r="B15" t="s">
        <v>42</v>
      </c>
      <c r="C15" t="s">
        <v>562</v>
      </c>
      <c r="D15" t="s">
        <v>563</v>
      </c>
      <c r="E15" t="s">
        <v>564</v>
      </c>
      <c r="F15" t="s">
        <v>583</v>
      </c>
      <c r="G15" t="s">
        <v>583</v>
      </c>
      <c r="H15" t="s">
        <v>584</v>
      </c>
      <c r="I15" t="s">
        <v>585</v>
      </c>
      <c r="J15" t="s">
        <v>586</v>
      </c>
      <c r="K15" t="s">
        <v>583</v>
      </c>
      <c r="L15" t="s">
        <v>570</v>
      </c>
      <c r="M15" t="s">
        <v>571</v>
      </c>
    </row>
    <row r="16" spans="1:13" x14ac:dyDescent="0.55000000000000004">
      <c r="A16" t="s">
        <v>51</v>
      </c>
      <c r="B16" t="s">
        <v>50</v>
      </c>
      <c r="C16" t="s">
        <v>525</v>
      </c>
      <c r="D16" t="s">
        <v>526</v>
      </c>
      <c r="E16" t="s">
        <v>527</v>
      </c>
      <c r="F16" t="s">
        <v>528</v>
      </c>
      <c r="G16" t="s">
        <v>528</v>
      </c>
      <c r="H16" t="s">
        <v>529</v>
      </c>
      <c r="I16" t="s">
        <v>530</v>
      </c>
      <c r="J16" t="s">
        <v>531</v>
      </c>
      <c r="K16" t="s">
        <v>532</v>
      </c>
      <c r="L16" t="s">
        <v>531</v>
      </c>
      <c r="M16" t="s">
        <v>532</v>
      </c>
    </row>
    <row r="17" spans="1:13" x14ac:dyDescent="0.55000000000000004">
      <c r="A17" t="s">
        <v>61</v>
      </c>
      <c r="B17" t="s">
        <v>60</v>
      </c>
      <c r="C17" t="s">
        <v>546</v>
      </c>
      <c r="D17" t="s">
        <v>547</v>
      </c>
      <c r="E17" t="s">
        <v>548</v>
      </c>
      <c r="F17" t="s">
        <v>549</v>
      </c>
      <c r="G17" t="s">
        <v>549</v>
      </c>
      <c r="H17" t="s">
        <v>550</v>
      </c>
      <c r="I17" t="s">
        <v>551</v>
      </c>
      <c r="J17" t="s">
        <v>485</v>
      </c>
      <c r="K17" t="s">
        <v>552</v>
      </c>
      <c r="L17" t="s">
        <v>553</v>
      </c>
      <c r="M17" t="s">
        <v>554</v>
      </c>
    </row>
    <row r="18" spans="1:13" x14ac:dyDescent="0.55000000000000004">
      <c r="A18" t="s">
        <v>59</v>
      </c>
      <c r="B18" t="s">
        <v>58</v>
      </c>
      <c r="C18" t="s">
        <v>525</v>
      </c>
      <c r="D18" t="s">
        <v>526</v>
      </c>
      <c r="E18" t="s">
        <v>527</v>
      </c>
      <c r="F18" t="s">
        <v>587</v>
      </c>
      <c r="G18" t="s">
        <v>587</v>
      </c>
      <c r="H18" t="s">
        <v>572</v>
      </c>
      <c r="I18" t="s">
        <v>573</v>
      </c>
      <c r="J18" t="s">
        <v>531</v>
      </c>
      <c r="K18" t="s">
        <v>532</v>
      </c>
      <c r="L18" t="s">
        <v>531</v>
      </c>
      <c r="M18" t="s">
        <v>532</v>
      </c>
    </row>
    <row r="19" spans="1:13" x14ac:dyDescent="0.55000000000000004">
      <c r="A19" t="s">
        <v>263</v>
      </c>
      <c r="B19" t="s">
        <v>588</v>
      </c>
      <c r="C19" t="s">
        <v>562</v>
      </c>
      <c r="D19" t="s">
        <v>589</v>
      </c>
      <c r="E19" t="s">
        <v>590</v>
      </c>
      <c r="F19" t="s">
        <v>565</v>
      </c>
      <c r="G19" t="s">
        <v>565</v>
      </c>
      <c r="H19" t="s">
        <v>591</v>
      </c>
      <c r="I19" t="s">
        <v>592</v>
      </c>
      <c r="J19" t="s">
        <v>568</v>
      </c>
      <c r="K19" t="s">
        <v>569</v>
      </c>
      <c r="L19" t="s">
        <v>570</v>
      </c>
      <c r="M19" t="s">
        <v>571</v>
      </c>
    </row>
    <row r="20" spans="1:13" x14ac:dyDescent="0.55000000000000004">
      <c r="A20" t="s">
        <v>53</v>
      </c>
      <c r="B20" t="s">
        <v>52</v>
      </c>
      <c r="C20" t="s">
        <v>533</v>
      </c>
      <c r="D20" t="s">
        <v>555</v>
      </c>
      <c r="E20" t="s">
        <v>556</v>
      </c>
      <c r="F20" t="s">
        <v>593</v>
      </c>
      <c r="G20" t="s">
        <v>593</v>
      </c>
      <c r="H20" t="s">
        <v>594</v>
      </c>
      <c r="I20" t="s">
        <v>595</v>
      </c>
      <c r="J20" t="s">
        <v>560</v>
      </c>
      <c r="K20" t="s">
        <v>561</v>
      </c>
      <c r="L20" t="s">
        <v>560</v>
      </c>
      <c r="M20" t="s">
        <v>561</v>
      </c>
    </row>
    <row r="21" spans="1:13" x14ac:dyDescent="0.55000000000000004">
      <c r="A21" t="s">
        <v>334</v>
      </c>
      <c r="B21" t="s">
        <v>333</v>
      </c>
      <c r="C21" t="s">
        <v>562</v>
      </c>
      <c r="D21" t="s">
        <v>563</v>
      </c>
      <c r="E21" t="s">
        <v>564</v>
      </c>
      <c r="F21" t="s">
        <v>565</v>
      </c>
      <c r="G21" t="s">
        <v>565</v>
      </c>
      <c r="H21" t="s">
        <v>566</v>
      </c>
      <c r="I21" t="s">
        <v>567</v>
      </c>
      <c r="J21" t="s">
        <v>568</v>
      </c>
      <c r="K21" t="s">
        <v>569</v>
      </c>
      <c r="L21" t="s">
        <v>570</v>
      </c>
      <c r="M21" t="s">
        <v>571</v>
      </c>
    </row>
    <row r="22" spans="1:13" x14ac:dyDescent="0.55000000000000004">
      <c r="A22" t="s">
        <v>65</v>
      </c>
      <c r="B22" t="s">
        <v>64</v>
      </c>
      <c r="C22" t="s">
        <v>525</v>
      </c>
      <c r="D22" t="s">
        <v>65</v>
      </c>
      <c r="E22" t="s">
        <v>64</v>
      </c>
      <c r="F22" t="s">
        <v>64</v>
      </c>
      <c r="G22" t="s">
        <v>64</v>
      </c>
      <c r="H22" t="s">
        <v>65</v>
      </c>
      <c r="I22" t="s">
        <v>64</v>
      </c>
      <c r="J22" t="s">
        <v>531</v>
      </c>
      <c r="K22" t="s">
        <v>532</v>
      </c>
      <c r="L22" t="s">
        <v>531</v>
      </c>
      <c r="M22" t="s">
        <v>532</v>
      </c>
    </row>
    <row r="23" spans="1:13" x14ac:dyDescent="0.55000000000000004">
      <c r="A23" t="s">
        <v>69</v>
      </c>
      <c r="B23" t="s">
        <v>68</v>
      </c>
      <c r="C23" t="s">
        <v>546</v>
      </c>
      <c r="D23" t="s">
        <v>547</v>
      </c>
      <c r="E23" t="s">
        <v>548</v>
      </c>
      <c r="F23" t="s">
        <v>596</v>
      </c>
      <c r="G23" t="s">
        <v>596</v>
      </c>
      <c r="H23" t="s">
        <v>550</v>
      </c>
      <c r="I23" t="s">
        <v>551</v>
      </c>
      <c r="J23" t="s">
        <v>485</v>
      </c>
      <c r="K23" t="s">
        <v>552</v>
      </c>
      <c r="L23" t="s">
        <v>597</v>
      </c>
      <c r="M23" t="s">
        <v>598</v>
      </c>
    </row>
    <row r="24" spans="1:13" x14ac:dyDescent="0.55000000000000004">
      <c r="A24" t="s">
        <v>67</v>
      </c>
      <c r="B24" t="s">
        <v>66</v>
      </c>
      <c r="C24" t="s">
        <v>562</v>
      </c>
      <c r="D24" t="s">
        <v>563</v>
      </c>
      <c r="E24" t="s">
        <v>564</v>
      </c>
      <c r="F24" t="s">
        <v>565</v>
      </c>
      <c r="G24" t="s">
        <v>565</v>
      </c>
      <c r="H24" t="s">
        <v>591</v>
      </c>
      <c r="I24" t="s">
        <v>592</v>
      </c>
      <c r="J24" t="s">
        <v>568</v>
      </c>
      <c r="K24" t="s">
        <v>569</v>
      </c>
      <c r="L24" t="s">
        <v>570</v>
      </c>
      <c r="M24" t="s">
        <v>571</v>
      </c>
    </row>
    <row r="25" spans="1:13" x14ac:dyDescent="0.55000000000000004">
      <c r="A25" t="s">
        <v>79</v>
      </c>
      <c r="B25" t="s">
        <v>78</v>
      </c>
      <c r="C25" t="s">
        <v>546</v>
      </c>
      <c r="D25" t="s">
        <v>79</v>
      </c>
      <c r="E25" t="s">
        <v>78</v>
      </c>
      <c r="F25" t="s">
        <v>78</v>
      </c>
      <c r="G25" t="s">
        <v>78</v>
      </c>
      <c r="H25" t="s">
        <v>79</v>
      </c>
      <c r="I25" t="s">
        <v>78</v>
      </c>
      <c r="J25" t="s">
        <v>265</v>
      </c>
      <c r="K25" t="s">
        <v>599</v>
      </c>
      <c r="L25" t="s">
        <v>553</v>
      </c>
      <c r="M25" t="s">
        <v>554</v>
      </c>
    </row>
    <row r="26" spans="1:13" x14ac:dyDescent="0.55000000000000004">
      <c r="A26" t="s">
        <v>75</v>
      </c>
      <c r="B26" t="s">
        <v>74</v>
      </c>
      <c r="C26" t="s">
        <v>562</v>
      </c>
      <c r="D26" t="s">
        <v>589</v>
      </c>
      <c r="E26" t="s">
        <v>590</v>
      </c>
      <c r="F26" t="s">
        <v>565</v>
      </c>
      <c r="G26" t="s">
        <v>565</v>
      </c>
      <c r="H26" t="s">
        <v>591</v>
      </c>
      <c r="I26" t="s">
        <v>592</v>
      </c>
      <c r="J26" t="s">
        <v>600</v>
      </c>
      <c r="K26" t="s">
        <v>601</v>
      </c>
      <c r="L26" t="s">
        <v>570</v>
      </c>
      <c r="M26" t="s">
        <v>571</v>
      </c>
    </row>
    <row r="27" spans="1:13" x14ac:dyDescent="0.55000000000000004">
      <c r="A27" t="s">
        <v>342</v>
      </c>
      <c r="B27" t="s">
        <v>341</v>
      </c>
      <c r="C27" t="s">
        <v>562</v>
      </c>
      <c r="D27" t="s">
        <v>563</v>
      </c>
      <c r="E27" t="s">
        <v>564</v>
      </c>
      <c r="F27" t="s">
        <v>583</v>
      </c>
      <c r="G27" t="s">
        <v>583</v>
      </c>
      <c r="H27" t="s">
        <v>584</v>
      </c>
      <c r="I27" t="s">
        <v>585</v>
      </c>
      <c r="J27" t="s">
        <v>586</v>
      </c>
      <c r="K27" t="s">
        <v>583</v>
      </c>
      <c r="L27" t="s">
        <v>570</v>
      </c>
      <c r="M27" t="s">
        <v>571</v>
      </c>
    </row>
    <row r="28" spans="1:13" x14ac:dyDescent="0.55000000000000004">
      <c r="A28" t="s">
        <v>99</v>
      </c>
      <c r="B28" t="s">
        <v>602</v>
      </c>
      <c r="C28" t="s">
        <v>533</v>
      </c>
      <c r="D28" t="s">
        <v>555</v>
      </c>
      <c r="E28" t="s">
        <v>556</v>
      </c>
      <c r="F28" t="s">
        <v>593</v>
      </c>
      <c r="G28" t="s">
        <v>593</v>
      </c>
      <c r="H28" t="s">
        <v>594</v>
      </c>
      <c r="I28" t="s">
        <v>595</v>
      </c>
      <c r="J28" t="s">
        <v>560</v>
      </c>
      <c r="K28" t="s">
        <v>561</v>
      </c>
      <c r="L28" t="s">
        <v>560</v>
      </c>
      <c r="M28" t="s">
        <v>561</v>
      </c>
    </row>
    <row r="29" spans="1:13" x14ac:dyDescent="0.55000000000000004">
      <c r="A29" t="s">
        <v>603</v>
      </c>
      <c r="B29" t="s">
        <v>604</v>
      </c>
      <c r="C29" t="s">
        <v>533</v>
      </c>
      <c r="D29" t="s">
        <v>555</v>
      </c>
      <c r="E29" t="s">
        <v>556</v>
      </c>
      <c r="F29" t="s">
        <v>593</v>
      </c>
      <c r="G29" t="s">
        <v>593</v>
      </c>
      <c r="H29" t="s">
        <v>594</v>
      </c>
      <c r="I29" t="s">
        <v>595</v>
      </c>
      <c r="J29" t="s">
        <v>560</v>
      </c>
      <c r="K29" t="s">
        <v>561</v>
      </c>
      <c r="L29" t="s">
        <v>560</v>
      </c>
      <c r="M29" t="s">
        <v>561</v>
      </c>
    </row>
    <row r="30" spans="1:13" x14ac:dyDescent="0.55000000000000004">
      <c r="A30" t="s">
        <v>73</v>
      </c>
      <c r="B30" t="s">
        <v>72</v>
      </c>
      <c r="C30" t="s">
        <v>533</v>
      </c>
      <c r="D30" t="s">
        <v>555</v>
      </c>
      <c r="E30" t="s">
        <v>556</v>
      </c>
      <c r="F30" t="s">
        <v>605</v>
      </c>
      <c r="G30" t="s">
        <v>605</v>
      </c>
      <c r="H30" t="s">
        <v>606</v>
      </c>
      <c r="I30" t="s">
        <v>607</v>
      </c>
      <c r="J30" t="s">
        <v>560</v>
      </c>
      <c r="K30" t="s">
        <v>561</v>
      </c>
      <c r="L30" t="s">
        <v>560</v>
      </c>
      <c r="M30" t="s">
        <v>561</v>
      </c>
    </row>
    <row r="31" spans="1:13" x14ac:dyDescent="0.55000000000000004">
      <c r="A31" t="s">
        <v>91</v>
      </c>
      <c r="B31" t="s">
        <v>90</v>
      </c>
      <c r="C31" t="s">
        <v>562</v>
      </c>
      <c r="D31" t="s">
        <v>91</v>
      </c>
      <c r="E31" t="s">
        <v>90</v>
      </c>
      <c r="F31" t="s">
        <v>90</v>
      </c>
      <c r="G31" t="s">
        <v>90</v>
      </c>
      <c r="H31" t="s">
        <v>91</v>
      </c>
      <c r="I31" t="s">
        <v>90</v>
      </c>
      <c r="J31" t="s">
        <v>600</v>
      </c>
      <c r="K31" t="s">
        <v>601</v>
      </c>
      <c r="L31" t="s">
        <v>91</v>
      </c>
      <c r="M31" t="s">
        <v>90</v>
      </c>
    </row>
    <row r="32" spans="1:13" x14ac:dyDescent="0.55000000000000004">
      <c r="A32" t="s">
        <v>6</v>
      </c>
      <c r="B32" t="s">
        <v>5</v>
      </c>
      <c r="C32" t="s">
        <v>562</v>
      </c>
      <c r="D32" t="s">
        <v>563</v>
      </c>
      <c r="E32" t="s">
        <v>564</v>
      </c>
      <c r="F32" t="s">
        <v>583</v>
      </c>
      <c r="G32" t="s">
        <v>583</v>
      </c>
      <c r="H32" t="s">
        <v>584</v>
      </c>
      <c r="I32" t="s">
        <v>585</v>
      </c>
      <c r="J32" t="s">
        <v>586</v>
      </c>
      <c r="K32" t="s">
        <v>583</v>
      </c>
      <c r="L32" t="s">
        <v>570</v>
      </c>
      <c r="M32" t="s">
        <v>571</v>
      </c>
    </row>
    <row r="33" spans="1:13" x14ac:dyDescent="0.55000000000000004">
      <c r="A33" t="s">
        <v>57</v>
      </c>
      <c r="B33" t="s">
        <v>56</v>
      </c>
      <c r="C33" t="s">
        <v>562</v>
      </c>
      <c r="D33" t="s">
        <v>563</v>
      </c>
      <c r="E33" t="s">
        <v>564</v>
      </c>
      <c r="F33" t="s">
        <v>583</v>
      </c>
      <c r="G33" t="s">
        <v>583</v>
      </c>
      <c r="H33" t="s">
        <v>584</v>
      </c>
      <c r="I33" t="s">
        <v>585</v>
      </c>
      <c r="J33" t="s">
        <v>586</v>
      </c>
      <c r="K33" t="s">
        <v>583</v>
      </c>
      <c r="L33" t="s">
        <v>570</v>
      </c>
      <c r="M33" t="s">
        <v>571</v>
      </c>
    </row>
    <row r="34" spans="1:13" x14ac:dyDescent="0.55000000000000004">
      <c r="A34" t="s">
        <v>89</v>
      </c>
      <c r="B34" t="s">
        <v>88</v>
      </c>
      <c r="C34" t="s">
        <v>525</v>
      </c>
      <c r="D34" t="s">
        <v>526</v>
      </c>
      <c r="E34" t="s">
        <v>527</v>
      </c>
      <c r="F34" t="s">
        <v>587</v>
      </c>
      <c r="G34" t="s">
        <v>587</v>
      </c>
      <c r="H34" t="s">
        <v>572</v>
      </c>
      <c r="I34" t="s">
        <v>573</v>
      </c>
      <c r="J34" t="s">
        <v>531</v>
      </c>
      <c r="K34" t="s">
        <v>532</v>
      </c>
      <c r="L34" t="s">
        <v>531</v>
      </c>
      <c r="M34" t="s">
        <v>532</v>
      </c>
    </row>
    <row r="35" spans="1:13" x14ac:dyDescent="0.55000000000000004">
      <c r="A35" t="s">
        <v>83</v>
      </c>
      <c r="B35" t="s">
        <v>82</v>
      </c>
      <c r="C35" t="s">
        <v>525</v>
      </c>
      <c r="D35" t="s">
        <v>526</v>
      </c>
      <c r="E35" t="s">
        <v>527</v>
      </c>
      <c r="F35" t="s">
        <v>528</v>
      </c>
      <c r="G35" t="s">
        <v>528</v>
      </c>
      <c r="H35" t="s">
        <v>529</v>
      </c>
      <c r="I35" t="s">
        <v>530</v>
      </c>
      <c r="J35" t="s">
        <v>531</v>
      </c>
      <c r="K35" t="s">
        <v>532</v>
      </c>
      <c r="L35" t="s">
        <v>531</v>
      </c>
      <c r="M35" t="s">
        <v>532</v>
      </c>
    </row>
    <row r="36" spans="1:13" x14ac:dyDescent="0.55000000000000004">
      <c r="A36" t="s">
        <v>77</v>
      </c>
      <c r="B36" t="s">
        <v>76</v>
      </c>
      <c r="C36" t="s">
        <v>533</v>
      </c>
      <c r="D36" t="s">
        <v>555</v>
      </c>
      <c r="E36" t="s">
        <v>556</v>
      </c>
      <c r="F36" t="s">
        <v>593</v>
      </c>
      <c r="G36" t="s">
        <v>593</v>
      </c>
      <c r="H36" t="s">
        <v>594</v>
      </c>
      <c r="I36" t="s">
        <v>595</v>
      </c>
      <c r="J36" t="s">
        <v>560</v>
      </c>
      <c r="K36" t="s">
        <v>561</v>
      </c>
      <c r="L36" t="s">
        <v>560</v>
      </c>
      <c r="M36" t="s">
        <v>561</v>
      </c>
    </row>
    <row r="37" spans="1:13" x14ac:dyDescent="0.55000000000000004">
      <c r="A37" t="s">
        <v>87</v>
      </c>
      <c r="B37" t="s">
        <v>86</v>
      </c>
      <c r="C37" t="s">
        <v>533</v>
      </c>
      <c r="D37" t="s">
        <v>555</v>
      </c>
      <c r="E37" t="s">
        <v>556</v>
      </c>
      <c r="F37" t="s">
        <v>593</v>
      </c>
      <c r="G37" t="s">
        <v>593</v>
      </c>
      <c r="H37" t="s">
        <v>594</v>
      </c>
      <c r="I37" t="s">
        <v>595</v>
      </c>
      <c r="J37" t="s">
        <v>560</v>
      </c>
      <c r="K37" t="s">
        <v>561</v>
      </c>
      <c r="L37" t="s">
        <v>560</v>
      </c>
      <c r="M37" t="s">
        <v>561</v>
      </c>
    </row>
    <row r="38" spans="1:13" x14ac:dyDescent="0.55000000000000004">
      <c r="A38" t="s">
        <v>95</v>
      </c>
      <c r="B38" t="s">
        <v>94</v>
      </c>
      <c r="C38" t="s">
        <v>533</v>
      </c>
      <c r="D38" t="s">
        <v>555</v>
      </c>
      <c r="E38" t="s">
        <v>556</v>
      </c>
      <c r="F38" t="s">
        <v>605</v>
      </c>
      <c r="G38" t="s">
        <v>605</v>
      </c>
      <c r="H38" t="s">
        <v>606</v>
      </c>
      <c r="I38" t="s">
        <v>607</v>
      </c>
      <c r="J38" t="s">
        <v>560</v>
      </c>
      <c r="K38" t="s">
        <v>561</v>
      </c>
      <c r="L38" t="s">
        <v>560</v>
      </c>
      <c r="M38" t="s">
        <v>561</v>
      </c>
    </row>
    <row r="39" spans="1:13" x14ac:dyDescent="0.55000000000000004">
      <c r="A39" t="s">
        <v>93</v>
      </c>
      <c r="B39" t="s">
        <v>92</v>
      </c>
      <c r="C39" t="s">
        <v>525</v>
      </c>
      <c r="D39" t="s">
        <v>526</v>
      </c>
      <c r="E39" t="s">
        <v>527</v>
      </c>
      <c r="F39" t="s">
        <v>92</v>
      </c>
      <c r="G39" t="s">
        <v>92</v>
      </c>
      <c r="H39" t="s">
        <v>572</v>
      </c>
      <c r="I39" t="s">
        <v>573</v>
      </c>
      <c r="J39" t="s">
        <v>531</v>
      </c>
      <c r="K39" t="s">
        <v>532</v>
      </c>
      <c r="L39" t="s">
        <v>531</v>
      </c>
      <c r="M39" t="s">
        <v>532</v>
      </c>
    </row>
    <row r="40" spans="1:13" x14ac:dyDescent="0.55000000000000004">
      <c r="A40" t="s">
        <v>101</v>
      </c>
      <c r="B40" t="s">
        <v>100</v>
      </c>
      <c r="C40" t="s">
        <v>525</v>
      </c>
      <c r="D40" t="s">
        <v>526</v>
      </c>
      <c r="E40" t="s">
        <v>527</v>
      </c>
      <c r="F40" t="s">
        <v>528</v>
      </c>
      <c r="G40" t="s">
        <v>528</v>
      </c>
      <c r="H40" t="s">
        <v>529</v>
      </c>
      <c r="I40" t="s">
        <v>530</v>
      </c>
      <c r="J40" t="s">
        <v>531</v>
      </c>
      <c r="K40" t="s">
        <v>532</v>
      </c>
      <c r="L40" t="s">
        <v>531</v>
      </c>
      <c r="M40" t="s">
        <v>532</v>
      </c>
    </row>
    <row r="41" spans="1:13" x14ac:dyDescent="0.55000000000000004">
      <c r="A41" t="s">
        <v>85</v>
      </c>
      <c r="B41" t="s">
        <v>84</v>
      </c>
      <c r="C41" t="s">
        <v>533</v>
      </c>
      <c r="D41" t="s">
        <v>555</v>
      </c>
      <c r="E41" t="s">
        <v>556</v>
      </c>
      <c r="F41" t="s">
        <v>593</v>
      </c>
      <c r="G41" t="s">
        <v>593</v>
      </c>
      <c r="H41" t="s">
        <v>594</v>
      </c>
      <c r="I41" t="s">
        <v>595</v>
      </c>
      <c r="J41" t="s">
        <v>560</v>
      </c>
      <c r="K41" t="s">
        <v>561</v>
      </c>
      <c r="L41" t="s">
        <v>560</v>
      </c>
      <c r="M41" t="s">
        <v>561</v>
      </c>
    </row>
    <row r="42" spans="1:13" x14ac:dyDescent="0.55000000000000004">
      <c r="A42" t="s">
        <v>107</v>
      </c>
      <c r="B42" t="s">
        <v>106</v>
      </c>
      <c r="C42" t="s">
        <v>525</v>
      </c>
      <c r="D42" t="s">
        <v>526</v>
      </c>
      <c r="E42" t="s">
        <v>527</v>
      </c>
      <c r="F42" t="s">
        <v>528</v>
      </c>
      <c r="G42" t="s">
        <v>528</v>
      </c>
      <c r="H42" t="s">
        <v>529</v>
      </c>
      <c r="I42" t="s">
        <v>530</v>
      </c>
      <c r="J42" t="s">
        <v>531</v>
      </c>
      <c r="K42" t="s">
        <v>532</v>
      </c>
      <c r="L42" t="s">
        <v>531</v>
      </c>
      <c r="M42" t="s">
        <v>532</v>
      </c>
    </row>
    <row r="43" spans="1:13" x14ac:dyDescent="0.55000000000000004">
      <c r="A43" t="s">
        <v>81</v>
      </c>
      <c r="B43" t="s">
        <v>80</v>
      </c>
      <c r="C43" t="s">
        <v>533</v>
      </c>
      <c r="D43" t="s">
        <v>555</v>
      </c>
      <c r="E43" t="s">
        <v>556</v>
      </c>
      <c r="F43" t="s">
        <v>593</v>
      </c>
      <c r="G43" t="s">
        <v>593</v>
      </c>
      <c r="H43" t="s">
        <v>594</v>
      </c>
      <c r="I43" t="s">
        <v>595</v>
      </c>
      <c r="J43" t="s">
        <v>560</v>
      </c>
      <c r="K43" t="s">
        <v>561</v>
      </c>
      <c r="L43" t="s">
        <v>560</v>
      </c>
      <c r="M43" t="s">
        <v>561</v>
      </c>
    </row>
    <row r="44" spans="1:13" x14ac:dyDescent="0.55000000000000004">
      <c r="A44" t="s">
        <v>608</v>
      </c>
      <c r="B44" t="s">
        <v>609</v>
      </c>
      <c r="C44" t="s">
        <v>562</v>
      </c>
      <c r="D44" t="s">
        <v>563</v>
      </c>
      <c r="E44" t="s">
        <v>564</v>
      </c>
      <c r="F44" t="s">
        <v>565</v>
      </c>
      <c r="G44" t="s">
        <v>565</v>
      </c>
      <c r="H44" t="s">
        <v>566</v>
      </c>
      <c r="I44" t="s">
        <v>567</v>
      </c>
      <c r="J44" t="s">
        <v>568</v>
      </c>
      <c r="K44" t="s">
        <v>569</v>
      </c>
      <c r="L44" t="s">
        <v>570</v>
      </c>
      <c r="M44" t="s">
        <v>571</v>
      </c>
    </row>
    <row r="45" spans="1:13" x14ac:dyDescent="0.55000000000000004">
      <c r="A45" t="s">
        <v>109</v>
      </c>
      <c r="B45" t="s">
        <v>108</v>
      </c>
      <c r="C45" t="s">
        <v>546</v>
      </c>
      <c r="D45" t="s">
        <v>610</v>
      </c>
      <c r="E45" t="s">
        <v>34</v>
      </c>
      <c r="F45" t="s">
        <v>596</v>
      </c>
      <c r="G45" t="s">
        <v>596</v>
      </c>
      <c r="H45" t="s">
        <v>550</v>
      </c>
      <c r="I45" t="s">
        <v>551</v>
      </c>
      <c r="J45" t="s">
        <v>611</v>
      </c>
      <c r="K45" t="s">
        <v>612</v>
      </c>
      <c r="L45" t="s">
        <v>597</v>
      </c>
      <c r="M45" t="s">
        <v>598</v>
      </c>
    </row>
    <row r="46" spans="1:13" x14ac:dyDescent="0.55000000000000004">
      <c r="A46" t="s">
        <v>113</v>
      </c>
      <c r="B46" t="s">
        <v>112</v>
      </c>
      <c r="C46" t="s">
        <v>546</v>
      </c>
      <c r="D46" t="s">
        <v>610</v>
      </c>
      <c r="E46" t="s">
        <v>34</v>
      </c>
      <c r="F46" t="s">
        <v>613</v>
      </c>
      <c r="G46" t="s">
        <v>613</v>
      </c>
      <c r="H46" t="s">
        <v>611</v>
      </c>
      <c r="I46" t="s">
        <v>614</v>
      </c>
      <c r="J46" t="s">
        <v>611</v>
      </c>
      <c r="K46" t="s">
        <v>612</v>
      </c>
      <c r="L46" t="s">
        <v>597</v>
      </c>
      <c r="M46" t="s">
        <v>598</v>
      </c>
    </row>
    <row r="47" spans="1:13" x14ac:dyDescent="0.55000000000000004">
      <c r="A47" t="s">
        <v>115</v>
      </c>
      <c r="B47" t="s">
        <v>114</v>
      </c>
      <c r="C47" t="s">
        <v>533</v>
      </c>
      <c r="D47" t="s">
        <v>555</v>
      </c>
      <c r="E47" t="s">
        <v>556</v>
      </c>
      <c r="F47" t="s">
        <v>605</v>
      </c>
      <c r="G47" t="s">
        <v>605</v>
      </c>
      <c r="H47" t="s">
        <v>606</v>
      </c>
      <c r="I47" t="s">
        <v>607</v>
      </c>
      <c r="J47" t="s">
        <v>560</v>
      </c>
      <c r="K47" t="s">
        <v>561</v>
      </c>
      <c r="L47" t="s">
        <v>560</v>
      </c>
      <c r="M47" t="s">
        <v>561</v>
      </c>
    </row>
    <row r="48" spans="1:13" x14ac:dyDescent="0.55000000000000004">
      <c r="A48" t="s">
        <v>117</v>
      </c>
      <c r="B48" t="s">
        <v>116</v>
      </c>
      <c r="C48" t="s">
        <v>525</v>
      </c>
      <c r="D48" t="s">
        <v>526</v>
      </c>
      <c r="E48" t="s">
        <v>527</v>
      </c>
      <c r="F48" t="s">
        <v>528</v>
      </c>
      <c r="G48" t="s">
        <v>528</v>
      </c>
      <c r="H48" t="s">
        <v>529</v>
      </c>
      <c r="I48" t="s">
        <v>530</v>
      </c>
      <c r="J48" t="s">
        <v>531</v>
      </c>
      <c r="K48" t="s">
        <v>532</v>
      </c>
      <c r="L48" t="s">
        <v>531</v>
      </c>
      <c r="M48" t="s">
        <v>532</v>
      </c>
    </row>
    <row r="49" spans="1:13" x14ac:dyDescent="0.55000000000000004">
      <c r="A49" t="s">
        <v>119</v>
      </c>
      <c r="B49" t="s">
        <v>118</v>
      </c>
      <c r="C49" t="s">
        <v>525</v>
      </c>
      <c r="D49" t="s">
        <v>526</v>
      </c>
      <c r="E49" t="s">
        <v>527</v>
      </c>
      <c r="F49" t="s">
        <v>528</v>
      </c>
      <c r="G49" t="s">
        <v>528</v>
      </c>
      <c r="H49" t="s">
        <v>529</v>
      </c>
      <c r="I49" t="s">
        <v>530</v>
      </c>
      <c r="J49" t="s">
        <v>531</v>
      </c>
      <c r="K49" t="s">
        <v>532</v>
      </c>
      <c r="L49" t="s">
        <v>531</v>
      </c>
      <c r="M49" t="s">
        <v>532</v>
      </c>
    </row>
    <row r="50" spans="1:13" x14ac:dyDescent="0.55000000000000004">
      <c r="A50" t="s">
        <v>121</v>
      </c>
      <c r="B50" t="s">
        <v>120</v>
      </c>
      <c r="C50" t="s">
        <v>525</v>
      </c>
      <c r="D50" t="s">
        <v>526</v>
      </c>
      <c r="E50" t="s">
        <v>527</v>
      </c>
      <c r="F50" t="s">
        <v>587</v>
      </c>
      <c r="G50" t="s">
        <v>587</v>
      </c>
      <c r="H50" t="s">
        <v>572</v>
      </c>
      <c r="I50" t="s">
        <v>573</v>
      </c>
      <c r="J50" t="s">
        <v>531</v>
      </c>
      <c r="K50" t="s">
        <v>532</v>
      </c>
      <c r="L50" t="s">
        <v>531</v>
      </c>
      <c r="M50" t="s">
        <v>532</v>
      </c>
    </row>
    <row r="51" spans="1:13" x14ac:dyDescent="0.55000000000000004">
      <c r="A51" t="s">
        <v>123</v>
      </c>
      <c r="B51" t="s">
        <v>615</v>
      </c>
      <c r="C51" t="s">
        <v>533</v>
      </c>
      <c r="D51" t="s">
        <v>534</v>
      </c>
      <c r="E51" t="s">
        <v>535</v>
      </c>
      <c r="F51" t="s">
        <v>536</v>
      </c>
      <c r="G51" t="s">
        <v>536</v>
      </c>
      <c r="H51" t="s">
        <v>505</v>
      </c>
      <c r="I51" t="s">
        <v>537</v>
      </c>
      <c r="J51" t="s">
        <v>538</v>
      </c>
      <c r="K51" t="s">
        <v>539</v>
      </c>
      <c r="L51" t="s">
        <v>538</v>
      </c>
      <c r="M51" t="s">
        <v>539</v>
      </c>
    </row>
    <row r="52" spans="1:13" x14ac:dyDescent="0.55000000000000004">
      <c r="A52" t="s">
        <v>189</v>
      </c>
      <c r="B52" t="s">
        <v>188</v>
      </c>
      <c r="C52" t="s">
        <v>546</v>
      </c>
      <c r="D52" t="s">
        <v>610</v>
      </c>
      <c r="E52" t="s">
        <v>34</v>
      </c>
      <c r="F52" t="s">
        <v>613</v>
      </c>
      <c r="G52" t="s">
        <v>613</v>
      </c>
      <c r="H52" t="s">
        <v>611</v>
      </c>
      <c r="I52" t="s">
        <v>614</v>
      </c>
      <c r="J52" t="s">
        <v>611</v>
      </c>
      <c r="K52" t="s">
        <v>612</v>
      </c>
      <c r="L52" t="s">
        <v>597</v>
      </c>
      <c r="M52" t="s">
        <v>598</v>
      </c>
    </row>
    <row r="53" spans="1:13" x14ac:dyDescent="0.55000000000000004">
      <c r="A53" t="s">
        <v>127</v>
      </c>
      <c r="B53" t="s">
        <v>126</v>
      </c>
      <c r="C53" t="s">
        <v>533</v>
      </c>
      <c r="D53" t="s">
        <v>555</v>
      </c>
      <c r="E53" t="s">
        <v>556</v>
      </c>
      <c r="F53" t="s">
        <v>593</v>
      </c>
      <c r="G53" t="s">
        <v>593</v>
      </c>
      <c r="H53" t="s">
        <v>594</v>
      </c>
      <c r="I53" t="s">
        <v>595</v>
      </c>
      <c r="J53" t="s">
        <v>560</v>
      </c>
      <c r="K53" t="s">
        <v>561</v>
      </c>
      <c r="L53" t="s">
        <v>560</v>
      </c>
      <c r="M53" t="s">
        <v>561</v>
      </c>
    </row>
    <row r="54" spans="1:13" x14ac:dyDescent="0.55000000000000004">
      <c r="A54" t="s">
        <v>131</v>
      </c>
      <c r="B54" t="s">
        <v>130</v>
      </c>
      <c r="C54" t="s">
        <v>546</v>
      </c>
      <c r="D54" t="s">
        <v>610</v>
      </c>
      <c r="E54" t="s">
        <v>34</v>
      </c>
      <c r="F54" t="s">
        <v>596</v>
      </c>
      <c r="G54" t="s">
        <v>596</v>
      </c>
      <c r="H54" t="s">
        <v>550</v>
      </c>
      <c r="I54" t="s">
        <v>551</v>
      </c>
      <c r="J54" t="s">
        <v>485</v>
      </c>
      <c r="K54" t="s">
        <v>552</v>
      </c>
      <c r="L54" t="s">
        <v>597</v>
      </c>
      <c r="M54" t="s">
        <v>598</v>
      </c>
    </row>
    <row r="55" spans="1:13" x14ac:dyDescent="0.55000000000000004">
      <c r="A55" t="s">
        <v>129</v>
      </c>
      <c r="B55" t="s">
        <v>128</v>
      </c>
      <c r="C55" t="s">
        <v>533</v>
      </c>
      <c r="D55" t="s">
        <v>555</v>
      </c>
      <c r="E55" t="s">
        <v>556</v>
      </c>
      <c r="F55" t="s">
        <v>605</v>
      </c>
      <c r="G55" t="s">
        <v>605</v>
      </c>
      <c r="H55" t="s">
        <v>606</v>
      </c>
      <c r="I55" t="s">
        <v>607</v>
      </c>
      <c r="J55" t="s">
        <v>560</v>
      </c>
      <c r="K55" t="s">
        <v>561</v>
      </c>
      <c r="L55" t="s">
        <v>560</v>
      </c>
      <c r="M55" t="s">
        <v>561</v>
      </c>
    </row>
    <row r="56" spans="1:13" x14ac:dyDescent="0.55000000000000004">
      <c r="A56" t="s">
        <v>125</v>
      </c>
      <c r="B56" t="s">
        <v>124</v>
      </c>
      <c r="C56" t="s">
        <v>525</v>
      </c>
      <c r="D56" t="s">
        <v>526</v>
      </c>
      <c r="E56" t="s">
        <v>527</v>
      </c>
      <c r="F56" t="s">
        <v>528</v>
      </c>
      <c r="G56" t="s">
        <v>528</v>
      </c>
      <c r="H56" t="s">
        <v>529</v>
      </c>
      <c r="I56" t="s">
        <v>530</v>
      </c>
      <c r="J56" t="s">
        <v>531</v>
      </c>
      <c r="K56" t="s">
        <v>532</v>
      </c>
      <c r="L56" t="s">
        <v>531</v>
      </c>
      <c r="M56" t="s">
        <v>532</v>
      </c>
    </row>
    <row r="57" spans="1:13" x14ac:dyDescent="0.55000000000000004">
      <c r="A57" t="s">
        <v>133</v>
      </c>
      <c r="B57" t="s">
        <v>132</v>
      </c>
      <c r="C57" t="s">
        <v>533</v>
      </c>
      <c r="D57" t="s">
        <v>555</v>
      </c>
      <c r="E57" t="s">
        <v>556</v>
      </c>
      <c r="F57" t="s">
        <v>605</v>
      </c>
      <c r="G57" t="s">
        <v>605</v>
      </c>
      <c r="H57" t="s">
        <v>606</v>
      </c>
      <c r="I57" t="s">
        <v>607</v>
      </c>
      <c r="J57" t="s">
        <v>560</v>
      </c>
      <c r="K57" t="s">
        <v>561</v>
      </c>
      <c r="L57" t="s">
        <v>560</v>
      </c>
      <c r="M57" t="s">
        <v>561</v>
      </c>
    </row>
    <row r="58" spans="1:13" x14ac:dyDescent="0.55000000000000004">
      <c r="A58" t="s">
        <v>33</v>
      </c>
      <c r="B58" t="s">
        <v>32</v>
      </c>
      <c r="C58" t="s">
        <v>546</v>
      </c>
      <c r="D58" t="s">
        <v>610</v>
      </c>
      <c r="E58" t="s">
        <v>34</v>
      </c>
      <c r="F58" t="s">
        <v>613</v>
      </c>
      <c r="G58" t="s">
        <v>613</v>
      </c>
      <c r="H58" t="s">
        <v>611</v>
      </c>
      <c r="I58" t="s">
        <v>614</v>
      </c>
      <c r="J58" t="s">
        <v>611</v>
      </c>
      <c r="K58" t="s">
        <v>612</v>
      </c>
      <c r="L58" t="s">
        <v>597</v>
      </c>
      <c r="M58" t="s">
        <v>598</v>
      </c>
    </row>
    <row r="59" spans="1:13" x14ac:dyDescent="0.55000000000000004">
      <c r="A59" t="s">
        <v>111</v>
      </c>
      <c r="B59" t="s">
        <v>110</v>
      </c>
      <c r="C59" t="s">
        <v>546</v>
      </c>
      <c r="D59" t="s">
        <v>610</v>
      </c>
      <c r="E59" t="s">
        <v>34</v>
      </c>
      <c r="F59" t="s">
        <v>596</v>
      </c>
      <c r="G59" t="s">
        <v>596</v>
      </c>
      <c r="H59" t="s">
        <v>550</v>
      </c>
      <c r="I59" t="s">
        <v>551</v>
      </c>
      <c r="J59" t="s">
        <v>485</v>
      </c>
      <c r="K59" t="s">
        <v>552</v>
      </c>
      <c r="L59" t="s">
        <v>597</v>
      </c>
      <c r="M59" t="s">
        <v>598</v>
      </c>
    </row>
    <row r="60" spans="1:13" x14ac:dyDescent="0.55000000000000004">
      <c r="A60" t="s">
        <v>616</v>
      </c>
      <c r="B60" t="s">
        <v>617</v>
      </c>
      <c r="C60" t="s">
        <v>525</v>
      </c>
      <c r="D60" t="s">
        <v>526</v>
      </c>
      <c r="E60" t="s">
        <v>527</v>
      </c>
      <c r="F60" t="s">
        <v>618</v>
      </c>
      <c r="G60" t="s">
        <v>618</v>
      </c>
      <c r="H60" t="s">
        <v>572</v>
      </c>
      <c r="I60" t="s">
        <v>573</v>
      </c>
      <c r="J60" t="s">
        <v>531</v>
      </c>
      <c r="K60" t="s">
        <v>532</v>
      </c>
      <c r="L60" t="s">
        <v>531</v>
      </c>
      <c r="M60" t="s">
        <v>532</v>
      </c>
    </row>
    <row r="61" spans="1:13" x14ac:dyDescent="0.55000000000000004">
      <c r="A61" t="s">
        <v>139</v>
      </c>
      <c r="B61" t="s">
        <v>138</v>
      </c>
      <c r="C61" t="s">
        <v>546</v>
      </c>
      <c r="D61" t="s">
        <v>610</v>
      </c>
      <c r="E61" t="s">
        <v>34</v>
      </c>
      <c r="F61" t="s">
        <v>613</v>
      </c>
      <c r="G61" t="s">
        <v>613</v>
      </c>
      <c r="H61" t="s">
        <v>611</v>
      </c>
      <c r="I61" t="s">
        <v>614</v>
      </c>
      <c r="J61" t="s">
        <v>611</v>
      </c>
      <c r="K61" t="s">
        <v>612</v>
      </c>
      <c r="L61" t="s">
        <v>597</v>
      </c>
      <c r="M61" t="s">
        <v>598</v>
      </c>
    </row>
    <row r="62" spans="1:13" x14ac:dyDescent="0.55000000000000004">
      <c r="A62" t="s">
        <v>137</v>
      </c>
      <c r="B62" t="s">
        <v>136</v>
      </c>
      <c r="C62" t="s">
        <v>562</v>
      </c>
      <c r="D62" t="s">
        <v>563</v>
      </c>
      <c r="E62" t="s">
        <v>564</v>
      </c>
      <c r="F62" t="s">
        <v>565</v>
      </c>
      <c r="G62" t="s">
        <v>565</v>
      </c>
      <c r="H62" t="s">
        <v>566</v>
      </c>
      <c r="I62" t="s">
        <v>567</v>
      </c>
      <c r="J62" t="s">
        <v>568</v>
      </c>
      <c r="K62" t="s">
        <v>569</v>
      </c>
      <c r="L62" t="s">
        <v>570</v>
      </c>
      <c r="M62" t="s">
        <v>571</v>
      </c>
    </row>
    <row r="63" spans="1:13" x14ac:dyDescent="0.55000000000000004">
      <c r="A63" t="s">
        <v>619</v>
      </c>
      <c r="B63" t="s">
        <v>620</v>
      </c>
      <c r="C63" t="s">
        <v>525</v>
      </c>
      <c r="D63" t="s">
        <v>526</v>
      </c>
      <c r="E63" t="s">
        <v>527</v>
      </c>
      <c r="F63" t="s">
        <v>613</v>
      </c>
      <c r="G63" t="s">
        <v>613</v>
      </c>
      <c r="H63" t="s">
        <v>572</v>
      </c>
      <c r="I63" t="s">
        <v>573</v>
      </c>
      <c r="J63" t="s">
        <v>531</v>
      </c>
      <c r="K63" t="s">
        <v>532</v>
      </c>
      <c r="L63" t="s">
        <v>531</v>
      </c>
      <c r="M63" t="s">
        <v>532</v>
      </c>
    </row>
    <row r="64" spans="1:13" x14ac:dyDescent="0.55000000000000004">
      <c r="A64" t="s">
        <v>621</v>
      </c>
      <c r="B64" t="s">
        <v>622</v>
      </c>
      <c r="C64" t="s">
        <v>562</v>
      </c>
      <c r="D64" t="s">
        <v>563</v>
      </c>
      <c r="E64" t="s">
        <v>564</v>
      </c>
      <c r="F64" t="s">
        <v>565</v>
      </c>
      <c r="G64" t="s">
        <v>565</v>
      </c>
      <c r="H64" t="s">
        <v>566</v>
      </c>
      <c r="I64" t="s">
        <v>567</v>
      </c>
      <c r="J64" t="s">
        <v>568</v>
      </c>
      <c r="K64" t="s">
        <v>569</v>
      </c>
      <c r="L64" t="s">
        <v>570</v>
      </c>
      <c r="M64" t="s">
        <v>571</v>
      </c>
    </row>
    <row r="65" spans="1:13" x14ac:dyDescent="0.55000000000000004">
      <c r="A65" t="s">
        <v>143</v>
      </c>
      <c r="B65" t="s">
        <v>142</v>
      </c>
      <c r="C65" t="s">
        <v>562</v>
      </c>
      <c r="D65" t="s">
        <v>563</v>
      </c>
      <c r="E65" t="s">
        <v>564</v>
      </c>
      <c r="F65" t="s">
        <v>565</v>
      </c>
      <c r="G65" t="s">
        <v>565</v>
      </c>
      <c r="H65" t="s">
        <v>566</v>
      </c>
      <c r="I65" t="s">
        <v>567</v>
      </c>
      <c r="J65" t="s">
        <v>568</v>
      </c>
      <c r="K65" t="s">
        <v>569</v>
      </c>
      <c r="L65" t="s">
        <v>570</v>
      </c>
      <c r="M65" t="s">
        <v>571</v>
      </c>
    </row>
    <row r="66" spans="1:13" x14ac:dyDescent="0.55000000000000004">
      <c r="A66" t="s">
        <v>141</v>
      </c>
      <c r="B66" t="s">
        <v>140</v>
      </c>
      <c r="C66" t="s">
        <v>546</v>
      </c>
      <c r="D66" t="s">
        <v>610</v>
      </c>
      <c r="E66" t="s">
        <v>34</v>
      </c>
      <c r="F66" t="s">
        <v>613</v>
      </c>
      <c r="G66" t="s">
        <v>613</v>
      </c>
      <c r="H66" t="s">
        <v>611</v>
      </c>
      <c r="I66" t="s">
        <v>614</v>
      </c>
      <c r="J66" t="s">
        <v>611</v>
      </c>
      <c r="K66" t="s">
        <v>612</v>
      </c>
      <c r="L66" t="s">
        <v>597</v>
      </c>
      <c r="M66" t="s">
        <v>598</v>
      </c>
    </row>
    <row r="67" spans="1:13" x14ac:dyDescent="0.55000000000000004">
      <c r="A67" t="s">
        <v>147</v>
      </c>
      <c r="B67" t="s">
        <v>623</v>
      </c>
      <c r="C67" t="s">
        <v>533</v>
      </c>
      <c r="D67" t="s">
        <v>555</v>
      </c>
      <c r="E67" t="s">
        <v>556</v>
      </c>
      <c r="F67" t="s">
        <v>593</v>
      </c>
      <c r="G67" t="s">
        <v>593</v>
      </c>
      <c r="H67" t="s">
        <v>594</v>
      </c>
      <c r="I67" t="s">
        <v>595</v>
      </c>
      <c r="J67" t="s">
        <v>560</v>
      </c>
      <c r="K67" t="s">
        <v>561</v>
      </c>
      <c r="L67" t="s">
        <v>560</v>
      </c>
      <c r="M67" t="s">
        <v>561</v>
      </c>
    </row>
    <row r="68" spans="1:13" x14ac:dyDescent="0.55000000000000004">
      <c r="A68" t="s">
        <v>145</v>
      </c>
      <c r="B68" t="s">
        <v>144</v>
      </c>
      <c r="C68" t="s">
        <v>533</v>
      </c>
      <c r="D68" t="s">
        <v>555</v>
      </c>
      <c r="E68" t="s">
        <v>556</v>
      </c>
      <c r="F68" t="s">
        <v>593</v>
      </c>
      <c r="G68" t="s">
        <v>593</v>
      </c>
      <c r="H68" t="s">
        <v>594</v>
      </c>
      <c r="I68" t="s">
        <v>595</v>
      </c>
      <c r="J68" t="s">
        <v>560</v>
      </c>
      <c r="K68" t="s">
        <v>561</v>
      </c>
      <c r="L68" t="s">
        <v>560</v>
      </c>
      <c r="M68" t="s">
        <v>561</v>
      </c>
    </row>
    <row r="69" spans="1:13" x14ac:dyDescent="0.55000000000000004">
      <c r="A69" t="s">
        <v>149</v>
      </c>
      <c r="B69" t="s">
        <v>148</v>
      </c>
      <c r="C69" t="s">
        <v>540</v>
      </c>
      <c r="D69" t="s">
        <v>541</v>
      </c>
      <c r="E69" t="s">
        <v>542</v>
      </c>
      <c r="F69" t="s">
        <v>543</v>
      </c>
      <c r="G69" t="s">
        <v>543</v>
      </c>
      <c r="H69" t="s">
        <v>309</v>
      </c>
      <c r="I69" t="s">
        <v>310</v>
      </c>
      <c r="J69" t="s">
        <v>544</v>
      </c>
      <c r="K69" t="s">
        <v>545</v>
      </c>
      <c r="L69" t="s">
        <v>538</v>
      </c>
      <c r="M69" t="s">
        <v>539</v>
      </c>
    </row>
    <row r="70" spans="1:13" x14ac:dyDescent="0.55000000000000004">
      <c r="A70" t="s">
        <v>153</v>
      </c>
      <c r="B70" t="s">
        <v>152</v>
      </c>
      <c r="C70" t="s">
        <v>533</v>
      </c>
      <c r="D70" t="s">
        <v>555</v>
      </c>
      <c r="E70" t="s">
        <v>556</v>
      </c>
      <c r="F70" t="s">
        <v>593</v>
      </c>
      <c r="G70" t="s">
        <v>593</v>
      </c>
      <c r="H70" t="s">
        <v>594</v>
      </c>
      <c r="I70" t="s">
        <v>595</v>
      </c>
      <c r="J70" t="s">
        <v>560</v>
      </c>
      <c r="K70" t="s">
        <v>561</v>
      </c>
      <c r="L70" t="s">
        <v>560</v>
      </c>
      <c r="M70" t="s">
        <v>561</v>
      </c>
    </row>
    <row r="71" spans="1:13" x14ac:dyDescent="0.55000000000000004">
      <c r="A71" t="s">
        <v>159</v>
      </c>
      <c r="B71" t="s">
        <v>158</v>
      </c>
      <c r="C71" t="s">
        <v>525</v>
      </c>
      <c r="D71" t="s">
        <v>526</v>
      </c>
      <c r="E71" t="s">
        <v>527</v>
      </c>
      <c r="F71" t="s">
        <v>528</v>
      </c>
      <c r="G71" t="s">
        <v>528</v>
      </c>
      <c r="H71" t="s">
        <v>529</v>
      </c>
      <c r="I71" t="s">
        <v>530</v>
      </c>
      <c r="J71" t="s">
        <v>531</v>
      </c>
      <c r="K71" t="s">
        <v>532</v>
      </c>
      <c r="L71" t="s">
        <v>531</v>
      </c>
      <c r="M71" t="s">
        <v>532</v>
      </c>
    </row>
    <row r="72" spans="1:13" x14ac:dyDescent="0.55000000000000004">
      <c r="A72" t="s">
        <v>157</v>
      </c>
      <c r="B72" t="s">
        <v>156</v>
      </c>
      <c r="C72" t="s">
        <v>546</v>
      </c>
      <c r="D72" t="s">
        <v>526</v>
      </c>
      <c r="E72" t="s">
        <v>527</v>
      </c>
      <c r="F72" t="s">
        <v>613</v>
      </c>
      <c r="G72" t="s">
        <v>613</v>
      </c>
      <c r="H72" t="s">
        <v>558</v>
      </c>
      <c r="I72" t="s">
        <v>559</v>
      </c>
      <c r="J72" t="s">
        <v>611</v>
      </c>
      <c r="K72" t="s">
        <v>612</v>
      </c>
      <c r="L72" t="s">
        <v>597</v>
      </c>
      <c r="M72" t="s">
        <v>598</v>
      </c>
    </row>
    <row r="73" spans="1:13" x14ac:dyDescent="0.55000000000000004">
      <c r="A73" t="s">
        <v>151</v>
      </c>
      <c r="B73" t="s">
        <v>150</v>
      </c>
      <c r="C73" t="s">
        <v>546</v>
      </c>
      <c r="D73" t="s">
        <v>610</v>
      </c>
      <c r="E73" t="s">
        <v>34</v>
      </c>
      <c r="F73" t="s">
        <v>613</v>
      </c>
      <c r="G73" t="s">
        <v>613</v>
      </c>
      <c r="H73" t="s">
        <v>611</v>
      </c>
      <c r="I73" t="s">
        <v>614</v>
      </c>
      <c r="J73" t="s">
        <v>611</v>
      </c>
      <c r="K73" t="s">
        <v>612</v>
      </c>
      <c r="L73" t="s">
        <v>597</v>
      </c>
      <c r="M73" t="s">
        <v>598</v>
      </c>
    </row>
    <row r="74" spans="1:13" x14ac:dyDescent="0.55000000000000004">
      <c r="A74" t="s">
        <v>161</v>
      </c>
      <c r="B74" t="s">
        <v>160</v>
      </c>
      <c r="C74" t="s">
        <v>546</v>
      </c>
      <c r="D74" t="s">
        <v>563</v>
      </c>
      <c r="E74" t="s">
        <v>564</v>
      </c>
      <c r="F74" t="s">
        <v>565</v>
      </c>
      <c r="G74" t="s">
        <v>565</v>
      </c>
      <c r="H74" t="s">
        <v>390</v>
      </c>
      <c r="I74" t="s">
        <v>390</v>
      </c>
      <c r="J74" t="s">
        <v>265</v>
      </c>
      <c r="K74" t="s">
        <v>599</v>
      </c>
      <c r="L74" t="s">
        <v>570</v>
      </c>
      <c r="M74" t="s">
        <v>571</v>
      </c>
    </row>
    <row r="75" spans="1:13" x14ac:dyDescent="0.55000000000000004">
      <c r="A75" t="s">
        <v>155</v>
      </c>
      <c r="B75" t="s">
        <v>154</v>
      </c>
      <c r="C75" t="s">
        <v>546</v>
      </c>
      <c r="D75" t="s">
        <v>610</v>
      </c>
      <c r="E75" t="s">
        <v>34</v>
      </c>
      <c r="F75" t="s">
        <v>613</v>
      </c>
      <c r="G75" t="s">
        <v>613</v>
      </c>
      <c r="H75" t="s">
        <v>611</v>
      </c>
      <c r="I75" t="s">
        <v>614</v>
      </c>
      <c r="J75" t="s">
        <v>611</v>
      </c>
      <c r="K75" t="s">
        <v>612</v>
      </c>
      <c r="L75" t="s">
        <v>597</v>
      </c>
      <c r="M75" t="s">
        <v>598</v>
      </c>
    </row>
    <row r="76" spans="1:13" x14ac:dyDescent="0.55000000000000004">
      <c r="A76" t="s">
        <v>163</v>
      </c>
      <c r="B76" t="s">
        <v>162</v>
      </c>
      <c r="C76" t="s">
        <v>525</v>
      </c>
      <c r="D76" t="s">
        <v>526</v>
      </c>
      <c r="E76" t="s">
        <v>527</v>
      </c>
      <c r="F76" t="s">
        <v>528</v>
      </c>
      <c r="G76" t="s">
        <v>528</v>
      </c>
      <c r="H76" t="s">
        <v>529</v>
      </c>
      <c r="I76" t="s">
        <v>530</v>
      </c>
      <c r="J76" t="s">
        <v>531</v>
      </c>
      <c r="K76" t="s">
        <v>532</v>
      </c>
      <c r="L76" t="s">
        <v>531</v>
      </c>
      <c r="M76" t="s">
        <v>532</v>
      </c>
    </row>
    <row r="77" spans="1:13" x14ac:dyDescent="0.55000000000000004">
      <c r="A77" t="s">
        <v>165</v>
      </c>
      <c r="B77" t="s">
        <v>164</v>
      </c>
      <c r="C77" t="s">
        <v>533</v>
      </c>
      <c r="D77" t="s">
        <v>555</v>
      </c>
      <c r="E77" t="s">
        <v>556</v>
      </c>
      <c r="F77" t="s">
        <v>593</v>
      </c>
      <c r="G77" t="s">
        <v>593</v>
      </c>
      <c r="H77" t="s">
        <v>594</v>
      </c>
      <c r="I77" t="s">
        <v>595</v>
      </c>
      <c r="J77" t="s">
        <v>560</v>
      </c>
      <c r="K77" t="s">
        <v>561</v>
      </c>
      <c r="L77" t="s">
        <v>560</v>
      </c>
      <c r="M77" t="s">
        <v>561</v>
      </c>
    </row>
    <row r="78" spans="1:13" x14ac:dyDescent="0.55000000000000004">
      <c r="A78" t="s">
        <v>169</v>
      </c>
      <c r="B78" t="s">
        <v>168</v>
      </c>
      <c r="C78" t="s">
        <v>525</v>
      </c>
      <c r="D78" t="s">
        <v>526</v>
      </c>
      <c r="E78" t="s">
        <v>527</v>
      </c>
      <c r="F78" t="s">
        <v>618</v>
      </c>
      <c r="G78" t="s">
        <v>618</v>
      </c>
      <c r="H78" t="s">
        <v>572</v>
      </c>
      <c r="I78" t="s">
        <v>573</v>
      </c>
      <c r="J78" t="s">
        <v>531</v>
      </c>
      <c r="K78" t="s">
        <v>532</v>
      </c>
      <c r="L78" t="s">
        <v>531</v>
      </c>
      <c r="M78" t="s">
        <v>532</v>
      </c>
    </row>
    <row r="79" spans="1:13" x14ac:dyDescent="0.55000000000000004">
      <c r="A79" t="s">
        <v>171</v>
      </c>
      <c r="B79" t="s">
        <v>170</v>
      </c>
      <c r="C79" t="s">
        <v>525</v>
      </c>
      <c r="D79" t="s">
        <v>526</v>
      </c>
      <c r="E79" t="s">
        <v>527</v>
      </c>
      <c r="F79" t="s">
        <v>528</v>
      </c>
      <c r="G79" t="s">
        <v>528</v>
      </c>
      <c r="H79" t="s">
        <v>529</v>
      </c>
      <c r="I79" t="s">
        <v>530</v>
      </c>
      <c r="J79" t="s">
        <v>531</v>
      </c>
      <c r="K79" t="s">
        <v>532</v>
      </c>
      <c r="L79" t="s">
        <v>531</v>
      </c>
      <c r="M79" t="s">
        <v>532</v>
      </c>
    </row>
    <row r="80" spans="1:13" x14ac:dyDescent="0.55000000000000004">
      <c r="A80" t="s">
        <v>173</v>
      </c>
      <c r="B80" t="s">
        <v>172</v>
      </c>
      <c r="C80" t="s">
        <v>525</v>
      </c>
      <c r="D80" t="s">
        <v>526</v>
      </c>
      <c r="E80" t="s">
        <v>527</v>
      </c>
      <c r="F80" t="s">
        <v>528</v>
      </c>
      <c r="G80" t="s">
        <v>528</v>
      </c>
      <c r="H80" t="s">
        <v>529</v>
      </c>
      <c r="I80" t="s">
        <v>530</v>
      </c>
      <c r="J80" t="s">
        <v>531</v>
      </c>
      <c r="K80" t="s">
        <v>532</v>
      </c>
      <c r="L80" t="s">
        <v>531</v>
      </c>
      <c r="M80" t="s">
        <v>532</v>
      </c>
    </row>
    <row r="81" spans="1:13" x14ac:dyDescent="0.55000000000000004">
      <c r="A81" t="s">
        <v>105</v>
      </c>
      <c r="B81" t="s">
        <v>104</v>
      </c>
      <c r="C81" t="s">
        <v>546</v>
      </c>
      <c r="D81" t="s">
        <v>547</v>
      </c>
      <c r="E81" t="s">
        <v>548</v>
      </c>
      <c r="F81" t="s">
        <v>549</v>
      </c>
      <c r="G81" t="s">
        <v>549</v>
      </c>
      <c r="H81" t="s">
        <v>550</v>
      </c>
      <c r="I81" t="s">
        <v>551</v>
      </c>
      <c r="J81" t="s">
        <v>485</v>
      </c>
      <c r="K81" t="s">
        <v>552</v>
      </c>
      <c r="L81" t="s">
        <v>553</v>
      </c>
      <c r="M81" t="s">
        <v>554</v>
      </c>
    </row>
    <row r="82" spans="1:13" x14ac:dyDescent="0.55000000000000004">
      <c r="A82" t="s">
        <v>177</v>
      </c>
      <c r="B82" t="s">
        <v>176</v>
      </c>
      <c r="C82" t="s">
        <v>546</v>
      </c>
      <c r="D82" t="s">
        <v>610</v>
      </c>
      <c r="E82" t="s">
        <v>34</v>
      </c>
      <c r="F82" t="s">
        <v>596</v>
      </c>
      <c r="G82" t="s">
        <v>596</v>
      </c>
      <c r="H82" t="s">
        <v>550</v>
      </c>
      <c r="I82" t="s">
        <v>551</v>
      </c>
      <c r="J82" t="s">
        <v>485</v>
      </c>
      <c r="K82" t="s">
        <v>552</v>
      </c>
      <c r="L82" t="s">
        <v>597</v>
      </c>
      <c r="M82" t="s">
        <v>598</v>
      </c>
    </row>
    <row r="83" spans="1:13" x14ac:dyDescent="0.55000000000000004">
      <c r="A83" t="s">
        <v>179</v>
      </c>
      <c r="B83" t="s">
        <v>178</v>
      </c>
      <c r="C83" t="s">
        <v>546</v>
      </c>
      <c r="D83" t="s">
        <v>547</v>
      </c>
      <c r="E83" t="s">
        <v>548</v>
      </c>
      <c r="F83" t="s">
        <v>624</v>
      </c>
      <c r="G83" t="s">
        <v>624</v>
      </c>
      <c r="H83" t="s">
        <v>611</v>
      </c>
      <c r="I83" t="s">
        <v>614</v>
      </c>
      <c r="J83" t="s">
        <v>611</v>
      </c>
      <c r="K83" t="s">
        <v>612</v>
      </c>
      <c r="L83" t="s">
        <v>553</v>
      </c>
      <c r="M83" t="s">
        <v>554</v>
      </c>
    </row>
    <row r="84" spans="1:13" x14ac:dyDescent="0.55000000000000004">
      <c r="A84" t="s">
        <v>181</v>
      </c>
      <c r="B84" t="s">
        <v>180</v>
      </c>
      <c r="C84" t="s">
        <v>562</v>
      </c>
      <c r="D84" t="s">
        <v>181</v>
      </c>
      <c r="E84" t="s">
        <v>180</v>
      </c>
      <c r="F84" t="s">
        <v>180</v>
      </c>
      <c r="G84" t="s">
        <v>180</v>
      </c>
      <c r="H84" t="s">
        <v>625</v>
      </c>
      <c r="I84" t="s">
        <v>180</v>
      </c>
      <c r="J84" t="s">
        <v>586</v>
      </c>
      <c r="K84" t="s">
        <v>583</v>
      </c>
      <c r="L84" t="s">
        <v>181</v>
      </c>
      <c r="M84" t="s">
        <v>180</v>
      </c>
    </row>
    <row r="85" spans="1:13" x14ac:dyDescent="0.55000000000000004">
      <c r="A85" t="s">
        <v>185</v>
      </c>
      <c r="B85" t="s">
        <v>626</v>
      </c>
      <c r="C85" t="s">
        <v>533</v>
      </c>
      <c r="D85" t="s">
        <v>579</v>
      </c>
      <c r="E85" t="s">
        <v>580</v>
      </c>
      <c r="F85" t="s">
        <v>580</v>
      </c>
      <c r="G85" t="s">
        <v>580</v>
      </c>
      <c r="H85" t="s">
        <v>581</v>
      </c>
      <c r="I85" t="s">
        <v>580</v>
      </c>
      <c r="J85" t="s">
        <v>538</v>
      </c>
      <c r="K85" t="s">
        <v>539</v>
      </c>
      <c r="L85" t="s">
        <v>538</v>
      </c>
      <c r="M85" t="s">
        <v>539</v>
      </c>
    </row>
    <row r="86" spans="1:13" x14ac:dyDescent="0.55000000000000004">
      <c r="A86" t="s">
        <v>191</v>
      </c>
      <c r="B86" t="s">
        <v>190</v>
      </c>
      <c r="C86" t="s">
        <v>533</v>
      </c>
      <c r="D86" t="s">
        <v>579</v>
      </c>
      <c r="E86" t="s">
        <v>580</v>
      </c>
      <c r="F86" t="s">
        <v>580</v>
      </c>
      <c r="G86" t="s">
        <v>580</v>
      </c>
      <c r="H86" t="s">
        <v>581</v>
      </c>
      <c r="I86" t="s">
        <v>580</v>
      </c>
      <c r="J86" t="s">
        <v>538</v>
      </c>
      <c r="K86" t="s">
        <v>539</v>
      </c>
      <c r="L86" t="s">
        <v>538</v>
      </c>
      <c r="M86" t="s">
        <v>539</v>
      </c>
    </row>
    <row r="87" spans="1:13" x14ac:dyDescent="0.55000000000000004">
      <c r="A87" t="s">
        <v>193</v>
      </c>
      <c r="B87" t="s">
        <v>192</v>
      </c>
      <c r="C87" t="s">
        <v>546</v>
      </c>
      <c r="D87" t="s">
        <v>610</v>
      </c>
      <c r="E87" t="s">
        <v>34</v>
      </c>
      <c r="F87" t="s">
        <v>613</v>
      </c>
      <c r="G87" t="s">
        <v>613</v>
      </c>
      <c r="H87" t="s">
        <v>611</v>
      </c>
      <c r="I87" t="s">
        <v>614</v>
      </c>
      <c r="J87" t="s">
        <v>611</v>
      </c>
      <c r="K87" t="s">
        <v>612</v>
      </c>
      <c r="L87" t="s">
        <v>597</v>
      </c>
      <c r="M87" t="s">
        <v>598</v>
      </c>
    </row>
    <row r="88" spans="1:13" x14ac:dyDescent="0.55000000000000004">
      <c r="A88" t="s">
        <v>103</v>
      </c>
      <c r="B88" t="s">
        <v>627</v>
      </c>
      <c r="C88" t="s">
        <v>533</v>
      </c>
      <c r="D88" t="s">
        <v>555</v>
      </c>
      <c r="E88" t="s">
        <v>556</v>
      </c>
      <c r="F88" t="s">
        <v>593</v>
      </c>
      <c r="G88" t="s">
        <v>593</v>
      </c>
      <c r="H88" t="s">
        <v>594</v>
      </c>
      <c r="I88" t="s">
        <v>595</v>
      </c>
      <c r="J88" t="s">
        <v>560</v>
      </c>
      <c r="K88" t="s">
        <v>561</v>
      </c>
      <c r="L88" t="s">
        <v>560</v>
      </c>
      <c r="M88" t="s">
        <v>561</v>
      </c>
    </row>
    <row r="89" spans="1:13" x14ac:dyDescent="0.55000000000000004">
      <c r="A89" t="s">
        <v>187</v>
      </c>
      <c r="B89" t="s">
        <v>186</v>
      </c>
      <c r="C89" t="s">
        <v>533</v>
      </c>
      <c r="D89" t="s">
        <v>579</v>
      </c>
      <c r="E89" t="s">
        <v>580</v>
      </c>
      <c r="F89" t="s">
        <v>580</v>
      </c>
      <c r="G89" t="s">
        <v>580</v>
      </c>
      <c r="H89" t="s">
        <v>581</v>
      </c>
      <c r="I89" t="s">
        <v>580</v>
      </c>
      <c r="J89" t="s">
        <v>538</v>
      </c>
      <c r="K89" t="s">
        <v>539</v>
      </c>
      <c r="L89" t="s">
        <v>538</v>
      </c>
      <c r="M89" t="s">
        <v>539</v>
      </c>
    </row>
    <row r="90" spans="1:13" x14ac:dyDescent="0.55000000000000004">
      <c r="A90" t="s">
        <v>197</v>
      </c>
      <c r="B90" t="s">
        <v>196</v>
      </c>
      <c r="C90" t="s">
        <v>546</v>
      </c>
      <c r="D90" t="s">
        <v>197</v>
      </c>
      <c r="E90" t="s">
        <v>196</v>
      </c>
      <c r="F90" t="s">
        <v>196</v>
      </c>
      <c r="G90" t="s">
        <v>196</v>
      </c>
      <c r="H90" t="s">
        <v>628</v>
      </c>
      <c r="I90" t="s">
        <v>196</v>
      </c>
      <c r="J90" t="s">
        <v>577</v>
      </c>
      <c r="K90" t="s">
        <v>578</v>
      </c>
      <c r="L90" t="s">
        <v>197</v>
      </c>
      <c r="M90" t="s">
        <v>196</v>
      </c>
    </row>
    <row r="91" spans="1:13" x14ac:dyDescent="0.55000000000000004">
      <c r="A91" t="s">
        <v>195</v>
      </c>
      <c r="B91" t="s">
        <v>194</v>
      </c>
      <c r="C91" t="s">
        <v>525</v>
      </c>
      <c r="D91" t="s">
        <v>526</v>
      </c>
      <c r="E91" t="s">
        <v>527</v>
      </c>
      <c r="F91" t="s">
        <v>528</v>
      </c>
      <c r="G91" t="s">
        <v>528</v>
      </c>
      <c r="H91" t="s">
        <v>529</v>
      </c>
      <c r="I91" t="s">
        <v>530</v>
      </c>
      <c r="J91" t="s">
        <v>531</v>
      </c>
      <c r="K91" t="s">
        <v>532</v>
      </c>
      <c r="L91" t="s">
        <v>531</v>
      </c>
      <c r="M91" t="s">
        <v>532</v>
      </c>
    </row>
    <row r="92" spans="1:13" x14ac:dyDescent="0.55000000000000004">
      <c r="A92" t="s">
        <v>199</v>
      </c>
      <c r="B92" t="s">
        <v>198</v>
      </c>
      <c r="C92" t="s">
        <v>533</v>
      </c>
      <c r="D92" t="s">
        <v>579</v>
      </c>
      <c r="E92" t="s">
        <v>580</v>
      </c>
      <c r="F92" t="s">
        <v>580</v>
      </c>
      <c r="G92" t="s">
        <v>580</v>
      </c>
      <c r="H92" t="s">
        <v>581</v>
      </c>
      <c r="I92" t="s">
        <v>580</v>
      </c>
      <c r="J92" t="s">
        <v>538</v>
      </c>
      <c r="K92" t="s">
        <v>539</v>
      </c>
      <c r="L92" t="s">
        <v>538</v>
      </c>
      <c r="M92" t="s">
        <v>539</v>
      </c>
    </row>
    <row r="93" spans="1:13" x14ac:dyDescent="0.55000000000000004">
      <c r="A93" t="s">
        <v>203</v>
      </c>
      <c r="B93" t="s">
        <v>202</v>
      </c>
      <c r="C93" t="s">
        <v>533</v>
      </c>
      <c r="D93" t="s">
        <v>555</v>
      </c>
      <c r="E93" t="s">
        <v>556</v>
      </c>
      <c r="F93" t="s">
        <v>605</v>
      </c>
      <c r="G93" t="s">
        <v>605</v>
      </c>
      <c r="H93" t="s">
        <v>606</v>
      </c>
      <c r="I93" t="s">
        <v>607</v>
      </c>
      <c r="J93" t="s">
        <v>560</v>
      </c>
      <c r="K93" t="s">
        <v>561</v>
      </c>
      <c r="L93" t="s">
        <v>560</v>
      </c>
      <c r="M93" t="s">
        <v>561</v>
      </c>
    </row>
    <row r="94" spans="1:13" x14ac:dyDescent="0.55000000000000004">
      <c r="A94" t="s">
        <v>213</v>
      </c>
      <c r="B94" t="s">
        <v>629</v>
      </c>
      <c r="C94" t="s">
        <v>540</v>
      </c>
      <c r="D94" t="s">
        <v>541</v>
      </c>
      <c r="E94" t="s">
        <v>542</v>
      </c>
      <c r="F94" t="s">
        <v>543</v>
      </c>
      <c r="G94" t="s">
        <v>543</v>
      </c>
      <c r="H94" t="s">
        <v>630</v>
      </c>
      <c r="I94" t="s">
        <v>631</v>
      </c>
      <c r="J94" t="s">
        <v>544</v>
      </c>
      <c r="K94" t="s">
        <v>545</v>
      </c>
      <c r="L94" t="s">
        <v>538</v>
      </c>
      <c r="M94" t="s">
        <v>539</v>
      </c>
    </row>
    <row r="95" spans="1:13" x14ac:dyDescent="0.55000000000000004">
      <c r="A95" t="s">
        <v>207</v>
      </c>
      <c r="B95" t="s">
        <v>632</v>
      </c>
      <c r="C95" t="s">
        <v>562</v>
      </c>
      <c r="D95" t="s">
        <v>589</v>
      </c>
      <c r="E95" t="s">
        <v>590</v>
      </c>
      <c r="F95" t="s">
        <v>565</v>
      </c>
      <c r="G95" t="s">
        <v>565</v>
      </c>
      <c r="H95" t="s">
        <v>209</v>
      </c>
      <c r="I95" t="s">
        <v>633</v>
      </c>
      <c r="J95" t="s">
        <v>600</v>
      </c>
      <c r="K95" t="s">
        <v>601</v>
      </c>
      <c r="L95" t="s">
        <v>570</v>
      </c>
      <c r="M95" t="s">
        <v>571</v>
      </c>
    </row>
    <row r="96" spans="1:13" x14ac:dyDescent="0.55000000000000004">
      <c r="A96" t="s">
        <v>205</v>
      </c>
      <c r="B96" t="s">
        <v>204</v>
      </c>
      <c r="C96" t="s">
        <v>562</v>
      </c>
      <c r="D96" t="s">
        <v>563</v>
      </c>
      <c r="E96" t="s">
        <v>564</v>
      </c>
      <c r="F96" t="s">
        <v>565</v>
      </c>
      <c r="G96" t="s">
        <v>565</v>
      </c>
      <c r="H96" t="s">
        <v>566</v>
      </c>
      <c r="I96" t="s">
        <v>567</v>
      </c>
      <c r="J96" t="s">
        <v>568</v>
      </c>
      <c r="K96" t="s">
        <v>569</v>
      </c>
      <c r="L96" t="s">
        <v>570</v>
      </c>
      <c r="M96" t="s">
        <v>571</v>
      </c>
    </row>
    <row r="97" spans="1:13" x14ac:dyDescent="0.55000000000000004">
      <c r="A97" t="s">
        <v>209</v>
      </c>
      <c r="B97" t="s">
        <v>634</v>
      </c>
      <c r="C97" t="s">
        <v>562</v>
      </c>
      <c r="D97" t="s">
        <v>589</v>
      </c>
      <c r="E97" t="s">
        <v>590</v>
      </c>
      <c r="F97" t="s">
        <v>635</v>
      </c>
      <c r="G97" t="s">
        <v>635</v>
      </c>
      <c r="H97" t="s">
        <v>209</v>
      </c>
      <c r="I97" t="s">
        <v>633</v>
      </c>
      <c r="J97" t="s">
        <v>568</v>
      </c>
      <c r="K97" t="s">
        <v>569</v>
      </c>
      <c r="L97" t="s">
        <v>570</v>
      </c>
      <c r="M97" t="s">
        <v>571</v>
      </c>
    </row>
    <row r="98" spans="1:13" x14ac:dyDescent="0.55000000000000004">
      <c r="A98" t="s">
        <v>211</v>
      </c>
      <c r="B98" t="s">
        <v>210</v>
      </c>
      <c r="C98" t="s">
        <v>533</v>
      </c>
      <c r="D98" t="s">
        <v>579</v>
      </c>
      <c r="E98" t="s">
        <v>580</v>
      </c>
      <c r="F98" t="s">
        <v>580</v>
      </c>
      <c r="G98" t="s">
        <v>580</v>
      </c>
      <c r="H98" t="s">
        <v>581</v>
      </c>
      <c r="I98" t="s">
        <v>580</v>
      </c>
      <c r="J98" t="s">
        <v>538</v>
      </c>
      <c r="K98" t="s">
        <v>539</v>
      </c>
      <c r="L98" t="s">
        <v>538</v>
      </c>
      <c r="M98" t="s">
        <v>539</v>
      </c>
    </row>
    <row r="99" spans="1:13" x14ac:dyDescent="0.55000000000000004">
      <c r="A99" t="s">
        <v>201</v>
      </c>
      <c r="B99" t="s">
        <v>200</v>
      </c>
      <c r="C99" t="s">
        <v>540</v>
      </c>
      <c r="D99" t="s">
        <v>541</v>
      </c>
      <c r="E99" t="s">
        <v>542</v>
      </c>
      <c r="F99" t="s">
        <v>543</v>
      </c>
      <c r="G99" t="s">
        <v>543</v>
      </c>
      <c r="H99" t="s">
        <v>630</v>
      </c>
      <c r="I99" t="s">
        <v>631</v>
      </c>
      <c r="J99" t="s">
        <v>544</v>
      </c>
      <c r="K99" t="s">
        <v>545</v>
      </c>
      <c r="L99" t="s">
        <v>538</v>
      </c>
      <c r="M99" t="s">
        <v>539</v>
      </c>
    </row>
    <row r="100" spans="1:13" x14ac:dyDescent="0.55000000000000004">
      <c r="A100" t="s">
        <v>215</v>
      </c>
      <c r="B100" t="s">
        <v>636</v>
      </c>
      <c r="C100" t="s">
        <v>562</v>
      </c>
      <c r="D100" t="s">
        <v>589</v>
      </c>
      <c r="E100" t="s">
        <v>590</v>
      </c>
      <c r="F100" t="s">
        <v>565</v>
      </c>
      <c r="G100" t="s">
        <v>565</v>
      </c>
      <c r="H100" t="s">
        <v>591</v>
      </c>
      <c r="I100" t="s">
        <v>592</v>
      </c>
      <c r="J100" t="s">
        <v>600</v>
      </c>
      <c r="K100" t="s">
        <v>601</v>
      </c>
      <c r="L100" t="s">
        <v>570</v>
      </c>
      <c r="M100" t="s">
        <v>571</v>
      </c>
    </row>
    <row r="101" spans="1:13" x14ac:dyDescent="0.55000000000000004">
      <c r="A101" t="s">
        <v>219</v>
      </c>
      <c r="B101" t="s">
        <v>218</v>
      </c>
      <c r="C101" t="s">
        <v>533</v>
      </c>
      <c r="D101" t="s">
        <v>579</v>
      </c>
      <c r="E101" t="s">
        <v>580</v>
      </c>
      <c r="F101" t="s">
        <v>580</v>
      </c>
      <c r="G101" t="s">
        <v>580</v>
      </c>
      <c r="H101" t="s">
        <v>581</v>
      </c>
      <c r="I101" t="s">
        <v>580</v>
      </c>
      <c r="J101" t="s">
        <v>538</v>
      </c>
      <c r="K101" t="s">
        <v>539</v>
      </c>
      <c r="L101" t="s">
        <v>538</v>
      </c>
      <c r="M101" t="s">
        <v>539</v>
      </c>
    </row>
    <row r="102" spans="1:13" x14ac:dyDescent="0.55000000000000004">
      <c r="A102" t="s">
        <v>217</v>
      </c>
      <c r="B102" t="s">
        <v>216</v>
      </c>
      <c r="C102" t="s">
        <v>546</v>
      </c>
      <c r="D102" t="s">
        <v>610</v>
      </c>
      <c r="E102" t="s">
        <v>34</v>
      </c>
      <c r="F102" t="s">
        <v>596</v>
      </c>
      <c r="G102" t="s">
        <v>596</v>
      </c>
      <c r="H102" t="s">
        <v>550</v>
      </c>
      <c r="I102" t="s">
        <v>551</v>
      </c>
      <c r="J102" t="s">
        <v>485</v>
      </c>
      <c r="K102" t="s">
        <v>552</v>
      </c>
      <c r="L102" t="s">
        <v>597</v>
      </c>
      <c r="M102" t="s">
        <v>598</v>
      </c>
    </row>
    <row r="103" spans="1:13" x14ac:dyDescent="0.55000000000000004">
      <c r="A103" t="s">
        <v>47</v>
      </c>
      <c r="B103" t="s">
        <v>46</v>
      </c>
      <c r="C103" t="s">
        <v>540</v>
      </c>
      <c r="D103" t="s">
        <v>541</v>
      </c>
      <c r="E103" t="s">
        <v>542</v>
      </c>
      <c r="F103" t="s">
        <v>543</v>
      </c>
      <c r="G103" t="s">
        <v>543</v>
      </c>
      <c r="H103" t="s">
        <v>384</v>
      </c>
      <c r="I103" t="s">
        <v>637</v>
      </c>
      <c r="J103" t="s">
        <v>544</v>
      </c>
      <c r="K103" t="s">
        <v>545</v>
      </c>
      <c r="L103" t="s">
        <v>553</v>
      </c>
      <c r="M103" t="s">
        <v>554</v>
      </c>
    </row>
    <row r="104" spans="1:13" x14ac:dyDescent="0.55000000000000004">
      <c r="A104" t="s">
        <v>227</v>
      </c>
      <c r="B104" t="s">
        <v>226</v>
      </c>
      <c r="C104" t="s">
        <v>546</v>
      </c>
      <c r="D104" t="s">
        <v>610</v>
      </c>
      <c r="E104" t="s">
        <v>34</v>
      </c>
      <c r="F104" t="s">
        <v>596</v>
      </c>
      <c r="G104" t="s">
        <v>596</v>
      </c>
      <c r="H104" t="s">
        <v>550</v>
      </c>
      <c r="I104" t="s">
        <v>551</v>
      </c>
      <c r="J104" t="s">
        <v>485</v>
      </c>
      <c r="K104" t="s">
        <v>552</v>
      </c>
      <c r="L104" t="s">
        <v>597</v>
      </c>
      <c r="M104" t="s">
        <v>598</v>
      </c>
    </row>
    <row r="105" spans="1:13" x14ac:dyDescent="0.55000000000000004">
      <c r="A105" t="s">
        <v>223</v>
      </c>
      <c r="B105" t="s">
        <v>222</v>
      </c>
      <c r="C105" t="s">
        <v>533</v>
      </c>
      <c r="D105" t="s">
        <v>555</v>
      </c>
      <c r="E105" t="s">
        <v>556</v>
      </c>
      <c r="F105" t="s">
        <v>593</v>
      </c>
      <c r="G105" t="s">
        <v>593</v>
      </c>
      <c r="H105" t="s">
        <v>594</v>
      </c>
      <c r="I105" t="s">
        <v>595</v>
      </c>
      <c r="J105" t="s">
        <v>560</v>
      </c>
      <c r="K105" t="s">
        <v>561</v>
      </c>
      <c r="L105" t="s">
        <v>560</v>
      </c>
      <c r="M105" t="s">
        <v>561</v>
      </c>
    </row>
    <row r="106" spans="1:13" x14ac:dyDescent="0.55000000000000004">
      <c r="A106" t="s">
        <v>330</v>
      </c>
      <c r="B106" t="s">
        <v>638</v>
      </c>
      <c r="C106" t="s">
        <v>546</v>
      </c>
      <c r="D106" t="s">
        <v>610</v>
      </c>
      <c r="E106" t="s">
        <v>34</v>
      </c>
      <c r="F106" t="s">
        <v>596</v>
      </c>
      <c r="G106" t="s">
        <v>596</v>
      </c>
      <c r="H106" t="s">
        <v>550</v>
      </c>
      <c r="I106" t="s">
        <v>551</v>
      </c>
      <c r="J106" t="s">
        <v>485</v>
      </c>
      <c r="K106" t="s">
        <v>552</v>
      </c>
      <c r="L106" t="s">
        <v>597</v>
      </c>
      <c r="M106" t="s">
        <v>598</v>
      </c>
    </row>
    <row r="107" spans="1:13" x14ac:dyDescent="0.55000000000000004">
      <c r="A107" t="s">
        <v>639</v>
      </c>
      <c r="B107" t="s">
        <v>640</v>
      </c>
      <c r="C107" t="s">
        <v>546</v>
      </c>
      <c r="D107" t="s">
        <v>547</v>
      </c>
      <c r="E107" t="s">
        <v>548</v>
      </c>
      <c r="F107" t="s">
        <v>624</v>
      </c>
      <c r="G107" t="s">
        <v>624</v>
      </c>
      <c r="H107" t="s">
        <v>611</v>
      </c>
      <c r="I107" t="s">
        <v>614</v>
      </c>
      <c r="J107" t="s">
        <v>611</v>
      </c>
      <c r="K107" t="s">
        <v>612</v>
      </c>
      <c r="L107" t="s">
        <v>553</v>
      </c>
      <c r="M107" t="s">
        <v>554</v>
      </c>
    </row>
    <row r="108" spans="1:13" x14ac:dyDescent="0.55000000000000004">
      <c r="A108" t="s">
        <v>225</v>
      </c>
      <c r="B108" t="s">
        <v>641</v>
      </c>
      <c r="C108" t="s">
        <v>533</v>
      </c>
      <c r="D108" t="s">
        <v>534</v>
      </c>
      <c r="E108" t="s">
        <v>535</v>
      </c>
      <c r="F108" t="s">
        <v>536</v>
      </c>
      <c r="G108" t="s">
        <v>536</v>
      </c>
      <c r="H108" t="s">
        <v>505</v>
      </c>
      <c r="I108" t="s">
        <v>537</v>
      </c>
      <c r="J108" t="s">
        <v>538</v>
      </c>
      <c r="K108" t="s">
        <v>539</v>
      </c>
      <c r="L108" t="s">
        <v>538</v>
      </c>
      <c r="M108" t="s">
        <v>539</v>
      </c>
    </row>
    <row r="109" spans="1:13" x14ac:dyDescent="0.55000000000000004">
      <c r="A109" t="s">
        <v>235</v>
      </c>
      <c r="B109" t="s">
        <v>234</v>
      </c>
      <c r="C109" t="s">
        <v>533</v>
      </c>
      <c r="D109" t="s">
        <v>555</v>
      </c>
      <c r="E109" t="s">
        <v>556</v>
      </c>
      <c r="F109" t="s">
        <v>605</v>
      </c>
      <c r="G109" t="s">
        <v>605</v>
      </c>
      <c r="H109" t="s">
        <v>606</v>
      </c>
      <c r="I109" t="s">
        <v>607</v>
      </c>
      <c r="J109" t="s">
        <v>560</v>
      </c>
      <c r="K109" t="s">
        <v>561</v>
      </c>
      <c r="L109" t="s">
        <v>560</v>
      </c>
      <c r="M109" t="s">
        <v>561</v>
      </c>
    </row>
    <row r="110" spans="1:13" x14ac:dyDescent="0.55000000000000004">
      <c r="A110" t="s">
        <v>642</v>
      </c>
      <c r="B110" t="s">
        <v>643</v>
      </c>
      <c r="C110" t="s">
        <v>525</v>
      </c>
      <c r="D110" t="s">
        <v>526</v>
      </c>
      <c r="E110" t="s">
        <v>527</v>
      </c>
      <c r="F110" t="s">
        <v>528</v>
      </c>
      <c r="G110" t="s">
        <v>528</v>
      </c>
      <c r="H110" t="s">
        <v>529</v>
      </c>
      <c r="I110" t="s">
        <v>530</v>
      </c>
      <c r="J110" t="s">
        <v>531</v>
      </c>
      <c r="K110" t="s">
        <v>532</v>
      </c>
      <c r="L110" t="s">
        <v>531</v>
      </c>
      <c r="M110" t="s">
        <v>532</v>
      </c>
    </row>
    <row r="111" spans="1:13" x14ac:dyDescent="0.55000000000000004">
      <c r="A111" t="s">
        <v>255</v>
      </c>
      <c r="B111" t="s">
        <v>254</v>
      </c>
      <c r="C111" t="s">
        <v>562</v>
      </c>
      <c r="D111" t="s">
        <v>589</v>
      </c>
      <c r="E111" t="s">
        <v>590</v>
      </c>
      <c r="F111" t="s">
        <v>543</v>
      </c>
      <c r="G111" t="s">
        <v>543</v>
      </c>
      <c r="H111" t="s">
        <v>91</v>
      </c>
      <c r="I111" t="s">
        <v>90</v>
      </c>
      <c r="J111" t="s">
        <v>600</v>
      </c>
      <c r="K111" t="s">
        <v>601</v>
      </c>
      <c r="L111" t="s">
        <v>570</v>
      </c>
      <c r="M111" t="s">
        <v>571</v>
      </c>
    </row>
    <row r="112" spans="1:13" x14ac:dyDescent="0.55000000000000004">
      <c r="A112" t="s">
        <v>644</v>
      </c>
      <c r="B112" t="s">
        <v>645</v>
      </c>
      <c r="C112" t="s">
        <v>525</v>
      </c>
      <c r="D112" t="s">
        <v>526</v>
      </c>
      <c r="E112" t="s">
        <v>527</v>
      </c>
      <c r="F112" t="s">
        <v>528</v>
      </c>
      <c r="G112" t="s">
        <v>528</v>
      </c>
      <c r="H112" t="s">
        <v>529</v>
      </c>
      <c r="I112" t="s">
        <v>530</v>
      </c>
      <c r="J112" t="s">
        <v>531</v>
      </c>
      <c r="K112" t="s">
        <v>532</v>
      </c>
      <c r="L112" t="s">
        <v>531</v>
      </c>
      <c r="M112" t="s">
        <v>532</v>
      </c>
    </row>
    <row r="113" spans="1:13" x14ac:dyDescent="0.55000000000000004">
      <c r="A113" t="s">
        <v>233</v>
      </c>
      <c r="B113" t="s">
        <v>646</v>
      </c>
      <c r="C113" t="s">
        <v>546</v>
      </c>
      <c r="D113" t="s">
        <v>547</v>
      </c>
      <c r="E113" t="s">
        <v>548</v>
      </c>
      <c r="F113" t="s">
        <v>549</v>
      </c>
      <c r="G113" t="s">
        <v>549</v>
      </c>
      <c r="H113" t="s">
        <v>550</v>
      </c>
      <c r="I113" t="s">
        <v>551</v>
      </c>
      <c r="J113" t="s">
        <v>485</v>
      </c>
      <c r="K113" t="s">
        <v>552</v>
      </c>
      <c r="L113" t="s">
        <v>553</v>
      </c>
      <c r="M113" t="s">
        <v>554</v>
      </c>
    </row>
    <row r="114" spans="1:13" x14ac:dyDescent="0.55000000000000004">
      <c r="A114" t="s">
        <v>243</v>
      </c>
      <c r="B114" t="s">
        <v>242</v>
      </c>
      <c r="C114" t="s">
        <v>533</v>
      </c>
      <c r="D114" t="s">
        <v>555</v>
      </c>
      <c r="E114" t="s">
        <v>556</v>
      </c>
      <c r="F114" t="s">
        <v>593</v>
      </c>
      <c r="G114" t="s">
        <v>593</v>
      </c>
      <c r="H114" t="s">
        <v>594</v>
      </c>
      <c r="I114" t="s">
        <v>595</v>
      </c>
      <c r="J114" t="s">
        <v>560</v>
      </c>
      <c r="K114" t="s">
        <v>561</v>
      </c>
      <c r="L114" t="s">
        <v>560</v>
      </c>
      <c r="M114" t="s">
        <v>561</v>
      </c>
    </row>
    <row r="115" spans="1:13" x14ac:dyDescent="0.55000000000000004">
      <c r="A115" t="s">
        <v>259</v>
      </c>
      <c r="B115" t="s">
        <v>258</v>
      </c>
      <c r="C115" t="s">
        <v>533</v>
      </c>
      <c r="D115" t="s">
        <v>534</v>
      </c>
      <c r="E115" t="s">
        <v>535</v>
      </c>
      <c r="F115" t="s">
        <v>536</v>
      </c>
      <c r="G115" t="s">
        <v>536</v>
      </c>
      <c r="H115" t="s">
        <v>505</v>
      </c>
      <c r="I115" t="s">
        <v>537</v>
      </c>
      <c r="J115" t="s">
        <v>538</v>
      </c>
      <c r="K115" t="s">
        <v>539</v>
      </c>
      <c r="L115" t="s">
        <v>538</v>
      </c>
      <c r="M115" t="s">
        <v>539</v>
      </c>
    </row>
    <row r="116" spans="1:13" x14ac:dyDescent="0.55000000000000004">
      <c r="A116" t="s">
        <v>249</v>
      </c>
      <c r="B116" t="s">
        <v>248</v>
      </c>
      <c r="C116" t="s">
        <v>533</v>
      </c>
      <c r="D116" t="s">
        <v>555</v>
      </c>
      <c r="E116" t="s">
        <v>556</v>
      </c>
      <c r="F116" t="s">
        <v>605</v>
      </c>
      <c r="G116" t="s">
        <v>605</v>
      </c>
      <c r="H116" t="s">
        <v>606</v>
      </c>
      <c r="I116" t="s">
        <v>607</v>
      </c>
      <c r="J116" t="s">
        <v>560</v>
      </c>
      <c r="K116" t="s">
        <v>561</v>
      </c>
      <c r="L116" t="s">
        <v>560</v>
      </c>
      <c r="M116" t="s">
        <v>561</v>
      </c>
    </row>
    <row r="117" spans="1:13" x14ac:dyDescent="0.55000000000000004">
      <c r="A117" t="s">
        <v>247</v>
      </c>
      <c r="B117" t="s">
        <v>246</v>
      </c>
      <c r="C117" t="s">
        <v>533</v>
      </c>
      <c r="D117" t="s">
        <v>555</v>
      </c>
      <c r="E117" t="s">
        <v>556</v>
      </c>
      <c r="F117" t="s">
        <v>593</v>
      </c>
      <c r="G117" t="s">
        <v>593</v>
      </c>
      <c r="H117" t="s">
        <v>594</v>
      </c>
      <c r="I117" t="s">
        <v>595</v>
      </c>
      <c r="J117" t="s">
        <v>560</v>
      </c>
      <c r="K117" t="s">
        <v>561</v>
      </c>
      <c r="L117" t="s">
        <v>560</v>
      </c>
      <c r="M117" t="s">
        <v>561</v>
      </c>
    </row>
    <row r="118" spans="1:13" x14ac:dyDescent="0.55000000000000004">
      <c r="A118" t="s">
        <v>245</v>
      </c>
      <c r="B118" t="s">
        <v>244</v>
      </c>
      <c r="C118" t="s">
        <v>546</v>
      </c>
      <c r="D118" t="s">
        <v>610</v>
      </c>
      <c r="E118" t="s">
        <v>34</v>
      </c>
      <c r="F118" t="s">
        <v>596</v>
      </c>
      <c r="G118" t="s">
        <v>596</v>
      </c>
      <c r="H118" t="s">
        <v>611</v>
      </c>
      <c r="I118" t="s">
        <v>614</v>
      </c>
      <c r="J118" t="s">
        <v>611</v>
      </c>
      <c r="K118" t="s">
        <v>612</v>
      </c>
      <c r="L118" t="s">
        <v>597</v>
      </c>
      <c r="M118" t="s">
        <v>598</v>
      </c>
    </row>
    <row r="119" spans="1:13" x14ac:dyDescent="0.55000000000000004">
      <c r="A119" t="s">
        <v>285</v>
      </c>
      <c r="B119" t="s">
        <v>284</v>
      </c>
      <c r="C119" t="s">
        <v>533</v>
      </c>
      <c r="D119" t="s">
        <v>579</v>
      </c>
      <c r="E119" t="s">
        <v>580</v>
      </c>
      <c r="F119" t="s">
        <v>580</v>
      </c>
      <c r="G119" t="s">
        <v>580</v>
      </c>
      <c r="H119" t="s">
        <v>581</v>
      </c>
      <c r="I119" t="s">
        <v>580</v>
      </c>
      <c r="J119" t="s">
        <v>538</v>
      </c>
      <c r="K119" t="s">
        <v>539</v>
      </c>
      <c r="L119" t="s">
        <v>538</v>
      </c>
      <c r="M119" t="s">
        <v>539</v>
      </c>
    </row>
    <row r="120" spans="1:13" x14ac:dyDescent="0.55000000000000004">
      <c r="A120" t="s">
        <v>241</v>
      </c>
      <c r="B120" t="s">
        <v>240</v>
      </c>
      <c r="C120" t="s">
        <v>562</v>
      </c>
      <c r="D120" t="s">
        <v>563</v>
      </c>
      <c r="E120" t="s">
        <v>564</v>
      </c>
      <c r="F120" t="s">
        <v>583</v>
      </c>
      <c r="G120" t="s">
        <v>583</v>
      </c>
      <c r="H120" t="s">
        <v>584</v>
      </c>
      <c r="I120" t="s">
        <v>585</v>
      </c>
      <c r="J120" t="s">
        <v>586</v>
      </c>
      <c r="K120" t="s">
        <v>583</v>
      </c>
      <c r="L120" t="s">
        <v>570</v>
      </c>
      <c r="M120" t="s">
        <v>571</v>
      </c>
    </row>
    <row r="121" spans="1:13" x14ac:dyDescent="0.55000000000000004">
      <c r="A121" t="s">
        <v>251</v>
      </c>
      <c r="B121" t="s">
        <v>250</v>
      </c>
      <c r="C121" t="s">
        <v>525</v>
      </c>
      <c r="D121" t="s">
        <v>526</v>
      </c>
      <c r="E121" t="s">
        <v>527</v>
      </c>
      <c r="F121" t="s">
        <v>250</v>
      </c>
      <c r="G121" t="s">
        <v>250</v>
      </c>
      <c r="H121" t="s">
        <v>251</v>
      </c>
      <c r="I121" t="s">
        <v>250</v>
      </c>
      <c r="J121" t="s">
        <v>531</v>
      </c>
      <c r="K121" t="s">
        <v>532</v>
      </c>
      <c r="L121" t="s">
        <v>531</v>
      </c>
      <c r="M121" t="s">
        <v>532</v>
      </c>
    </row>
    <row r="122" spans="1:13" x14ac:dyDescent="0.55000000000000004">
      <c r="A122" t="s">
        <v>239</v>
      </c>
      <c r="B122" t="s">
        <v>238</v>
      </c>
      <c r="C122" t="s">
        <v>562</v>
      </c>
      <c r="D122" t="s">
        <v>589</v>
      </c>
      <c r="E122" t="s">
        <v>590</v>
      </c>
      <c r="F122" t="s">
        <v>565</v>
      </c>
      <c r="G122" t="s">
        <v>565</v>
      </c>
      <c r="H122" t="s">
        <v>591</v>
      </c>
      <c r="I122" t="s">
        <v>592</v>
      </c>
      <c r="J122" t="s">
        <v>568</v>
      </c>
      <c r="K122" t="s">
        <v>569</v>
      </c>
      <c r="L122" t="s">
        <v>570</v>
      </c>
      <c r="M122" t="s">
        <v>571</v>
      </c>
    </row>
    <row r="123" spans="1:13" x14ac:dyDescent="0.55000000000000004">
      <c r="A123" t="s">
        <v>261</v>
      </c>
      <c r="B123" t="s">
        <v>260</v>
      </c>
      <c r="C123" t="s">
        <v>533</v>
      </c>
      <c r="D123" t="s">
        <v>555</v>
      </c>
      <c r="E123" t="s">
        <v>556</v>
      </c>
      <c r="F123" t="s">
        <v>557</v>
      </c>
      <c r="G123" t="s">
        <v>557</v>
      </c>
      <c r="H123" t="s">
        <v>558</v>
      </c>
      <c r="I123" t="s">
        <v>559</v>
      </c>
      <c r="J123" t="s">
        <v>560</v>
      </c>
      <c r="K123" t="s">
        <v>561</v>
      </c>
      <c r="L123" t="s">
        <v>560</v>
      </c>
      <c r="M123" t="s">
        <v>561</v>
      </c>
    </row>
    <row r="124" spans="1:13" x14ac:dyDescent="0.55000000000000004">
      <c r="A124" t="s">
        <v>237</v>
      </c>
      <c r="B124" t="s">
        <v>236</v>
      </c>
      <c r="C124" t="s">
        <v>533</v>
      </c>
      <c r="D124" t="s">
        <v>555</v>
      </c>
      <c r="E124" t="s">
        <v>556</v>
      </c>
      <c r="F124" t="s">
        <v>557</v>
      </c>
      <c r="G124" t="s">
        <v>557</v>
      </c>
      <c r="H124" t="s">
        <v>558</v>
      </c>
      <c r="I124" t="s">
        <v>559</v>
      </c>
      <c r="J124" t="s">
        <v>560</v>
      </c>
      <c r="K124" t="s">
        <v>561</v>
      </c>
      <c r="L124" t="s">
        <v>560</v>
      </c>
      <c r="M124" t="s">
        <v>561</v>
      </c>
    </row>
    <row r="125" spans="1:13" x14ac:dyDescent="0.55000000000000004">
      <c r="A125" t="s">
        <v>273</v>
      </c>
      <c r="B125" t="s">
        <v>272</v>
      </c>
      <c r="C125" t="s">
        <v>562</v>
      </c>
      <c r="D125" t="s">
        <v>563</v>
      </c>
      <c r="E125" t="s">
        <v>564</v>
      </c>
      <c r="F125" t="s">
        <v>565</v>
      </c>
      <c r="G125" t="s">
        <v>565</v>
      </c>
      <c r="H125" t="s">
        <v>566</v>
      </c>
      <c r="I125" t="s">
        <v>567</v>
      </c>
      <c r="J125" t="s">
        <v>568</v>
      </c>
      <c r="K125" t="s">
        <v>569</v>
      </c>
      <c r="L125" t="s">
        <v>570</v>
      </c>
      <c r="M125" t="s">
        <v>571</v>
      </c>
    </row>
    <row r="126" spans="1:13" x14ac:dyDescent="0.55000000000000004">
      <c r="A126" t="s">
        <v>647</v>
      </c>
      <c r="B126" t="s">
        <v>648</v>
      </c>
      <c r="C126" t="s">
        <v>562</v>
      </c>
      <c r="D126" t="s">
        <v>563</v>
      </c>
      <c r="E126" t="s">
        <v>564</v>
      </c>
      <c r="F126" t="s">
        <v>565</v>
      </c>
      <c r="G126" t="s">
        <v>565</v>
      </c>
      <c r="H126" t="s">
        <v>566</v>
      </c>
      <c r="I126" t="s">
        <v>567</v>
      </c>
      <c r="J126" t="s">
        <v>568</v>
      </c>
      <c r="K126" t="s">
        <v>569</v>
      </c>
      <c r="L126" t="s">
        <v>570</v>
      </c>
      <c r="M126" t="s">
        <v>571</v>
      </c>
    </row>
    <row r="127" spans="1:13" x14ac:dyDescent="0.55000000000000004">
      <c r="A127" t="s">
        <v>279</v>
      </c>
      <c r="B127" t="s">
        <v>278</v>
      </c>
      <c r="C127" t="s">
        <v>533</v>
      </c>
      <c r="D127" t="s">
        <v>555</v>
      </c>
      <c r="E127" t="s">
        <v>556</v>
      </c>
      <c r="F127" t="s">
        <v>593</v>
      </c>
      <c r="G127" t="s">
        <v>593</v>
      </c>
      <c r="H127" t="s">
        <v>594</v>
      </c>
      <c r="I127" t="s">
        <v>595</v>
      </c>
      <c r="J127" t="s">
        <v>560</v>
      </c>
      <c r="K127" t="s">
        <v>561</v>
      </c>
      <c r="L127" t="s">
        <v>560</v>
      </c>
      <c r="M127" t="s">
        <v>561</v>
      </c>
    </row>
    <row r="128" spans="1:13" x14ac:dyDescent="0.55000000000000004">
      <c r="A128" t="s">
        <v>27</v>
      </c>
      <c r="B128" t="s">
        <v>26</v>
      </c>
      <c r="C128" t="s">
        <v>525</v>
      </c>
      <c r="D128" t="s">
        <v>526</v>
      </c>
      <c r="E128" t="s">
        <v>527</v>
      </c>
      <c r="F128" t="s">
        <v>528</v>
      </c>
      <c r="G128" t="s">
        <v>528</v>
      </c>
      <c r="H128" t="s">
        <v>529</v>
      </c>
      <c r="I128" t="s">
        <v>530</v>
      </c>
      <c r="J128" t="s">
        <v>531</v>
      </c>
      <c r="K128" t="s">
        <v>532</v>
      </c>
      <c r="L128" t="s">
        <v>531</v>
      </c>
      <c r="M128" t="s">
        <v>532</v>
      </c>
    </row>
    <row r="129" spans="1:13" x14ac:dyDescent="0.55000000000000004">
      <c r="A129" t="s">
        <v>649</v>
      </c>
      <c r="B129" t="s">
        <v>650</v>
      </c>
      <c r="C129" t="s">
        <v>525</v>
      </c>
      <c r="D129" t="s">
        <v>526</v>
      </c>
      <c r="E129" t="s">
        <v>527</v>
      </c>
      <c r="F129" t="s">
        <v>528</v>
      </c>
      <c r="G129" t="s">
        <v>528</v>
      </c>
      <c r="H129" t="s">
        <v>529</v>
      </c>
      <c r="I129" t="s">
        <v>530</v>
      </c>
      <c r="J129" t="s">
        <v>531</v>
      </c>
      <c r="K129" t="s">
        <v>532</v>
      </c>
      <c r="L129" t="s">
        <v>531</v>
      </c>
      <c r="M129" t="s">
        <v>532</v>
      </c>
    </row>
    <row r="130" spans="1:13" x14ac:dyDescent="0.55000000000000004">
      <c r="A130" t="s">
        <v>49</v>
      </c>
      <c r="B130" t="s">
        <v>48</v>
      </c>
      <c r="C130" t="s">
        <v>546</v>
      </c>
      <c r="D130" t="s">
        <v>610</v>
      </c>
      <c r="E130" t="s">
        <v>34</v>
      </c>
      <c r="F130" t="s">
        <v>613</v>
      </c>
      <c r="G130" t="s">
        <v>613</v>
      </c>
      <c r="H130" t="s">
        <v>611</v>
      </c>
      <c r="I130" t="s">
        <v>614</v>
      </c>
      <c r="J130" t="s">
        <v>611</v>
      </c>
      <c r="K130" t="s">
        <v>612</v>
      </c>
      <c r="L130" t="s">
        <v>597</v>
      </c>
      <c r="M130" t="s">
        <v>598</v>
      </c>
    </row>
    <row r="131" spans="1:13" x14ac:dyDescent="0.55000000000000004">
      <c r="A131" t="s">
        <v>175</v>
      </c>
      <c r="B131" t="s">
        <v>651</v>
      </c>
      <c r="C131" t="s">
        <v>562</v>
      </c>
      <c r="D131" t="s">
        <v>91</v>
      </c>
      <c r="E131" t="s">
        <v>90</v>
      </c>
      <c r="F131" t="s">
        <v>90</v>
      </c>
      <c r="G131" t="s">
        <v>90</v>
      </c>
      <c r="H131" t="s">
        <v>91</v>
      </c>
      <c r="I131" t="s">
        <v>90</v>
      </c>
      <c r="J131" t="s">
        <v>600</v>
      </c>
      <c r="K131" t="s">
        <v>601</v>
      </c>
      <c r="L131" t="s">
        <v>91</v>
      </c>
      <c r="M131" t="s">
        <v>90</v>
      </c>
    </row>
    <row r="132" spans="1:13" x14ac:dyDescent="0.55000000000000004">
      <c r="A132" t="s">
        <v>652</v>
      </c>
      <c r="B132" t="s">
        <v>653</v>
      </c>
      <c r="C132" t="s">
        <v>562</v>
      </c>
      <c r="D132" t="s">
        <v>563</v>
      </c>
      <c r="E132" t="s">
        <v>564</v>
      </c>
      <c r="F132" t="s">
        <v>565</v>
      </c>
      <c r="G132" t="s">
        <v>565</v>
      </c>
      <c r="J132" t="s">
        <v>568</v>
      </c>
      <c r="K132" t="s">
        <v>569</v>
      </c>
      <c r="L132" t="s">
        <v>570</v>
      </c>
      <c r="M132" t="s">
        <v>571</v>
      </c>
    </row>
    <row r="133" spans="1:13" x14ac:dyDescent="0.55000000000000004">
      <c r="A133" t="s">
        <v>135</v>
      </c>
      <c r="B133" t="s">
        <v>654</v>
      </c>
      <c r="C133" t="s">
        <v>546</v>
      </c>
      <c r="D133" t="s">
        <v>547</v>
      </c>
      <c r="E133" t="s">
        <v>548</v>
      </c>
      <c r="F133" t="s">
        <v>613</v>
      </c>
      <c r="G133" t="s">
        <v>613</v>
      </c>
      <c r="H133" t="s">
        <v>611</v>
      </c>
      <c r="I133" t="s">
        <v>614</v>
      </c>
      <c r="J133" t="s">
        <v>611</v>
      </c>
      <c r="K133" t="s">
        <v>612</v>
      </c>
      <c r="L133" t="s">
        <v>597</v>
      </c>
      <c r="M133" t="s">
        <v>598</v>
      </c>
    </row>
    <row r="134" spans="1:13" x14ac:dyDescent="0.55000000000000004">
      <c r="A134" t="s">
        <v>655</v>
      </c>
      <c r="B134" t="s">
        <v>656</v>
      </c>
      <c r="C134" t="s">
        <v>546</v>
      </c>
      <c r="D134" t="s">
        <v>547</v>
      </c>
      <c r="E134" t="s">
        <v>548</v>
      </c>
      <c r="F134" t="s">
        <v>613</v>
      </c>
      <c r="G134" t="s">
        <v>613</v>
      </c>
      <c r="H134" t="s">
        <v>611</v>
      </c>
      <c r="I134" t="s">
        <v>614</v>
      </c>
      <c r="J134" t="s">
        <v>611</v>
      </c>
      <c r="K134" t="s">
        <v>612</v>
      </c>
      <c r="L134" t="s">
        <v>553</v>
      </c>
      <c r="M134" t="s">
        <v>554</v>
      </c>
    </row>
    <row r="135" spans="1:13" x14ac:dyDescent="0.55000000000000004">
      <c r="A135" t="s">
        <v>657</v>
      </c>
      <c r="B135" t="s">
        <v>658</v>
      </c>
      <c r="C135" t="s">
        <v>546</v>
      </c>
      <c r="D135" t="s">
        <v>547</v>
      </c>
      <c r="E135" t="s">
        <v>548</v>
      </c>
      <c r="F135" t="s">
        <v>613</v>
      </c>
      <c r="G135" t="s">
        <v>613</v>
      </c>
      <c r="H135" t="s">
        <v>611</v>
      </c>
      <c r="I135" t="s">
        <v>614</v>
      </c>
      <c r="J135" t="s">
        <v>611</v>
      </c>
      <c r="K135" t="s">
        <v>612</v>
      </c>
      <c r="L135" t="s">
        <v>597</v>
      </c>
      <c r="M135" t="s">
        <v>598</v>
      </c>
    </row>
    <row r="136" spans="1:13" x14ac:dyDescent="0.55000000000000004">
      <c r="A136" t="s">
        <v>659</v>
      </c>
      <c r="B136" t="s">
        <v>660</v>
      </c>
      <c r="C136" t="s">
        <v>546</v>
      </c>
      <c r="D136" t="s">
        <v>547</v>
      </c>
      <c r="E136" t="s">
        <v>548</v>
      </c>
      <c r="F136" t="s">
        <v>613</v>
      </c>
      <c r="G136" t="s">
        <v>613</v>
      </c>
      <c r="J136" t="s">
        <v>611</v>
      </c>
      <c r="K136" t="s">
        <v>612</v>
      </c>
      <c r="L136" t="s">
        <v>597</v>
      </c>
      <c r="M136" t="s">
        <v>598</v>
      </c>
    </row>
    <row r="137" spans="1:13" x14ac:dyDescent="0.55000000000000004">
      <c r="A137" t="s">
        <v>229</v>
      </c>
      <c r="B137" t="s">
        <v>228</v>
      </c>
      <c r="C137" t="s">
        <v>546</v>
      </c>
      <c r="D137" t="s">
        <v>610</v>
      </c>
      <c r="E137" t="s">
        <v>34</v>
      </c>
      <c r="F137" t="s">
        <v>613</v>
      </c>
      <c r="G137" t="s">
        <v>613</v>
      </c>
      <c r="H137" t="s">
        <v>611</v>
      </c>
      <c r="I137" t="s">
        <v>614</v>
      </c>
      <c r="J137" t="s">
        <v>611</v>
      </c>
      <c r="K137" t="s">
        <v>612</v>
      </c>
      <c r="L137" t="s">
        <v>597</v>
      </c>
      <c r="M137" t="s">
        <v>598</v>
      </c>
    </row>
    <row r="138" spans="1:13" x14ac:dyDescent="0.55000000000000004">
      <c r="A138" t="s">
        <v>231</v>
      </c>
      <c r="B138" t="s">
        <v>661</v>
      </c>
      <c r="C138" t="s">
        <v>562</v>
      </c>
      <c r="D138" t="s">
        <v>589</v>
      </c>
      <c r="E138" t="s">
        <v>590</v>
      </c>
      <c r="F138" t="s">
        <v>90</v>
      </c>
      <c r="G138" t="s">
        <v>90</v>
      </c>
      <c r="H138" t="s">
        <v>91</v>
      </c>
      <c r="I138" t="s">
        <v>90</v>
      </c>
      <c r="J138" t="s">
        <v>600</v>
      </c>
      <c r="K138" t="s">
        <v>601</v>
      </c>
      <c r="L138" t="s">
        <v>91</v>
      </c>
      <c r="M138" t="s">
        <v>90</v>
      </c>
    </row>
    <row r="139" spans="1:13" x14ac:dyDescent="0.55000000000000004">
      <c r="A139" t="s">
        <v>662</v>
      </c>
      <c r="B139" t="s">
        <v>663</v>
      </c>
      <c r="C139" t="s">
        <v>546</v>
      </c>
      <c r="D139" t="s">
        <v>547</v>
      </c>
      <c r="E139" t="s">
        <v>548</v>
      </c>
      <c r="F139" t="s">
        <v>613</v>
      </c>
      <c r="G139" t="s">
        <v>613</v>
      </c>
      <c r="H139" t="s">
        <v>611</v>
      </c>
      <c r="I139" t="s">
        <v>614</v>
      </c>
      <c r="J139" t="s">
        <v>611</v>
      </c>
      <c r="K139" t="s">
        <v>612</v>
      </c>
      <c r="L139" t="s">
        <v>553</v>
      </c>
      <c r="M139" t="s">
        <v>554</v>
      </c>
    </row>
    <row r="140" spans="1:13" x14ac:dyDescent="0.55000000000000004">
      <c r="A140" t="s">
        <v>664</v>
      </c>
      <c r="B140" t="s">
        <v>665</v>
      </c>
      <c r="C140" t="s">
        <v>533</v>
      </c>
      <c r="D140" t="s">
        <v>579</v>
      </c>
      <c r="E140" t="s">
        <v>580</v>
      </c>
      <c r="F140" t="s">
        <v>580</v>
      </c>
      <c r="G140" t="s">
        <v>580</v>
      </c>
      <c r="H140" t="s">
        <v>581</v>
      </c>
      <c r="I140" t="s">
        <v>580</v>
      </c>
      <c r="J140" t="s">
        <v>538</v>
      </c>
      <c r="K140" t="s">
        <v>539</v>
      </c>
      <c r="L140" t="s">
        <v>538</v>
      </c>
      <c r="M140" t="s">
        <v>539</v>
      </c>
    </row>
    <row r="141" spans="1:13" x14ac:dyDescent="0.55000000000000004">
      <c r="A141" t="s">
        <v>257</v>
      </c>
      <c r="B141" t="s">
        <v>256</v>
      </c>
      <c r="C141" t="s">
        <v>546</v>
      </c>
      <c r="D141" t="s">
        <v>547</v>
      </c>
      <c r="E141" t="s">
        <v>548</v>
      </c>
      <c r="F141" t="s">
        <v>549</v>
      </c>
      <c r="G141" t="s">
        <v>549</v>
      </c>
      <c r="H141" t="s">
        <v>550</v>
      </c>
      <c r="I141" t="s">
        <v>551</v>
      </c>
      <c r="J141" t="s">
        <v>485</v>
      </c>
      <c r="K141" t="s">
        <v>552</v>
      </c>
      <c r="L141" t="s">
        <v>553</v>
      </c>
      <c r="M141" t="s">
        <v>554</v>
      </c>
    </row>
    <row r="142" spans="1:13" x14ac:dyDescent="0.55000000000000004">
      <c r="A142" t="s">
        <v>666</v>
      </c>
      <c r="B142" t="s">
        <v>667</v>
      </c>
      <c r="C142" t="s">
        <v>546</v>
      </c>
      <c r="D142" t="s">
        <v>555</v>
      </c>
      <c r="E142" t="s">
        <v>556</v>
      </c>
      <c r="F142" t="s">
        <v>565</v>
      </c>
      <c r="G142" t="s">
        <v>565</v>
      </c>
      <c r="J142" t="s">
        <v>611</v>
      </c>
      <c r="K142" t="s">
        <v>612</v>
      </c>
      <c r="L142" t="s">
        <v>560</v>
      </c>
      <c r="M142" t="s">
        <v>561</v>
      </c>
    </row>
    <row r="143" spans="1:13" x14ac:dyDescent="0.55000000000000004">
      <c r="A143" t="s">
        <v>668</v>
      </c>
      <c r="B143" t="s">
        <v>669</v>
      </c>
      <c r="C143" t="s">
        <v>546</v>
      </c>
      <c r="D143" t="s">
        <v>547</v>
      </c>
      <c r="E143" t="s">
        <v>548</v>
      </c>
      <c r="J143" t="s">
        <v>611</v>
      </c>
      <c r="K143" t="s">
        <v>612</v>
      </c>
      <c r="L143" t="s">
        <v>597</v>
      </c>
      <c r="M143" t="s">
        <v>598</v>
      </c>
    </row>
    <row r="144" spans="1:13" x14ac:dyDescent="0.55000000000000004">
      <c r="A144" t="s">
        <v>670</v>
      </c>
      <c r="B144" t="s">
        <v>671</v>
      </c>
      <c r="C144" t="s">
        <v>546</v>
      </c>
      <c r="D144" t="s">
        <v>563</v>
      </c>
      <c r="E144" t="s">
        <v>564</v>
      </c>
      <c r="F144" t="s">
        <v>565</v>
      </c>
      <c r="G144" t="s">
        <v>565</v>
      </c>
      <c r="H144" t="s">
        <v>566</v>
      </c>
      <c r="I144" t="s">
        <v>567</v>
      </c>
      <c r="J144" t="s">
        <v>611</v>
      </c>
      <c r="K144" t="s">
        <v>612</v>
      </c>
      <c r="L144" t="s">
        <v>570</v>
      </c>
      <c r="M144" t="s">
        <v>571</v>
      </c>
    </row>
    <row r="145" spans="1:13" x14ac:dyDescent="0.55000000000000004">
      <c r="A145" t="s">
        <v>672</v>
      </c>
      <c r="B145" t="s">
        <v>673</v>
      </c>
      <c r="C145" t="s">
        <v>562</v>
      </c>
      <c r="D145" t="s">
        <v>563</v>
      </c>
      <c r="E145" t="s">
        <v>564</v>
      </c>
      <c r="F145" t="s">
        <v>565</v>
      </c>
      <c r="G145" t="s">
        <v>565</v>
      </c>
      <c r="J145" t="s">
        <v>568</v>
      </c>
      <c r="K145" t="s">
        <v>569</v>
      </c>
      <c r="L145" t="s">
        <v>570</v>
      </c>
      <c r="M145" t="s">
        <v>571</v>
      </c>
    </row>
    <row r="146" spans="1:13" x14ac:dyDescent="0.55000000000000004">
      <c r="A146" t="s">
        <v>674</v>
      </c>
      <c r="B146" t="s">
        <v>675</v>
      </c>
      <c r="L146" t="s">
        <v>553</v>
      </c>
      <c r="M146" t="s">
        <v>554</v>
      </c>
    </row>
    <row r="147" spans="1:13" x14ac:dyDescent="0.55000000000000004">
      <c r="A147" t="s">
        <v>676</v>
      </c>
      <c r="B147" t="s">
        <v>677</v>
      </c>
      <c r="L147" t="s">
        <v>553</v>
      </c>
      <c r="M147" t="s">
        <v>554</v>
      </c>
    </row>
    <row r="148" spans="1:13" x14ac:dyDescent="0.55000000000000004">
      <c r="A148" t="s">
        <v>678</v>
      </c>
      <c r="B148" t="s">
        <v>679</v>
      </c>
      <c r="L148" t="s">
        <v>570</v>
      </c>
      <c r="M148" t="s">
        <v>571</v>
      </c>
    </row>
    <row r="149" spans="1:13" x14ac:dyDescent="0.55000000000000004">
      <c r="A149" t="s">
        <v>680</v>
      </c>
      <c r="B149" t="s">
        <v>681</v>
      </c>
      <c r="C149" t="s">
        <v>546</v>
      </c>
      <c r="D149" t="s">
        <v>563</v>
      </c>
      <c r="E149" t="s">
        <v>564</v>
      </c>
      <c r="J149" t="s">
        <v>577</v>
      </c>
      <c r="K149" t="s">
        <v>578</v>
      </c>
      <c r="L149" t="s">
        <v>553</v>
      </c>
      <c r="M149" t="s">
        <v>554</v>
      </c>
    </row>
    <row r="150" spans="1:13" x14ac:dyDescent="0.55000000000000004">
      <c r="A150" t="s">
        <v>682</v>
      </c>
      <c r="B150" t="s">
        <v>683</v>
      </c>
      <c r="C150" t="s">
        <v>546</v>
      </c>
      <c r="D150" t="s">
        <v>563</v>
      </c>
      <c r="E150" t="s">
        <v>564</v>
      </c>
      <c r="J150" t="s">
        <v>611</v>
      </c>
      <c r="K150" t="s">
        <v>612</v>
      </c>
      <c r="L150" t="s">
        <v>570</v>
      </c>
      <c r="M150" t="s">
        <v>571</v>
      </c>
    </row>
    <row r="151" spans="1:13" x14ac:dyDescent="0.55000000000000004">
      <c r="A151" t="s">
        <v>684</v>
      </c>
      <c r="B151" t="s">
        <v>685</v>
      </c>
      <c r="C151" t="s">
        <v>546</v>
      </c>
      <c r="D151" t="s">
        <v>563</v>
      </c>
      <c r="E151" t="s">
        <v>564</v>
      </c>
      <c r="F151" t="s">
        <v>565</v>
      </c>
      <c r="G151" t="s">
        <v>565</v>
      </c>
      <c r="J151" t="s">
        <v>577</v>
      </c>
      <c r="K151" t="s">
        <v>578</v>
      </c>
      <c r="L151" t="s">
        <v>570</v>
      </c>
      <c r="M151" t="s">
        <v>571</v>
      </c>
    </row>
    <row r="152" spans="1:13" x14ac:dyDescent="0.55000000000000004">
      <c r="A152" t="s">
        <v>686</v>
      </c>
      <c r="B152" t="s">
        <v>687</v>
      </c>
      <c r="C152" t="s">
        <v>525</v>
      </c>
      <c r="F152" t="s">
        <v>528</v>
      </c>
      <c r="G152" t="s">
        <v>528</v>
      </c>
      <c r="H152" t="s">
        <v>529</v>
      </c>
      <c r="I152" t="s">
        <v>530</v>
      </c>
      <c r="L152" t="s">
        <v>531</v>
      </c>
      <c r="M152" t="s">
        <v>532</v>
      </c>
    </row>
    <row r="153" spans="1:13" x14ac:dyDescent="0.55000000000000004">
      <c r="A153" t="s">
        <v>688</v>
      </c>
      <c r="B153" t="s">
        <v>689</v>
      </c>
      <c r="C153" t="s">
        <v>546</v>
      </c>
      <c r="D153" t="s">
        <v>563</v>
      </c>
      <c r="E153" t="s">
        <v>564</v>
      </c>
      <c r="J153" t="s">
        <v>265</v>
      </c>
      <c r="K153" t="s">
        <v>599</v>
      </c>
      <c r="L153" t="s">
        <v>570</v>
      </c>
      <c r="M153" t="s">
        <v>571</v>
      </c>
    </row>
    <row r="154" spans="1:13" x14ac:dyDescent="0.55000000000000004">
      <c r="A154" t="s">
        <v>396</v>
      </c>
      <c r="B154" t="s">
        <v>395</v>
      </c>
      <c r="C154" t="s">
        <v>562</v>
      </c>
      <c r="D154" t="s">
        <v>563</v>
      </c>
      <c r="E154" t="s">
        <v>564</v>
      </c>
      <c r="F154" t="s">
        <v>565</v>
      </c>
      <c r="G154" t="s">
        <v>565</v>
      </c>
      <c r="H154" t="s">
        <v>566</v>
      </c>
      <c r="I154" t="s">
        <v>567</v>
      </c>
      <c r="J154" t="s">
        <v>568</v>
      </c>
      <c r="K154" t="s">
        <v>569</v>
      </c>
      <c r="L154" t="s">
        <v>570</v>
      </c>
      <c r="M154" t="s">
        <v>571</v>
      </c>
    </row>
    <row r="155" spans="1:13" x14ac:dyDescent="0.55000000000000004">
      <c r="A155" t="s">
        <v>281</v>
      </c>
      <c r="B155" t="s">
        <v>280</v>
      </c>
      <c r="C155" t="s">
        <v>533</v>
      </c>
      <c r="D155" t="s">
        <v>555</v>
      </c>
      <c r="E155" t="s">
        <v>556</v>
      </c>
      <c r="F155" t="s">
        <v>593</v>
      </c>
      <c r="G155" t="s">
        <v>593</v>
      </c>
      <c r="H155" t="s">
        <v>594</v>
      </c>
      <c r="I155" t="s">
        <v>595</v>
      </c>
      <c r="J155" t="s">
        <v>560</v>
      </c>
      <c r="K155" t="s">
        <v>561</v>
      </c>
      <c r="L155" t="s">
        <v>560</v>
      </c>
      <c r="M155" t="s">
        <v>561</v>
      </c>
    </row>
    <row r="156" spans="1:13" x14ac:dyDescent="0.55000000000000004">
      <c r="A156" t="s">
        <v>269</v>
      </c>
      <c r="B156" t="s">
        <v>268</v>
      </c>
      <c r="C156" t="s">
        <v>546</v>
      </c>
      <c r="D156" t="s">
        <v>610</v>
      </c>
      <c r="E156" t="s">
        <v>34</v>
      </c>
      <c r="F156" t="s">
        <v>613</v>
      </c>
      <c r="G156" t="s">
        <v>613</v>
      </c>
      <c r="H156" t="s">
        <v>611</v>
      </c>
      <c r="I156" t="s">
        <v>614</v>
      </c>
      <c r="J156" t="s">
        <v>611</v>
      </c>
      <c r="K156" t="s">
        <v>612</v>
      </c>
      <c r="L156" t="s">
        <v>597</v>
      </c>
      <c r="M156" t="s">
        <v>598</v>
      </c>
    </row>
    <row r="157" spans="1:13" x14ac:dyDescent="0.55000000000000004">
      <c r="A157" t="s">
        <v>283</v>
      </c>
      <c r="B157" t="s">
        <v>282</v>
      </c>
      <c r="C157" t="s">
        <v>546</v>
      </c>
      <c r="D157" t="s">
        <v>547</v>
      </c>
      <c r="E157" t="s">
        <v>548</v>
      </c>
      <c r="F157" t="s">
        <v>624</v>
      </c>
      <c r="G157" t="s">
        <v>624</v>
      </c>
      <c r="H157" t="s">
        <v>611</v>
      </c>
      <c r="I157" t="s">
        <v>614</v>
      </c>
      <c r="J157" t="s">
        <v>611</v>
      </c>
      <c r="K157" t="s">
        <v>612</v>
      </c>
      <c r="L157" t="s">
        <v>553</v>
      </c>
      <c r="M157" t="s">
        <v>554</v>
      </c>
    </row>
    <row r="158" spans="1:13" x14ac:dyDescent="0.55000000000000004">
      <c r="A158" t="s">
        <v>267</v>
      </c>
      <c r="B158" t="s">
        <v>266</v>
      </c>
      <c r="C158" t="s">
        <v>562</v>
      </c>
      <c r="D158" t="s">
        <v>563</v>
      </c>
      <c r="E158" t="s">
        <v>564</v>
      </c>
      <c r="F158" t="s">
        <v>583</v>
      </c>
      <c r="G158" t="s">
        <v>583</v>
      </c>
      <c r="H158" t="s">
        <v>584</v>
      </c>
      <c r="I158" t="s">
        <v>585</v>
      </c>
      <c r="J158" t="s">
        <v>586</v>
      </c>
      <c r="K158" t="s">
        <v>583</v>
      </c>
      <c r="L158" t="s">
        <v>570</v>
      </c>
      <c r="M158" t="s">
        <v>571</v>
      </c>
    </row>
    <row r="159" spans="1:13" x14ac:dyDescent="0.55000000000000004">
      <c r="A159" t="s">
        <v>690</v>
      </c>
      <c r="B159" t="s">
        <v>691</v>
      </c>
      <c r="C159" t="s">
        <v>562</v>
      </c>
      <c r="D159" t="s">
        <v>563</v>
      </c>
      <c r="E159" t="s">
        <v>564</v>
      </c>
      <c r="F159" t="s">
        <v>565</v>
      </c>
      <c r="G159" t="s">
        <v>565</v>
      </c>
      <c r="H159" t="s">
        <v>566</v>
      </c>
      <c r="I159" t="s">
        <v>567</v>
      </c>
      <c r="J159" t="s">
        <v>568</v>
      </c>
      <c r="K159" t="s">
        <v>569</v>
      </c>
      <c r="L159" t="s">
        <v>553</v>
      </c>
      <c r="M159" t="s">
        <v>554</v>
      </c>
    </row>
    <row r="160" spans="1:13" x14ac:dyDescent="0.55000000000000004">
      <c r="A160" t="s">
        <v>352</v>
      </c>
      <c r="B160" t="s">
        <v>351</v>
      </c>
      <c r="C160" t="s">
        <v>525</v>
      </c>
      <c r="D160" t="s">
        <v>526</v>
      </c>
      <c r="E160" t="s">
        <v>527</v>
      </c>
      <c r="F160" t="s">
        <v>618</v>
      </c>
      <c r="G160" t="s">
        <v>618</v>
      </c>
      <c r="H160" t="s">
        <v>572</v>
      </c>
      <c r="I160" t="s">
        <v>573</v>
      </c>
      <c r="J160" t="s">
        <v>531</v>
      </c>
      <c r="K160" t="s">
        <v>532</v>
      </c>
      <c r="L160" t="s">
        <v>531</v>
      </c>
      <c r="M160" t="s">
        <v>532</v>
      </c>
    </row>
    <row r="161" spans="1:13" x14ac:dyDescent="0.55000000000000004">
      <c r="A161" t="s">
        <v>277</v>
      </c>
      <c r="B161" t="s">
        <v>276</v>
      </c>
      <c r="C161" t="s">
        <v>525</v>
      </c>
      <c r="D161" t="s">
        <v>526</v>
      </c>
      <c r="E161" t="s">
        <v>527</v>
      </c>
      <c r="F161" t="s">
        <v>528</v>
      </c>
      <c r="G161" t="s">
        <v>528</v>
      </c>
      <c r="H161" t="s">
        <v>529</v>
      </c>
      <c r="I161" t="s">
        <v>530</v>
      </c>
      <c r="J161" t="s">
        <v>531</v>
      </c>
      <c r="K161" t="s">
        <v>532</v>
      </c>
      <c r="L161" t="s">
        <v>531</v>
      </c>
      <c r="M161" t="s">
        <v>532</v>
      </c>
    </row>
    <row r="162" spans="1:13" x14ac:dyDescent="0.55000000000000004">
      <c r="A162" t="s">
        <v>275</v>
      </c>
      <c r="B162" t="s">
        <v>274</v>
      </c>
      <c r="C162" t="s">
        <v>546</v>
      </c>
      <c r="D162" t="s">
        <v>574</v>
      </c>
      <c r="E162" t="s">
        <v>575</v>
      </c>
      <c r="F162" t="s">
        <v>576</v>
      </c>
      <c r="G162" t="s">
        <v>576</v>
      </c>
      <c r="H162" t="s">
        <v>566</v>
      </c>
      <c r="I162" t="s">
        <v>567</v>
      </c>
      <c r="J162" t="s">
        <v>577</v>
      </c>
      <c r="K162" t="s">
        <v>578</v>
      </c>
      <c r="L162" t="s">
        <v>553</v>
      </c>
      <c r="M162" t="s">
        <v>554</v>
      </c>
    </row>
    <row r="163" spans="1:13" x14ac:dyDescent="0.55000000000000004">
      <c r="A163" t="s">
        <v>293</v>
      </c>
      <c r="B163" t="s">
        <v>292</v>
      </c>
      <c r="C163" t="s">
        <v>525</v>
      </c>
      <c r="D163" t="s">
        <v>526</v>
      </c>
      <c r="E163" t="s">
        <v>527</v>
      </c>
      <c r="F163" t="s">
        <v>587</v>
      </c>
      <c r="G163" t="s">
        <v>587</v>
      </c>
      <c r="H163" t="s">
        <v>572</v>
      </c>
      <c r="I163" t="s">
        <v>573</v>
      </c>
      <c r="J163" t="s">
        <v>531</v>
      </c>
      <c r="K163" t="s">
        <v>532</v>
      </c>
      <c r="L163" t="s">
        <v>531</v>
      </c>
      <c r="M163" t="s">
        <v>532</v>
      </c>
    </row>
    <row r="164" spans="1:13" x14ac:dyDescent="0.55000000000000004">
      <c r="A164" t="s">
        <v>295</v>
      </c>
      <c r="B164" t="s">
        <v>294</v>
      </c>
      <c r="C164" t="s">
        <v>525</v>
      </c>
      <c r="D164" t="s">
        <v>526</v>
      </c>
      <c r="E164" t="s">
        <v>527</v>
      </c>
      <c r="F164" t="s">
        <v>587</v>
      </c>
      <c r="G164" t="s">
        <v>587</v>
      </c>
      <c r="H164" t="s">
        <v>572</v>
      </c>
      <c r="I164" t="s">
        <v>573</v>
      </c>
      <c r="J164" t="s">
        <v>531</v>
      </c>
      <c r="K164" t="s">
        <v>532</v>
      </c>
      <c r="L164" t="s">
        <v>531</v>
      </c>
      <c r="M164" t="s">
        <v>532</v>
      </c>
    </row>
    <row r="165" spans="1:13" x14ac:dyDescent="0.55000000000000004">
      <c r="A165" t="s">
        <v>287</v>
      </c>
      <c r="B165" t="s">
        <v>286</v>
      </c>
      <c r="C165" t="s">
        <v>562</v>
      </c>
      <c r="D165" t="s">
        <v>563</v>
      </c>
      <c r="E165" t="s">
        <v>564</v>
      </c>
      <c r="F165" t="s">
        <v>286</v>
      </c>
      <c r="G165" t="s">
        <v>286</v>
      </c>
      <c r="H165" t="s">
        <v>584</v>
      </c>
      <c r="I165" t="s">
        <v>585</v>
      </c>
      <c r="J165" t="s">
        <v>586</v>
      </c>
      <c r="K165" t="s">
        <v>583</v>
      </c>
      <c r="L165" t="s">
        <v>570</v>
      </c>
      <c r="M165" t="s">
        <v>571</v>
      </c>
    </row>
    <row r="166" spans="1:13" x14ac:dyDescent="0.55000000000000004">
      <c r="A166" t="s">
        <v>299</v>
      </c>
      <c r="B166" t="s">
        <v>298</v>
      </c>
      <c r="C166" t="s">
        <v>546</v>
      </c>
      <c r="D166" t="s">
        <v>610</v>
      </c>
      <c r="E166" t="s">
        <v>34</v>
      </c>
      <c r="F166" t="s">
        <v>596</v>
      </c>
      <c r="G166" t="s">
        <v>596</v>
      </c>
      <c r="H166" t="s">
        <v>550</v>
      </c>
      <c r="I166" t="s">
        <v>551</v>
      </c>
      <c r="J166" t="s">
        <v>485</v>
      </c>
      <c r="K166" t="s">
        <v>552</v>
      </c>
      <c r="L166" t="s">
        <v>597</v>
      </c>
      <c r="M166" t="s">
        <v>598</v>
      </c>
    </row>
    <row r="167" spans="1:13" x14ac:dyDescent="0.55000000000000004">
      <c r="A167" t="s">
        <v>289</v>
      </c>
      <c r="B167" t="s">
        <v>288</v>
      </c>
      <c r="C167" t="s">
        <v>525</v>
      </c>
      <c r="D167" t="s">
        <v>526</v>
      </c>
      <c r="E167" t="s">
        <v>527</v>
      </c>
      <c r="F167" t="s">
        <v>528</v>
      </c>
      <c r="G167" t="s">
        <v>528</v>
      </c>
      <c r="H167" t="s">
        <v>529</v>
      </c>
      <c r="I167" t="s">
        <v>530</v>
      </c>
      <c r="J167" t="s">
        <v>531</v>
      </c>
      <c r="K167" t="s">
        <v>532</v>
      </c>
      <c r="L167" t="s">
        <v>531</v>
      </c>
      <c r="M167" t="s">
        <v>532</v>
      </c>
    </row>
    <row r="168" spans="1:13" x14ac:dyDescent="0.55000000000000004">
      <c r="A168" t="s">
        <v>301</v>
      </c>
      <c r="B168" t="s">
        <v>300</v>
      </c>
      <c r="C168" t="s">
        <v>546</v>
      </c>
      <c r="D168" t="s">
        <v>610</v>
      </c>
      <c r="E168" t="s">
        <v>34</v>
      </c>
      <c r="F168" t="s">
        <v>613</v>
      </c>
      <c r="G168" t="s">
        <v>613</v>
      </c>
      <c r="H168" t="s">
        <v>611</v>
      </c>
      <c r="I168" t="s">
        <v>614</v>
      </c>
      <c r="J168" t="s">
        <v>611</v>
      </c>
      <c r="K168" t="s">
        <v>612</v>
      </c>
      <c r="L168" t="s">
        <v>597</v>
      </c>
      <c r="M168" t="s">
        <v>598</v>
      </c>
    </row>
    <row r="169" spans="1:13" x14ac:dyDescent="0.55000000000000004">
      <c r="A169" t="s">
        <v>291</v>
      </c>
      <c r="B169" t="s">
        <v>290</v>
      </c>
      <c r="C169" t="s">
        <v>562</v>
      </c>
      <c r="D169" t="s">
        <v>563</v>
      </c>
      <c r="E169" t="s">
        <v>564</v>
      </c>
      <c r="F169" t="s">
        <v>565</v>
      </c>
      <c r="G169" t="s">
        <v>565</v>
      </c>
      <c r="H169" t="s">
        <v>692</v>
      </c>
      <c r="I169" t="s">
        <v>182</v>
      </c>
      <c r="J169" t="s">
        <v>568</v>
      </c>
      <c r="K169" t="s">
        <v>569</v>
      </c>
      <c r="L169" t="s">
        <v>570</v>
      </c>
      <c r="M169" t="s">
        <v>571</v>
      </c>
    </row>
    <row r="170" spans="1:13" x14ac:dyDescent="0.55000000000000004">
      <c r="A170" t="s">
        <v>167</v>
      </c>
      <c r="B170" t="s">
        <v>166</v>
      </c>
      <c r="C170" t="s">
        <v>533</v>
      </c>
      <c r="D170" t="s">
        <v>555</v>
      </c>
      <c r="E170" t="s">
        <v>556</v>
      </c>
      <c r="F170" t="s">
        <v>593</v>
      </c>
      <c r="G170" t="s">
        <v>593</v>
      </c>
      <c r="H170" t="s">
        <v>594</v>
      </c>
      <c r="I170" t="s">
        <v>595</v>
      </c>
      <c r="J170" t="s">
        <v>560</v>
      </c>
      <c r="K170" t="s">
        <v>561</v>
      </c>
      <c r="L170" t="s">
        <v>560</v>
      </c>
      <c r="M170" t="s">
        <v>561</v>
      </c>
    </row>
    <row r="171" spans="1:13" x14ac:dyDescent="0.55000000000000004">
      <c r="A171" t="s">
        <v>305</v>
      </c>
      <c r="B171" t="s">
        <v>304</v>
      </c>
      <c r="C171" t="s">
        <v>533</v>
      </c>
      <c r="D171" t="s">
        <v>579</v>
      </c>
      <c r="E171" t="s">
        <v>580</v>
      </c>
      <c r="F171" t="s">
        <v>580</v>
      </c>
      <c r="G171" t="s">
        <v>580</v>
      </c>
      <c r="H171" t="s">
        <v>581</v>
      </c>
      <c r="I171" t="s">
        <v>580</v>
      </c>
      <c r="J171" t="s">
        <v>538</v>
      </c>
      <c r="K171" t="s">
        <v>539</v>
      </c>
      <c r="L171" t="s">
        <v>538</v>
      </c>
      <c r="M171" t="s">
        <v>539</v>
      </c>
    </row>
    <row r="172" spans="1:13" x14ac:dyDescent="0.55000000000000004">
      <c r="A172" t="s">
        <v>693</v>
      </c>
      <c r="B172" t="s">
        <v>694</v>
      </c>
      <c r="C172" t="s">
        <v>546</v>
      </c>
      <c r="D172" t="s">
        <v>555</v>
      </c>
      <c r="E172" t="s">
        <v>556</v>
      </c>
      <c r="F172" t="s">
        <v>605</v>
      </c>
      <c r="G172" t="s">
        <v>605</v>
      </c>
      <c r="H172" t="s">
        <v>606</v>
      </c>
      <c r="I172" t="s">
        <v>607</v>
      </c>
      <c r="J172" t="s">
        <v>611</v>
      </c>
      <c r="K172" t="s">
        <v>612</v>
      </c>
      <c r="L172" t="s">
        <v>560</v>
      </c>
      <c r="M172" t="s">
        <v>561</v>
      </c>
    </row>
    <row r="173" spans="1:13" x14ac:dyDescent="0.55000000000000004">
      <c r="A173" t="s">
        <v>695</v>
      </c>
      <c r="B173" t="s">
        <v>306</v>
      </c>
      <c r="C173" t="s">
        <v>546</v>
      </c>
      <c r="D173" t="s">
        <v>547</v>
      </c>
      <c r="E173" t="s">
        <v>548</v>
      </c>
      <c r="F173" t="s">
        <v>596</v>
      </c>
      <c r="G173" t="s">
        <v>596</v>
      </c>
      <c r="H173" t="s">
        <v>550</v>
      </c>
      <c r="I173" t="s">
        <v>551</v>
      </c>
      <c r="J173" t="s">
        <v>485</v>
      </c>
      <c r="K173" t="s">
        <v>552</v>
      </c>
      <c r="L173" t="s">
        <v>597</v>
      </c>
      <c r="M173" t="s">
        <v>598</v>
      </c>
    </row>
    <row r="174" spans="1:13" x14ac:dyDescent="0.55000000000000004">
      <c r="A174" t="s">
        <v>253</v>
      </c>
      <c r="B174" t="s">
        <v>696</v>
      </c>
      <c r="C174" t="s">
        <v>540</v>
      </c>
      <c r="D174" t="s">
        <v>541</v>
      </c>
      <c r="E174" t="s">
        <v>542</v>
      </c>
      <c r="F174" t="s">
        <v>543</v>
      </c>
      <c r="G174" t="s">
        <v>543</v>
      </c>
      <c r="H174" t="s">
        <v>384</v>
      </c>
      <c r="I174" t="s">
        <v>637</v>
      </c>
      <c r="J174" t="s">
        <v>544</v>
      </c>
      <c r="K174" t="s">
        <v>545</v>
      </c>
      <c r="L174" t="s">
        <v>553</v>
      </c>
      <c r="M174" t="s">
        <v>554</v>
      </c>
    </row>
    <row r="175" spans="1:13" x14ac:dyDescent="0.55000000000000004">
      <c r="A175" t="s">
        <v>297</v>
      </c>
      <c r="B175" t="s">
        <v>296</v>
      </c>
      <c r="C175" t="s">
        <v>562</v>
      </c>
      <c r="D175" t="s">
        <v>589</v>
      </c>
      <c r="E175" t="s">
        <v>590</v>
      </c>
      <c r="F175" t="s">
        <v>565</v>
      </c>
      <c r="G175" t="s">
        <v>565</v>
      </c>
      <c r="H175" t="s">
        <v>591</v>
      </c>
      <c r="I175" t="s">
        <v>592</v>
      </c>
      <c r="J175" t="s">
        <v>568</v>
      </c>
      <c r="K175" t="s">
        <v>569</v>
      </c>
      <c r="L175" t="s">
        <v>570</v>
      </c>
      <c r="M175" t="s">
        <v>571</v>
      </c>
    </row>
    <row r="176" spans="1:13" x14ac:dyDescent="0.55000000000000004">
      <c r="A176" t="s">
        <v>303</v>
      </c>
      <c r="B176" t="s">
        <v>302</v>
      </c>
      <c r="C176" t="s">
        <v>546</v>
      </c>
      <c r="D176" t="s">
        <v>526</v>
      </c>
      <c r="E176" t="s">
        <v>527</v>
      </c>
      <c r="F176" t="s">
        <v>390</v>
      </c>
      <c r="G176" t="s">
        <v>390</v>
      </c>
      <c r="H176" t="s">
        <v>529</v>
      </c>
      <c r="I176" t="s">
        <v>530</v>
      </c>
      <c r="J176" t="s">
        <v>265</v>
      </c>
      <c r="K176" t="s">
        <v>599</v>
      </c>
      <c r="L176" t="s">
        <v>390</v>
      </c>
      <c r="M176" t="s">
        <v>697</v>
      </c>
    </row>
    <row r="177" spans="1:13" x14ac:dyDescent="0.55000000000000004">
      <c r="A177" t="s">
        <v>309</v>
      </c>
      <c r="B177" t="s">
        <v>310</v>
      </c>
      <c r="C177" t="s">
        <v>540</v>
      </c>
      <c r="D177" t="s">
        <v>541</v>
      </c>
      <c r="E177" t="s">
        <v>542</v>
      </c>
      <c r="F177" t="s">
        <v>310</v>
      </c>
      <c r="G177" t="s">
        <v>310</v>
      </c>
      <c r="H177" t="s">
        <v>309</v>
      </c>
      <c r="I177" t="s">
        <v>310</v>
      </c>
      <c r="J177" t="s">
        <v>544</v>
      </c>
      <c r="K177" t="s">
        <v>545</v>
      </c>
      <c r="L177" t="s">
        <v>309</v>
      </c>
      <c r="M177" t="s">
        <v>310</v>
      </c>
    </row>
    <row r="178" spans="1:13" x14ac:dyDescent="0.55000000000000004">
      <c r="A178" t="s">
        <v>312</v>
      </c>
      <c r="B178" t="s">
        <v>311</v>
      </c>
      <c r="C178" t="s">
        <v>533</v>
      </c>
      <c r="D178" t="s">
        <v>555</v>
      </c>
      <c r="E178" t="s">
        <v>556</v>
      </c>
      <c r="F178" t="s">
        <v>605</v>
      </c>
      <c r="G178" t="s">
        <v>605</v>
      </c>
      <c r="H178" t="s">
        <v>606</v>
      </c>
      <c r="I178" t="s">
        <v>607</v>
      </c>
      <c r="J178" t="s">
        <v>560</v>
      </c>
      <c r="K178" t="s">
        <v>561</v>
      </c>
      <c r="L178" t="s">
        <v>560</v>
      </c>
      <c r="M178" t="s">
        <v>561</v>
      </c>
    </row>
    <row r="179" spans="1:13" x14ac:dyDescent="0.55000000000000004">
      <c r="A179" t="s">
        <v>318</v>
      </c>
      <c r="B179" t="s">
        <v>317</v>
      </c>
      <c r="C179" t="s">
        <v>533</v>
      </c>
      <c r="D179" t="s">
        <v>579</v>
      </c>
      <c r="E179" t="s">
        <v>580</v>
      </c>
      <c r="F179" t="s">
        <v>580</v>
      </c>
      <c r="G179" t="s">
        <v>580</v>
      </c>
      <c r="H179" t="s">
        <v>581</v>
      </c>
      <c r="I179" t="s">
        <v>580</v>
      </c>
      <c r="J179" t="s">
        <v>538</v>
      </c>
      <c r="K179" t="s">
        <v>539</v>
      </c>
      <c r="L179" t="s">
        <v>538</v>
      </c>
      <c r="M179" t="s">
        <v>539</v>
      </c>
    </row>
    <row r="180" spans="1:13" x14ac:dyDescent="0.55000000000000004">
      <c r="A180" t="s">
        <v>344</v>
      </c>
      <c r="B180" t="s">
        <v>698</v>
      </c>
      <c r="C180" t="s">
        <v>525</v>
      </c>
      <c r="D180" t="s">
        <v>526</v>
      </c>
      <c r="E180" t="s">
        <v>527</v>
      </c>
      <c r="F180" t="s">
        <v>528</v>
      </c>
      <c r="G180" t="s">
        <v>528</v>
      </c>
      <c r="H180" t="s">
        <v>529</v>
      </c>
      <c r="I180" t="s">
        <v>530</v>
      </c>
      <c r="J180" t="s">
        <v>531</v>
      </c>
      <c r="K180" t="s">
        <v>532</v>
      </c>
      <c r="L180" t="s">
        <v>531</v>
      </c>
      <c r="M180" t="s">
        <v>532</v>
      </c>
    </row>
    <row r="181" spans="1:13" x14ac:dyDescent="0.55000000000000004">
      <c r="A181" t="s">
        <v>324</v>
      </c>
      <c r="B181" t="s">
        <v>323</v>
      </c>
      <c r="C181" t="s">
        <v>533</v>
      </c>
      <c r="D181" t="s">
        <v>555</v>
      </c>
      <c r="E181" t="s">
        <v>556</v>
      </c>
      <c r="F181" t="s">
        <v>565</v>
      </c>
      <c r="G181" t="s">
        <v>565</v>
      </c>
      <c r="H181" t="s">
        <v>606</v>
      </c>
      <c r="I181" t="s">
        <v>607</v>
      </c>
      <c r="J181" t="s">
        <v>560</v>
      </c>
      <c r="K181" t="s">
        <v>561</v>
      </c>
      <c r="L181" t="s">
        <v>560</v>
      </c>
      <c r="M181" t="s">
        <v>561</v>
      </c>
    </row>
    <row r="182" spans="1:13" x14ac:dyDescent="0.55000000000000004">
      <c r="A182" t="s">
        <v>338</v>
      </c>
      <c r="B182" t="s">
        <v>337</v>
      </c>
      <c r="C182" t="s">
        <v>533</v>
      </c>
      <c r="D182" t="s">
        <v>555</v>
      </c>
      <c r="E182" t="s">
        <v>556</v>
      </c>
      <c r="F182" t="s">
        <v>337</v>
      </c>
      <c r="G182" t="s">
        <v>337</v>
      </c>
      <c r="H182" t="s">
        <v>502</v>
      </c>
      <c r="I182" t="s">
        <v>337</v>
      </c>
      <c r="J182" t="s">
        <v>560</v>
      </c>
      <c r="K182" t="s">
        <v>561</v>
      </c>
      <c r="L182" t="s">
        <v>553</v>
      </c>
      <c r="M182" t="s">
        <v>554</v>
      </c>
    </row>
    <row r="183" spans="1:13" x14ac:dyDescent="0.55000000000000004">
      <c r="A183" t="s">
        <v>221</v>
      </c>
      <c r="B183" t="s">
        <v>220</v>
      </c>
      <c r="C183" t="s">
        <v>533</v>
      </c>
      <c r="D183" t="s">
        <v>555</v>
      </c>
      <c r="E183" t="s">
        <v>556</v>
      </c>
      <c r="F183" t="s">
        <v>557</v>
      </c>
      <c r="G183" t="s">
        <v>557</v>
      </c>
      <c r="H183" t="s">
        <v>558</v>
      </c>
      <c r="I183" t="s">
        <v>559</v>
      </c>
      <c r="J183" t="s">
        <v>560</v>
      </c>
      <c r="K183" t="s">
        <v>561</v>
      </c>
      <c r="L183" t="s">
        <v>560</v>
      </c>
      <c r="M183" t="s">
        <v>561</v>
      </c>
    </row>
    <row r="184" spans="1:13" x14ac:dyDescent="0.55000000000000004">
      <c r="A184" t="s">
        <v>63</v>
      </c>
      <c r="B184" t="s">
        <v>62</v>
      </c>
      <c r="C184" t="s">
        <v>533</v>
      </c>
      <c r="D184" t="s">
        <v>555</v>
      </c>
      <c r="E184" t="s">
        <v>556</v>
      </c>
      <c r="F184" t="s">
        <v>557</v>
      </c>
      <c r="G184" t="s">
        <v>557</v>
      </c>
      <c r="H184" t="s">
        <v>558</v>
      </c>
      <c r="I184" t="s">
        <v>559</v>
      </c>
      <c r="J184" t="s">
        <v>560</v>
      </c>
      <c r="K184" t="s">
        <v>561</v>
      </c>
      <c r="L184" t="s">
        <v>560</v>
      </c>
      <c r="M184" t="s">
        <v>561</v>
      </c>
    </row>
    <row r="185" spans="1:13" x14ac:dyDescent="0.55000000000000004">
      <c r="A185" t="s">
        <v>320</v>
      </c>
      <c r="B185" t="s">
        <v>319</v>
      </c>
      <c r="C185" t="s">
        <v>533</v>
      </c>
      <c r="D185" t="s">
        <v>555</v>
      </c>
      <c r="E185" t="s">
        <v>556</v>
      </c>
      <c r="F185" t="s">
        <v>593</v>
      </c>
      <c r="G185" t="s">
        <v>593</v>
      </c>
      <c r="H185" t="s">
        <v>594</v>
      </c>
      <c r="I185" t="s">
        <v>595</v>
      </c>
      <c r="J185" t="s">
        <v>560</v>
      </c>
      <c r="K185" t="s">
        <v>561</v>
      </c>
      <c r="L185" t="s">
        <v>560</v>
      </c>
      <c r="M185" t="s">
        <v>561</v>
      </c>
    </row>
    <row r="186" spans="1:13" x14ac:dyDescent="0.55000000000000004">
      <c r="A186" t="s">
        <v>332</v>
      </c>
      <c r="B186" t="s">
        <v>331</v>
      </c>
      <c r="C186" t="s">
        <v>546</v>
      </c>
      <c r="D186" t="s">
        <v>610</v>
      </c>
      <c r="E186" t="s">
        <v>34</v>
      </c>
      <c r="F186" t="s">
        <v>596</v>
      </c>
      <c r="G186" t="s">
        <v>596</v>
      </c>
      <c r="H186" t="s">
        <v>550</v>
      </c>
      <c r="I186" t="s">
        <v>551</v>
      </c>
      <c r="J186" t="s">
        <v>485</v>
      </c>
      <c r="K186" t="s">
        <v>552</v>
      </c>
      <c r="L186" t="s">
        <v>597</v>
      </c>
      <c r="M186" t="s">
        <v>598</v>
      </c>
    </row>
    <row r="187" spans="1:13" x14ac:dyDescent="0.55000000000000004">
      <c r="A187" t="s">
        <v>326</v>
      </c>
      <c r="B187" t="s">
        <v>325</v>
      </c>
      <c r="C187" t="s">
        <v>533</v>
      </c>
      <c r="D187" t="s">
        <v>555</v>
      </c>
      <c r="E187" t="s">
        <v>556</v>
      </c>
      <c r="F187" t="s">
        <v>593</v>
      </c>
      <c r="G187" t="s">
        <v>593</v>
      </c>
      <c r="H187" t="s">
        <v>594</v>
      </c>
      <c r="I187" t="s">
        <v>595</v>
      </c>
      <c r="J187" t="s">
        <v>560</v>
      </c>
      <c r="K187" t="s">
        <v>561</v>
      </c>
      <c r="L187" t="s">
        <v>560</v>
      </c>
      <c r="M187" t="s">
        <v>561</v>
      </c>
    </row>
    <row r="188" spans="1:13" x14ac:dyDescent="0.55000000000000004">
      <c r="A188" t="s">
        <v>328</v>
      </c>
      <c r="B188" t="s">
        <v>327</v>
      </c>
      <c r="C188" t="s">
        <v>562</v>
      </c>
      <c r="D188" t="s">
        <v>589</v>
      </c>
      <c r="E188" t="s">
        <v>590</v>
      </c>
      <c r="F188" t="s">
        <v>565</v>
      </c>
      <c r="G188" t="s">
        <v>565</v>
      </c>
      <c r="H188" t="s">
        <v>591</v>
      </c>
      <c r="I188" t="s">
        <v>592</v>
      </c>
      <c r="J188" t="s">
        <v>568</v>
      </c>
      <c r="K188" t="s">
        <v>569</v>
      </c>
      <c r="L188" t="s">
        <v>570</v>
      </c>
      <c r="M188" t="s">
        <v>571</v>
      </c>
    </row>
    <row r="189" spans="1:13" x14ac:dyDescent="0.55000000000000004">
      <c r="A189" t="s">
        <v>336</v>
      </c>
      <c r="B189" t="s">
        <v>335</v>
      </c>
      <c r="C189" t="s">
        <v>533</v>
      </c>
      <c r="D189" t="s">
        <v>555</v>
      </c>
      <c r="E189" t="s">
        <v>556</v>
      </c>
      <c r="F189" t="s">
        <v>605</v>
      </c>
      <c r="G189" t="s">
        <v>605</v>
      </c>
      <c r="H189" t="s">
        <v>606</v>
      </c>
      <c r="I189" t="s">
        <v>607</v>
      </c>
      <c r="J189" t="s">
        <v>560</v>
      </c>
      <c r="K189" t="s">
        <v>561</v>
      </c>
      <c r="L189" t="s">
        <v>560</v>
      </c>
      <c r="M189" t="s">
        <v>561</v>
      </c>
    </row>
    <row r="190" spans="1:13" x14ac:dyDescent="0.55000000000000004">
      <c r="A190" t="s">
        <v>340</v>
      </c>
      <c r="B190" t="s">
        <v>339</v>
      </c>
      <c r="C190" t="s">
        <v>546</v>
      </c>
      <c r="D190" t="s">
        <v>610</v>
      </c>
      <c r="E190" t="s">
        <v>34</v>
      </c>
      <c r="F190" t="s">
        <v>613</v>
      </c>
      <c r="G190" t="s">
        <v>613</v>
      </c>
      <c r="H190" t="s">
        <v>611</v>
      </c>
      <c r="I190" t="s">
        <v>614</v>
      </c>
      <c r="J190" t="s">
        <v>611</v>
      </c>
      <c r="K190" t="s">
        <v>612</v>
      </c>
      <c r="L190" t="s">
        <v>597</v>
      </c>
      <c r="M190" t="s">
        <v>598</v>
      </c>
    </row>
    <row r="191" spans="1:13" x14ac:dyDescent="0.55000000000000004">
      <c r="A191" t="s">
        <v>346</v>
      </c>
      <c r="B191" t="s">
        <v>699</v>
      </c>
      <c r="C191" t="s">
        <v>525</v>
      </c>
      <c r="D191" t="s">
        <v>526</v>
      </c>
      <c r="E191" t="s">
        <v>527</v>
      </c>
      <c r="F191" t="s">
        <v>528</v>
      </c>
      <c r="G191" t="s">
        <v>528</v>
      </c>
      <c r="H191" t="s">
        <v>529</v>
      </c>
      <c r="I191" t="s">
        <v>530</v>
      </c>
      <c r="J191" t="s">
        <v>531</v>
      </c>
      <c r="K191" t="s">
        <v>532</v>
      </c>
      <c r="L191" t="s">
        <v>531</v>
      </c>
      <c r="M191" t="s">
        <v>532</v>
      </c>
    </row>
    <row r="192" spans="1:13" x14ac:dyDescent="0.55000000000000004">
      <c r="A192" t="s">
        <v>350</v>
      </c>
      <c r="B192" t="s">
        <v>349</v>
      </c>
      <c r="C192" t="s">
        <v>533</v>
      </c>
      <c r="D192" t="s">
        <v>555</v>
      </c>
      <c r="E192" t="s">
        <v>556</v>
      </c>
      <c r="F192" t="s">
        <v>605</v>
      </c>
      <c r="G192" t="s">
        <v>605</v>
      </c>
      <c r="H192" t="s">
        <v>606</v>
      </c>
      <c r="I192" t="s">
        <v>607</v>
      </c>
      <c r="J192" t="s">
        <v>538</v>
      </c>
      <c r="K192" t="s">
        <v>539</v>
      </c>
      <c r="L192" t="s">
        <v>560</v>
      </c>
      <c r="M192" t="s">
        <v>561</v>
      </c>
    </row>
    <row r="193" spans="1:13" x14ac:dyDescent="0.55000000000000004">
      <c r="A193" t="s">
        <v>700</v>
      </c>
      <c r="B193" t="s">
        <v>701</v>
      </c>
      <c r="C193" t="s">
        <v>533</v>
      </c>
      <c r="D193" t="s">
        <v>555</v>
      </c>
      <c r="E193" t="s">
        <v>556</v>
      </c>
      <c r="F193" t="s">
        <v>605</v>
      </c>
      <c r="G193" t="s">
        <v>605</v>
      </c>
      <c r="H193" t="s">
        <v>606</v>
      </c>
      <c r="I193" t="s">
        <v>607</v>
      </c>
      <c r="J193" t="s">
        <v>538</v>
      </c>
      <c r="K193" t="s">
        <v>539</v>
      </c>
      <c r="L193" t="s">
        <v>560</v>
      </c>
      <c r="M193" t="s">
        <v>561</v>
      </c>
    </row>
    <row r="194" spans="1:13" x14ac:dyDescent="0.55000000000000004">
      <c r="A194" t="s">
        <v>702</v>
      </c>
      <c r="B194" t="s">
        <v>703</v>
      </c>
      <c r="C194" t="s">
        <v>525</v>
      </c>
      <c r="F194" t="s">
        <v>528</v>
      </c>
      <c r="G194" t="s">
        <v>528</v>
      </c>
      <c r="H194" t="s">
        <v>529</v>
      </c>
      <c r="I194" t="s">
        <v>530</v>
      </c>
      <c r="L194" t="s">
        <v>531</v>
      </c>
      <c r="M194" t="s">
        <v>532</v>
      </c>
    </row>
    <row r="195" spans="1:13" x14ac:dyDescent="0.55000000000000004">
      <c r="A195" t="s">
        <v>356</v>
      </c>
      <c r="B195" t="s">
        <v>355</v>
      </c>
      <c r="C195" t="s">
        <v>546</v>
      </c>
      <c r="D195" t="s">
        <v>610</v>
      </c>
      <c r="E195" t="s">
        <v>34</v>
      </c>
      <c r="F195" t="s">
        <v>613</v>
      </c>
      <c r="G195" t="s">
        <v>613</v>
      </c>
      <c r="H195" t="s">
        <v>611</v>
      </c>
      <c r="I195" t="s">
        <v>614</v>
      </c>
      <c r="J195" t="s">
        <v>611</v>
      </c>
      <c r="K195" t="s">
        <v>612</v>
      </c>
      <c r="L195" t="s">
        <v>597</v>
      </c>
      <c r="M195" t="s">
        <v>598</v>
      </c>
    </row>
    <row r="196" spans="1:13" x14ac:dyDescent="0.55000000000000004">
      <c r="A196" t="s">
        <v>360</v>
      </c>
      <c r="B196" t="s">
        <v>359</v>
      </c>
      <c r="C196" t="s">
        <v>533</v>
      </c>
      <c r="D196" t="s">
        <v>579</v>
      </c>
      <c r="E196" t="s">
        <v>580</v>
      </c>
      <c r="F196" t="s">
        <v>580</v>
      </c>
      <c r="G196" t="s">
        <v>580</v>
      </c>
      <c r="H196" t="s">
        <v>581</v>
      </c>
      <c r="I196" t="s">
        <v>580</v>
      </c>
      <c r="J196" t="s">
        <v>538</v>
      </c>
      <c r="K196" t="s">
        <v>539</v>
      </c>
      <c r="L196" t="s">
        <v>538</v>
      </c>
      <c r="M196" t="s">
        <v>539</v>
      </c>
    </row>
    <row r="197" spans="1:13" x14ac:dyDescent="0.55000000000000004">
      <c r="A197" t="s">
        <v>358</v>
      </c>
      <c r="B197" t="s">
        <v>357</v>
      </c>
      <c r="C197" t="s">
        <v>546</v>
      </c>
      <c r="D197" t="s">
        <v>547</v>
      </c>
      <c r="E197" t="s">
        <v>548</v>
      </c>
      <c r="F197" t="s">
        <v>624</v>
      </c>
      <c r="G197" t="s">
        <v>624</v>
      </c>
      <c r="H197" t="s">
        <v>611</v>
      </c>
      <c r="I197" t="s">
        <v>614</v>
      </c>
      <c r="J197" t="s">
        <v>611</v>
      </c>
      <c r="K197" t="s">
        <v>612</v>
      </c>
      <c r="L197" t="s">
        <v>553</v>
      </c>
      <c r="M197" t="s">
        <v>554</v>
      </c>
    </row>
    <row r="198" spans="1:13" x14ac:dyDescent="0.55000000000000004">
      <c r="A198" t="s">
        <v>374</v>
      </c>
      <c r="B198" t="s">
        <v>373</v>
      </c>
      <c r="C198" t="s">
        <v>525</v>
      </c>
      <c r="D198" t="s">
        <v>526</v>
      </c>
      <c r="E198" t="s">
        <v>527</v>
      </c>
      <c r="F198" t="s">
        <v>528</v>
      </c>
      <c r="G198" t="s">
        <v>528</v>
      </c>
      <c r="H198" t="s">
        <v>529</v>
      </c>
      <c r="I198" t="s">
        <v>530</v>
      </c>
      <c r="J198" t="s">
        <v>531</v>
      </c>
      <c r="K198" t="s">
        <v>532</v>
      </c>
      <c r="L198" t="s">
        <v>531</v>
      </c>
      <c r="M198" t="s">
        <v>532</v>
      </c>
    </row>
    <row r="199" spans="1:13" x14ac:dyDescent="0.55000000000000004">
      <c r="A199" t="s">
        <v>366</v>
      </c>
      <c r="B199" t="s">
        <v>365</v>
      </c>
      <c r="C199" t="s">
        <v>562</v>
      </c>
      <c r="D199" t="s">
        <v>589</v>
      </c>
      <c r="E199" t="s">
        <v>590</v>
      </c>
      <c r="F199" t="s">
        <v>565</v>
      </c>
      <c r="G199" t="s">
        <v>565</v>
      </c>
      <c r="H199" t="s">
        <v>591</v>
      </c>
      <c r="I199" t="s">
        <v>592</v>
      </c>
      <c r="J199" t="s">
        <v>568</v>
      </c>
      <c r="K199" t="s">
        <v>569</v>
      </c>
      <c r="L199" t="s">
        <v>570</v>
      </c>
      <c r="M199" t="s">
        <v>571</v>
      </c>
    </row>
    <row r="200" spans="1:13" x14ac:dyDescent="0.55000000000000004">
      <c r="A200" t="s">
        <v>362</v>
      </c>
      <c r="B200" t="s">
        <v>361</v>
      </c>
      <c r="C200" t="s">
        <v>540</v>
      </c>
      <c r="D200" t="s">
        <v>541</v>
      </c>
      <c r="E200" t="s">
        <v>542</v>
      </c>
      <c r="F200" t="s">
        <v>543</v>
      </c>
      <c r="G200" t="s">
        <v>543</v>
      </c>
      <c r="H200" t="s">
        <v>630</v>
      </c>
      <c r="I200" t="s">
        <v>631</v>
      </c>
      <c r="J200" t="s">
        <v>544</v>
      </c>
      <c r="K200" t="s">
        <v>545</v>
      </c>
      <c r="L200" t="s">
        <v>538</v>
      </c>
      <c r="M200" t="s">
        <v>539</v>
      </c>
    </row>
    <row r="201" spans="1:13" x14ac:dyDescent="0.55000000000000004">
      <c r="A201" t="s">
        <v>704</v>
      </c>
      <c r="B201" t="s">
        <v>705</v>
      </c>
      <c r="C201" t="s">
        <v>546</v>
      </c>
      <c r="D201" t="s">
        <v>563</v>
      </c>
      <c r="E201" t="s">
        <v>564</v>
      </c>
      <c r="F201" t="s">
        <v>565</v>
      </c>
      <c r="G201" t="s">
        <v>565</v>
      </c>
      <c r="H201" t="s">
        <v>566</v>
      </c>
      <c r="I201" t="s">
        <v>567</v>
      </c>
      <c r="J201" t="s">
        <v>577</v>
      </c>
      <c r="K201" t="s">
        <v>578</v>
      </c>
      <c r="L201" t="s">
        <v>570</v>
      </c>
      <c r="M201" t="s">
        <v>571</v>
      </c>
    </row>
    <row r="202" spans="1:13" x14ac:dyDescent="0.55000000000000004">
      <c r="A202" t="s">
        <v>372</v>
      </c>
      <c r="B202" t="s">
        <v>371</v>
      </c>
      <c r="C202" t="s">
        <v>562</v>
      </c>
      <c r="D202" t="s">
        <v>563</v>
      </c>
      <c r="E202" t="s">
        <v>564</v>
      </c>
      <c r="F202" t="s">
        <v>565</v>
      </c>
      <c r="G202" t="s">
        <v>565</v>
      </c>
      <c r="H202" t="s">
        <v>566</v>
      </c>
      <c r="I202" t="s">
        <v>567</v>
      </c>
      <c r="J202" t="s">
        <v>568</v>
      </c>
      <c r="K202" t="s">
        <v>569</v>
      </c>
      <c r="L202" t="s">
        <v>570</v>
      </c>
      <c r="M202" t="s">
        <v>571</v>
      </c>
    </row>
    <row r="203" spans="1:13" x14ac:dyDescent="0.55000000000000004">
      <c r="A203" t="s">
        <v>370</v>
      </c>
      <c r="B203" t="s">
        <v>369</v>
      </c>
      <c r="C203" t="s">
        <v>533</v>
      </c>
      <c r="D203" t="s">
        <v>555</v>
      </c>
      <c r="E203" t="s">
        <v>556</v>
      </c>
      <c r="F203" t="s">
        <v>593</v>
      </c>
      <c r="G203" t="s">
        <v>593</v>
      </c>
      <c r="H203" t="s">
        <v>594</v>
      </c>
      <c r="I203" t="s">
        <v>595</v>
      </c>
      <c r="J203" t="s">
        <v>560</v>
      </c>
      <c r="K203" t="s">
        <v>561</v>
      </c>
      <c r="L203" t="s">
        <v>560</v>
      </c>
      <c r="M203" t="s">
        <v>561</v>
      </c>
    </row>
    <row r="204" spans="1:13" x14ac:dyDescent="0.55000000000000004">
      <c r="A204" t="s">
        <v>316</v>
      </c>
      <c r="B204" t="s">
        <v>315</v>
      </c>
      <c r="C204" t="s">
        <v>533</v>
      </c>
      <c r="D204" t="s">
        <v>555</v>
      </c>
      <c r="E204" t="s">
        <v>556</v>
      </c>
      <c r="F204" t="s">
        <v>593</v>
      </c>
      <c r="G204" t="s">
        <v>593</v>
      </c>
      <c r="H204" t="s">
        <v>594</v>
      </c>
      <c r="I204" t="s">
        <v>595</v>
      </c>
      <c r="J204" t="s">
        <v>560</v>
      </c>
      <c r="K204" t="s">
        <v>561</v>
      </c>
      <c r="L204" t="s">
        <v>560</v>
      </c>
      <c r="M204" t="s">
        <v>561</v>
      </c>
    </row>
    <row r="205" spans="1:13" x14ac:dyDescent="0.55000000000000004">
      <c r="A205" t="s">
        <v>376</v>
      </c>
      <c r="B205" t="s">
        <v>375</v>
      </c>
      <c r="C205" t="s">
        <v>533</v>
      </c>
      <c r="D205" t="s">
        <v>534</v>
      </c>
      <c r="E205" t="s">
        <v>535</v>
      </c>
      <c r="F205" t="s">
        <v>536</v>
      </c>
      <c r="G205" t="s">
        <v>536</v>
      </c>
      <c r="H205" t="s">
        <v>505</v>
      </c>
      <c r="I205" t="s">
        <v>537</v>
      </c>
      <c r="J205" t="s">
        <v>538</v>
      </c>
      <c r="K205" t="s">
        <v>539</v>
      </c>
      <c r="L205" t="s">
        <v>538</v>
      </c>
      <c r="M205" t="s">
        <v>539</v>
      </c>
    </row>
    <row r="206" spans="1:13" x14ac:dyDescent="0.55000000000000004">
      <c r="A206" t="s">
        <v>378</v>
      </c>
      <c r="B206" t="s">
        <v>377</v>
      </c>
      <c r="C206" t="s">
        <v>546</v>
      </c>
      <c r="D206" t="s">
        <v>378</v>
      </c>
      <c r="E206" t="s">
        <v>377</v>
      </c>
      <c r="F206" t="s">
        <v>549</v>
      </c>
      <c r="G206" t="s">
        <v>549</v>
      </c>
      <c r="H206" t="s">
        <v>378</v>
      </c>
      <c r="I206" t="s">
        <v>377</v>
      </c>
      <c r="J206" t="s">
        <v>611</v>
      </c>
      <c r="K206" t="s">
        <v>612</v>
      </c>
      <c r="L206" t="s">
        <v>553</v>
      </c>
      <c r="M206" t="s">
        <v>554</v>
      </c>
    </row>
    <row r="207" spans="1:13" x14ac:dyDescent="0.55000000000000004">
      <c r="A207" t="s">
        <v>706</v>
      </c>
      <c r="B207" t="s">
        <v>707</v>
      </c>
      <c r="C207" t="s">
        <v>562</v>
      </c>
      <c r="D207" t="s">
        <v>563</v>
      </c>
      <c r="E207" t="s">
        <v>564</v>
      </c>
      <c r="F207" t="s">
        <v>565</v>
      </c>
      <c r="G207" t="s">
        <v>565</v>
      </c>
      <c r="H207" t="s">
        <v>566</v>
      </c>
      <c r="I207" t="s">
        <v>567</v>
      </c>
      <c r="J207" t="s">
        <v>568</v>
      </c>
      <c r="K207" t="s">
        <v>569</v>
      </c>
      <c r="L207" t="s">
        <v>570</v>
      </c>
      <c r="M207" t="s">
        <v>571</v>
      </c>
    </row>
    <row r="208" spans="1:13" x14ac:dyDescent="0.55000000000000004">
      <c r="A208" t="s">
        <v>380</v>
      </c>
      <c r="B208" t="s">
        <v>379</v>
      </c>
      <c r="C208" t="s">
        <v>540</v>
      </c>
      <c r="D208" t="s">
        <v>541</v>
      </c>
      <c r="E208" t="s">
        <v>542</v>
      </c>
      <c r="F208" t="s">
        <v>543</v>
      </c>
      <c r="G208" t="s">
        <v>543</v>
      </c>
      <c r="H208" t="s">
        <v>630</v>
      </c>
      <c r="I208" t="s">
        <v>631</v>
      </c>
      <c r="J208" t="s">
        <v>544</v>
      </c>
      <c r="K208" t="s">
        <v>545</v>
      </c>
      <c r="L208" t="s">
        <v>538</v>
      </c>
      <c r="M208" t="s">
        <v>539</v>
      </c>
    </row>
    <row r="209" spans="1:13" x14ac:dyDescent="0.55000000000000004">
      <c r="A209" t="s">
        <v>364</v>
      </c>
      <c r="B209" t="s">
        <v>708</v>
      </c>
      <c r="C209" t="s">
        <v>533</v>
      </c>
      <c r="D209" t="s">
        <v>555</v>
      </c>
      <c r="E209" t="s">
        <v>556</v>
      </c>
      <c r="F209" t="s">
        <v>557</v>
      </c>
      <c r="G209" t="s">
        <v>557</v>
      </c>
      <c r="H209" t="s">
        <v>558</v>
      </c>
      <c r="I209" t="s">
        <v>559</v>
      </c>
      <c r="J209" t="s">
        <v>560</v>
      </c>
      <c r="K209" t="s">
        <v>561</v>
      </c>
      <c r="L209" t="s">
        <v>560</v>
      </c>
      <c r="M209" t="s">
        <v>561</v>
      </c>
    </row>
    <row r="210" spans="1:13" x14ac:dyDescent="0.55000000000000004">
      <c r="A210" t="s">
        <v>382</v>
      </c>
      <c r="B210" t="s">
        <v>381</v>
      </c>
      <c r="C210" t="s">
        <v>533</v>
      </c>
      <c r="D210" t="s">
        <v>555</v>
      </c>
      <c r="E210" t="s">
        <v>556</v>
      </c>
      <c r="F210" t="s">
        <v>605</v>
      </c>
      <c r="G210" t="s">
        <v>605</v>
      </c>
      <c r="H210" t="s">
        <v>606</v>
      </c>
      <c r="I210" t="s">
        <v>607</v>
      </c>
      <c r="J210" t="s">
        <v>560</v>
      </c>
      <c r="K210" t="s">
        <v>561</v>
      </c>
      <c r="L210" t="s">
        <v>560</v>
      </c>
      <c r="M210" t="s">
        <v>561</v>
      </c>
    </row>
    <row r="211" spans="1:13" x14ac:dyDescent="0.55000000000000004">
      <c r="A211" t="s">
        <v>388</v>
      </c>
      <c r="B211" t="s">
        <v>387</v>
      </c>
      <c r="C211" t="s">
        <v>546</v>
      </c>
      <c r="D211" t="s">
        <v>610</v>
      </c>
      <c r="E211" t="s">
        <v>34</v>
      </c>
      <c r="F211" t="s">
        <v>613</v>
      </c>
      <c r="G211" t="s">
        <v>613</v>
      </c>
      <c r="H211" t="s">
        <v>611</v>
      </c>
      <c r="I211" t="s">
        <v>614</v>
      </c>
      <c r="J211" t="s">
        <v>611</v>
      </c>
      <c r="K211" t="s">
        <v>612</v>
      </c>
      <c r="L211" t="s">
        <v>597</v>
      </c>
      <c r="M211" t="s">
        <v>598</v>
      </c>
    </row>
    <row r="212" spans="1:13" x14ac:dyDescent="0.55000000000000004">
      <c r="A212" t="s">
        <v>384</v>
      </c>
      <c r="B212" t="s">
        <v>383</v>
      </c>
      <c r="C212" t="s">
        <v>540</v>
      </c>
      <c r="D212" t="s">
        <v>541</v>
      </c>
      <c r="E212" t="s">
        <v>542</v>
      </c>
      <c r="F212" t="s">
        <v>543</v>
      </c>
      <c r="G212" t="s">
        <v>543</v>
      </c>
      <c r="H212" t="s">
        <v>384</v>
      </c>
      <c r="I212" t="s">
        <v>637</v>
      </c>
      <c r="J212" t="s">
        <v>544</v>
      </c>
      <c r="K212" t="s">
        <v>545</v>
      </c>
      <c r="L212" t="s">
        <v>553</v>
      </c>
      <c r="M212" t="s">
        <v>554</v>
      </c>
    </row>
    <row r="213" spans="1:13" x14ac:dyDescent="0.55000000000000004">
      <c r="A213" t="s">
        <v>390</v>
      </c>
      <c r="B213" t="s">
        <v>389</v>
      </c>
      <c r="C213" t="s">
        <v>546</v>
      </c>
      <c r="D213" t="s">
        <v>390</v>
      </c>
      <c r="E213" t="s">
        <v>390</v>
      </c>
      <c r="F213" t="s">
        <v>390</v>
      </c>
      <c r="G213" t="s">
        <v>390</v>
      </c>
      <c r="H213" t="s">
        <v>390</v>
      </c>
      <c r="I213" t="s">
        <v>390</v>
      </c>
      <c r="J213" t="s">
        <v>265</v>
      </c>
      <c r="K213" t="s">
        <v>599</v>
      </c>
      <c r="L213" t="s">
        <v>390</v>
      </c>
      <c r="M213" t="s">
        <v>697</v>
      </c>
    </row>
    <row r="214" spans="1:13" x14ac:dyDescent="0.55000000000000004">
      <c r="A214" t="s">
        <v>71</v>
      </c>
      <c r="B214" t="s">
        <v>70</v>
      </c>
      <c r="C214" t="s">
        <v>533</v>
      </c>
      <c r="D214" t="s">
        <v>555</v>
      </c>
      <c r="E214" t="s">
        <v>556</v>
      </c>
      <c r="F214" t="s">
        <v>593</v>
      </c>
      <c r="G214" t="s">
        <v>593</v>
      </c>
      <c r="H214" t="s">
        <v>594</v>
      </c>
      <c r="I214" t="s">
        <v>595</v>
      </c>
      <c r="J214" t="s">
        <v>560</v>
      </c>
      <c r="K214" t="s">
        <v>561</v>
      </c>
      <c r="L214" t="s">
        <v>560</v>
      </c>
      <c r="M214" t="s">
        <v>561</v>
      </c>
    </row>
    <row r="215" spans="1:13" x14ac:dyDescent="0.55000000000000004">
      <c r="A215" t="s">
        <v>392</v>
      </c>
      <c r="B215" t="s">
        <v>391</v>
      </c>
      <c r="C215" t="s">
        <v>525</v>
      </c>
      <c r="D215" t="s">
        <v>526</v>
      </c>
      <c r="E215" t="s">
        <v>527</v>
      </c>
      <c r="F215" t="s">
        <v>587</v>
      </c>
      <c r="G215" t="s">
        <v>587</v>
      </c>
      <c r="H215" t="s">
        <v>572</v>
      </c>
      <c r="I215" t="s">
        <v>573</v>
      </c>
      <c r="J215" t="s">
        <v>531</v>
      </c>
      <c r="K215" t="s">
        <v>532</v>
      </c>
      <c r="L215" t="s">
        <v>531</v>
      </c>
      <c r="M215" t="s">
        <v>532</v>
      </c>
    </row>
    <row r="216" spans="1:13" x14ac:dyDescent="0.55000000000000004">
      <c r="A216" t="s">
        <v>394</v>
      </c>
      <c r="B216" t="s">
        <v>393</v>
      </c>
      <c r="C216" t="s">
        <v>540</v>
      </c>
      <c r="D216" t="s">
        <v>541</v>
      </c>
      <c r="E216" t="s">
        <v>542</v>
      </c>
      <c r="F216" t="s">
        <v>543</v>
      </c>
      <c r="G216" t="s">
        <v>543</v>
      </c>
      <c r="H216" t="s">
        <v>630</v>
      </c>
      <c r="I216" t="s">
        <v>631</v>
      </c>
      <c r="J216" t="s">
        <v>544</v>
      </c>
      <c r="K216" t="s">
        <v>545</v>
      </c>
      <c r="L216" t="s">
        <v>538</v>
      </c>
      <c r="M216" t="s">
        <v>539</v>
      </c>
    </row>
    <row r="217" spans="1:13" x14ac:dyDescent="0.55000000000000004">
      <c r="A217" t="s">
        <v>348</v>
      </c>
      <c r="B217" t="s">
        <v>709</v>
      </c>
      <c r="C217" t="s">
        <v>525</v>
      </c>
      <c r="D217" t="s">
        <v>526</v>
      </c>
      <c r="E217" t="s">
        <v>527</v>
      </c>
      <c r="F217" t="s">
        <v>528</v>
      </c>
      <c r="G217" t="s">
        <v>528</v>
      </c>
      <c r="H217" t="s">
        <v>529</v>
      </c>
      <c r="I217" t="s">
        <v>530</v>
      </c>
      <c r="J217" t="s">
        <v>531</v>
      </c>
      <c r="K217" t="s">
        <v>532</v>
      </c>
      <c r="L217" t="s">
        <v>531</v>
      </c>
      <c r="M217" t="s">
        <v>532</v>
      </c>
    </row>
    <row r="218" spans="1:13" x14ac:dyDescent="0.55000000000000004">
      <c r="A218" t="s">
        <v>398</v>
      </c>
      <c r="B218" t="s">
        <v>710</v>
      </c>
      <c r="C218" t="s">
        <v>525</v>
      </c>
      <c r="D218" t="s">
        <v>526</v>
      </c>
      <c r="E218" t="s">
        <v>527</v>
      </c>
      <c r="F218" t="s">
        <v>618</v>
      </c>
      <c r="G218" t="s">
        <v>618</v>
      </c>
      <c r="H218" t="s">
        <v>572</v>
      </c>
      <c r="I218" t="s">
        <v>573</v>
      </c>
      <c r="J218" t="s">
        <v>531</v>
      </c>
      <c r="K218" t="s">
        <v>532</v>
      </c>
      <c r="L218" t="s">
        <v>531</v>
      </c>
      <c r="M218" t="s">
        <v>532</v>
      </c>
    </row>
    <row r="219" spans="1:13" x14ac:dyDescent="0.55000000000000004">
      <c r="A219" t="s">
        <v>711</v>
      </c>
      <c r="B219" t="s">
        <v>712</v>
      </c>
      <c r="C219" t="s">
        <v>546</v>
      </c>
      <c r="D219" t="s">
        <v>526</v>
      </c>
      <c r="E219" t="s">
        <v>527</v>
      </c>
      <c r="F219" t="s">
        <v>613</v>
      </c>
      <c r="G219" t="s">
        <v>613</v>
      </c>
      <c r="H219" t="s">
        <v>529</v>
      </c>
      <c r="I219" t="s">
        <v>530</v>
      </c>
      <c r="J219" t="s">
        <v>611</v>
      </c>
      <c r="K219" t="s">
        <v>612</v>
      </c>
      <c r="L219" t="s">
        <v>531</v>
      </c>
      <c r="M219" t="s">
        <v>532</v>
      </c>
    </row>
    <row r="220" spans="1:13" x14ac:dyDescent="0.55000000000000004">
      <c r="A220" t="s">
        <v>400</v>
      </c>
      <c r="B220" t="s">
        <v>713</v>
      </c>
      <c r="C220" t="s">
        <v>562</v>
      </c>
      <c r="D220" t="s">
        <v>589</v>
      </c>
      <c r="E220" t="s">
        <v>590</v>
      </c>
      <c r="F220" t="s">
        <v>565</v>
      </c>
      <c r="G220" t="s">
        <v>565</v>
      </c>
      <c r="H220" t="s">
        <v>591</v>
      </c>
      <c r="I220" t="s">
        <v>592</v>
      </c>
      <c r="J220" t="s">
        <v>600</v>
      </c>
      <c r="K220" t="s">
        <v>601</v>
      </c>
      <c r="L220" t="s">
        <v>570</v>
      </c>
      <c r="M220" t="s">
        <v>571</v>
      </c>
    </row>
    <row r="221" spans="1:13" x14ac:dyDescent="0.55000000000000004">
      <c r="A221" t="s">
        <v>402</v>
      </c>
      <c r="B221" t="s">
        <v>714</v>
      </c>
      <c r="C221" t="s">
        <v>546</v>
      </c>
      <c r="D221" t="s">
        <v>526</v>
      </c>
      <c r="E221" t="s">
        <v>527</v>
      </c>
      <c r="F221" t="s">
        <v>390</v>
      </c>
      <c r="G221" t="s">
        <v>390</v>
      </c>
      <c r="H221" t="s">
        <v>529</v>
      </c>
      <c r="I221" t="s">
        <v>530</v>
      </c>
      <c r="J221" t="s">
        <v>265</v>
      </c>
      <c r="K221" t="s">
        <v>599</v>
      </c>
      <c r="L221" t="s">
        <v>531</v>
      </c>
      <c r="M221" t="s">
        <v>532</v>
      </c>
    </row>
    <row r="222" spans="1:13" x14ac:dyDescent="0.55000000000000004">
      <c r="A222" t="s">
        <v>265</v>
      </c>
      <c r="B222" t="s">
        <v>264</v>
      </c>
      <c r="C222" t="s">
        <v>533</v>
      </c>
      <c r="D222" t="s">
        <v>555</v>
      </c>
      <c r="E222" t="s">
        <v>556</v>
      </c>
      <c r="F222" t="s">
        <v>557</v>
      </c>
      <c r="G222" t="s">
        <v>557</v>
      </c>
      <c r="H222" t="s">
        <v>558</v>
      </c>
      <c r="I222" t="s">
        <v>559</v>
      </c>
      <c r="J222" t="s">
        <v>560</v>
      </c>
      <c r="K222" t="s">
        <v>561</v>
      </c>
      <c r="L222" t="s">
        <v>560</v>
      </c>
      <c r="M222" t="s">
        <v>561</v>
      </c>
    </row>
    <row r="223" spans="1:13" x14ac:dyDescent="0.55000000000000004">
      <c r="A223" t="s">
        <v>715</v>
      </c>
      <c r="B223" t="s">
        <v>716</v>
      </c>
      <c r="C223" t="s">
        <v>546</v>
      </c>
      <c r="D223" t="s">
        <v>563</v>
      </c>
      <c r="E223" t="s">
        <v>564</v>
      </c>
      <c r="F223" t="s">
        <v>613</v>
      </c>
      <c r="G223" t="s">
        <v>613</v>
      </c>
      <c r="H223" t="s">
        <v>566</v>
      </c>
      <c r="I223" t="s">
        <v>567</v>
      </c>
      <c r="J223" t="s">
        <v>611</v>
      </c>
      <c r="K223" t="s">
        <v>612</v>
      </c>
      <c r="L223" t="s">
        <v>570</v>
      </c>
      <c r="M223" t="s">
        <v>571</v>
      </c>
    </row>
    <row r="224" spans="1:13" x14ac:dyDescent="0.55000000000000004">
      <c r="A224" t="s">
        <v>314</v>
      </c>
      <c r="B224" t="s">
        <v>313</v>
      </c>
      <c r="C224" t="s">
        <v>562</v>
      </c>
      <c r="D224" t="s">
        <v>563</v>
      </c>
      <c r="E224" t="s">
        <v>564</v>
      </c>
      <c r="F224" t="s">
        <v>565</v>
      </c>
      <c r="G224" t="s">
        <v>565</v>
      </c>
      <c r="H224" t="s">
        <v>566</v>
      </c>
      <c r="I224" t="s">
        <v>567</v>
      </c>
      <c r="J224" t="s">
        <v>568</v>
      </c>
      <c r="K224" t="s">
        <v>569</v>
      </c>
      <c r="L224" t="s">
        <v>570</v>
      </c>
      <c r="M224" t="s">
        <v>571</v>
      </c>
    </row>
    <row r="225" spans="1:13" x14ac:dyDescent="0.55000000000000004">
      <c r="A225" t="s">
        <v>354</v>
      </c>
      <c r="B225" t="s">
        <v>353</v>
      </c>
      <c r="C225" t="s">
        <v>533</v>
      </c>
      <c r="D225" t="s">
        <v>555</v>
      </c>
      <c r="E225" t="s">
        <v>556</v>
      </c>
      <c r="F225" t="s">
        <v>557</v>
      </c>
      <c r="G225" t="s">
        <v>557</v>
      </c>
      <c r="H225" t="s">
        <v>558</v>
      </c>
      <c r="I225" t="s">
        <v>559</v>
      </c>
      <c r="J225" t="s">
        <v>560</v>
      </c>
      <c r="K225" t="s">
        <v>561</v>
      </c>
      <c r="L225" t="s">
        <v>560</v>
      </c>
      <c r="M225" t="s">
        <v>561</v>
      </c>
    </row>
    <row r="226" spans="1:13" x14ac:dyDescent="0.55000000000000004">
      <c r="A226" t="s">
        <v>406</v>
      </c>
      <c r="B226" t="s">
        <v>717</v>
      </c>
      <c r="C226" t="s">
        <v>533</v>
      </c>
      <c r="D226" t="s">
        <v>579</v>
      </c>
      <c r="E226" t="s">
        <v>580</v>
      </c>
      <c r="F226" t="s">
        <v>580</v>
      </c>
      <c r="G226" t="s">
        <v>580</v>
      </c>
      <c r="H226" t="s">
        <v>581</v>
      </c>
      <c r="I226" t="s">
        <v>580</v>
      </c>
      <c r="J226" t="s">
        <v>538</v>
      </c>
      <c r="K226" t="s">
        <v>539</v>
      </c>
      <c r="L226" t="s">
        <v>538</v>
      </c>
      <c r="M226" t="s">
        <v>539</v>
      </c>
    </row>
    <row r="227" spans="1:13" x14ac:dyDescent="0.55000000000000004">
      <c r="A227" t="s">
        <v>408</v>
      </c>
      <c r="B227" t="s">
        <v>407</v>
      </c>
      <c r="C227" t="s">
        <v>533</v>
      </c>
      <c r="D227" t="s">
        <v>555</v>
      </c>
      <c r="E227" t="s">
        <v>556</v>
      </c>
      <c r="F227" t="s">
        <v>557</v>
      </c>
      <c r="G227" t="s">
        <v>557</v>
      </c>
      <c r="H227" t="s">
        <v>558</v>
      </c>
      <c r="I227" t="s">
        <v>559</v>
      </c>
      <c r="J227" t="s">
        <v>560</v>
      </c>
      <c r="K227" t="s">
        <v>561</v>
      </c>
      <c r="L227" t="s">
        <v>560</v>
      </c>
      <c r="M227" t="s">
        <v>561</v>
      </c>
    </row>
    <row r="228" spans="1:13" x14ac:dyDescent="0.55000000000000004">
      <c r="A228" t="s">
        <v>410</v>
      </c>
      <c r="B228" t="s">
        <v>409</v>
      </c>
      <c r="C228" t="s">
        <v>533</v>
      </c>
      <c r="D228" t="s">
        <v>555</v>
      </c>
      <c r="E228" t="s">
        <v>556</v>
      </c>
      <c r="F228" t="s">
        <v>557</v>
      </c>
      <c r="G228" t="s">
        <v>557</v>
      </c>
      <c r="H228" t="s">
        <v>558</v>
      </c>
      <c r="I228" t="s">
        <v>559</v>
      </c>
      <c r="J228" t="s">
        <v>560</v>
      </c>
      <c r="K228" t="s">
        <v>561</v>
      </c>
      <c r="L228" t="s">
        <v>560</v>
      </c>
      <c r="M228" t="s">
        <v>561</v>
      </c>
    </row>
    <row r="229" spans="1:13" x14ac:dyDescent="0.55000000000000004">
      <c r="A229" t="s">
        <v>183</v>
      </c>
      <c r="B229" t="s">
        <v>182</v>
      </c>
      <c r="C229" t="s">
        <v>562</v>
      </c>
      <c r="D229" t="s">
        <v>589</v>
      </c>
      <c r="E229" t="s">
        <v>590</v>
      </c>
      <c r="F229" t="s">
        <v>182</v>
      </c>
      <c r="G229" t="s">
        <v>182</v>
      </c>
      <c r="H229" t="s">
        <v>692</v>
      </c>
      <c r="I229" t="s">
        <v>182</v>
      </c>
      <c r="J229" t="s">
        <v>568</v>
      </c>
      <c r="K229" t="s">
        <v>569</v>
      </c>
      <c r="L229" t="s">
        <v>570</v>
      </c>
      <c r="M229" t="s">
        <v>571</v>
      </c>
    </row>
    <row r="230" spans="1:13" x14ac:dyDescent="0.55000000000000004">
      <c r="A230" t="s">
        <v>718</v>
      </c>
      <c r="B230" t="s">
        <v>719</v>
      </c>
      <c r="C230" t="s">
        <v>525</v>
      </c>
      <c r="D230" t="s">
        <v>526</v>
      </c>
      <c r="E230" t="s">
        <v>527</v>
      </c>
      <c r="F230" t="s">
        <v>528</v>
      </c>
      <c r="G230" t="s">
        <v>528</v>
      </c>
      <c r="H230" t="s">
        <v>529</v>
      </c>
      <c r="I230" t="s">
        <v>530</v>
      </c>
      <c r="J230" t="s">
        <v>531</v>
      </c>
      <c r="K230" t="s">
        <v>532</v>
      </c>
      <c r="L230" t="s">
        <v>531</v>
      </c>
      <c r="M230" t="s">
        <v>532</v>
      </c>
    </row>
    <row r="231" spans="1:13" x14ac:dyDescent="0.55000000000000004">
      <c r="A231" t="s">
        <v>271</v>
      </c>
      <c r="B231" t="s">
        <v>270</v>
      </c>
      <c r="C231" t="s">
        <v>525</v>
      </c>
      <c r="D231" t="s">
        <v>526</v>
      </c>
      <c r="E231" t="s">
        <v>527</v>
      </c>
      <c r="F231" t="s">
        <v>528</v>
      </c>
      <c r="G231" t="s">
        <v>528</v>
      </c>
      <c r="H231" t="s">
        <v>529</v>
      </c>
      <c r="I231" t="s">
        <v>530</v>
      </c>
      <c r="J231" t="s">
        <v>531</v>
      </c>
      <c r="K231" t="s">
        <v>532</v>
      </c>
    </row>
    <row r="232" spans="1:13" x14ac:dyDescent="0.55000000000000004">
      <c r="A232" t="s">
        <v>386</v>
      </c>
      <c r="B232" t="s">
        <v>385</v>
      </c>
      <c r="C232" t="s">
        <v>533</v>
      </c>
      <c r="D232" t="s">
        <v>579</v>
      </c>
      <c r="E232" t="s">
        <v>580</v>
      </c>
      <c r="F232" t="s">
        <v>580</v>
      </c>
      <c r="G232" t="s">
        <v>580</v>
      </c>
      <c r="H232" t="s">
        <v>581</v>
      </c>
      <c r="I232" t="s">
        <v>580</v>
      </c>
      <c r="J232" t="s">
        <v>538</v>
      </c>
      <c r="K232" t="s">
        <v>539</v>
      </c>
      <c r="L232" t="s">
        <v>538</v>
      </c>
      <c r="M232" t="s">
        <v>539</v>
      </c>
    </row>
    <row r="233" spans="1:13" x14ac:dyDescent="0.55000000000000004">
      <c r="A233" t="s">
        <v>720</v>
      </c>
      <c r="B233" t="s">
        <v>367</v>
      </c>
      <c r="C233" t="s">
        <v>562</v>
      </c>
      <c r="D233" t="s">
        <v>589</v>
      </c>
      <c r="E233" t="s">
        <v>590</v>
      </c>
      <c r="F233" t="s">
        <v>565</v>
      </c>
      <c r="G233" t="s">
        <v>565</v>
      </c>
      <c r="H233" t="s">
        <v>591</v>
      </c>
      <c r="I233" t="s">
        <v>592</v>
      </c>
      <c r="J233" t="s">
        <v>568</v>
      </c>
      <c r="K233" t="s">
        <v>569</v>
      </c>
      <c r="L233" t="s">
        <v>570</v>
      </c>
      <c r="M233" t="s">
        <v>571</v>
      </c>
    </row>
    <row r="234" spans="1:13" x14ac:dyDescent="0.55000000000000004">
      <c r="A234" t="s">
        <v>721</v>
      </c>
      <c r="B234" t="s">
        <v>722</v>
      </c>
      <c r="C234" t="s">
        <v>546</v>
      </c>
      <c r="D234" t="s">
        <v>563</v>
      </c>
      <c r="E234" t="s">
        <v>564</v>
      </c>
      <c r="F234" t="s">
        <v>565</v>
      </c>
      <c r="G234" t="s">
        <v>565</v>
      </c>
      <c r="H234" t="s">
        <v>566</v>
      </c>
      <c r="I234" t="s">
        <v>567</v>
      </c>
      <c r="J234" t="s">
        <v>611</v>
      </c>
      <c r="K234" t="s">
        <v>612</v>
      </c>
      <c r="L234" t="s">
        <v>570</v>
      </c>
      <c r="M234" t="s">
        <v>571</v>
      </c>
    </row>
    <row r="235" spans="1:13" x14ac:dyDescent="0.55000000000000004">
      <c r="A235" t="s">
        <v>723</v>
      </c>
      <c r="B235" t="s">
        <v>724</v>
      </c>
      <c r="C235" t="s">
        <v>562</v>
      </c>
      <c r="D235" t="s">
        <v>563</v>
      </c>
      <c r="E235" t="s">
        <v>564</v>
      </c>
      <c r="F235" t="s">
        <v>565</v>
      </c>
      <c r="G235" t="s">
        <v>565</v>
      </c>
      <c r="H235" t="s">
        <v>566</v>
      </c>
      <c r="I235" t="s">
        <v>567</v>
      </c>
      <c r="J235" t="s">
        <v>568</v>
      </c>
      <c r="K235" t="s">
        <v>569</v>
      </c>
      <c r="L235" t="s">
        <v>570</v>
      </c>
      <c r="M235" t="s">
        <v>571</v>
      </c>
    </row>
    <row r="236" spans="1:13" x14ac:dyDescent="0.55000000000000004">
      <c r="A236" t="s">
        <v>725</v>
      </c>
      <c r="B236" t="s">
        <v>726</v>
      </c>
      <c r="C236" t="s">
        <v>562</v>
      </c>
      <c r="D236" t="s">
        <v>563</v>
      </c>
      <c r="E236" t="s">
        <v>564</v>
      </c>
      <c r="F236" t="s">
        <v>565</v>
      </c>
      <c r="G236" t="s">
        <v>565</v>
      </c>
      <c r="H236" t="s">
        <v>566</v>
      </c>
      <c r="I236" t="s">
        <v>567</v>
      </c>
      <c r="J236" t="s">
        <v>568</v>
      </c>
      <c r="K236" t="s">
        <v>569</v>
      </c>
      <c r="L236" t="s">
        <v>570</v>
      </c>
      <c r="M236" t="s">
        <v>571</v>
      </c>
    </row>
    <row r="237" spans="1:13" x14ac:dyDescent="0.55000000000000004">
      <c r="A237" t="s">
        <v>727</v>
      </c>
      <c r="B237" t="s">
        <v>728</v>
      </c>
      <c r="C237" t="s">
        <v>546</v>
      </c>
      <c r="D237" t="s">
        <v>526</v>
      </c>
      <c r="E237" t="s">
        <v>527</v>
      </c>
      <c r="F237" t="s">
        <v>613</v>
      </c>
      <c r="G237" t="s">
        <v>613</v>
      </c>
      <c r="H237" t="s">
        <v>390</v>
      </c>
      <c r="I237" t="s">
        <v>390</v>
      </c>
      <c r="J237" t="s">
        <v>611</v>
      </c>
      <c r="K237" t="s">
        <v>612</v>
      </c>
      <c r="L237" t="s">
        <v>553</v>
      </c>
      <c r="M237" t="s">
        <v>554</v>
      </c>
    </row>
    <row r="238" spans="1:13" x14ac:dyDescent="0.55000000000000004">
      <c r="A238" t="s">
        <v>729</v>
      </c>
      <c r="B238" t="s">
        <v>730</v>
      </c>
      <c r="C238" t="s">
        <v>546</v>
      </c>
      <c r="D238" t="s">
        <v>555</v>
      </c>
      <c r="E238" t="s">
        <v>556</v>
      </c>
      <c r="F238" t="s">
        <v>613</v>
      </c>
      <c r="G238" t="s">
        <v>613</v>
      </c>
      <c r="H238" t="s">
        <v>594</v>
      </c>
      <c r="I238" t="s">
        <v>595</v>
      </c>
      <c r="J238" t="s">
        <v>611</v>
      </c>
      <c r="K238" t="s">
        <v>612</v>
      </c>
      <c r="L238" t="s">
        <v>560</v>
      </c>
      <c r="M238" t="s">
        <v>561</v>
      </c>
    </row>
    <row r="239" spans="1:13" x14ac:dyDescent="0.55000000000000004">
      <c r="A239" t="s">
        <v>731</v>
      </c>
      <c r="B239" t="s">
        <v>732</v>
      </c>
      <c r="C239" t="s">
        <v>546</v>
      </c>
      <c r="D239" t="s">
        <v>547</v>
      </c>
      <c r="E239" t="s">
        <v>548</v>
      </c>
      <c r="F239" t="s">
        <v>613</v>
      </c>
      <c r="G239" t="s">
        <v>613</v>
      </c>
      <c r="H239" t="s">
        <v>611</v>
      </c>
      <c r="I239" t="s">
        <v>614</v>
      </c>
      <c r="J239" t="s">
        <v>611</v>
      </c>
      <c r="K239" t="s">
        <v>612</v>
      </c>
      <c r="L239" t="s">
        <v>553</v>
      </c>
      <c r="M239" t="s">
        <v>554</v>
      </c>
    </row>
    <row r="240" spans="1:13" x14ac:dyDescent="0.55000000000000004">
      <c r="A240" t="s">
        <v>733</v>
      </c>
      <c r="B240" t="s">
        <v>734</v>
      </c>
      <c r="C240" t="s">
        <v>525</v>
      </c>
      <c r="D240" t="s">
        <v>526</v>
      </c>
      <c r="E240" t="s">
        <v>527</v>
      </c>
      <c r="F240" t="s">
        <v>613</v>
      </c>
      <c r="G240" t="s">
        <v>613</v>
      </c>
      <c r="H240" t="s">
        <v>529</v>
      </c>
      <c r="I240" t="s">
        <v>530</v>
      </c>
      <c r="J240" t="s">
        <v>531</v>
      </c>
      <c r="K240" t="s">
        <v>532</v>
      </c>
      <c r="L240" t="s">
        <v>531</v>
      </c>
      <c r="M240" t="s">
        <v>532</v>
      </c>
    </row>
    <row r="241" spans="1:13" x14ac:dyDescent="0.55000000000000004">
      <c r="A241" t="s">
        <v>735</v>
      </c>
      <c r="B241" t="s">
        <v>736</v>
      </c>
      <c r="C241" t="s">
        <v>533</v>
      </c>
      <c r="D241" t="s">
        <v>555</v>
      </c>
      <c r="E241" t="s">
        <v>556</v>
      </c>
      <c r="F241" t="s">
        <v>536</v>
      </c>
      <c r="G241" t="s">
        <v>536</v>
      </c>
      <c r="H241" t="s">
        <v>505</v>
      </c>
      <c r="I241" t="s">
        <v>537</v>
      </c>
      <c r="J241" t="s">
        <v>560</v>
      </c>
      <c r="K241" t="s">
        <v>561</v>
      </c>
      <c r="L241" t="s">
        <v>538</v>
      </c>
      <c r="M241" t="s">
        <v>539</v>
      </c>
    </row>
    <row r="242" spans="1:13" x14ac:dyDescent="0.55000000000000004">
      <c r="A242" t="s">
        <v>322</v>
      </c>
      <c r="B242" t="s">
        <v>321</v>
      </c>
      <c r="C242" t="s">
        <v>546</v>
      </c>
      <c r="D242" t="s">
        <v>547</v>
      </c>
      <c r="E242" t="s">
        <v>548</v>
      </c>
      <c r="F242" t="s">
        <v>549</v>
      </c>
      <c r="G242" t="s">
        <v>549</v>
      </c>
      <c r="H242" t="s">
        <v>550</v>
      </c>
      <c r="I242" t="s">
        <v>551</v>
      </c>
      <c r="J242" t="s">
        <v>485</v>
      </c>
      <c r="K242" t="s">
        <v>552</v>
      </c>
      <c r="L242" t="s">
        <v>553</v>
      </c>
      <c r="M242" t="s">
        <v>554</v>
      </c>
    </row>
    <row r="243" spans="1:13" x14ac:dyDescent="0.55000000000000004">
      <c r="A243" t="s">
        <v>737</v>
      </c>
      <c r="B243" t="s">
        <v>738</v>
      </c>
      <c r="C243" t="s">
        <v>546</v>
      </c>
    </row>
    <row r="244" spans="1:13" x14ac:dyDescent="0.55000000000000004">
      <c r="A244" t="s">
        <v>739</v>
      </c>
      <c r="B244" t="s">
        <v>740</v>
      </c>
      <c r="C244" t="s">
        <v>546</v>
      </c>
      <c r="D244" t="s">
        <v>547</v>
      </c>
      <c r="E244" t="s">
        <v>548</v>
      </c>
      <c r="F244" t="s">
        <v>613</v>
      </c>
      <c r="G244" t="s">
        <v>613</v>
      </c>
      <c r="J244" t="s">
        <v>611</v>
      </c>
      <c r="K244" t="s">
        <v>612</v>
      </c>
      <c r="L244" t="s">
        <v>553</v>
      </c>
      <c r="M244" t="s">
        <v>554</v>
      </c>
    </row>
    <row r="245" spans="1:13" x14ac:dyDescent="0.55000000000000004">
      <c r="A245" t="s">
        <v>741</v>
      </c>
      <c r="B245" t="s">
        <v>742</v>
      </c>
      <c r="C245" t="s">
        <v>546</v>
      </c>
      <c r="D245" t="s">
        <v>547</v>
      </c>
      <c r="E245" t="s">
        <v>548</v>
      </c>
      <c r="F245" t="s">
        <v>624</v>
      </c>
      <c r="G245" t="s">
        <v>624</v>
      </c>
      <c r="J245" t="s">
        <v>611</v>
      </c>
      <c r="K245" t="s">
        <v>612</v>
      </c>
      <c r="L245" t="s">
        <v>553</v>
      </c>
      <c r="M245" t="s">
        <v>554</v>
      </c>
    </row>
    <row r="246" spans="1:13" x14ac:dyDescent="0.55000000000000004">
      <c r="A246" t="s">
        <v>743</v>
      </c>
      <c r="B246" t="s">
        <v>744</v>
      </c>
      <c r="C246" t="s">
        <v>546</v>
      </c>
      <c r="D246" t="s">
        <v>526</v>
      </c>
      <c r="E246" t="s">
        <v>527</v>
      </c>
      <c r="J246" t="s">
        <v>611</v>
      </c>
      <c r="K246" t="s">
        <v>612</v>
      </c>
      <c r="L246" t="s">
        <v>553</v>
      </c>
      <c r="M246" t="s">
        <v>554</v>
      </c>
    </row>
    <row r="247" spans="1:13" x14ac:dyDescent="0.55000000000000004">
      <c r="A247" t="s">
        <v>745</v>
      </c>
      <c r="B247" t="s">
        <v>746</v>
      </c>
      <c r="C247" t="s">
        <v>546</v>
      </c>
      <c r="D247" t="s">
        <v>526</v>
      </c>
      <c r="E247" t="s">
        <v>527</v>
      </c>
      <c r="J247" t="s">
        <v>611</v>
      </c>
      <c r="K247" t="s">
        <v>612</v>
      </c>
      <c r="L247" t="s">
        <v>531</v>
      </c>
      <c r="M247" t="s">
        <v>532</v>
      </c>
    </row>
    <row r="248" spans="1:13" x14ac:dyDescent="0.55000000000000004">
      <c r="A248" t="s">
        <v>747</v>
      </c>
      <c r="B248" t="s">
        <v>748</v>
      </c>
      <c r="C248" t="s">
        <v>546</v>
      </c>
      <c r="D248" t="s">
        <v>547</v>
      </c>
      <c r="E248" t="s">
        <v>548</v>
      </c>
      <c r="J248" t="s">
        <v>611</v>
      </c>
      <c r="K248" t="s">
        <v>612</v>
      </c>
      <c r="L248" t="s">
        <v>553</v>
      </c>
      <c r="M248" t="s">
        <v>554</v>
      </c>
    </row>
    <row r="249" spans="1:13" x14ac:dyDescent="0.55000000000000004">
      <c r="A249" t="s">
        <v>749</v>
      </c>
      <c r="B249" t="s">
        <v>750</v>
      </c>
      <c r="C249" t="s">
        <v>546</v>
      </c>
      <c r="D249" t="s">
        <v>547</v>
      </c>
      <c r="E249" t="s">
        <v>548</v>
      </c>
      <c r="J249" t="s">
        <v>611</v>
      </c>
      <c r="K249" t="s">
        <v>612</v>
      </c>
      <c r="L249" t="s">
        <v>597</v>
      </c>
      <c r="M249" t="s">
        <v>598</v>
      </c>
    </row>
    <row r="250" spans="1:13" x14ac:dyDescent="0.55000000000000004">
      <c r="A250" t="s">
        <v>751</v>
      </c>
      <c r="B250" t="s">
        <v>752</v>
      </c>
      <c r="C250" t="s">
        <v>546</v>
      </c>
      <c r="D250" t="s">
        <v>526</v>
      </c>
      <c r="E250" t="s">
        <v>527</v>
      </c>
      <c r="J250" t="s">
        <v>611</v>
      </c>
      <c r="K250" t="s">
        <v>612</v>
      </c>
      <c r="L250" t="s">
        <v>553</v>
      </c>
      <c r="M250" t="s">
        <v>554</v>
      </c>
    </row>
    <row r="251" spans="1:13" x14ac:dyDescent="0.55000000000000004">
      <c r="A251" t="s">
        <v>483</v>
      </c>
      <c r="B251" t="s">
        <v>753</v>
      </c>
      <c r="C251" t="s">
        <v>562</v>
      </c>
      <c r="D251" t="s">
        <v>589</v>
      </c>
      <c r="E251" t="s">
        <v>590</v>
      </c>
      <c r="F251" t="s">
        <v>753</v>
      </c>
      <c r="G251" t="s">
        <v>753</v>
      </c>
      <c r="H251" t="s">
        <v>91</v>
      </c>
      <c r="I251" t="s">
        <v>90</v>
      </c>
      <c r="J251" t="s">
        <v>568</v>
      </c>
      <c r="K251" t="s">
        <v>569</v>
      </c>
      <c r="L251" t="s">
        <v>570</v>
      </c>
      <c r="M251" t="s">
        <v>571</v>
      </c>
    </row>
    <row r="252" spans="1:13" x14ac:dyDescent="0.55000000000000004">
      <c r="A252" t="s">
        <v>754</v>
      </c>
      <c r="L252" t="s">
        <v>531</v>
      </c>
      <c r="M252" t="s">
        <v>532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EA51F-2D1F-483F-A448-61953AAA7FF6}">
  <dimension ref="A1:O37"/>
  <sheetViews>
    <sheetView topLeftCell="A15" zoomScale="101" workbookViewId="0">
      <selection activeCell="B1" sqref="B1:M5"/>
    </sheetView>
  </sheetViews>
  <sheetFormatPr defaultRowHeight="14.4" x14ac:dyDescent="0.55000000000000004"/>
  <sheetData>
    <row r="1" spans="1:15" x14ac:dyDescent="0.55000000000000004">
      <c r="A1" s="112"/>
      <c r="B1" s="7"/>
      <c r="C1" s="5"/>
      <c r="D1" s="114" t="s">
        <v>415</v>
      </c>
      <c r="E1" s="115"/>
      <c r="F1" s="114" t="s">
        <v>416</v>
      </c>
      <c r="G1" s="115"/>
      <c r="H1" s="114" t="s">
        <v>417</v>
      </c>
      <c r="I1" s="115"/>
      <c r="J1" s="114" t="s">
        <v>418</v>
      </c>
      <c r="K1" s="115"/>
      <c r="L1" s="114" t="s">
        <v>419</v>
      </c>
      <c r="M1" s="115"/>
    </row>
    <row r="2" spans="1:15" ht="14.7" thickBot="1" x14ac:dyDescent="0.6">
      <c r="A2" s="113"/>
      <c r="B2" s="4"/>
      <c r="C2" s="6"/>
      <c r="D2" s="116"/>
      <c r="E2" s="117"/>
      <c r="F2" s="116"/>
      <c r="G2" s="117"/>
      <c r="H2" s="116"/>
      <c r="I2" s="117"/>
      <c r="J2" s="116"/>
      <c r="K2" s="117"/>
      <c r="L2" s="116"/>
      <c r="M2" s="117"/>
    </row>
    <row r="3" spans="1:15" x14ac:dyDescent="0.55000000000000004">
      <c r="A3" s="113"/>
      <c r="B3" s="7" t="s">
        <v>411</v>
      </c>
      <c r="C3" s="5" t="s">
        <v>413</v>
      </c>
      <c r="D3" s="107" t="s">
        <v>420</v>
      </c>
      <c r="E3" s="4" t="s">
        <v>421</v>
      </c>
      <c r="F3" s="107" t="s">
        <v>420</v>
      </c>
      <c r="G3" s="4" t="s">
        <v>421</v>
      </c>
      <c r="H3" s="107" t="s">
        <v>420</v>
      </c>
      <c r="I3" s="4" t="s">
        <v>421</v>
      </c>
      <c r="J3" s="107" t="s">
        <v>420</v>
      </c>
      <c r="K3" s="4" t="s">
        <v>421</v>
      </c>
      <c r="L3" s="107" t="s">
        <v>420</v>
      </c>
      <c r="M3" s="4" t="s">
        <v>421</v>
      </c>
    </row>
    <row r="4" spans="1:15" ht="21" x14ac:dyDescent="0.55000000000000004">
      <c r="A4" s="113"/>
      <c r="B4" s="4" t="s">
        <v>412</v>
      </c>
      <c r="C4" s="6" t="s">
        <v>414</v>
      </c>
      <c r="D4" s="118"/>
      <c r="E4" s="4" t="s">
        <v>422</v>
      </c>
      <c r="F4" s="118"/>
      <c r="G4" s="4" t="s">
        <v>422</v>
      </c>
      <c r="H4" s="118"/>
      <c r="I4" s="4" t="s">
        <v>422</v>
      </c>
      <c r="J4" s="118"/>
      <c r="K4" s="4" t="s">
        <v>422</v>
      </c>
      <c r="L4" s="118"/>
      <c r="M4" s="4" t="s">
        <v>422</v>
      </c>
    </row>
    <row r="5" spans="1:15" ht="14.7" thickBot="1" x14ac:dyDescent="0.6">
      <c r="A5" s="9" t="s">
        <v>390</v>
      </c>
      <c r="B5" s="8" t="s">
        <v>423</v>
      </c>
      <c r="C5" s="8" t="s">
        <v>424</v>
      </c>
      <c r="D5" s="8" t="s">
        <v>425</v>
      </c>
      <c r="E5" s="8" t="s">
        <v>425</v>
      </c>
      <c r="F5" s="8" t="s">
        <v>425</v>
      </c>
      <c r="G5" s="8" t="s">
        <v>425</v>
      </c>
      <c r="H5" s="8" t="s">
        <v>425</v>
      </c>
      <c r="I5" s="8" t="s">
        <v>425</v>
      </c>
      <c r="J5" s="8" t="s">
        <v>425</v>
      </c>
      <c r="K5" s="8" t="s">
        <v>425</v>
      </c>
      <c r="L5" s="8" t="s">
        <v>425</v>
      </c>
      <c r="M5" s="8" t="s">
        <v>425</v>
      </c>
    </row>
    <row r="6" spans="1:15" ht="14.7" thickBot="1" x14ac:dyDescent="0.6">
      <c r="A6" s="9" t="s">
        <v>197</v>
      </c>
      <c r="B6" s="8" t="s">
        <v>426</v>
      </c>
      <c r="C6" s="8" t="s">
        <v>427</v>
      </c>
      <c r="D6" s="8" t="s">
        <v>428</v>
      </c>
      <c r="E6" s="8">
        <v>10</v>
      </c>
      <c r="F6" s="8" t="s">
        <v>429</v>
      </c>
      <c r="G6" s="8">
        <v>10</v>
      </c>
      <c r="H6" s="8" t="s">
        <v>430</v>
      </c>
      <c r="I6" s="8">
        <v>10</v>
      </c>
      <c r="J6" s="8" t="s">
        <v>429</v>
      </c>
      <c r="K6" s="8">
        <v>10</v>
      </c>
      <c r="L6" s="8" t="s">
        <v>431</v>
      </c>
      <c r="M6" s="8">
        <v>10</v>
      </c>
      <c r="N6" t="str">
        <f>C6</f>
        <v>10.3</v>
      </c>
      <c r="O6">
        <f>1.02^5</f>
        <v>1.1040808032</v>
      </c>
    </row>
    <row r="7" spans="1:15" ht="14.7" thickBot="1" x14ac:dyDescent="0.6">
      <c r="A7" s="9" t="s">
        <v>432</v>
      </c>
      <c r="B7" s="8" t="s">
        <v>433</v>
      </c>
      <c r="C7" s="8" t="s">
        <v>434</v>
      </c>
      <c r="D7" s="8" t="s">
        <v>428</v>
      </c>
      <c r="E7" s="8">
        <v>20</v>
      </c>
      <c r="F7" s="8" t="s">
        <v>429</v>
      </c>
      <c r="G7" s="8">
        <v>20</v>
      </c>
      <c r="H7" s="8" t="s">
        <v>430</v>
      </c>
      <c r="I7" s="8">
        <v>20</v>
      </c>
      <c r="J7" s="8" t="s">
        <v>429</v>
      </c>
      <c r="K7" s="8">
        <v>20</v>
      </c>
      <c r="L7" s="8" t="s">
        <v>431</v>
      </c>
      <c r="M7" s="8">
        <v>20</v>
      </c>
    </row>
    <row r="8" spans="1:15" ht="14.7" thickBot="1" x14ac:dyDescent="0.6">
      <c r="A8" s="9" t="s">
        <v>435</v>
      </c>
      <c r="B8" s="8" t="s">
        <v>436</v>
      </c>
      <c r="C8" s="8" t="s">
        <v>437</v>
      </c>
      <c r="D8" s="8" t="s">
        <v>438</v>
      </c>
      <c r="E8" s="8">
        <v>40</v>
      </c>
      <c r="F8" s="8" t="s">
        <v>439</v>
      </c>
      <c r="G8" s="8">
        <v>75</v>
      </c>
      <c r="H8" s="8" t="s">
        <v>440</v>
      </c>
      <c r="I8" s="8">
        <v>20</v>
      </c>
      <c r="J8" s="8" t="s">
        <v>441</v>
      </c>
      <c r="K8" s="8">
        <v>40</v>
      </c>
      <c r="L8" s="8" t="s">
        <v>442</v>
      </c>
      <c r="M8" s="8">
        <v>40</v>
      </c>
    </row>
    <row r="9" spans="1:15" ht="14.7" thickBot="1" x14ac:dyDescent="0.6">
      <c r="A9" s="9" t="s">
        <v>443</v>
      </c>
      <c r="B9" s="8" t="s">
        <v>444</v>
      </c>
      <c r="C9" s="8" t="s">
        <v>445</v>
      </c>
      <c r="D9" s="8" t="s">
        <v>438</v>
      </c>
      <c r="E9" s="8">
        <v>40</v>
      </c>
      <c r="F9" s="8" t="s">
        <v>439</v>
      </c>
      <c r="G9" s="8">
        <v>75</v>
      </c>
      <c r="H9" s="8" t="s">
        <v>440</v>
      </c>
      <c r="I9" s="8">
        <v>20</v>
      </c>
      <c r="J9" s="8" t="s">
        <v>441</v>
      </c>
      <c r="K9" s="8">
        <v>40</v>
      </c>
      <c r="L9" s="8" t="s">
        <v>442</v>
      </c>
      <c r="M9" s="8">
        <v>40</v>
      </c>
    </row>
    <row r="10" spans="1:15" ht="14.7" thickBot="1" x14ac:dyDescent="0.6">
      <c r="A10" s="9" t="s">
        <v>309</v>
      </c>
      <c r="B10" s="8" t="s">
        <v>446</v>
      </c>
      <c r="C10" s="8" t="s">
        <v>447</v>
      </c>
      <c r="D10" s="8" t="s">
        <v>438</v>
      </c>
      <c r="E10" s="8">
        <v>40</v>
      </c>
      <c r="F10" s="8" t="s">
        <v>439</v>
      </c>
      <c r="G10" s="8">
        <v>75</v>
      </c>
      <c r="H10" s="8" t="s">
        <v>440</v>
      </c>
      <c r="I10" s="8">
        <v>20</v>
      </c>
      <c r="J10" s="8" t="s">
        <v>441</v>
      </c>
      <c r="K10" s="8">
        <v>40</v>
      </c>
      <c r="L10" s="8" t="s">
        <v>442</v>
      </c>
      <c r="M10" s="8">
        <v>40</v>
      </c>
    </row>
    <row r="11" spans="1:15" ht="14.7" thickBot="1" x14ac:dyDescent="0.6">
      <c r="A11" s="9" t="s">
        <v>448</v>
      </c>
      <c r="B11" s="8" t="s">
        <v>449</v>
      </c>
      <c r="C11" s="8" t="s">
        <v>450</v>
      </c>
      <c r="D11" s="8" t="s">
        <v>438</v>
      </c>
      <c r="E11" s="8">
        <v>40</v>
      </c>
      <c r="F11" s="8" t="s">
        <v>439</v>
      </c>
      <c r="G11" s="8">
        <v>75</v>
      </c>
      <c r="H11" s="8" t="s">
        <v>440</v>
      </c>
      <c r="I11" s="8">
        <v>20</v>
      </c>
      <c r="J11" s="8" t="s">
        <v>441</v>
      </c>
      <c r="K11" s="8">
        <v>40</v>
      </c>
      <c r="L11" s="8" t="s">
        <v>442</v>
      </c>
      <c r="M11" s="8">
        <v>40</v>
      </c>
    </row>
    <row r="12" spans="1:15" ht="14.7" thickBot="1" x14ac:dyDescent="0.6">
      <c r="A12" s="9" t="s">
        <v>451</v>
      </c>
      <c r="B12" s="8" t="s">
        <v>452</v>
      </c>
      <c r="C12" s="8" t="s">
        <v>430</v>
      </c>
      <c r="D12" s="8" t="s">
        <v>438</v>
      </c>
      <c r="E12" s="8">
        <v>40</v>
      </c>
      <c r="F12" s="8" t="s">
        <v>453</v>
      </c>
      <c r="G12" s="8">
        <v>75</v>
      </c>
      <c r="H12" s="8" t="s">
        <v>454</v>
      </c>
      <c r="I12" s="8">
        <v>20</v>
      </c>
      <c r="J12" s="8" t="s">
        <v>454</v>
      </c>
      <c r="K12" s="8">
        <v>40</v>
      </c>
      <c r="L12" s="8" t="s">
        <v>442</v>
      </c>
      <c r="M12" s="8">
        <v>40</v>
      </c>
    </row>
    <row r="13" spans="1:15" ht="14.7" thickBot="1" x14ac:dyDescent="0.6">
      <c r="A13" s="9" t="s">
        <v>91</v>
      </c>
      <c r="B13" s="8" t="s">
        <v>455</v>
      </c>
      <c r="C13" s="8" t="s">
        <v>456</v>
      </c>
      <c r="D13" s="8" t="s">
        <v>438</v>
      </c>
      <c r="E13" s="8">
        <v>40</v>
      </c>
      <c r="F13" s="8" t="s">
        <v>439</v>
      </c>
      <c r="G13" s="8">
        <v>75</v>
      </c>
      <c r="H13" s="8" t="s">
        <v>440</v>
      </c>
      <c r="I13" s="8">
        <v>20</v>
      </c>
      <c r="J13" s="8" t="s">
        <v>441</v>
      </c>
      <c r="K13" s="8">
        <v>40</v>
      </c>
      <c r="L13" s="8" t="s">
        <v>442</v>
      </c>
      <c r="M13" s="8">
        <v>40</v>
      </c>
    </row>
    <row r="14" spans="1:15" ht="14.7" thickBot="1" x14ac:dyDescent="0.6">
      <c r="A14" s="9" t="s">
        <v>181</v>
      </c>
      <c r="B14" s="8" t="s">
        <v>457</v>
      </c>
      <c r="C14" s="8" t="s">
        <v>458</v>
      </c>
      <c r="D14" s="8" t="s">
        <v>438</v>
      </c>
      <c r="E14" s="8">
        <v>40</v>
      </c>
      <c r="F14" s="8" t="s">
        <v>439</v>
      </c>
      <c r="G14" s="8">
        <v>75</v>
      </c>
      <c r="H14" s="8" t="s">
        <v>440</v>
      </c>
      <c r="I14" s="8">
        <v>20</v>
      </c>
      <c r="J14" s="8" t="s">
        <v>441</v>
      </c>
      <c r="K14" s="8">
        <v>40</v>
      </c>
      <c r="L14" s="8" t="s">
        <v>442</v>
      </c>
      <c r="M14" s="8">
        <v>40</v>
      </c>
    </row>
    <row r="15" spans="1:15" ht="14.7" thickBot="1" x14ac:dyDescent="0.6">
      <c r="A15" s="9" t="s">
        <v>459</v>
      </c>
      <c r="B15" s="8" t="s">
        <v>441</v>
      </c>
      <c r="C15" s="8" t="s">
        <v>460</v>
      </c>
      <c r="D15" s="8" t="s">
        <v>438</v>
      </c>
      <c r="E15" s="8">
        <v>90</v>
      </c>
      <c r="F15" s="8" t="s">
        <v>441</v>
      </c>
      <c r="G15" s="8">
        <v>125</v>
      </c>
      <c r="H15" s="8" t="s">
        <v>461</v>
      </c>
      <c r="I15" s="8">
        <v>70</v>
      </c>
      <c r="J15" s="8" t="s">
        <v>462</v>
      </c>
      <c r="K15" s="8">
        <v>90</v>
      </c>
      <c r="L15" s="8" t="s">
        <v>463</v>
      </c>
      <c r="M15" s="8">
        <v>90</v>
      </c>
    </row>
    <row r="16" spans="1:15" ht="14.7" thickBot="1" x14ac:dyDescent="0.6">
      <c r="A16" s="9" t="s">
        <v>464</v>
      </c>
      <c r="B16" s="8" t="s">
        <v>465</v>
      </c>
      <c r="C16" s="8" t="s">
        <v>466</v>
      </c>
      <c r="D16" s="8" t="s">
        <v>438</v>
      </c>
      <c r="E16" s="8">
        <v>10</v>
      </c>
      <c r="F16" s="8" t="s">
        <v>453</v>
      </c>
      <c r="G16" s="8">
        <v>20</v>
      </c>
      <c r="H16" s="8" t="s">
        <v>454</v>
      </c>
      <c r="I16" s="8">
        <v>20</v>
      </c>
      <c r="J16" s="8" t="s">
        <v>454</v>
      </c>
      <c r="K16" s="8">
        <v>20</v>
      </c>
      <c r="L16" s="8" t="s">
        <v>467</v>
      </c>
      <c r="M16" s="8">
        <v>20</v>
      </c>
    </row>
    <row r="17" spans="1:13" ht="14.7" thickBot="1" x14ac:dyDescent="0.6">
      <c r="A17" s="9" t="s">
        <v>468</v>
      </c>
      <c r="B17" s="8" t="s">
        <v>469</v>
      </c>
      <c r="C17" s="8" t="s">
        <v>470</v>
      </c>
      <c r="D17" s="8" t="s">
        <v>438</v>
      </c>
      <c r="E17" s="8">
        <v>90</v>
      </c>
      <c r="F17" s="8" t="s">
        <v>441</v>
      </c>
      <c r="G17" s="8">
        <v>125</v>
      </c>
      <c r="H17" s="8" t="s">
        <v>461</v>
      </c>
      <c r="I17" s="8">
        <v>70</v>
      </c>
      <c r="J17" s="8" t="s">
        <v>471</v>
      </c>
      <c r="K17" s="8">
        <v>90</v>
      </c>
      <c r="L17" s="8" t="s">
        <v>463</v>
      </c>
      <c r="M17" s="8">
        <v>90</v>
      </c>
    </row>
    <row r="18" spans="1:13" ht="14.7" thickBot="1" x14ac:dyDescent="0.6">
      <c r="A18" s="9" t="s">
        <v>472</v>
      </c>
      <c r="B18" s="8" t="s">
        <v>465</v>
      </c>
      <c r="C18" s="8" t="s">
        <v>473</v>
      </c>
      <c r="D18" s="8" t="s">
        <v>438</v>
      </c>
      <c r="E18" s="8">
        <v>40</v>
      </c>
      <c r="F18" s="8" t="s">
        <v>439</v>
      </c>
      <c r="G18" s="8">
        <v>75</v>
      </c>
      <c r="H18" s="8" t="s">
        <v>440</v>
      </c>
      <c r="I18" s="8">
        <v>20</v>
      </c>
      <c r="J18" s="8" t="s">
        <v>441</v>
      </c>
      <c r="K18" s="8">
        <v>40</v>
      </c>
      <c r="L18" s="8" t="s">
        <v>442</v>
      </c>
      <c r="M18" s="8">
        <v>40</v>
      </c>
    </row>
    <row r="19" spans="1:13" ht="14.7" thickBot="1" x14ac:dyDescent="0.6">
      <c r="A19" s="9" t="s">
        <v>474</v>
      </c>
      <c r="B19" s="8" t="s">
        <v>475</v>
      </c>
      <c r="C19" s="8" t="s">
        <v>476</v>
      </c>
      <c r="D19" s="8" t="s">
        <v>438</v>
      </c>
      <c r="E19" s="8">
        <v>90</v>
      </c>
      <c r="F19" s="8" t="s">
        <v>441</v>
      </c>
      <c r="G19" s="8">
        <v>125</v>
      </c>
      <c r="H19" s="8" t="s">
        <v>461</v>
      </c>
      <c r="I19" s="8">
        <v>70</v>
      </c>
      <c r="J19" s="8" t="s">
        <v>462</v>
      </c>
      <c r="K19" s="8">
        <v>90</v>
      </c>
      <c r="L19" s="8" t="s">
        <v>463</v>
      </c>
      <c r="M19" s="8">
        <v>90</v>
      </c>
    </row>
    <row r="20" spans="1:13" ht="14.7" thickBot="1" x14ac:dyDescent="0.6">
      <c r="A20" s="9" t="s">
        <v>477</v>
      </c>
      <c r="B20" s="8" t="s">
        <v>478</v>
      </c>
      <c r="C20" s="8" t="s">
        <v>479</v>
      </c>
      <c r="D20" s="8" t="s">
        <v>438</v>
      </c>
      <c r="E20" s="8">
        <v>40</v>
      </c>
      <c r="F20" s="8" t="s">
        <v>439</v>
      </c>
      <c r="G20" s="8">
        <v>75</v>
      </c>
      <c r="H20" s="8" t="s">
        <v>440</v>
      </c>
      <c r="I20" s="8">
        <v>20</v>
      </c>
      <c r="J20" s="8" t="s">
        <v>441</v>
      </c>
      <c r="K20" s="8">
        <v>40</v>
      </c>
      <c r="L20" s="8" t="s">
        <v>442</v>
      </c>
      <c r="M20" s="8">
        <v>40</v>
      </c>
    </row>
    <row r="21" spans="1:13" ht="14.7" thickBot="1" x14ac:dyDescent="0.6">
      <c r="A21" s="9" t="s">
        <v>480</v>
      </c>
      <c r="B21" s="8" t="s">
        <v>453</v>
      </c>
      <c r="C21" s="8" t="s">
        <v>481</v>
      </c>
      <c r="D21" s="8" t="s">
        <v>438</v>
      </c>
      <c r="E21" s="8">
        <v>40</v>
      </c>
      <c r="F21" s="8" t="s">
        <v>439</v>
      </c>
      <c r="G21" s="8">
        <v>75</v>
      </c>
      <c r="H21" s="8" t="s">
        <v>440</v>
      </c>
      <c r="I21" s="8">
        <v>20</v>
      </c>
      <c r="J21" s="8" t="s">
        <v>441</v>
      </c>
      <c r="K21" s="8">
        <v>40</v>
      </c>
      <c r="L21" s="8" t="s">
        <v>442</v>
      </c>
      <c r="M21" s="8">
        <v>40</v>
      </c>
    </row>
    <row r="22" spans="1:13" ht="14.7" thickBot="1" x14ac:dyDescent="0.6">
      <c r="A22" s="9" t="s">
        <v>209</v>
      </c>
      <c r="B22" s="8" t="s">
        <v>433</v>
      </c>
      <c r="C22" s="8" t="s">
        <v>482</v>
      </c>
      <c r="D22" s="8" t="s">
        <v>428</v>
      </c>
      <c r="E22" s="8">
        <v>10</v>
      </c>
      <c r="F22" s="8" t="s">
        <v>429</v>
      </c>
      <c r="G22" s="8">
        <v>10</v>
      </c>
      <c r="H22" s="8" t="s">
        <v>430</v>
      </c>
      <c r="I22" s="8">
        <v>10</v>
      </c>
      <c r="J22" s="8" t="s">
        <v>429</v>
      </c>
      <c r="K22" s="8">
        <v>10</v>
      </c>
      <c r="L22" s="8" t="s">
        <v>431</v>
      </c>
      <c r="M22" s="8">
        <v>10</v>
      </c>
    </row>
    <row r="23" spans="1:13" ht="14.7" thickBot="1" x14ac:dyDescent="0.6">
      <c r="A23" s="9" t="s">
        <v>483</v>
      </c>
      <c r="B23" s="8" t="s">
        <v>449</v>
      </c>
      <c r="C23" s="8" t="s">
        <v>484</v>
      </c>
      <c r="D23" s="8" t="s">
        <v>438</v>
      </c>
      <c r="E23" s="8">
        <v>10</v>
      </c>
      <c r="F23" s="8" t="s">
        <v>439</v>
      </c>
      <c r="G23" s="8">
        <v>10</v>
      </c>
      <c r="H23" s="8" t="s">
        <v>440</v>
      </c>
      <c r="I23" s="8">
        <v>10</v>
      </c>
      <c r="J23" s="8" t="s">
        <v>441</v>
      </c>
      <c r="K23" s="8">
        <v>10</v>
      </c>
      <c r="L23" s="8" t="s">
        <v>442</v>
      </c>
      <c r="M23" s="8">
        <v>10</v>
      </c>
    </row>
    <row r="24" spans="1:13" ht="14.7" thickBot="1" x14ac:dyDescent="0.6">
      <c r="A24" s="9" t="s">
        <v>485</v>
      </c>
      <c r="B24" s="8" t="s">
        <v>465</v>
      </c>
      <c r="C24" s="8" t="s">
        <v>486</v>
      </c>
      <c r="D24" s="8" t="s">
        <v>438</v>
      </c>
      <c r="E24" s="8">
        <v>40</v>
      </c>
      <c r="F24" s="8" t="s">
        <v>439</v>
      </c>
      <c r="G24" s="8">
        <v>75</v>
      </c>
      <c r="H24" s="8" t="s">
        <v>440</v>
      </c>
      <c r="I24" s="8">
        <v>20</v>
      </c>
      <c r="J24" s="8" t="s">
        <v>441</v>
      </c>
      <c r="K24" s="8">
        <v>40</v>
      </c>
      <c r="L24" s="8" t="s">
        <v>442</v>
      </c>
      <c r="M24" s="8">
        <v>40</v>
      </c>
    </row>
    <row r="25" spans="1:13" ht="14.7" thickBot="1" x14ac:dyDescent="0.6">
      <c r="A25" s="9" t="s">
        <v>487</v>
      </c>
      <c r="B25" s="8" t="s">
        <v>457</v>
      </c>
      <c r="C25" s="8" t="s">
        <v>488</v>
      </c>
      <c r="D25" s="8" t="s">
        <v>438</v>
      </c>
      <c r="E25" s="8">
        <v>40</v>
      </c>
      <c r="F25" s="8" t="s">
        <v>439</v>
      </c>
      <c r="G25" s="8">
        <v>75</v>
      </c>
      <c r="H25" s="8" t="s">
        <v>440</v>
      </c>
      <c r="I25" s="8">
        <v>20</v>
      </c>
      <c r="J25" s="8" t="s">
        <v>441</v>
      </c>
      <c r="K25" s="8">
        <v>40</v>
      </c>
      <c r="L25" s="8" t="s">
        <v>442</v>
      </c>
      <c r="M25" s="8">
        <v>40</v>
      </c>
    </row>
    <row r="26" spans="1:13" ht="14.7" thickBot="1" x14ac:dyDescent="0.6">
      <c r="A26" s="9" t="s">
        <v>489</v>
      </c>
      <c r="B26" s="8" t="s">
        <v>490</v>
      </c>
      <c r="C26" s="8" t="s">
        <v>491</v>
      </c>
      <c r="D26" s="8" t="s">
        <v>438</v>
      </c>
      <c r="E26" s="8">
        <v>40</v>
      </c>
      <c r="F26" s="8" t="s">
        <v>439</v>
      </c>
      <c r="G26" s="8">
        <v>75</v>
      </c>
      <c r="H26" s="8" t="s">
        <v>440</v>
      </c>
      <c r="I26" s="8">
        <v>20</v>
      </c>
      <c r="J26" s="8" t="s">
        <v>441</v>
      </c>
      <c r="K26" s="8">
        <v>40</v>
      </c>
      <c r="L26" s="8" t="s">
        <v>467</v>
      </c>
      <c r="M26" s="8">
        <v>40</v>
      </c>
    </row>
    <row r="27" spans="1:13" ht="14.7" thickBot="1" x14ac:dyDescent="0.6">
      <c r="A27" s="9" t="s">
        <v>378</v>
      </c>
      <c r="B27" s="8" t="s">
        <v>463</v>
      </c>
      <c r="C27" s="8" t="s">
        <v>492</v>
      </c>
      <c r="D27" s="8" t="s">
        <v>438</v>
      </c>
      <c r="E27" s="8">
        <v>40</v>
      </c>
      <c r="F27" s="8" t="s">
        <v>439</v>
      </c>
      <c r="G27" s="8">
        <v>75</v>
      </c>
      <c r="H27" s="8" t="s">
        <v>440</v>
      </c>
      <c r="I27" s="8">
        <v>20</v>
      </c>
      <c r="J27" s="8" t="s">
        <v>441</v>
      </c>
      <c r="K27" s="8">
        <v>40</v>
      </c>
      <c r="L27" s="8" t="s">
        <v>442</v>
      </c>
      <c r="M27" s="8">
        <v>40</v>
      </c>
    </row>
    <row r="28" spans="1:13" ht="14.7" thickBot="1" x14ac:dyDescent="0.6">
      <c r="A28" s="9" t="s">
        <v>79</v>
      </c>
      <c r="B28" s="8" t="s">
        <v>493</v>
      </c>
      <c r="C28" s="8" t="s">
        <v>494</v>
      </c>
      <c r="D28" s="8" t="s">
        <v>428</v>
      </c>
      <c r="E28" s="8">
        <v>20</v>
      </c>
      <c r="F28" s="8" t="s">
        <v>429</v>
      </c>
      <c r="G28" s="8">
        <v>20</v>
      </c>
      <c r="H28" s="8" t="s">
        <v>430</v>
      </c>
      <c r="I28" s="8">
        <v>20</v>
      </c>
      <c r="J28" s="8" t="s">
        <v>429</v>
      </c>
      <c r="K28" s="8">
        <v>20</v>
      </c>
      <c r="L28" s="8" t="s">
        <v>431</v>
      </c>
      <c r="M28" s="8">
        <v>20</v>
      </c>
    </row>
    <row r="29" spans="1:13" x14ac:dyDescent="0.55000000000000004">
      <c r="A29" s="107" t="s">
        <v>495</v>
      </c>
      <c r="B29" s="107" t="s">
        <v>496</v>
      </c>
      <c r="C29" s="4" t="s">
        <v>497</v>
      </c>
      <c r="D29" s="107" t="s">
        <v>428</v>
      </c>
      <c r="E29" s="107">
        <v>20</v>
      </c>
      <c r="F29" s="107" t="s">
        <v>429</v>
      </c>
      <c r="G29" s="107">
        <v>20</v>
      </c>
      <c r="H29" s="107" t="s">
        <v>430</v>
      </c>
      <c r="I29" s="107">
        <v>20</v>
      </c>
      <c r="J29" s="107" t="s">
        <v>429</v>
      </c>
      <c r="K29" s="107">
        <v>20</v>
      </c>
      <c r="L29" s="107" t="s">
        <v>431</v>
      </c>
      <c r="M29" s="107">
        <v>20</v>
      </c>
    </row>
    <row r="30" spans="1:13" ht="14.7" thickBot="1" x14ac:dyDescent="0.6">
      <c r="A30" s="108"/>
      <c r="B30" s="108"/>
      <c r="C30" s="8" t="s">
        <v>498</v>
      </c>
      <c r="D30" s="108"/>
      <c r="E30" s="108"/>
      <c r="F30" s="108"/>
      <c r="G30" s="108"/>
      <c r="H30" s="108"/>
      <c r="I30" s="108"/>
      <c r="J30" s="108"/>
      <c r="K30" s="108"/>
      <c r="L30" s="108"/>
      <c r="M30" s="108"/>
    </row>
    <row r="31" spans="1:13" ht="14.7" thickBot="1" x14ac:dyDescent="0.6">
      <c r="A31" s="9" t="s">
        <v>499</v>
      </c>
      <c r="B31" s="8" t="s">
        <v>500</v>
      </c>
      <c r="C31" s="8" t="s">
        <v>501</v>
      </c>
      <c r="D31" s="8" t="s">
        <v>428</v>
      </c>
      <c r="E31" s="8">
        <v>20</v>
      </c>
      <c r="F31" s="8" t="s">
        <v>429</v>
      </c>
      <c r="G31" s="8">
        <v>20</v>
      </c>
      <c r="H31" s="8" t="s">
        <v>430</v>
      </c>
      <c r="I31" s="8">
        <v>20</v>
      </c>
      <c r="J31" s="8" t="s">
        <v>429</v>
      </c>
      <c r="K31" s="8">
        <v>20</v>
      </c>
      <c r="L31" s="8" t="s">
        <v>431</v>
      </c>
      <c r="M31" s="8">
        <v>20</v>
      </c>
    </row>
    <row r="32" spans="1:13" ht="14.7" thickBot="1" x14ac:dyDescent="0.6">
      <c r="A32" s="9" t="s">
        <v>502</v>
      </c>
      <c r="B32" s="8" t="s">
        <v>503</v>
      </c>
      <c r="C32" s="8" t="s">
        <v>504</v>
      </c>
      <c r="D32" s="8" t="s">
        <v>438</v>
      </c>
      <c r="E32" s="8">
        <v>40</v>
      </c>
      <c r="F32" s="8" t="s">
        <v>439</v>
      </c>
      <c r="G32" s="8">
        <v>40</v>
      </c>
      <c r="H32" s="8" t="s">
        <v>440</v>
      </c>
      <c r="I32" s="8">
        <v>20</v>
      </c>
      <c r="J32" s="8" t="s">
        <v>441</v>
      </c>
      <c r="K32" s="8">
        <v>40</v>
      </c>
      <c r="L32" s="8" t="s">
        <v>442</v>
      </c>
      <c r="M32" s="8">
        <v>40</v>
      </c>
    </row>
    <row r="33" spans="1:13" ht="14.7" thickBot="1" x14ac:dyDescent="0.6">
      <c r="A33" s="9" t="s">
        <v>505</v>
      </c>
      <c r="B33" s="8" t="s">
        <v>506</v>
      </c>
      <c r="C33" s="8" t="s">
        <v>507</v>
      </c>
      <c r="D33" s="8" t="s">
        <v>438</v>
      </c>
      <c r="E33" s="8">
        <v>40</v>
      </c>
      <c r="F33" s="8" t="s">
        <v>439</v>
      </c>
      <c r="G33" s="8">
        <v>75</v>
      </c>
      <c r="H33" s="8" t="s">
        <v>440</v>
      </c>
      <c r="I33" s="8">
        <v>20</v>
      </c>
      <c r="J33" s="8" t="s">
        <v>441</v>
      </c>
      <c r="K33" s="8">
        <v>40</v>
      </c>
      <c r="L33" s="8" t="s">
        <v>442</v>
      </c>
      <c r="M33" s="8">
        <v>40</v>
      </c>
    </row>
    <row r="34" spans="1:13" ht="14.7" thickBot="1" x14ac:dyDescent="0.6">
      <c r="A34" s="9" t="s">
        <v>287</v>
      </c>
      <c r="B34" s="8" t="s">
        <v>508</v>
      </c>
      <c r="C34" s="8" t="s">
        <v>430</v>
      </c>
      <c r="D34" s="8" t="s">
        <v>438</v>
      </c>
      <c r="E34" s="8">
        <v>90</v>
      </c>
      <c r="F34" s="8" t="s">
        <v>441</v>
      </c>
      <c r="G34" s="8">
        <v>125</v>
      </c>
      <c r="H34" s="8" t="s">
        <v>461</v>
      </c>
      <c r="I34" s="8">
        <v>70</v>
      </c>
      <c r="J34" s="8" t="s">
        <v>462</v>
      </c>
      <c r="K34" s="8">
        <v>90</v>
      </c>
      <c r="L34" s="8" t="s">
        <v>463</v>
      </c>
      <c r="M34" s="8">
        <v>90</v>
      </c>
    </row>
    <row r="35" spans="1:13" ht="14.7" thickBot="1" x14ac:dyDescent="0.6">
      <c r="A35" s="9" t="s">
        <v>183</v>
      </c>
      <c r="B35" s="8" t="s">
        <v>490</v>
      </c>
      <c r="C35" s="8" t="s">
        <v>509</v>
      </c>
      <c r="D35" s="8" t="s">
        <v>438</v>
      </c>
      <c r="E35" s="8">
        <v>40</v>
      </c>
      <c r="F35" s="8" t="s">
        <v>439</v>
      </c>
      <c r="G35" s="8">
        <v>40</v>
      </c>
      <c r="H35" s="8" t="s">
        <v>440</v>
      </c>
      <c r="I35" s="8">
        <v>20</v>
      </c>
      <c r="J35" s="8" t="s">
        <v>441</v>
      </c>
      <c r="K35" s="8">
        <v>40</v>
      </c>
      <c r="L35" s="8" t="s">
        <v>442</v>
      </c>
      <c r="M35" s="8">
        <v>40</v>
      </c>
    </row>
    <row r="36" spans="1:13" ht="14.7" thickBot="1" x14ac:dyDescent="0.6">
      <c r="A36" s="9" t="s">
        <v>251</v>
      </c>
      <c r="B36" s="8" t="s">
        <v>452</v>
      </c>
      <c r="C36" s="8" t="s">
        <v>510</v>
      </c>
      <c r="D36" s="8" t="s">
        <v>438</v>
      </c>
      <c r="E36" s="8">
        <v>40</v>
      </c>
      <c r="F36" s="8" t="s">
        <v>439</v>
      </c>
      <c r="G36" s="8">
        <v>75</v>
      </c>
      <c r="H36" s="8" t="s">
        <v>440</v>
      </c>
      <c r="I36" s="8">
        <v>20</v>
      </c>
      <c r="J36" s="8" t="s">
        <v>441</v>
      </c>
      <c r="K36" s="8">
        <v>40</v>
      </c>
      <c r="L36" s="8" t="s">
        <v>442</v>
      </c>
      <c r="M36" s="8">
        <v>40</v>
      </c>
    </row>
    <row r="37" spans="1:13" ht="14.7" thickBot="1" x14ac:dyDescent="0.6">
      <c r="A37" s="9" t="s">
        <v>65</v>
      </c>
      <c r="B37" s="8" t="s">
        <v>506</v>
      </c>
      <c r="C37" s="8" t="s">
        <v>511</v>
      </c>
      <c r="D37" s="8" t="s">
        <v>438</v>
      </c>
      <c r="E37" s="8">
        <v>40</v>
      </c>
      <c r="F37" s="8" t="s">
        <v>439</v>
      </c>
      <c r="G37" s="8">
        <v>40</v>
      </c>
      <c r="H37" s="8" t="s">
        <v>440</v>
      </c>
      <c r="I37" s="8">
        <v>20</v>
      </c>
      <c r="J37" s="8" t="s">
        <v>441</v>
      </c>
      <c r="K37" s="8">
        <v>40</v>
      </c>
      <c r="L37" s="8" t="s">
        <v>442</v>
      </c>
      <c r="M37" s="8">
        <v>40</v>
      </c>
    </row>
  </sheetData>
  <mergeCells count="23">
    <mergeCell ref="L29:L30"/>
    <mergeCell ref="M29:M30"/>
    <mergeCell ref="G29:G30"/>
    <mergeCell ref="H29:H30"/>
    <mergeCell ref="I29:I30"/>
    <mergeCell ref="J29:J30"/>
    <mergeCell ref="K29:K30"/>
    <mergeCell ref="A29:A30"/>
    <mergeCell ref="B29:B30"/>
    <mergeCell ref="D29:D30"/>
    <mergeCell ref="E29:E30"/>
    <mergeCell ref="F29:F30"/>
    <mergeCell ref="L1:M2"/>
    <mergeCell ref="D3:D4"/>
    <mergeCell ref="F3:F4"/>
    <mergeCell ref="H3:H4"/>
    <mergeCell ref="J3:J4"/>
    <mergeCell ref="L3:L4"/>
    <mergeCell ref="A1:A4"/>
    <mergeCell ref="D1:E2"/>
    <mergeCell ref="F1:G2"/>
    <mergeCell ref="H1:I2"/>
    <mergeCell ref="J1:K2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6CC799-AF29-47A6-A1EB-2906D828BF2C}">
  <dimension ref="A2:L33"/>
  <sheetViews>
    <sheetView tabSelected="1" workbookViewId="0">
      <selection activeCell="L4" sqref="L4"/>
    </sheetView>
  </sheetViews>
  <sheetFormatPr defaultRowHeight="14.4" x14ac:dyDescent="0.55000000000000004"/>
  <cols>
    <col min="2" max="2" width="11.68359375" bestFit="1" customWidth="1"/>
  </cols>
  <sheetData>
    <row r="2" spans="1:12" x14ac:dyDescent="0.55000000000000004">
      <c r="C2" s="48" t="s">
        <v>415</v>
      </c>
      <c r="D2" s="48"/>
      <c r="E2" s="48" t="s">
        <v>416</v>
      </c>
      <c r="F2" s="48"/>
      <c r="G2" s="48" t="s">
        <v>417</v>
      </c>
      <c r="H2" s="48"/>
      <c r="I2" s="48" t="s">
        <v>418</v>
      </c>
      <c r="J2" s="48"/>
      <c r="K2" s="48" t="s">
        <v>419</v>
      </c>
      <c r="L2" s="49"/>
    </row>
    <row r="3" spans="1:12" x14ac:dyDescent="0.55000000000000004">
      <c r="B3" s="75" t="s">
        <v>781</v>
      </c>
      <c r="C3" s="72" t="s">
        <v>420</v>
      </c>
      <c r="D3" s="72" t="s">
        <v>421</v>
      </c>
      <c r="E3" s="72" t="s">
        <v>420</v>
      </c>
      <c r="F3" s="72" t="s">
        <v>421</v>
      </c>
      <c r="G3" s="72" t="s">
        <v>420</v>
      </c>
      <c r="H3" s="72" t="s">
        <v>421</v>
      </c>
      <c r="I3" s="72" t="s">
        <v>420</v>
      </c>
      <c r="J3" s="72" t="s">
        <v>421</v>
      </c>
      <c r="K3" s="72" t="s">
        <v>420</v>
      </c>
      <c r="L3" s="73" t="s">
        <v>421</v>
      </c>
    </row>
    <row r="4" spans="1:12" x14ac:dyDescent="0.55000000000000004">
      <c r="A4" s="87" t="s">
        <v>16</v>
      </c>
      <c r="B4" s="69">
        <v>1.0220095958083719</v>
      </c>
      <c r="C4" s="48"/>
      <c r="D4" s="97">
        <v>20</v>
      </c>
      <c r="E4" s="48"/>
      <c r="F4" s="97">
        <v>20</v>
      </c>
      <c r="G4" s="48"/>
      <c r="H4" s="97">
        <v>20</v>
      </c>
      <c r="I4" s="48"/>
      <c r="J4" s="97">
        <v>20</v>
      </c>
      <c r="K4" s="48"/>
      <c r="L4" s="97">
        <v>20</v>
      </c>
    </row>
    <row r="5" spans="1:12" x14ac:dyDescent="0.55000000000000004">
      <c r="A5" s="87" t="s">
        <v>776</v>
      </c>
      <c r="B5" s="62">
        <v>1.0107656908500073</v>
      </c>
      <c r="C5" s="50">
        <v>0.3</v>
      </c>
      <c r="D5" s="97">
        <v>20</v>
      </c>
      <c r="E5" s="50">
        <v>0.15</v>
      </c>
      <c r="F5" s="97">
        <v>20</v>
      </c>
      <c r="G5" s="50">
        <v>0.1</v>
      </c>
      <c r="H5" s="97">
        <v>20</v>
      </c>
      <c r="I5" s="50">
        <v>0.15</v>
      </c>
      <c r="J5" s="97">
        <v>20</v>
      </c>
      <c r="K5" s="50">
        <v>0.2</v>
      </c>
      <c r="L5" s="99">
        <v>20</v>
      </c>
    </row>
    <row r="6" spans="1:12" x14ac:dyDescent="0.55000000000000004">
      <c r="A6" s="87" t="s">
        <v>196</v>
      </c>
      <c r="B6" s="62">
        <v>1.0198002227400031</v>
      </c>
      <c r="C6" s="50">
        <v>0.3</v>
      </c>
      <c r="D6" s="97">
        <v>10</v>
      </c>
      <c r="E6" s="50">
        <v>0.15</v>
      </c>
      <c r="F6" s="97">
        <v>10</v>
      </c>
      <c r="G6" s="50">
        <v>0.1</v>
      </c>
      <c r="H6" s="97">
        <v>10</v>
      </c>
      <c r="I6" s="50">
        <v>0.15</v>
      </c>
      <c r="J6" s="97">
        <v>10</v>
      </c>
      <c r="K6" s="50">
        <v>0.2</v>
      </c>
      <c r="L6" s="99">
        <v>10</v>
      </c>
    </row>
    <row r="7" spans="1:12" x14ac:dyDescent="0.55000000000000004">
      <c r="A7" s="87" t="s">
        <v>310</v>
      </c>
      <c r="B7" s="62">
        <v>1.0101901928353687</v>
      </c>
      <c r="C7" s="50">
        <v>0.05</v>
      </c>
      <c r="D7" s="97">
        <v>40</v>
      </c>
      <c r="E7" s="50">
        <v>0.01</v>
      </c>
      <c r="F7" s="97">
        <v>75</v>
      </c>
      <c r="G7" s="50">
        <v>-5.0000000000000001E-3</v>
      </c>
      <c r="H7" s="97">
        <v>20</v>
      </c>
      <c r="I7" s="50">
        <v>5.0000000000000001E-3</v>
      </c>
      <c r="J7" s="97">
        <v>40</v>
      </c>
      <c r="K7" s="50">
        <v>3.5000000000000003E-2</v>
      </c>
      <c r="L7" s="99">
        <v>40</v>
      </c>
    </row>
    <row r="8" spans="1:12" x14ac:dyDescent="0.55000000000000004">
      <c r="A8" s="87" t="s">
        <v>777</v>
      </c>
      <c r="B8" s="62">
        <v>1.0205388077787034</v>
      </c>
      <c r="C8" s="50">
        <v>0.05</v>
      </c>
      <c r="D8" s="97">
        <v>40</v>
      </c>
      <c r="E8" s="50">
        <v>0.01</v>
      </c>
      <c r="F8" s="97">
        <v>75</v>
      </c>
      <c r="G8" s="50">
        <v>-5.0000000000000001E-3</v>
      </c>
      <c r="H8" s="97">
        <v>20</v>
      </c>
      <c r="I8" s="50">
        <v>5.0000000000000001E-3</v>
      </c>
      <c r="J8" s="97">
        <v>40</v>
      </c>
      <c r="K8" s="50">
        <v>3.5000000000000003E-2</v>
      </c>
      <c r="L8" s="99">
        <v>40</v>
      </c>
    </row>
    <row r="9" spans="1:12" x14ac:dyDescent="0.55000000000000004">
      <c r="A9" s="87" t="s">
        <v>90</v>
      </c>
      <c r="B9" s="62">
        <v>1.0374827715216801</v>
      </c>
      <c r="C9" s="50">
        <v>0.05</v>
      </c>
      <c r="D9" s="97">
        <v>40</v>
      </c>
      <c r="E9" s="50">
        <v>0.01</v>
      </c>
      <c r="F9" s="97">
        <v>75</v>
      </c>
      <c r="G9" s="50">
        <v>-5.0000000000000001E-3</v>
      </c>
      <c r="H9" s="97">
        <v>20</v>
      </c>
      <c r="I9" s="50">
        <v>5.0000000000000001E-3</v>
      </c>
      <c r="J9" s="97">
        <v>40</v>
      </c>
      <c r="K9" s="50">
        <v>3.5000000000000003E-2</v>
      </c>
      <c r="L9" s="99">
        <v>40</v>
      </c>
    </row>
    <row r="10" spans="1:12" x14ac:dyDescent="0.55000000000000004">
      <c r="A10" s="87" t="s">
        <v>180</v>
      </c>
      <c r="B10" s="62">
        <v>1.0331307607856071</v>
      </c>
      <c r="C10" s="50">
        <v>0.05</v>
      </c>
      <c r="D10" s="97">
        <v>40</v>
      </c>
      <c r="E10" s="50">
        <v>0.01</v>
      </c>
      <c r="F10" s="97">
        <v>75</v>
      </c>
      <c r="G10" s="50">
        <v>-5.0000000000000001E-3</v>
      </c>
      <c r="H10" s="97">
        <v>20</v>
      </c>
      <c r="I10" s="50">
        <v>5.0000000000000001E-3</v>
      </c>
      <c r="J10" s="97">
        <v>40</v>
      </c>
      <c r="K10" s="50">
        <v>3.5000000000000003E-2</v>
      </c>
      <c r="L10" s="99">
        <v>40</v>
      </c>
    </row>
    <row r="11" spans="1:12" x14ac:dyDescent="0.55000000000000004">
      <c r="A11" s="87" t="s">
        <v>580</v>
      </c>
      <c r="B11" s="62">
        <v>1.0033771130534657</v>
      </c>
      <c r="C11" s="50">
        <v>0.05</v>
      </c>
      <c r="D11" s="97">
        <v>40</v>
      </c>
      <c r="E11" s="50">
        <v>0.01</v>
      </c>
      <c r="F11" s="97">
        <v>75</v>
      </c>
      <c r="G11" s="50">
        <v>-5.0000000000000001E-3</v>
      </c>
      <c r="H11" s="97">
        <v>20</v>
      </c>
      <c r="I11" s="50">
        <v>5.0000000000000001E-3</v>
      </c>
      <c r="J11" s="97">
        <v>40</v>
      </c>
      <c r="K11" s="50">
        <v>3.5000000000000003E-2</v>
      </c>
      <c r="L11" s="99">
        <v>40</v>
      </c>
    </row>
    <row r="12" spans="1:12" x14ac:dyDescent="0.55000000000000004">
      <c r="A12" s="87" t="s">
        <v>13</v>
      </c>
      <c r="B12" s="62">
        <v>1.0164498301649905</v>
      </c>
      <c r="C12" s="50">
        <v>0.05</v>
      </c>
      <c r="D12" s="97">
        <v>40</v>
      </c>
      <c r="E12" s="50">
        <v>0.01</v>
      </c>
      <c r="F12" s="97">
        <v>75</v>
      </c>
      <c r="G12" s="50">
        <v>-5.0000000000000001E-3</v>
      </c>
      <c r="H12" s="97">
        <v>20</v>
      </c>
      <c r="I12" s="50">
        <v>5.0000000000000001E-3</v>
      </c>
      <c r="J12" s="97">
        <v>40</v>
      </c>
      <c r="K12" s="50">
        <v>3.5000000000000003E-2</v>
      </c>
      <c r="L12" s="99">
        <v>40</v>
      </c>
    </row>
    <row r="13" spans="1:12" x14ac:dyDescent="0.55000000000000004">
      <c r="A13" s="87" t="s">
        <v>778</v>
      </c>
      <c r="B13" s="62">
        <v>1.0072928500921008</v>
      </c>
      <c r="C13" s="50">
        <v>0.05</v>
      </c>
      <c r="D13" s="97">
        <v>40</v>
      </c>
      <c r="E13" s="50">
        <v>0.01</v>
      </c>
      <c r="F13" s="97">
        <v>75</v>
      </c>
      <c r="G13" s="50">
        <v>-5.0000000000000001E-3</v>
      </c>
      <c r="H13" s="97">
        <v>20</v>
      </c>
      <c r="I13" s="50">
        <v>5.0000000000000001E-3</v>
      </c>
      <c r="J13" s="97">
        <v>40</v>
      </c>
      <c r="K13" s="50">
        <v>3.5000000000000003E-2</v>
      </c>
      <c r="L13" s="99">
        <v>40</v>
      </c>
    </row>
    <row r="14" spans="1:12" x14ac:dyDescent="0.55000000000000004">
      <c r="A14" s="87" t="s">
        <v>31</v>
      </c>
      <c r="B14" s="62">
        <v>1.0170113015976678</v>
      </c>
      <c r="C14" s="50">
        <v>0.3</v>
      </c>
      <c r="D14" s="97">
        <v>20</v>
      </c>
      <c r="E14" s="50">
        <v>0.15</v>
      </c>
      <c r="F14" s="97">
        <v>20</v>
      </c>
      <c r="G14" s="50">
        <v>0.1</v>
      </c>
      <c r="H14" s="97">
        <v>20</v>
      </c>
      <c r="I14" s="50">
        <v>0.15</v>
      </c>
      <c r="J14" s="97">
        <v>20</v>
      </c>
      <c r="K14" s="50">
        <v>0.2</v>
      </c>
      <c r="L14" s="99">
        <v>20</v>
      </c>
    </row>
    <row r="15" spans="1:12" x14ac:dyDescent="0.55000000000000004">
      <c r="A15" s="87" t="s">
        <v>779</v>
      </c>
      <c r="B15" s="63">
        <v>1.0001999200479663</v>
      </c>
      <c r="C15" s="52">
        <v>0.05</v>
      </c>
      <c r="D15" s="98">
        <v>90</v>
      </c>
      <c r="E15" s="52">
        <v>5.0000000000000001E-3</v>
      </c>
      <c r="F15" s="98">
        <v>125</v>
      </c>
      <c r="G15" s="52">
        <v>-0.1</v>
      </c>
      <c r="H15" s="98">
        <v>70</v>
      </c>
      <c r="I15" s="52">
        <v>-0.02</v>
      </c>
      <c r="J15" s="98">
        <v>90</v>
      </c>
      <c r="K15" s="52">
        <v>0.03</v>
      </c>
      <c r="L15" s="100">
        <v>90</v>
      </c>
    </row>
    <row r="16" spans="1:12" x14ac:dyDescent="0.55000000000000004">
      <c r="A16" s="87"/>
      <c r="B16" s="50"/>
      <c r="C16" s="50"/>
      <c r="D16" s="97"/>
      <c r="E16" s="50"/>
      <c r="F16" s="97"/>
      <c r="G16" s="50"/>
      <c r="H16" s="97"/>
      <c r="I16" s="50"/>
      <c r="J16" s="97"/>
      <c r="K16" s="50"/>
      <c r="L16" s="97"/>
    </row>
    <row r="17" spans="1:3" x14ac:dyDescent="0.55000000000000004">
      <c r="B17" t="s">
        <v>785</v>
      </c>
    </row>
    <row r="18" spans="1:3" x14ac:dyDescent="0.55000000000000004">
      <c r="A18" s="87" t="s">
        <v>16</v>
      </c>
      <c r="B18">
        <v>11.347695356481591</v>
      </c>
    </row>
    <row r="19" spans="1:3" x14ac:dyDescent="0.55000000000000004">
      <c r="A19" s="87" t="s">
        <v>776</v>
      </c>
      <c r="B19">
        <v>8.3478215480070634</v>
      </c>
    </row>
    <row r="20" spans="1:3" x14ac:dyDescent="0.55000000000000004">
      <c r="A20" s="87" t="s">
        <v>196</v>
      </c>
      <c r="B20">
        <v>9.062435156822831</v>
      </c>
    </row>
    <row r="21" spans="1:3" x14ac:dyDescent="0.55000000000000004">
      <c r="A21" s="87" t="s">
        <v>310</v>
      </c>
      <c r="B21">
        <v>4.8677307749233343</v>
      </c>
    </row>
    <row r="22" spans="1:3" x14ac:dyDescent="0.55000000000000004">
      <c r="A22" s="87" t="s">
        <v>777</v>
      </c>
      <c r="B22">
        <v>2.7019694302576234</v>
      </c>
    </row>
    <row r="23" spans="1:3" x14ac:dyDescent="0.55000000000000004">
      <c r="A23" s="87" t="s">
        <v>90</v>
      </c>
      <c r="B23">
        <v>2.2708227004455939</v>
      </c>
      <c r="C23" s="50"/>
    </row>
    <row r="24" spans="1:3" x14ac:dyDescent="0.55000000000000004">
      <c r="A24" s="87" t="s">
        <v>180</v>
      </c>
      <c r="B24">
        <v>1.4983739690273445</v>
      </c>
      <c r="C24" s="50"/>
    </row>
    <row r="25" spans="1:3" x14ac:dyDescent="0.55000000000000004">
      <c r="A25" s="87" t="s">
        <v>580</v>
      </c>
      <c r="B25">
        <v>3.8948608362974033</v>
      </c>
      <c r="C25" s="50"/>
    </row>
    <row r="26" spans="1:3" x14ac:dyDescent="0.55000000000000004">
      <c r="A26" s="87" t="s">
        <v>13</v>
      </c>
      <c r="B26">
        <v>1.2512595399070259</v>
      </c>
      <c r="C26" s="50"/>
    </row>
    <row r="27" spans="1:3" x14ac:dyDescent="0.55000000000000004">
      <c r="A27" s="87" t="s">
        <v>778</v>
      </c>
      <c r="B27">
        <v>3.7305977748297967</v>
      </c>
      <c r="C27" s="50"/>
    </row>
    <row r="28" spans="1:3" x14ac:dyDescent="0.55000000000000004">
      <c r="A28" s="87" t="s">
        <v>31</v>
      </c>
      <c r="B28">
        <v>9.0293442586263488</v>
      </c>
      <c r="C28" s="50"/>
    </row>
    <row r="29" spans="1:3" x14ac:dyDescent="0.55000000000000004">
      <c r="A29" s="87" t="s">
        <v>779</v>
      </c>
      <c r="B29">
        <v>1.7549043305648544</v>
      </c>
      <c r="C29" s="50"/>
    </row>
    <row r="30" spans="1:3" x14ac:dyDescent="0.55000000000000004">
      <c r="C30" s="50"/>
    </row>
    <row r="31" spans="1:3" x14ac:dyDescent="0.55000000000000004">
      <c r="C31" s="50"/>
    </row>
    <row r="32" spans="1:3" x14ac:dyDescent="0.55000000000000004">
      <c r="C32" s="50"/>
    </row>
    <row r="33" spans="3:3" x14ac:dyDescent="0.55000000000000004">
      <c r="C33" s="5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6</vt:i4>
      </vt:variant>
    </vt:vector>
  </HeadingPairs>
  <TitlesOfParts>
    <vt:vector size="6" baseType="lpstr">
      <vt:lpstr>Counry groupings RICE</vt:lpstr>
      <vt:lpstr>TFP growth rates</vt:lpstr>
      <vt:lpstr>Blad1</vt:lpstr>
      <vt:lpstr>Country groupings SSP</vt:lpstr>
      <vt:lpstr>TFP project of OECD</vt:lpstr>
      <vt:lpstr>Right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Ivar Tjallingii</dc:creator>
  <cp:lastModifiedBy>Ivar Tjallingii</cp:lastModifiedBy>
  <dcterms:created xsi:type="dcterms:W3CDTF">2020-11-06T14:56:40Z</dcterms:created>
  <dcterms:modified xsi:type="dcterms:W3CDTF">2020-11-09T18:19:56Z</dcterms:modified>
</cp:coreProperties>
</file>