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240" yWindow="240" windowWidth="25360" windowHeight="15280" tabRatio="500"/>
  </bookViews>
  <sheets>
    <sheet name="OptimalRoute" sheetId="1" r:id="rId1"/>
  </sheets>
  <definedNames>
    <definedName name="solver_adj" localSheetId="0" hidden="1">OptimalRoute!$N$4:$N$9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OptimalRoute!$N$4:$N$9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OptimalRoute!$Q$13</definedName>
    <definedName name="solver_pre" localSheetId="0" hidden="1">0.000001</definedName>
    <definedName name="solver_rbv" localSheetId="0" hidden="1">1</definedName>
    <definedName name="solver_rel1" localSheetId="0" hidden="1">6</definedName>
    <definedName name="solver_rhs1" localSheetId="0" hidden="1">alldifferent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1" l="1"/>
  <c r="O3" i="1"/>
  <c r="Q4" i="1"/>
  <c r="O5" i="1"/>
  <c r="Q5" i="1"/>
  <c r="O6" i="1"/>
  <c r="Q6" i="1"/>
  <c r="O7" i="1"/>
  <c r="Q7" i="1"/>
  <c r="O8" i="1"/>
  <c r="Q8" i="1"/>
  <c r="O9" i="1"/>
  <c r="Q9" i="1"/>
  <c r="O10" i="1"/>
  <c r="Q10" i="1"/>
  <c r="N2" i="1"/>
  <c r="O2" i="1"/>
  <c r="Q3" i="1"/>
  <c r="Q13" i="1"/>
  <c r="P3" i="1"/>
  <c r="P4" i="1"/>
  <c r="P5" i="1"/>
  <c r="P6" i="1"/>
  <c r="P7" i="1"/>
  <c r="P8" i="1"/>
  <c r="P9" i="1"/>
  <c r="P10" i="1"/>
  <c r="P2" i="1"/>
</calcChain>
</file>

<file path=xl/sharedStrings.xml><?xml version="1.0" encoding="utf-8"?>
<sst xmlns="http://schemas.openxmlformats.org/spreadsheetml/2006/main" count="24" uniqueCount="24">
  <si>
    <t>別府駅</t>
  </si>
  <si>
    <t>大分県別府市石垣東７丁目１−２１吉富ビル第一</t>
  </si>
  <si>
    <t>大分県別府市汐見町7番36号</t>
  </si>
  <si>
    <t>大分県別府市石垣東7丁目2055</t>
  </si>
  <si>
    <t>大分県別府市石垣東3丁目5-15</t>
  </si>
  <si>
    <t>大分県杵築市大字杵築字北浜665-29</t>
  </si>
  <si>
    <t>大分県杵築市大字杵築字北浜700番1-2</t>
  </si>
  <si>
    <t>大分県別府市北浜3丁目818-166</t>
  </si>
  <si>
    <t>Number</t>
  </si>
  <si>
    <t>Row</t>
  </si>
  <si>
    <t>Name</t>
  </si>
  <si>
    <t>6th</t>
  </si>
  <si>
    <t>7th</t>
    <phoneticPr fontId="2"/>
  </si>
  <si>
    <t>8th</t>
    <phoneticPr fontId="2"/>
  </si>
  <si>
    <t>Order Destination</t>
    <phoneticPr fontId="2"/>
  </si>
  <si>
    <t>1st</t>
    <phoneticPr fontId="2"/>
  </si>
  <si>
    <t>2nd</t>
    <phoneticPr fontId="2"/>
  </si>
  <si>
    <t>3rd</t>
    <phoneticPr fontId="2"/>
  </si>
  <si>
    <t>4th</t>
    <phoneticPr fontId="2"/>
  </si>
  <si>
    <t>5th</t>
    <phoneticPr fontId="2"/>
  </si>
  <si>
    <t>Duration</t>
    <phoneticPr fontId="2"/>
  </si>
  <si>
    <t>Place</t>
    <phoneticPr fontId="2"/>
  </si>
  <si>
    <t>Total</t>
    <phoneticPr fontId="2"/>
  </si>
  <si>
    <t>DURATIOIN MATRIX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</si>
</sst>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</font>
    <font>
      <sz val="6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Alignment="1"/>
    <xf numFmtId="0" fontId="1" fillId="0" borderId="0" xfId="0" applyFont="1" applyAlignment="1"/>
    <xf numFmtId="0" fontId="0" fillId="0" borderId="0" xfId="0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J4" sqref="J4"/>
    </sheetView>
  </sheetViews>
  <sheetFormatPr baseColWidth="10" defaultRowHeight="18" x14ac:dyDescent="0"/>
  <cols>
    <col min="1" max="1" width="2.5" bestFit="1" customWidth="1"/>
    <col min="2" max="2" width="31.83203125" customWidth="1"/>
    <col min="3" max="3" width="2" bestFit="1" customWidth="1"/>
    <col min="4" max="11" width="5" bestFit="1" customWidth="1"/>
    <col min="13" max="13" width="15.83203125" customWidth="1"/>
    <col min="14" max="14" width="9.33203125" customWidth="1"/>
    <col min="15" max="15" width="7.33203125" customWidth="1"/>
    <col min="16" max="16" width="38.6640625" customWidth="1"/>
    <col min="17" max="17" width="9.83203125" customWidth="1"/>
    <col min="18" max="18" width="38.6640625" customWidth="1"/>
  </cols>
  <sheetData>
    <row r="1" spans="1:17" ht="12">
      <c r="B1" t="s">
        <v>21</v>
      </c>
      <c r="C1" s="4" t="s">
        <v>23</v>
      </c>
      <c r="D1" s="4"/>
      <c r="E1" s="4"/>
      <c r="F1" s="4"/>
      <c r="G1" s="4"/>
      <c r="H1" s="4"/>
      <c r="I1" s="4"/>
      <c r="J1" s="4"/>
      <c r="K1" s="4"/>
      <c r="M1" s="2" t="s">
        <v>14</v>
      </c>
      <c r="N1" s="2" t="s">
        <v>8</v>
      </c>
      <c r="O1" s="2" t="s">
        <v>9</v>
      </c>
      <c r="P1" s="2" t="s">
        <v>10</v>
      </c>
      <c r="Q1" s="2" t="s">
        <v>20</v>
      </c>
    </row>
    <row r="2" spans="1:17" ht="12">
      <c r="A2">
        <v>7</v>
      </c>
      <c r="B2" t="s">
        <v>0</v>
      </c>
      <c r="C2" s="1">
        <v>1</v>
      </c>
      <c r="D2" s="1">
        <v>0</v>
      </c>
      <c r="E2" s="1">
        <v>567</v>
      </c>
      <c r="F2" s="1">
        <v>443</v>
      </c>
      <c r="G2" s="1">
        <v>499</v>
      </c>
      <c r="H2" s="1">
        <v>330</v>
      </c>
      <c r="I2" s="1">
        <v>2381</v>
      </c>
      <c r="J2" s="1">
        <v>2381</v>
      </c>
      <c r="K2" s="1">
        <v>311</v>
      </c>
      <c r="M2" s="2"/>
      <c r="N2" s="2">
        <f>N3</f>
        <v>7</v>
      </c>
      <c r="O2" s="2">
        <f>VLOOKUP(N2,$A$2:$C$9,3,FALSE)</f>
        <v>1</v>
      </c>
      <c r="P2" s="2" t="str">
        <f>VLOOKUP(N2,$A$2:$C$9,2,FALSE)</f>
        <v>別府駅</v>
      </c>
      <c r="Q2" s="2"/>
    </row>
    <row r="3" spans="1:17" ht="12">
      <c r="A3">
        <v>8</v>
      </c>
      <c r="B3" t="s">
        <v>1</v>
      </c>
      <c r="C3" s="1">
        <v>2</v>
      </c>
      <c r="D3" s="1">
        <v>557</v>
      </c>
      <c r="E3" s="1">
        <v>0</v>
      </c>
      <c r="F3" s="1">
        <v>177</v>
      </c>
      <c r="G3" s="1">
        <v>75</v>
      </c>
      <c r="H3" s="1">
        <v>219</v>
      </c>
      <c r="I3" s="1">
        <v>2097</v>
      </c>
      <c r="J3" s="1">
        <v>2097</v>
      </c>
      <c r="K3" s="1">
        <v>434</v>
      </c>
      <c r="M3" s="2" t="s">
        <v>15</v>
      </c>
      <c r="N3" s="2">
        <v>7</v>
      </c>
      <c r="O3" s="2">
        <f t="shared" ref="O3:O10" si="0">VLOOKUP(N3,$A$2:$C$9,3,FALSE)</f>
        <v>1</v>
      </c>
      <c r="P3" s="2" t="str">
        <f t="shared" ref="P3:P10" si="1">VLOOKUP(N3,$A$2:$C$9,2,FALSE)</f>
        <v>別府駅</v>
      </c>
      <c r="Q3" s="2">
        <f>INDEX($D$2:$K$9,O2,O3)</f>
        <v>0</v>
      </c>
    </row>
    <row r="4" spans="1:17" ht="12">
      <c r="A4">
        <v>1</v>
      </c>
      <c r="B4" t="s">
        <v>2</v>
      </c>
      <c r="C4" s="1">
        <v>3</v>
      </c>
      <c r="D4" s="1">
        <v>530</v>
      </c>
      <c r="E4" s="1">
        <v>171</v>
      </c>
      <c r="F4" s="1">
        <v>0</v>
      </c>
      <c r="G4" s="1">
        <v>196</v>
      </c>
      <c r="H4" s="1">
        <v>317</v>
      </c>
      <c r="I4" s="1">
        <v>1939</v>
      </c>
      <c r="J4" s="1">
        <v>1939</v>
      </c>
      <c r="K4" s="1">
        <v>393</v>
      </c>
      <c r="M4" s="2" t="s">
        <v>16</v>
      </c>
      <c r="N4" s="2">
        <v>6</v>
      </c>
      <c r="O4" s="2">
        <f t="shared" si="0"/>
        <v>8</v>
      </c>
      <c r="P4" s="2" t="str">
        <f t="shared" si="1"/>
        <v>大分県別府市北浜3丁目818-166</v>
      </c>
      <c r="Q4" s="2">
        <f t="shared" ref="Q4:Q10" si="2">INDEX($D$2:$K$9,O3,O4)</f>
        <v>311</v>
      </c>
    </row>
    <row r="5" spans="1:17" ht="12">
      <c r="A5">
        <v>2</v>
      </c>
      <c r="B5" t="s">
        <v>3</v>
      </c>
      <c r="C5" s="1">
        <v>4</v>
      </c>
      <c r="D5" s="1">
        <v>493</v>
      </c>
      <c r="E5" s="1">
        <v>79</v>
      </c>
      <c r="F5" s="1">
        <v>257</v>
      </c>
      <c r="G5" s="1">
        <v>0</v>
      </c>
      <c r="H5" s="1">
        <v>155</v>
      </c>
      <c r="I5" s="1">
        <v>2171</v>
      </c>
      <c r="J5" s="1">
        <v>2171</v>
      </c>
      <c r="K5" s="1">
        <v>489</v>
      </c>
      <c r="M5" s="2" t="s">
        <v>17</v>
      </c>
      <c r="N5" s="2">
        <v>1</v>
      </c>
      <c r="O5" s="2">
        <f t="shared" si="0"/>
        <v>3</v>
      </c>
      <c r="P5" s="2" t="str">
        <f t="shared" si="1"/>
        <v>大分県別府市汐見町7番36号</v>
      </c>
      <c r="Q5" s="2">
        <f t="shared" si="2"/>
        <v>371</v>
      </c>
    </row>
    <row r="6" spans="1:17" ht="12">
      <c r="A6">
        <v>3</v>
      </c>
      <c r="B6" t="s">
        <v>4</v>
      </c>
      <c r="C6" s="1">
        <v>5</v>
      </c>
      <c r="D6" s="1">
        <v>338</v>
      </c>
      <c r="E6" s="1">
        <v>236</v>
      </c>
      <c r="F6" s="1">
        <v>297</v>
      </c>
      <c r="G6" s="1">
        <v>168</v>
      </c>
      <c r="H6" s="1">
        <v>0</v>
      </c>
      <c r="I6" s="1">
        <v>2235</v>
      </c>
      <c r="J6" s="1">
        <v>2235</v>
      </c>
      <c r="K6" s="1">
        <v>334</v>
      </c>
      <c r="M6" s="2" t="s">
        <v>18</v>
      </c>
      <c r="N6" s="2">
        <v>4</v>
      </c>
      <c r="O6" s="2">
        <f t="shared" si="0"/>
        <v>6</v>
      </c>
      <c r="P6" s="2" t="str">
        <f t="shared" si="1"/>
        <v>大分県杵築市大字杵築字北浜665-29</v>
      </c>
      <c r="Q6" s="2">
        <f t="shared" si="2"/>
        <v>1939</v>
      </c>
    </row>
    <row r="7" spans="1:17" ht="12">
      <c r="A7">
        <v>4</v>
      </c>
      <c r="B7" t="s">
        <v>5</v>
      </c>
      <c r="C7" s="1">
        <v>6</v>
      </c>
      <c r="D7" s="1">
        <v>2424</v>
      </c>
      <c r="E7" s="1">
        <v>2160</v>
      </c>
      <c r="F7" s="1">
        <v>2183</v>
      </c>
      <c r="G7" s="1">
        <v>2186</v>
      </c>
      <c r="H7" s="1">
        <v>2307</v>
      </c>
      <c r="I7" s="1">
        <v>0</v>
      </c>
      <c r="J7" s="1">
        <v>0</v>
      </c>
      <c r="K7" s="1">
        <v>2287</v>
      </c>
      <c r="M7" s="2" t="s">
        <v>19</v>
      </c>
      <c r="N7" s="2">
        <v>5</v>
      </c>
      <c r="O7" s="2">
        <f t="shared" si="0"/>
        <v>7</v>
      </c>
      <c r="P7" s="2" t="str">
        <f t="shared" si="1"/>
        <v>大分県杵築市大字杵築字北浜700番1-2</v>
      </c>
      <c r="Q7" s="2">
        <f t="shared" si="2"/>
        <v>0</v>
      </c>
    </row>
    <row r="8" spans="1:17" ht="12">
      <c r="A8">
        <v>5</v>
      </c>
      <c r="B8" t="s">
        <v>6</v>
      </c>
      <c r="C8" s="1">
        <v>7</v>
      </c>
      <c r="D8" s="1">
        <v>2424</v>
      </c>
      <c r="E8" s="1">
        <v>2160</v>
      </c>
      <c r="F8" s="1">
        <v>2183</v>
      </c>
      <c r="G8" s="1">
        <v>2186</v>
      </c>
      <c r="H8" s="1">
        <v>2307</v>
      </c>
      <c r="I8" s="1">
        <v>0</v>
      </c>
      <c r="J8" s="1">
        <v>0</v>
      </c>
      <c r="K8" s="1">
        <v>2287</v>
      </c>
      <c r="M8" s="2" t="s">
        <v>11</v>
      </c>
      <c r="N8" s="2">
        <v>3</v>
      </c>
      <c r="O8" s="2">
        <f t="shared" si="0"/>
        <v>5</v>
      </c>
      <c r="P8" s="2" t="str">
        <f t="shared" si="1"/>
        <v>大分県別府市石垣東3丁目5-15</v>
      </c>
      <c r="Q8" s="2">
        <f t="shared" si="2"/>
        <v>2307</v>
      </c>
    </row>
    <row r="9" spans="1:17" ht="12">
      <c r="A9">
        <v>6</v>
      </c>
      <c r="B9" t="s">
        <v>7</v>
      </c>
      <c r="C9" s="1">
        <v>8</v>
      </c>
      <c r="D9" s="1">
        <v>326</v>
      </c>
      <c r="E9" s="1">
        <v>474</v>
      </c>
      <c r="F9" s="1">
        <v>371</v>
      </c>
      <c r="G9" s="1">
        <v>512</v>
      </c>
      <c r="H9" s="1">
        <v>412</v>
      </c>
      <c r="I9" s="1">
        <v>2309</v>
      </c>
      <c r="J9" s="1">
        <v>2309</v>
      </c>
      <c r="K9" s="1">
        <v>0</v>
      </c>
      <c r="M9" s="2" t="s">
        <v>12</v>
      </c>
      <c r="N9" s="2">
        <v>2</v>
      </c>
      <c r="O9" s="2">
        <f t="shared" si="0"/>
        <v>4</v>
      </c>
      <c r="P9" s="2" t="str">
        <f t="shared" si="1"/>
        <v>大分県別府市石垣東7丁目2055</v>
      </c>
      <c r="Q9" s="2">
        <f t="shared" si="2"/>
        <v>168</v>
      </c>
    </row>
    <row r="10" spans="1:17" ht="12">
      <c r="M10" t="s">
        <v>13</v>
      </c>
      <c r="N10" s="2">
        <v>8</v>
      </c>
      <c r="O10" s="2">
        <f t="shared" si="0"/>
        <v>2</v>
      </c>
      <c r="P10" s="2" t="str">
        <f t="shared" si="1"/>
        <v>大分県別府市石垣東７丁目１−２１吉富ビル第一</v>
      </c>
      <c r="Q10" s="2">
        <f t="shared" si="2"/>
        <v>79</v>
      </c>
    </row>
    <row r="11" spans="1:17" ht="12"/>
    <row r="12" spans="1:17" ht="12"/>
    <row r="13" spans="1:17" ht="12">
      <c r="P13" t="s">
        <v>22</v>
      </c>
      <c r="Q13" s="3">
        <f>SUM(Q3:Q10)</f>
        <v>5175</v>
      </c>
    </row>
    <row r="14" spans="1:17" ht="12"/>
  </sheetData>
  <mergeCells count="1">
    <mergeCell ref="C1:K1"/>
  </mergeCells>
  <phoneticPr fontId="2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OptimalRoute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 Le Quang</cp:lastModifiedBy>
  <dcterms:modified xsi:type="dcterms:W3CDTF">2014-08-15T10:11:33Z</dcterms:modified>
</cp:coreProperties>
</file>