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2"/>
  </bookViews>
  <sheets>
    <sheet name="Cover" sheetId="3" r:id="rId1"/>
    <sheet name="North" sheetId="1" r:id="rId2"/>
    <sheet name="South" sheetId="2" r:id="rId3"/>
    <sheet name="Production_AD Structur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3" hidden="1">'Production_AD Structure'!$A$2:$AX$66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0">#REF!</definedName>
    <definedName name="abc" localSheetId="3">#REF!</definedName>
    <definedName name="abc">#REF!</definedName>
    <definedName name="BDName" localSheetId="0">[4]BDList!$A$2:$A$69</definedName>
    <definedName name="BDName" localSheetId="3">[5]BDList!$A$2:$A$69</definedName>
    <definedName name="BDName">[6]BDList!$A$2:$A$69</definedName>
    <definedName name="CIR1M">[1]CIR1!$A$6:$AA$38</definedName>
    <definedName name="cirage" localSheetId="0">#REF!</definedName>
    <definedName name="cirage" localSheetId="3">#REF!</definedName>
    <definedName name="cirage">#REF!</definedName>
    <definedName name="DSR">[1]DSR2!$A$6:$AR$48</definedName>
    <definedName name="E" localSheetId="0">#REF!</definedName>
    <definedName name="E" localSheetId="3">#REF!</definedName>
    <definedName name="E">#REF!</definedName>
    <definedName name="EENP2">[1]EENP2!$A$7:$AA$72</definedName>
    <definedName name="Eexrate" localSheetId="0">#REF!</definedName>
    <definedName name="Eexrate" localSheetId="3">#REF!</definedName>
    <definedName name="Eexrate">#REF!</definedName>
    <definedName name="LTRage" localSheetId="0">#REF!</definedName>
    <definedName name="LTRage" localSheetId="3">#REF!</definedName>
    <definedName name="LTRage">#REF!</definedName>
    <definedName name="MORTF">'[1]Mort Fac'!$B$4:$D$30</definedName>
    <definedName name="Noi_RDMs" localSheetId="0">#REF!</definedName>
    <definedName name="Noi_RDMs" localSheetId="3">#REF!</definedName>
    <definedName name="Noi_RDMs">#REF!</definedName>
    <definedName name="OPW2M">[1]OPW2!$A$6:$AA$38</definedName>
    <definedName name="OPW3X" localSheetId="0">#REF!</definedName>
    <definedName name="OPW3X" localSheetId="3">#REF!</definedName>
    <definedName name="OPW3X">#REF!</definedName>
    <definedName name="polterm" localSheetId="0">#REF!</definedName>
    <definedName name="polterm" localSheetId="3">#REF!</definedName>
    <definedName name="polterm">#REF!</definedName>
    <definedName name="sex" localSheetId="0">#REF!</definedName>
    <definedName name="sex" localSheetId="3">#REF!</definedName>
    <definedName name="sex">#REF!</definedName>
    <definedName name="TerRate3">'[7]brief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H99" i="2" l="1"/>
  <c r="H100" i="2"/>
  <c r="H101" i="2"/>
  <c r="H102" i="2"/>
  <c r="H103" i="2"/>
  <c r="H104" i="2"/>
  <c r="H105" i="2"/>
  <c r="H106" i="2"/>
  <c r="H107" i="2"/>
  <c r="H98" i="2"/>
  <c r="I99" i="2"/>
  <c r="I100" i="2"/>
  <c r="I101" i="2"/>
  <c r="I102" i="2"/>
  <c r="I103" i="2"/>
  <c r="I104" i="2"/>
  <c r="I105" i="2"/>
  <c r="I106" i="2"/>
  <c r="I107" i="2"/>
  <c r="I98" i="2"/>
  <c r="J99" i="2"/>
  <c r="J100" i="2"/>
  <c r="J101" i="2"/>
  <c r="J102" i="2"/>
  <c r="J103" i="2"/>
  <c r="J104" i="2"/>
  <c r="J105" i="2"/>
  <c r="J106" i="2"/>
  <c r="J107" i="2"/>
  <c r="J98" i="2"/>
  <c r="K99" i="2"/>
  <c r="K100" i="2"/>
  <c r="K101" i="2"/>
  <c r="K102" i="2"/>
  <c r="K103" i="2"/>
  <c r="K104" i="2"/>
  <c r="K105" i="2"/>
  <c r="K106" i="2"/>
  <c r="K107" i="2"/>
  <c r="K98" i="2"/>
  <c r="L99" i="2"/>
  <c r="L100" i="2"/>
  <c r="L101" i="2"/>
  <c r="L102" i="2"/>
  <c r="L103" i="2"/>
  <c r="L104" i="2"/>
  <c r="L105" i="2"/>
  <c r="L106" i="2"/>
  <c r="L107" i="2"/>
  <c r="L98" i="2"/>
  <c r="M99" i="2"/>
  <c r="M100" i="2"/>
  <c r="M101" i="2"/>
  <c r="M102" i="2"/>
  <c r="M103" i="2"/>
  <c r="M104" i="2"/>
  <c r="M105" i="2"/>
  <c r="M106" i="2"/>
  <c r="M107" i="2"/>
  <c r="M98" i="2"/>
  <c r="N99" i="2"/>
  <c r="N100" i="2"/>
  <c r="N101" i="2"/>
  <c r="N102" i="2"/>
  <c r="N103" i="2"/>
  <c r="N104" i="2"/>
  <c r="N105" i="2"/>
  <c r="N106" i="2"/>
  <c r="N107" i="2"/>
  <c r="N98" i="2"/>
  <c r="O99" i="2"/>
  <c r="O100" i="2"/>
  <c r="O101" i="2"/>
  <c r="O102" i="2"/>
  <c r="O103" i="2"/>
  <c r="O104" i="2"/>
  <c r="O105" i="2"/>
  <c r="O106" i="2"/>
  <c r="O107" i="2"/>
  <c r="O98" i="2"/>
  <c r="P98" i="2"/>
  <c r="S107" i="2"/>
  <c r="S99" i="2"/>
  <c r="S100" i="2"/>
  <c r="S101" i="2"/>
  <c r="S102" i="2"/>
  <c r="S103" i="2"/>
  <c r="S104" i="2"/>
  <c r="S105" i="2"/>
  <c r="S106" i="2"/>
  <c r="S98" i="2"/>
  <c r="R98" i="2"/>
  <c r="P107" i="2"/>
  <c r="R107" i="2"/>
  <c r="R99" i="2"/>
  <c r="R100" i="2"/>
  <c r="R101" i="2"/>
  <c r="R102" i="2"/>
  <c r="R103" i="2"/>
  <c r="R104" i="2"/>
  <c r="R105" i="2"/>
  <c r="R106" i="2"/>
  <c r="V41" i="2" l="1"/>
  <c r="W41" i="2"/>
  <c r="X41" i="2"/>
  <c r="Y41" i="2"/>
  <c r="I41" i="2" s="1"/>
  <c r="Z41" i="2"/>
  <c r="AA41" i="2"/>
  <c r="AB41" i="2"/>
  <c r="AC41" i="2"/>
  <c r="J41" i="2" s="1"/>
  <c r="AD41" i="2"/>
  <c r="AE41" i="2"/>
  <c r="AF41" i="2"/>
  <c r="AG41" i="2"/>
  <c r="L41" i="2" s="1"/>
  <c r="AH41" i="2"/>
  <c r="AI41" i="2"/>
  <c r="AJ41" i="2"/>
  <c r="AK41" i="2"/>
  <c r="M41" i="2" s="1"/>
  <c r="AL41" i="2"/>
  <c r="AM41" i="2"/>
  <c r="AN41" i="2"/>
  <c r="AO41" i="2"/>
  <c r="N41" i="2" s="1"/>
  <c r="AP41" i="2"/>
  <c r="AQ41" i="2"/>
  <c r="AR41" i="2"/>
  <c r="O41" i="2" s="1"/>
  <c r="AS41" i="2"/>
  <c r="AT41" i="2"/>
  <c r="AU41" i="2"/>
  <c r="AV41" i="2"/>
  <c r="AW41" i="2"/>
  <c r="Q41" i="2" s="1"/>
  <c r="AX41" i="2"/>
  <c r="AY41" i="2"/>
  <c r="AZ41" i="2"/>
  <c r="BA41" i="2"/>
  <c r="R41" i="2" s="1"/>
  <c r="BB41" i="2"/>
  <c r="BC41" i="2"/>
  <c r="BD41" i="2"/>
  <c r="U41" i="2"/>
  <c r="H41" i="2" s="1"/>
  <c r="S43" i="2"/>
  <c r="R43" i="2"/>
  <c r="Q43" i="2"/>
  <c r="P43" i="2"/>
  <c r="O43" i="2"/>
  <c r="N43" i="2"/>
  <c r="M43" i="2"/>
  <c r="L43" i="2"/>
  <c r="K43" i="2"/>
  <c r="J43" i="2"/>
  <c r="I43" i="2"/>
  <c r="H43" i="2"/>
  <c r="S41" i="2"/>
  <c r="P41" i="2"/>
  <c r="K41" i="2"/>
  <c r="S162" i="2" l="1"/>
  <c r="R162" i="2"/>
  <c r="Q162" i="2"/>
  <c r="P162" i="2"/>
  <c r="O162" i="2"/>
  <c r="N162" i="2"/>
  <c r="M162" i="2"/>
  <c r="L162" i="2"/>
  <c r="K162" i="2"/>
  <c r="J162" i="2"/>
  <c r="I162" i="2"/>
  <c r="H162" i="2"/>
  <c r="S161" i="2"/>
  <c r="S165" i="2" s="1"/>
  <c r="R161" i="2"/>
  <c r="Q161" i="2"/>
  <c r="P161" i="2"/>
  <c r="O161" i="2"/>
  <c r="O165" i="2" s="1"/>
  <c r="N161" i="2"/>
  <c r="M161" i="2"/>
  <c r="L161" i="2"/>
  <c r="K161" i="2"/>
  <c r="K165" i="2" s="1"/>
  <c r="J161" i="2"/>
  <c r="I161" i="2"/>
  <c r="H161" i="2"/>
  <c r="S160" i="2"/>
  <c r="R160" i="2"/>
  <c r="R164" i="2" s="1"/>
  <c r="Q160" i="2"/>
  <c r="P160" i="2"/>
  <c r="O160" i="2"/>
  <c r="N160" i="2"/>
  <c r="N164" i="2" s="1"/>
  <c r="M160" i="2"/>
  <c r="L160" i="2"/>
  <c r="K160" i="2"/>
  <c r="J160" i="2"/>
  <c r="J164" i="2" s="1"/>
  <c r="I160" i="2"/>
  <c r="H160" i="2"/>
  <c r="S159" i="2"/>
  <c r="R159" i="2"/>
  <c r="Q159" i="2"/>
  <c r="Q163" i="2" s="1"/>
  <c r="P159" i="2"/>
  <c r="O159" i="2"/>
  <c r="N159" i="2"/>
  <c r="M159" i="2"/>
  <c r="M163" i="2" s="1"/>
  <c r="L159" i="2"/>
  <c r="K159" i="2"/>
  <c r="J159" i="2"/>
  <c r="I159" i="2"/>
  <c r="I163" i="2" s="1"/>
  <c r="H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Z163" i="2"/>
  <c r="BA163" i="2"/>
  <c r="BB163" i="2"/>
  <c r="BC163" i="2"/>
  <c r="BD163" i="2"/>
  <c r="AZ164" i="2"/>
  <c r="BA164" i="2"/>
  <c r="BB164" i="2"/>
  <c r="BC164" i="2"/>
  <c r="BD164" i="2"/>
  <c r="AZ165" i="2"/>
  <c r="BA165" i="2"/>
  <c r="BB165" i="2"/>
  <c r="BC165" i="2"/>
  <c r="BD165" i="2"/>
  <c r="AZ166" i="2"/>
  <c r="BA166" i="2"/>
  <c r="BB166" i="2"/>
  <c r="BC166" i="2"/>
  <c r="BD166" i="2"/>
  <c r="AY166" i="2"/>
  <c r="AY165" i="2"/>
  <c r="AY164" i="2"/>
  <c r="AY163" i="2"/>
  <c r="P166" i="2" l="1"/>
  <c r="J163" i="2"/>
  <c r="N163" i="2"/>
  <c r="R163" i="2"/>
  <c r="K164" i="2"/>
  <c r="O164" i="2"/>
  <c r="S164" i="2"/>
  <c r="H165" i="2"/>
  <c r="L165" i="2"/>
  <c r="P165" i="2"/>
  <c r="I166" i="2"/>
  <c r="M166" i="2"/>
  <c r="Q166" i="2"/>
  <c r="H166" i="2"/>
  <c r="K163" i="2"/>
  <c r="O163" i="2"/>
  <c r="S163" i="2"/>
  <c r="H164" i="2"/>
  <c r="L164" i="2"/>
  <c r="P164" i="2"/>
  <c r="I165" i="2"/>
  <c r="M165" i="2"/>
  <c r="Q165" i="2"/>
  <c r="J166" i="2"/>
  <c r="N166" i="2"/>
  <c r="R166" i="2"/>
  <c r="L166" i="2"/>
  <c r="H163" i="2"/>
  <c r="L163" i="2"/>
  <c r="P163" i="2"/>
  <c r="I164" i="2"/>
  <c r="M164" i="2"/>
  <c r="Q164" i="2"/>
  <c r="J165" i="2"/>
  <c r="N165" i="2"/>
  <c r="R165" i="2"/>
  <c r="K166" i="2"/>
  <c r="O166" i="2"/>
  <c r="S166" i="2"/>
  <c r="BQ178" i="1" l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F168" i="1"/>
  <c r="E168" i="1"/>
  <c r="D168" i="1"/>
  <c r="C168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F157" i="1"/>
  <c r="E157" i="1"/>
  <c r="D157" i="1"/>
  <c r="C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M153" i="1"/>
  <c r="BD153" i="1"/>
  <c r="BQ153" i="1" s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L151" i="1"/>
  <c r="BD151" i="1"/>
  <c r="BQ151" i="1" s="1"/>
  <c r="BC151" i="1"/>
  <c r="BB151" i="1"/>
  <c r="BA151" i="1"/>
  <c r="AZ151" i="1"/>
  <c r="AY151" i="1"/>
  <c r="AX151" i="1"/>
  <c r="AW151" i="1"/>
  <c r="AV151" i="1"/>
  <c r="BI151" i="1" s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P150" i="1" s="1"/>
  <c r="BB150" i="1"/>
  <c r="BA150" i="1"/>
  <c r="AZ150" i="1"/>
  <c r="AY150" i="1"/>
  <c r="AX150" i="1"/>
  <c r="AW150" i="1"/>
  <c r="AV150" i="1"/>
  <c r="AU150" i="1"/>
  <c r="BH150" i="1" s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Q149" i="1"/>
  <c r="BD149" i="1"/>
  <c r="BC149" i="1"/>
  <c r="BB149" i="1"/>
  <c r="BA149" i="1"/>
  <c r="AZ149" i="1"/>
  <c r="AY149" i="1"/>
  <c r="AX149" i="1"/>
  <c r="AW149" i="1"/>
  <c r="AV149" i="1"/>
  <c r="BI149" i="1" s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P148" i="1" s="1"/>
  <c r="BB148" i="1"/>
  <c r="BA148" i="1"/>
  <c r="AZ148" i="1"/>
  <c r="AY148" i="1"/>
  <c r="AX148" i="1"/>
  <c r="AW148" i="1"/>
  <c r="AV148" i="1"/>
  <c r="AU148" i="1"/>
  <c r="BH148" i="1" s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BQ147" i="1"/>
  <c r="BD147" i="1"/>
  <c r="BC147" i="1"/>
  <c r="BB147" i="1"/>
  <c r="BA147" i="1"/>
  <c r="AZ147" i="1"/>
  <c r="AY147" i="1"/>
  <c r="BL147" i="1" s="1"/>
  <c r="AX147" i="1"/>
  <c r="AW147" i="1"/>
  <c r="AV147" i="1"/>
  <c r="AU147" i="1"/>
  <c r="BH147" i="1" s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BD146" i="1"/>
  <c r="BC146" i="1"/>
  <c r="BB146" i="1"/>
  <c r="BA146" i="1"/>
  <c r="AZ146" i="1"/>
  <c r="AY146" i="1"/>
  <c r="AX146" i="1"/>
  <c r="AW146" i="1"/>
  <c r="BJ146" i="1" s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F145" i="1"/>
  <c r="E145" i="1"/>
  <c r="D145" i="1"/>
  <c r="C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F133" i="1"/>
  <c r="E133" i="1"/>
  <c r="D133" i="1"/>
  <c r="C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F121" i="1"/>
  <c r="E121" i="1"/>
  <c r="D121" i="1"/>
  <c r="C121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I118" i="1" s="1"/>
  <c r="Y118" i="1"/>
  <c r="X118" i="1"/>
  <c r="W118" i="1"/>
  <c r="V118" i="1"/>
  <c r="U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H139" i="1" s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H137" i="1" s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D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F109" i="1"/>
  <c r="E109" i="1"/>
  <c r="D109" i="1"/>
  <c r="C109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K104" i="1"/>
  <c r="BI104" i="1"/>
  <c r="BH104" i="1"/>
  <c r="BG104" i="1"/>
  <c r="BF104" i="1"/>
  <c r="AX104" i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K102" i="1"/>
  <c r="BI102" i="1"/>
  <c r="BH102" i="1"/>
  <c r="BG102" i="1"/>
  <c r="BF102" i="1"/>
  <c r="AX102" i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Q100" i="1"/>
  <c r="BP100" i="1"/>
  <c r="BO100" i="1"/>
  <c r="BN100" i="1"/>
  <c r="BM100" i="1"/>
  <c r="BL100" i="1"/>
  <c r="BI100" i="1"/>
  <c r="BH100" i="1"/>
  <c r="BG100" i="1"/>
  <c r="BF100" i="1"/>
  <c r="AX100" i="1"/>
  <c r="BK100" i="1" s="1"/>
  <c r="AW100" i="1"/>
  <c r="BJ100" i="1" s="1"/>
  <c r="BQ99" i="1"/>
  <c r="BP99" i="1"/>
  <c r="BO99" i="1"/>
  <c r="BN99" i="1"/>
  <c r="BM99" i="1"/>
  <c r="BL99" i="1"/>
  <c r="BI99" i="1"/>
  <c r="BH99" i="1"/>
  <c r="BG99" i="1"/>
  <c r="BF99" i="1"/>
  <c r="AX99" i="1"/>
  <c r="BK99" i="1" s="1"/>
  <c r="AW99" i="1"/>
  <c r="BJ99" i="1" s="1"/>
  <c r="BI98" i="1"/>
  <c r="BH98" i="1"/>
  <c r="BG98" i="1"/>
  <c r="BF98" i="1"/>
  <c r="BD98" i="1"/>
  <c r="BQ98" i="1" s="1"/>
  <c r="BC98" i="1"/>
  <c r="BP98" i="1" s="1"/>
  <c r="BB98" i="1"/>
  <c r="BO98" i="1" s="1"/>
  <c r="BA98" i="1"/>
  <c r="BN98" i="1" s="1"/>
  <c r="AZ98" i="1"/>
  <c r="BM98" i="1" s="1"/>
  <c r="AY98" i="1"/>
  <c r="BL98" i="1" s="1"/>
  <c r="AX98" i="1"/>
  <c r="BK98" i="1" s="1"/>
  <c r="AW98" i="1"/>
  <c r="BJ98" i="1" s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E97" i="1"/>
  <c r="D97" i="1"/>
  <c r="C97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P95" i="1"/>
  <c r="O95" i="1"/>
  <c r="N95" i="1"/>
  <c r="M95" i="1"/>
  <c r="L95" i="1"/>
  <c r="K95" i="1"/>
  <c r="J95" i="1"/>
  <c r="I95" i="1"/>
  <c r="H95" i="1"/>
  <c r="BD94" i="1"/>
  <c r="BC94" i="1"/>
  <c r="BB94" i="1"/>
  <c r="BA94" i="1"/>
  <c r="AZ94" i="1"/>
  <c r="AY94" i="1"/>
  <c r="AX94" i="1"/>
  <c r="AW94" i="1"/>
  <c r="Q94" i="1" s="1"/>
  <c r="AV94" i="1"/>
  <c r="AU94" i="1"/>
  <c r="AT94" i="1"/>
  <c r="P94" i="1" s="1"/>
  <c r="AS94" i="1"/>
  <c r="AR94" i="1"/>
  <c r="AQ94" i="1"/>
  <c r="AP94" i="1"/>
  <c r="O94" i="1" s="1"/>
  <c r="AO94" i="1"/>
  <c r="AN94" i="1"/>
  <c r="AM94" i="1"/>
  <c r="AL94" i="1"/>
  <c r="AK94" i="1"/>
  <c r="M94" i="1" s="1"/>
  <c r="AJ94" i="1"/>
  <c r="AI94" i="1"/>
  <c r="AH94" i="1"/>
  <c r="L94" i="1" s="1"/>
  <c r="AG94" i="1"/>
  <c r="AF94" i="1"/>
  <c r="AE94" i="1"/>
  <c r="AD94" i="1"/>
  <c r="K94" i="1" s="1"/>
  <c r="AC94" i="1"/>
  <c r="AB94" i="1"/>
  <c r="AA94" i="1"/>
  <c r="Z94" i="1"/>
  <c r="I94" i="1" s="1"/>
  <c r="I7" i="1" s="1"/>
  <c r="Y94" i="1"/>
  <c r="X94" i="1"/>
  <c r="W94" i="1"/>
  <c r="V94" i="1"/>
  <c r="H94" i="1" s="1"/>
  <c r="U94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P93" i="1"/>
  <c r="O93" i="1"/>
  <c r="N93" i="1"/>
  <c r="M93" i="1"/>
  <c r="L93" i="1"/>
  <c r="K93" i="1"/>
  <c r="J93" i="1"/>
  <c r="I93" i="1"/>
  <c r="H93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P92" i="1"/>
  <c r="O92" i="1"/>
  <c r="N92" i="1"/>
  <c r="M92" i="1"/>
  <c r="L92" i="1"/>
  <c r="K92" i="1"/>
  <c r="J92" i="1"/>
  <c r="I92" i="1"/>
  <c r="H92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P91" i="1"/>
  <c r="O91" i="1"/>
  <c r="N91" i="1"/>
  <c r="M91" i="1"/>
  <c r="L91" i="1"/>
  <c r="K91" i="1"/>
  <c r="J91" i="1"/>
  <c r="I91" i="1"/>
  <c r="H91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P90" i="1"/>
  <c r="O90" i="1"/>
  <c r="N90" i="1"/>
  <c r="M90" i="1"/>
  <c r="L90" i="1"/>
  <c r="K90" i="1"/>
  <c r="J90" i="1"/>
  <c r="I90" i="1"/>
  <c r="H90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P89" i="1"/>
  <c r="O89" i="1"/>
  <c r="N89" i="1"/>
  <c r="M89" i="1"/>
  <c r="L89" i="1"/>
  <c r="K89" i="1"/>
  <c r="J89" i="1"/>
  <c r="I89" i="1"/>
  <c r="H89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P88" i="1"/>
  <c r="O88" i="1"/>
  <c r="N88" i="1"/>
  <c r="M88" i="1"/>
  <c r="L88" i="1"/>
  <c r="K88" i="1"/>
  <c r="J88" i="1"/>
  <c r="I88" i="1"/>
  <c r="H88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S87" i="1"/>
  <c r="R87" i="1"/>
  <c r="R135" i="1" s="1"/>
  <c r="Q87" i="1"/>
  <c r="P87" i="1"/>
  <c r="O87" i="1"/>
  <c r="N87" i="1"/>
  <c r="M87" i="1"/>
  <c r="L87" i="1"/>
  <c r="K87" i="1"/>
  <c r="J87" i="1"/>
  <c r="I87" i="1"/>
  <c r="H87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F85" i="1"/>
  <c r="E85" i="1"/>
  <c r="D85" i="1"/>
  <c r="C85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N83" i="1"/>
  <c r="M83" i="1"/>
  <c r="L83" i="1"/>
  <c r="K83" i="1"/>
  <c r="J83" i="1"/>
  <c r="I83" i="1"/>
  <c r="H83" i="1"/>
  <c r="BG82" i="1"/>
  <c r="BD82" i="1"/>
  <c r="BC82" i="1"/>
  <c r="BB82" i="1"/>
  <c r="BO82" i="1" s="1"/>
  <c r="BA82" i="1"/>
  <c r="AZ82" i="1"/>
  <c r="AY82" i="1"/>
  <c r="AX82" i="1"/>
  <c r="AW82" i="1"/>
  <c r="AV82" i="1"/>
  <c r="AU82" i="1"/>
  <c r="AT82" i="1"/>
  <c r="AS82" i="1"/>
  <c r="AR82" i="1"/>
  <c r="O82" i="1" s="1"/>
  <c r="AQ82" i="1"/>
  <c r="AP82" i="1"/>
  <c r="AO82" i="1"/>
  <c r="N82" i="1" s="1"/>
  <c r="N4" i="1" s="1"/>
  <c r="AN82" i="1"/>
  <c r="AM82" i="1"/>
  <c r="AL82" i="1"/>
  <c r="AK82" i="1"/>
  <c r="AJ82" i="1"/>
  <c r="AI82" i="1"/>
  <c r="AH82" i="1"/>
  <c r="AG82" i="1"/>
  <c r="AF82" i="1"/>
  <c r="K82" i="1" s="1"/>
  <c r="AE82" i="1"/>
  <c r="AD82" i="1"/>
  <c r="AC82" i="1"/>
  <c r="J82" i="1" s="1"/>
  <c r="J4" i="1" s="1"/>
  <c r="AB82" i="1"/>
  <c r="AA82" i="1"/>
  <c r="Z82" i="1"/>
  <c r="Y82" i="1"/>
  <c r="X82" i="1"/>
  <c r="W82" i="1"/>
  <c r="V82" i="1"/>
  <c r="U82" i="1"/>
  <c r="M82" i="1"/>
  <c r="L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O75" i="1"/>
  <c r="N75" i="1"/>
  <c r="M75" i="1"/>
  <c r="L75" i="1"/>
  <c r="K75" i="1"/>
  <c r="J75" i="1"/>
  <c r="I75" i="1"/>
  <c r="H75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F73" i="1"/>
  <c r="E73" i="1"/>
  <c r="D73" i="1"/>
  <c r="C73" i="1"/>
  <c r="BD70" i="1"/>
  <c r="BC70" i="1"/>
  <c r="BB70" i="1"/>
  <c r="BA70" i="1"/>
  <c r="AZ70" i="1"/>
  <c r="AY70" i="1"/>
  <c r="AX70" i="1"/>
  <c r="AW70" i="1"/>
  <c r="AV70" i="1"/>
  <c r="AU70" i="1"/>
  <c r="AT70" i="1"/>
  <c r="BG70" i="1" s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G68" i="1"/>
  <c r="BD68" i="1"/>
  <c r="BC68" i="1"/>
  <c r="BB68" i="1"/>
  <c r="BO68" i="1" s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BG65" i="1" s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Q64" i="1"/>
  <c r="BM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E60" i="1"/>
  <c r="D60" i="1"/>
  <c r="C60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S58" i="1"/>
  <c r="R58" i="1"/>
  <c r="Q58" i="1"/>
  <c r="P58" i="1"/>
  <c r="O58" i="1"/>
  <c r="N58" i="1"/>
  <c r="M58" i="1"/>
  <c r="L58" i="1"/>
  <c r="K58" i="1"/>
  <c r="J58" i="1"/>
  <c r="I58" i="1"/>
  <c r="H58" i="1"/>
  <c r="BD57" i="1"/>
  <c r="BC57" i="1"/>
  <c r="BB57" i="1"/>
  <c r="BA57" i="1"/>
  <c r="AZ57" i="1"/>
  <c r="AZ154" i="1" s="1"/>
  <c r="AY57" i="1"/>
  <c r="AY130" i="1" s="1"/>
  <c r="AX57" i="1"/>
  <c r="AW57" i="1"/>
  <c r="Q57" i="1" s="1"/>
  <c r="AV57" i="1"/>
  <c r="AU57" i="1"/>
  <c r="AT57" i="1"/>
  <c r="AS57" i="1"/>
  <c r="AR57" i="1"/>
  <c r="AQ57" i="1"/>
  <c r="AP57" i="1"/>
  <c r="AP69" i="1" s="1"/>
  <c r="AO57" i="1"/>
  <c r="AN57" i="1"/>
  <c r="AM57" i="1"/>
  <c r="N57" i="1" s="1"/>
  <c r="AL57" i="1"/>
  <c r="AL69" i="1" s="1"/>
  <c r="AK57" i="1"/>
  <c r="AJ57" i="1"/>
  <c r="AI57" i="1"/>
  <c r="AH57" i="1"/>
  <c r="AG57" i="1"/>
  <c r="AF57" i="1"/>
  <c r="AE57" i="1"/>
  <c r="AD57" i="1"/>
  <c r="AD69" i="1" s="1"/>
  <c r="AC57" i="1"/>
  <c r="AB57" i="1"/>
  <c r="AA57" i="1"/>
  <c r="J57" i="1" s="1"/>
  <c r="Z57" i="1"/>
  <c r="Z69" i="1" s="1"/>
  <c r="Y57" i="1"/>
  <c r="I57" i="1" s="1"/>
  <c r="I154" i="1" s="1"/>
  <c r="X57" i="1"/>
  <c r="W57" i="1"/>
  <c r="V57" i="1"/>
  <c r="U57" i="1"/>
  <c r="M57" i="1"/>
  <c r="M154" i="1" s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Q68" i="1" s="1"/>
  <c r="P56" i="1"/>
  <c r="O56" i="1"/>
  <c r="N56" i="1"/>
  <c r="M56" i="1"/>
  <c r="L56" i="1"/>
  <c r="K56" i="1"/>
  <c r="J56" i="1"/>
  <c r="I56" i="1"/>
  <c r="I68" i="1" s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Q67" i="1" s="1"/>
  <c r="P55" i="1"/>
  <c r="O55" i="1"/>
  <c r="N55" i="1"/>
  <c r="M55" i="1"/>
  <c r="L55" i="1"/>
  <c r="K55" i="1"/>
  <c r="J55" i="1"/>
  <c r="I55" i="1"/>
  <c r="H55" i="1"/>
  <c r="D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Q66" i="1" s="1"/>
  <c r="P54" i="1"/>
  <c r="O54" i="1"/>
  <c r="N54" i="1"/>
  <c r="M54" i="1"/>
  <c r="L54" i="1"/>
  <c r="K54" i="1"/>
  <c r="J54" i="1"/>
  <c r="I54" i="1"/>
  <c r="I66" i="1" s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O65" i="1" s="1"/>
  <c r="N53" i="1"/>
  <c r="M53" i="1"/>
  <c r="L53" i="1"/>
  <c r="K53" i="1"/>
  <c r="J53" i="1"/>
  <c r="I53" i="1"/>
  <c r="I65" i="1" s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Q64" i="1" s="1"/>
  <c r="P52" i="1"/>
  <c r="O52" i="1"/>
  <c r="N52" i="1"/>
  <c r="M52" i="1"/>
  <c r="L52" i="1"/>
  <c r="K52" i="1"/>
  <c r="J52" i="1"/>
  <c r="I52" i="1"/>
  <c r="I64" i="1" s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M63" i="1" s="1"/>
  <c r="L51" i="1"/>
  <c r="K51" i="1"/>
  <c r="J51" i="1"/>
  <c r="J148" i="1" s="1"/>
  <c r="I51" i="1"/>
  <c r="I63" i="1" s="1"/>
  <c r="H51" i="1"/>
  <c r="D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K147" i="1" s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P122" i="1" s="1"/>
  <c r="O49" i="1"/>
  <c r="N49" i="1"/>
  <c r="M49" i="1"/>
  <c r="M61" i="1" s="1"/>
  <c r="L49" i="1"/>
  <c r="K49" i="1"/>
  <c r="K146" i="1" s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D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D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D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D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K24" i="1"/>
  <c r="J24" i="1"/>
  <c r="I24" i="1"/>
  <c r="H24" i="1"/>
  <c r="D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D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D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S12" i="1"/>
  <c r="R12" i="1"/>
  <c r="Q12" i="1"/>
  <c r="P12" i="1"/>
  <c r="O12" i="1"/>
  <c r="N12" i="1"/>
  <c r="M12" i="1"/>
  <c r="L12" i="1"/>
  <c r="K12" i="1"/>
  <c r="J12" i="1"/>
  <c r="I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S10" i="1"/>
  <c r="R10" i="1"/>
  <c r="Q10" i="1"/>
  <c r="P10" i="1"/>
  <c r="O10" i="1"/>
  <c r="N10" i="1"/>
  <c r="M10" i="1"/>
  <c r="L10" i="1"/>
  <c r="K10" i="1"/>
  <c r="J10" i="1"/>
  <c r="I10" i="1"/>
  <c r="H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S8" i="1"/>
  <c r="R8" i="1"/>
  <c r="Q8" i="1"/>
  <c r="P8" i="1"/>
  <c r="O8" i="1"/>
  <c r="N8" i="1"/>
  <c r="M8" i="1"/>
  <c r="L8" i="1"/>
  <c r="K8" i="1"/>
  <c r="J8" i="1"/>
  <c r="I8" i="1"/>
  <c r="H8" i="1"/>
  <c r="BQ7" i="1"/>
  <c r="BP7" i="1"/>
  <c r="BO7" i="1"/>
  <c r="BN7" i="1"/>
  <c r="BM7" i="1"/>
  <c r="BL7" i="1"/>
  <c r="BK7" i="1"/>
  <c r="BJ7" i="1"/>
  <c r="BI7" i="1"/>
  <c r="BH7" i="1"/>
  <c r="BG7" i="1"/>
  <c r="BF7" i="1"/>
  <c r="Q7" i="1"/>
  <c r="P7" i="1"/>
  <c r="O7" i="1"/>
  <c r="M7" i="1"/>
  <c r="L7" i="1"/>
  <c r="K7" i="1"/>
  <c r="H7" i="1"/>
  <c r="BQ6" i="1"/>
  <c r="BP6" i="1"/>
  <c r="BO6" i="1"/>
  <c r="BN6" i="1"/>
  <c r="BM6" i="1"/>
  <c r="BL6" i="1"/>
  <c r="BK6" i="1"/>
  <c r="BJ6" i="1"/>
  <c r="BI6" i="1"/>
  <c r="BH6" i="1"/>
  <c r="BG6" i="1"/>
  <c r="BF6" i="1"/>
  <c r="S6" i="1"/>
  <c r="R6" i="1"/>
  <c r="Q6" i="1"/>
  <c r="P6" i="1"/>
  <c r="O6" i="1"/>
  <c r="N6" i="1"/>
  <c r="M6" i="1"/>
  <c r="L6" i="1"/>
  <c r="K6" i="1"/>
  <c r="J6" i="1"/>
  <c r="I6" i="1"/>
  <c r="H6" i="1"/>
  <c r="F6" i="1"/>
  <c r="E6" i="1"/>
  <c r="D6" i="1"/>
  <c r="C6" i="1"/>
  <c r="BQ5" i="1"/>
  <c r="BP5" i="1"/>
  <c r="BO5" i="1"/>
  <c r="BN5" i="1"/>
  <c r="BM5" i="1"/>
  <c r="BL5" i="1"/>
  <c r="BK5" i="1"/>
  <c r="BJ5" i="1"/>
  <c r="BI5" i="1"/>
  <c r="BH5" i="1"/>
  <c r="BG5" i="1"/>
  <c r="BF5" i="1"/>
  <c r="O5" i="1"/>
  <c r="N5" i="1"/>
  <c r="M5" i="1"/>
  <c r="L5" i="1"/>
  <c r="K5" i="1"/>
  <c r="J5" i="1"/>
  <c r="I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O4" i="1"/>
  <c r="M4" i="1"/>
  <c r="L4" i="1"/>
  <c r="K4" i="1"/>
  <c r="I4" i="1"/>
  <c r="H4" i="1"/>
  <c r="B2" i="1"/>
  <c r="D53" i="1" s="1"/>
  <c r="BL42" i="1" l="1"/>
  <c r="BP44" i="1"/>
  <c r="J149" i="1"/>
  <c r="J125" i="1"/>
  <c r="BF61" i="1"/>
  <c r="BF62" i="1"/>
  <c r="BF63" i="1"/>
  <c r="BJ64" i="1"/>
  <c r="BP65" i="1"/>
  <c r="BF82" i="1"/>
  <c r="BN82" i="1"/>
  <c r="BM148" i="1"/>
  <c r="Q20" i="1"/>
  <c r="Q22" i="1"/>
  <c r="Q24" i="1"/>
  <c r="Q26" i="1"/>
  <c r="Q28" i="1"/>
  <c r="D34" i="1"/>
  <c r="D38" i="1"/>
  <c r="BI42" i="1"/>
  <c r="BM42" i="1"/>
  <c r="BQ42" i="1"/>
  <c r="BI44" i="1"/>
  <c r="BM44" i="1"/>
  <c r="BQ44" i="1"/>
  <c r="D52" i="1"/>
  <c r="D56" i="1"/>
  <c r="D153" i="1" s="1"/>
  <c r="BG61" i="1"/>
  <c r="BK61" i="1"/>
  <c r="BO61" i="1"/>
  <c r="BG62" i="1"/>
  <c r="BK62" i="1"/>
  <c r="BO62" i="1"/>
  <c r="BG63" i="1"/>
  <c r="BK63" i="1"/>
  <c r="BO63" i="1"/>
  <c r="BG64" i="1"/>
  <c r="BH70" i="1"/>
  <c r="BL70" i="1"/>
  <c r="BP70" i="1"/>
  <c r="P141" i="1"/>
  <c r="P143" i="1"/>
  <c r="P9" i="1" s="1"/>
  <c r="K123" i="1"/>
  <c r="BI150" i="1"/>
  <c r="BM150" i="1"/>
  <c r="BQ150" i="1"/>
  <c r="BH152" i="1"/>
  <c r="BL152" i="1"/>
  <c r="BP152" i="1"/>
  <c r="BG177" i="1"/>
  <c r="BK177" i="1"/>
  <c r="BO177" i="1"/>
  <c r="S177" i="1"/>
  <c r="BP42" i="1"/>
  <c r="BH44" i="1"/>
  <c r="BN61" i="1"/>
  <c r="BJ62" i="1"/>
  <c r="BN63" i="1"/>
  <c r="BH65" i="1"/>
  <c r="BJ82" i="1"/>
  <c r="BI148" i="1"/>
  <c r="BQ148" i="1"/>
  <c r="D21" i="1"/>
  <c r="D23" i="1"/>
  <c r="D25" i="1"/>
  <c r="D27" i="1"/>
  <c r="D31" i="1"/>
  <c r="D35" i="1"/>
  <c r="BF42" i="1"/>
  <c r="BJ42" i="1"/>
  <c r="BN42" i="1"/>
  <c r="BF44" i="1"/>
  <c r="BJ44" i="1"/>
  <c r="BN44" i="1"/>
  <c r="D49" i="1"/>
  <c r="D57" i="1" s="1"/>
  <c r="BH61" i="1"/>
  <c r="BL61" i="1"/>
  <c r="BP61" i="1"/>
  <c r="BH62" i="1"/>
  <c r="BL62" i="1"/>
  <c r="BF68" i="1"/>
  <c r="BJ68" i="1"/>
  <c r="BN68" i="1"/>
  <c r="BG118" i="1"/>
  <c r="BG149" i="1"/>
  <c r="BK149" i="1"/>
  <c r="BO149" i="1"/>
  <c r="BH155" i="1"/>
  <c r="BL155" i="1"/>
  <c r="BP155" i="1"/>
  <c r="BH42" i="1"/>
  <c r="BL44" i="1"/>
  <c r="BJ61" i="1"/>
  <c r="BN62" i="1"/>
  <c r="BJ63" i="1"/>
  <c r="BF64" i="1"/>
  <c r="BL65" i="1"/>
  <c r="D115" i="1"/>
  <c r="D92" i="1"/>
  <c r="Q82" i="1"/>
  <c r="Q4" i="1" s="1"/>
  <c r="Q74" i="1"/>
  <c r="D88" i="1"/>
  <c r="Q80" i="1"/>
  <c r="D114" i="1"/>
  <c r="Q78" i="1"/>
  <c r="Q21" i="1"/>
  <c r="Q23" i="1"/>
  <c r="Q25" i="1"/>
  <c r="Q27" i="1"/>
  <c r="D32" i="1"/>
  <c r="D36" i="1"/>
  <c r="BG42" i="1"/>
  <c r="BK42" i="1"/>
  <c r="BO42" i="1"/>
  <c r="D50" i="1"/>
  <c r="D123" i="1" s="1"/>
  <c r="D54" i="1"/>
  <c r="R57" i="1"/>
  <c r="BI61" i="1"/>
  <c r="BM61" i="1"/>
  <c r="BQ61" i="1"/>
  <c r="BI62" i="1"/>
  <c r="BM62" i="1"/>
  <c r="BQ62" i="1"/>
  <c r="BG66" i="1"/>
  <c r="BK66" i="1"/>
  <c r="BO66" i="1"/>
  <c r="BG67" i="1"/>
  <c r="BK67" i="1"/>
  <c r="BO67" i="1"/>
  <c r="Q76" i="1"/>
  <c r="BK94" i="1"/>
  <c r="S94" i="1"/>
  <c r="S7" i="1" s="1"/>
  <c r="BO94" i="1"/>
  <c r="R134" i="1"/>
  <c r="BF146" i="1"/>
  <c r="BN146" i="1"/>
  <c r="BI147" i="1"/>
  <c r="BM147" i="1"/>
  <c r="BG151" i="1"/>
  <c r="BK151" i="1"/>
  <c r="BO151" i="1"/>
  <c r="BF153" i="1"/>
  <c r="BJ153" i="1"/>
  <c r="BN153" i="1"/>
  <c r="BK64" i="1"/>
  <c r="BO64" i="1"/>
  <c r="BH66" i="1"/>
  <c r="BL66" i="1"/>
  <c r="BP66" i="1"/>
  <c r="BH67" i="1"/>
  <c r="BL67" i="1"/>
  <c r="BP67" i="1"/>
  <c r="BK68" i="1"/>
  <c r="BI70" i="1"/>
  <c r="BM70" i="1"/>
  <c r="BQ70" i="1"/>
  <c r="BK82" i="1"/>
  <c r="BH94" i="1"/>
  <c r="BL94" i="1"/>
  <c r="BP94" i="1"/>
  <c r="P136" i="1"/>
  <c r="P137" i="1"/>
  <c r="BG146" i="1"/>
  <c r="BK146" i="1"/>
  <c r="BO146" i="1"/>
  <c r="BF147" i="1"/>
  <c r="BJ147" i="1"/>
  <c r="BN147" i="1"/>
  <c r="BF148" i="1"/>
  <c r="BJ148" i="1"/>
  <c r="BN148" i="1"/>
  <c r="BF150" i="1"/>
  <c r="BJ150" i="1"/>
  <c r="BN150" i="1"/>
  <c r="BI152" i="1"/>
  <c r="BM152" i="1"/>
  <c r="BQ152" i="1"/>
  <c r="BG153" i="1"/>
  <c r="BK153" i="1"/>
  <c r="BO153" i="1"/>
  <c r="H177" i="1"/>
  <c r="L177" i="1"/>
  <c r="BH177" i="1"/>
  <c r="BL177" i="1"/>
  <c r="BP177" i="1"/>
  <c r="BP62" i="1"/>
  <c r="BH63" i="1"/>
  <c r="BL63" i="1"/>
  <c r="BP63" i="1"/>
  <c r="BH64" i="1"/>
  <c r="BF65" i="1"/>
  <c r="BJ65" i="1"/>
  <c r="BN65" i="1"/>
  <c r="BI66" i="1"/>
  <c r="BM66" i="1"/>
  <c r="BQ66" i="1"/>
  <c r="BI67" i="1"/>
  <c r="BM67" i="1"/>
  <c r="BQ67" i="1"/>
  <c r="BH68" i="1"/>
  <c r="BL68" i="1"/>
  <c r="BP68" i="1"/>
  <c r="BF70" i="1"/>
  <c r="BJ70" i="1"/>
  <c r="BN70" i="1"/>
  <c r="BH82" i="1"/>
  <c r="BL82" i="1"/>
  <c r="BP82" i="1"/>
  <c r="J94" i="1"/>
  <c r="J7" i="1" s="1"/>
  <c r="N94" i="1"/>
  <c r="N7" i="1" s="1"/>
  <c r="BI94" i="1"/>
  <c r="BM94" i="1"/>
  <c r="BQ94" i="1"/>
  <c r="I136" i="1"/>
  <c r="M136" i="1"/>
  <c r="Q136" i="1"/>
  <c r="H138" i="1"/>
  <c r="P138" i="1"/>
  <c r="P139" i="1"/>
  <c r="H140" i="1"/>
  <c r="P140" i="1"/>
  <c r="J118" i="1"/>
  <c r="N118" i="1"/>
  <c r="BH146" i="1"/>
  <c r="BL146" i="1"/>
  <c r="BP146" i="1"/>
  <c r="BG147" i="1"/>
  <c r="BK147" i="1"/>
  <c r="BO147" i="1"/>
  <c r="BG148" i="1"/>
  <c r="BK148" i="1"/>
  <c r="BO148" i="1"/>
  <c r="BM149" i="1"/>
  <c r="BG150" i="1"/>
  <c r="BK150" i="1"/>
  <c r="BO150" i="1"/>
  <c r="BM151" i="1"/>
  <c r="BF152" i="1"/>
  <c r="BJ152" i="1"/>
  <c r="BN152" i="1"/>
  <c r="BL153" i="1"/>
  <c r="BP153" i="1"/>
  <c r="BF155" i="1"/>
  <c r="BJ155" i="1"/>
  <c r="BN155" i="1"/>
  <c r="I177" i="1"/>
  <c r="J177" i="1"/>
  <c r="K177" i="1"/>
  <c r="M177" i="1"/>
  <c r="N177" i="1"/>
  <c r="O177" i="1"/>
  <c r="Q177" i="1"/>
  <c r="R177" i="1"/>
  <c r="BQ177" i="1"/>
  <c r="BI63" i="1"/>
  <c r="BM63" i="1"/>
  <c r="BQ63" i="1"/>
  <c r="BI64" i="1"/>
  <c r="BK65" i="1"/>
  <c r="BO65" i="1"/>
  <c r="BF66" i="1"/>
  <c r="BJ66" i="1"/>
  <c r="BN66" i="1"/>
  <c r="BF67" i="1"/>
  <c r="BJ67" i="1"/>
  <c r="BN67" i="1"/>
  <c r="BI68" i="1"/>
  <c r="BM68" i="1"/>
  <c r="BQ68" i="1"/>
  <c r="BK70" i="1"/>
  <c r="BO70" i="1"/>
  <c r="BI82" i="1"/>
  <c r="BM82" i="1"/>
  <c r="BQ82" i="1"/>
  <c r="BF94" i="1"/>
  <c r="BJ94" i="1"/>
  <c r="BN94" i="1"/>
  <c r="J134" i="1"/>
  <c r="N134" i="1"/>
  <c r="J135" i="1"/>
  <c r="N135" i="1"/>
  <c r="J136" i="1"/>
  <c r="I140" i="1"/>
  <c r="M140" i="1"/>
  <c r="Q140" i="1"/>
  <c r="AG142" i="1"/>
  <c r="AW142" i="1"/>
  <c r="R118" i="1"/>
  <c r="BI146" i="1"/>
  <c r="BM146" i="1"/>
  <c r="BQ146" i="1"/>
  <c r="BP147" i="1"/>
  <c r="BL148" i="1"/>
  <c r="BF149" i="1"/>
  <c r="BJ149" i="1"/>
  <c r="BN149" i="1"/>
  <c r="BL150" i="1"/>
  <c r="BF151" i="1"/>
  <c r="BJ151" i="1"/>
  <c r="BN151" i="1"/>
  <c r="BG152" i="1"/>
  <c r="BK152" i="1"/>
  <c r="BO152" i="1"/>
  <c r="BI153" i="1"/>
  <c r="BG155" i="1"/>
  <c r="BK155" i="1"/>
  <c r="BO155" i="1"/>
  <c r="BF177" i="1"/>
  <c r="BJ177" i="1"/>
  <c r="BN177" i="1"/>
  <c r="BI177" i="1"/>
  <c r="BG44" i="1"/>
  <c r="BK44" i="1"/>
  <c r="BO44" i="1"/>
  <c r="I146" i="1"/>
  <c r="I122" i="1"/>
  <c r="Q146" i="1"/>
  <c r="Q122" i="1"/>
  <c r="M147" i="1"/>
  <c r="M123" i="1"/>
  <c r="M149" i="1"/>
  <c r="M125" i="1"/>
  <c r="D126" i="1"/>
  <c r="M150" i="1"/>
  <c r="M126" i="1"/>
  <c r="Q150" i="1"/>
  <c r="Q126" i="1"/>
  <c r="M151" i="1"/>
  <c r="M127" i="1"/>
  <c r="M153" i="1"/>
  <c r="M129" i="1"/>
  <c r="V154" i="1"/>
  <c r="V130" i="1"/>
  <c r="AH154" i="1"/>
  <c r="AH130" i="1"/>
  <c r="AT154" i="1"/>
  <c r="BG154" i="1" s="1"/>
  <c r="AT130" i="1"/>
  <c r="BG57" i="1"/>
  <c r="I155" i="1"/>
  <c r="I131" i="1"/>
  <c r="I11" i="1" s="1"/>
  <c r="M64" i="1"/>
  <c r="E20" i="1"/>
  <c r="F20" i="1" s="1"/>
  <c r="R20" i="1"/>
  <c r="E21" i="1"/>
  <c r="F21" i="1" s="1"/>
  <c r="R21" i="1"/>
  <c r="E22" i="1"/>
  <c r="F22" i="1" s="1"/>
  <c r="R22" i="1"/>
  <c r="E23" i="1"/>
  <c r="F23" i="1" s="1"/>
  <c r="R23" i="1"/>
  <c r="E24" i="1"/>
  <c r="F24" i="1" s="1"/>
  <c r="R24" i="1"/>
  <c r="E25" i="1"/>
  <c r="F25" i="1" s="1"/>
  <c r="R25" i="1"/>
  <c r="E26" i="1"/>
  <c r="F26" i="1" s="1"/>
  <c r="R26" i="1"/>
  <c r="E27" i="1"/>
  <c r="F27" i="1" s="1"/>
  <c r="R27" i="1"/>
  <c r="E28" i="1"/>
  <c r="F28" i="1" s="1"/>
  <c r="R28" i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F37" i="1" s="1"/>
  <c r="E38" i="1"/>
  <c r="E49" i="1"/>
  <c r="J146" i="1"/>
  <c r="J122" i="1"/>
  <c r="N146" i="1"/>
  <c r="N122" i="1"/>
  <c r="R122" i="1"/>
  <c r="E50" i="1"/>
  <c r="J147" i="1"/>
  <c r="J123" i="1"/>
  <c r="N147" i="1"/>
  <c r="N123" i="1"/>
  <c r="E51" i="1"/>
  <c r="N148" i="1"/>
  <c r="N124" i="1"/>
  <c r="E52" i="1"/>
  <c r="N149" i="1"/>
  <c r="N125" i="1"/>
  <c r="E53" i="1"/>
  <c r="J150" i="1"/>
  <c r="J65" i="1"/>
  <c r="N150" i="1"/>
  <c r="N126" i="1"/>
  <c r="N65" i="1"/>
  <c r="R126" i="1"/>
  <c r="R65" i="1"/>
  <c r="E54" i="1"/>
  <c r="J151" i="1"/>
  <c r="J127" i="1"/>
  <c r="J66" i="1"/>
  <c r="N151" i="1"/>
  <c r="N127" i="1"/>
  <c r="N66" i="1"/>
  <c r="R127" i="1"/>
  <c r="R66" i="1"/>
  <c r="E55" i="1"/>
  <c r="J152" i="1"/>
  <c r="J128" i="1"/>
  <c r="J67" i="1"/>
  <c r="N152" i="1"/>
  <c r="N128" i="1"/>
  <c r="N67" i="1"/>
  <c r="R128" i="1"/>
  <c r="R67" i="1"/>
  <c r="E56" i="1"/>
  <c r="J153" i="1"/>
  <c r="J129" i="1"/>
  <c r="J68" i="1"/>
  <c r="N153" i="1"/>
  <c r="N129" i="1"/>
  <c r="N68" i="1"/>
  <c r="R129" i="1"/>
  <c r="R68" i="1"/>
  <c r="J154" i="1"/>
  <c r="J69" i="1"/>
  <c r="N154" i="1"/>
  <c r="N69" i="1"/>
  <c r="R69" i="1"/>
  <c r="W154" i="1"/>
  <c r="W130" i="1"/>
  <c r="W69" i="1"/>
  <c r="AA154" i="1"/>
  <c r="AA130" i="1"/>
  <c r="AA69" i="1"/>
  <c r="AE154" i="1"/>
  <c r="AE130" i="1"/>
  <c r="AE69" i="1"/>
  <c r="AI154" i="1"/>
  <c r="AI69" i="1"/>
  <c r="AM154" i="1"/>
  <c r="AM130" i="1"/>
  <c r="BL130" i="1" s="1"/>
  <c r="AM69" i="1"/>
  <c r="AQ154" i="1"/>
  <c r="AQ130" i="1"/>
  <c r="AQ69" i="1"/>
  <c r="AU154" i="1"/>
  <c r="BH154" i="1" s="1"/>
  <c r="AU130" i="1"/>
  <c r="AU69" i="1"/>
  <c r="AY154" i="1"/>
  <c r="AY69" i="1"/>
  <c r="BL69" i="1" s="1"/>
  <c r="BC154" i="1"/>
  <c r="BP154" i="1" s="1"/>
  <c r="BC130" i="1"/>
  <c r="BP130" i="1" s="1"/>
  <c r="BC69" i="1"/>
  <c r="BP69" i="1" s="1"/>
  <c r="BH57" i="1"/>
  <c r="BL57" i="1"/>
  <c r="BP57" i="1"/>
  <c r="J155" i="1"/>
  <c r="J131" i="1"/>
  <c r="J11" i="1" s="1"/>
  <c r="J70" i="1"/>
  <c r="N155" i="1"/>
  <c r="N131" i="1"/>
  <c r="N11" i="1" s="1"/>
  <c r="N70" i="1"/>
  <c r="R70" i="1"/>
  <c r="J61" i="1"/>
  <c r="N61" i="1"/>
  <c r="R61" i="1"/>
  <c r="J62" i="1"/>
  <c r="N62" i="1"/>
  <c r="R62" i="1"/>
  <c r="J63" i="1"/>
  <c r="N63" i="1"/>
  <c r="R63" i="1"/>
  <c r="J64" i="1"/>
  <c r="N64" i="1"/>
  <c r="R64" i="1"/>
  <c r="BL64" i="1"/>
  <c r="BP64" i="1"/>
  <c r="M66" i="1"/>
  <c r="I69" i="1"/>
  <c r="I70" i="1"/>
  <c r="D75" i="1"/>
  <c r="D77" i="1"/>
  <c r="D79" i="1"/>
  <c r="D81" i="1"/>
  <c r="D5" i="1" s="1"/>
  <c r="Q83" i="1"/>
  <c r="Q155" i="1" s="1"/>
  <c r="D89" i="1"/>
  <c r="D93" i="1"/>
  <c r="D111" i="1"/>
  <c r="I137" i="1"/>
  <c r="M137" i="1"/>
  <c r="Q137" i="1"/>
  <c r="I141" i="1"/>
  <c r="M141" i="1"/>
  <c r="Q141" i="1"/>
  <c r="I142" i="1"/>
  <c r="V142" i="1"/>
  <c r="H118" i="1"/>
  <c r="H142" i="1" s="1"/>
  <c r="Z142" i="1"/>
  <c r="AD142" i="1"/>
  <c r="K118" i="1"/>
  <c r="K142" i="1" s="1"/>
  <c r="AH142" i="1"/>
  <c r="L118" i="1"/>
  <c r="L142" i="1" s="1"/>
  <c r="AL142" i="1"/>
  <c r="AP142" i="1"/>
  <c r="O118" i="1"/>
  <c r="O142" i="1" s="1"/>
  <c r="AT142" i="1"/>
  <c r="P118" i="1"/>
  <c r="P142" i="1" s="1"/>
  <c r="AX142" i="1"/>
  <c r="BB142" i="1"/>
  <c r="BO142" i="1" s="1"/>
  <c r="S118" i="1"/>
  <c r="S142" i="1" s="1"/>
  <c r="BK118" i="1"/>
  <c r="K122" i="1"/>
  <c r="R123" i="1"/>
  <c r="R125" i="1"/>
  <c r="M146" i="1"/>
  <c r="M122" i="1"/>
  <c r="D147" i="1"/>
  <c r="Q123" i="1"/>
  <c r="I148" i="1"/>
  <c r="I124" i="1"/>
  <c r="D149" i="1"/>
  <c r="Q125" i="1"/>
  <c r="D151" i="1"/>
  <c r="D127" i="1"/>
  <c r="M152" i="1"/>
  <c r="M128" i="1"/>
  <c r="Q152" i="1"/>
  <c r="Q128" i="1"/>
  <c r="Z154" i="1"/>
  <c r="Z130" i="1"/>
  <c r="AP154" i="1"/>
  <c r="AP130" i="1"/>
  <c r="BB154" i="1"/>
  <c r="BB130" i="1"/>
  <c r="BO130" i="1" s="1"/>
  <c r="BO57" i="1"/>
  <c r="M155" i="1"/>
  <c r="M131" i="1"/>
  <c r="M11" i="1" s="1"/>
  <c r="M62" i="1"/>
  <c r="M67" i="1"/>
  <c r="V69" i="1"/>
  <c r="BB69" i="1"/>
  <c r="BO69" i="1" s="1"/>
  <c r="E177" i="1"/>
  <c r="E176" i="1"/>
  <c r="F176" i="1" s="1"/>
  <c r="E175" i="1"/>
  <c r="E174" i="1"/>
  <c r="F174" i="1" s="1"/>
  <c r="E173" i="1"/>
  <c r="E172" i="1"/>
  <c r="F172" i="1" s="1"/>
  <c r="E171" i="1"/>
  <c r="E170" i="1"/>
  <c r="F170" i="1" s="1"/>
  <c r="E169" i="1"/>
  <c r="D177" i="1"/>
  <c r="D176" i="1"/>
  <c r="D175" i="1"/>
  <c r="D174" i="1"/>
  <c r="D173" i="1"/>
  <c r="D172" i="1"/>
  <c r="D171" i="1"/>
  <c r="D170" i="1"/>
  <c r="D169" i="1"/>
  <c r="D178" i="1" s="1"/>
  <c r="C177" i="1"/>
  <c r="C176" i="1"/>
  <c r="C175" i="1"/>
  <c r="C174" i="1"/>
  <c r="C173" i="1"/>
  <c r="C172" i="1"/>
  <c r="C171" i="1"/>
  <c r="C170" i="1"/>
  <c r="C169" i="1"/>
  <c r="C117" i="1"/>
  <c r="C116" i="1"/>
  <c r="C115" i="1"/>
  <c r="C114" i="1"/>
  <c r="C113" i="1"/>
  <c r="C112" i="1"/>
  <c r="C111" i="1"/>
  <c r="C110" i="1"/>
  <c r="C93" i="1"/>
  <c r="C92" i="1"/>
  <c r="C91" i="1"/>
  <c r="C90" i="1"/>
  <c r="C89" i="1"/>
  <c r="C88" i="1"/>
  <c r="C87" i="1"/>
  <c r="C86" i="1"/>
  <c r="P83" i="1"/>
  <c r="P82" i="1"/>
  <c r="P4" i="1" s="1"/>
  <c r="P81" i="1"/>
  <c r="P5" i="1" s="1"/>
  <c r="C81" i="1"/>
  <c r="C5" i="1" s="1"/>
  <c r="P80" i="1"/>
  <c r="C80" i="1"/>
  <c r="P79" i="1"/>
  <c r="P151" i="1" s="1"/>
  <c r="C79" i="1"/>
  <c r="P78" i="1"/>
  <c r="C78" i="1"/>
  <c r="P77" i="1"/>
  <c r="P149" i="1" s="1"/>
  <c r="C77" i="1"/>
  <c r="P76" i="1"/>
  <c r="C76" i="1"/>
  <c r="P75" i="1"/>
  <c r="P147" i="1" s="1"/>
  <c r="C75" i="1"/>
  <c r="P74" i="1"/>
  <c r="C74" i="1"/>
  <c r="S83" i="1"/>
  <c r="S155" i="1" s="1"/>
  <c r="S82" i="1"/>
  <c r="S4" i="1" s="1"/>
  <c r="S81" i="1"/>
  <c r="S5" i="1" s="1"/>
  <c r="S80" i="1"/>
  <c r="S79" i="1"/>
  <c r="S151" i="1" s="1"/>
  <c r="S78" i="1"/>
  <c r="S77" i="1"/>
  <c r="S76" i="1"/>
  <c r="S75" i="1"/>
  <c r="S147" i="1" s="1"/>
  <c r="S74" i="1"/>
  <c r="E117" i="1"/>
  <c r="E116" i="1"/>
  <c r="E115" i="1"/>
  <c r="E114" i="1"/>
  <c r="E113" i="1"/>
  <c r="E112" i="1"/>
  <c r="E111" i="1"/>
  <c r="E110" i="1"/>
  <c r="E93" i="1"/>
  <c r="F93" i="1" s="1"/>
  <c r="E92" i="1"/>
  <c r="E91" i="1"/>
  <c r="F91" i="1" s="1"/>
  <c r="E90" i="1"/>
  <c r="E89" i="1"/>
  <c r="F89" i="1" s="1"/>
  <c r="E88" i="1"/>
  <c r="F88" i="1" s="1"/>
  <c r="E87" i="1"/>
  <c r="E86" i="1"/>
  <c r="R83" i="1"/>
  <c r="R155" i="1" s="1"/>
  <c r="R82" i="1"/>
  <c r="R4" i="1" s="1"/>
  <c r="R81" i="1"/>
  <c r="R5" i="1" s="1"/>
  <c r="E81" i="1"/>
  <c r="R80" i="1"/>
  <c r="R152" i="1" s="1"/>
  <c r="E80" i="1"/>
  <c r="R79" i="1"/>
  <c r="R151" i="1" s="1"/>
  <c r="E79" i="1"/>
  <c r="F79" i="1" s="1"/>
  <c r="R78" i="1"/>
  <c r="R150" i="1" s="1"/>
  <c r="E78" i="1"/>
  <c r="R77" i="1"/>
  <c r="R149" i="1" s="1"/>
  <c r="E77" i="1"/>
  <c r="F77" i="1" s="1"/>
  <c r="R76" i="1"/>
  <c r="R148" i="1" s="1"/>
  <c r="E76" i="1"/>
  <c r="R75" i="1"/>
  <c r="R147" i="1" s="1"/>
  <c r="E75" i="1"/>
  <c r="R74" i="1"/>
  <c r="R146" i="1" s="1"/>
  <c r="E74" i="1"/>
  <c r="S20" i="1"/>
  <c r="S21" i="1"/>
  <c r="S22" i="1"/>
  <c r="S23" i="1"/>
  <c r="S24" i="1"/>
  <c r="S25" i="1"/>
  <c r="S26" i="1"/>
  <c r="S27" i="1"/>
  <c r="S28" i="1"/>
  <c r="O146" i="1"/>
  <c r="O122" i="1"/>
  <c r="S146" i="1"/>
  <c r="S122" i="1"/>
  <c r="O147" i="1"/>
  <c r="O123" i="1"/>
  <c r="S123" i="1"/>
  <c r="K148" i="1"/>
  <c r="K124" i="1"/>
  <c r="O148" i="1"/>
  <c r="O124" i="1"/>
  <c r="S148" i="1"/>
  <c r="S124" i="1"/>
  <c r="K149" i="1"/>
  <c r="K125" i="1"/>
  <c r="O149" i="1"/>
  <c r="O125" i="1"/>
  <c r="S149" i="1"/>
  <c r="S125" i="1"/>
  <c r="K150" i="1"/>
  <c r="K126" i="1"/>
  <c r="O150" i="1"/>
  <c r="O126" i="1"/>
  <c r="S150" i="1"/>
  <c r="S126" i="1"/>
  <c r="K151" i="1"/>
  <c r="K127" i="1"/>
  <c r="K66" i="1"/>
  <c r="O151" i="1"/>
  <c r="O127" i="1"/>
  <c r="O66" i="1"/>
  <c r="S127" i="1"/>
  <c r="S66" i="1"/>
  <c r="K152" i="1"/>
  <c r="K128" i="1"/>
  <c r="K67" i="1"/>
  <c r="O152" i="1"/>
  <c r="O128" i="1"/>
  <c r="O67" i="1"/>
  <c r="S152" i="1"/>
  <c r="S128" i="1"/>
  <c r="S67" i="1"/>
  <c r="K153" i="1"/>
  <c r="K129" i="1"/>
  <c r="K68" i="1"/>
  <c r="O153" i="1"/>
  <c r="O129" i="1"/>
  <c r="O68" i="1"/>
  <c r="S153" i="1"/>
  <c r="S129" i="1"/>
  <c r="S68" i="1"/>
  <c r="K57" i="1"/>
  <c r="O57" i="1"/>
  <c r="S57" i="1"/>
  <c r="X154" i="1"/>
  <c r="X130" i="1"/>
  <c r="X69" i="1"/>
  <c r="AB154" i="1"/>
  <c r="AB130" i="1"/>
  <c r="AB69" i="1"/>
  <c r="AF154" i="1"/>
  <c r="AF130" i="1"/>
  <c r="AF69" i="1"/>
  <c r="AJ154" i="1"/>
  <c r="AJ130" i="1"/>
  <c r="AJ69" i="1"/>
  <c r="AN154" i="1"/>
  <c r="BM154" i="1" s="1"/>
  <c r="AN130" i="1"/>
  <c r="AN69" i="1"/>
  <c r="AR154" i="1"/>
  <c r="AR130" i="1"/>
  <c r="AR69" i="1"/>
  <c r="AV154" i="1"/>
  <c r="AV130" i="1"/>
  <c r="BI130" i="1" s="1"/>
  <c r="AV69" i="1"/>
  <c r="AZ130" i="1"/>
  <c r="BM130" i="1" s="1"/>
  <c r="AZ69" i="1"/>
  <c r="BM69" i="1" s="1"/>
  <c r="BD154" i="1"/>
  <c r="BQ154" i="1" s="1"/>
  <c r="BD130" i="1"/>
  <c r="BQ130" i="1" s="1"/>
  <c r="BD69" i="1"/>
  <c r="BQ69" i="1" s="1"/>
  <c r="BI57" i="1"/>
  <c r="BM57" i="1"/>
  <c r="BQ57" i="1"/>
  <c r="K155" i="1"/>
  <c r="K131" i="1"/>
  <c r="K11" i="1" s="1"/>
  <c r="K70" i="1"/>
  <c r="O155" i="1"/>
  <c r="O131" i="1"/>
  <c r="O11" i="1" s="1"/>
  <c r="O70" i="1"/>
  <c r="S131" i="1"/>
  <c r="S11" i="1" s="1"/>
  <c r="S70" i="1"/>
  <c r="K61" i="1"/>
  <c r="O61" i="1"/>
  <c r="S61" i="1"/>
  <c r="K62" i="1"/>
  <c r="O62" i="1"/>
  <c r="S62" i="1"/>
  <c r="K63" i="1"/>
  <c r="O63" i="1"/>
  <c r="S63" i="1"/>
  <c r="K64" i="1"/>
  <c r="O64" i="1"/>
  <c r="S64" i="1"/>
  <c r="Q65" i="1"/>
  <c r="M69" i="1"/>
  <c r="AT69" i="1"/>
  <c r="M70" i="1"/>
  <c r="Q75" i="1"/>
  <c r="Q147" i="1" s="1"/>
  <c r="Q77" i="1"/>
  <c r="Q149" i="1" s="1"/>
  <c r="Q79" i="1"/>
  <c r="Q81" i="1"/>
  <c r="Q5" i="1" s="1"/>
  <c r="D86" i="1"/>
  <c r="D134" i="1" s="1"/>
  <c r="D90" i="1"/>
  <c r="BG94" i="1"/>
  <c r="I134" i="1"/>
  <c r="M134" i="1"/>
  <c r="Q134" i="1"/>
  <c r="D112" i="1"/>
  <c r="D136" i="1" s="1"/>
  <c r="I138" i="1"/>
  <c r="M138" i="1"/>
  <c r="Q138" i="1"/>
  <c r="D116" i="1"/>
  <c r="D140" i="1" s="1"/>
  <c r="M118" i="1"/>
  <c r="M142" i="1" s="1"/>
  <c r="BO118" i="1"/>
  <c r="J124" i="1"/>
  <c r="J126" i="1"/>
  <c r="R131" i="1"/>
  <c r="R11" i="1" s="1"/>
  <c r="I147" i="1"/>
  <c r="I123" i="1"/>
  <c r="M148" i="1"/>
  <c r="M124" i="1"/>
  <c r="Q148" i="1"/>
  <c r="Q124" i="1"/>
  <c r="I149" i="1"/>
  <c r="I125" i="1"/>
  <c r="I150" i="1"/>
  <c r="I126" i="1"/>
  <c r="I151" i="1"/>
  <c r="I127" i="1"/>
  <c r="Q151" i="1"/>
  <c r="Q127" i="1"/>
  <c r="I152" i="1"/>
  <c r="I128" i="1"/>
  <c r="I153" i="1"/>
  <c r="I129" i="1"/>
  <c r="Q153" i="1"/>
  <c r="Q129" i="1"/>
  <c r="AD154" i="1"/>
  <c r="AD130" i="1"/>
  <c r="AL154" i="1"/>
  <c r="AL130" i="1"/>
  <c r="AX154" i="1"/>
  <c r="AX130" i="1"/>
  <c r="BK57" i="1"/>
  <c r="Q131" i="1"/>
  <c r="Q11" i="1" s="1"/>
  <c r="I61" i="1"/>
  <c r="Q61" i="1"/>
  <c r="I62" i="1"/>
  <c r="Q62" i="1"/>
  <c r="Q63" i="1"/>
  <c r="M65" i="1"/>
  <c r="D138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9" i="1"/>
  <c r="H146" i="1"/>
  <c r="H122" i="1"/>
  <c r="L146" i="1"/>
  <c r="L122" i="1"/>
  <c r="P146" i="1"/>
  <c r="C50" i="1"/>
  <c r="H147" i="1"/>
  <c r="H123" i="1"/>
  <c r="L147" i="1"/>
  <c r="L123" i="1"/>
  <c r="P123" i="1"/>
  <c r="C51" i="1"/>
  <c r="H148" i="1"/>
  <c r="H124" i="1"/>
  <c r="L148" i="1"/>
  <c r="L124" i="1"/>
  <c r="P148" i="1"/>
  <c r="P124" i="1"/>
  <c r="C52" i="1"/>
  <c r="H149" i="1"/>
  <c r="H125" i="1"/>
  <c r="L149" i="1"/>
  <c r="L125" i="1"/>
  <c r="P125" i="1"/>
  <c r="C53" i="1"/>
  <c r="H150" i="1"/>
  <c r="H126" i="1"/>
  <c r="H65" i="1"/>
  <c r="L150" i="1"/>
  <c r="L65" i="1"/>
  <c r="L126" i="1"/>
  <c r="P150" i="1"/>
  <c r="P126" i="1"/>
  <c r="P65" i="1"/>
  <c r="C54" i="1"/>
  <c r="H151" i="1"/>
  <c r="H127" i="1"/>
  <c r="H66" i="1"/>
  <c r="L151" i="1"/>
  <c r="L127" i="1"/>
  <c r="L66" i="1"/>
  <c r="P127" i="1"/>
  <c r="P66" i="1"/>
  <c r="C55" i="1"/>
  <c r="H152" i="1"/>
  <c r="H128" i="1"/>
  <c r="H67" i="1"/>
  <c r="L152" i="1"/>
  <c r="L128" i="1"/>
  <c r="L67" i="1"/>
  <c r="P152" i="1"/>
  <c r="P128" i="1"/>
  <c r="P67" i="1"/>
  <c r="C56" i="1"/>
  <c r="H153" i="1"/>
  <c r="H129" i="1"/>
  <c r="H68" i="1"/>
  <c r="L153" i="1"/>
  <c r="L129" i="1"/>
  <c r="L68" i="1"/>
  <c r="P129" i="1"/>
  <c r="P68" i="1"/>
  <c r="H57" i="1"/>
  <c r="L57" i="1"/>
  <c r="P57" i="1"/>
  <c r="U154" i="1"/>
  <c r="U130" i="1"/>
  <c r="U69" i="1"/>
  <c r="Y154" i="1"/>
  <c r="Y130" i="1"/>
  <c r="Y69" i="1"/>
  <c r="AC154" i="1"/>
  <c r="AC130" i="1"/>
  <c r="AC69" i="1"/>
  <c r="AG154" i="1"/>
  <c r="AG130" i="1"/>
  <c r="AG69" i="1"/>
  <c r="AK154" i="1"/>
  <c r="AK130" i="1"/>
  <c r="AK69" i="1"/>
  <c r="AO154" i="1"/>
  <c r="AO130" i="1"/>
  <c r="AO69" i="1"/>
  <c r="AS154" i="1"/>
  <c r="BF154" i="1" s="1"/>
  <c r="AS130" i="1"/>
  <c r="AS69" i="1"/>
  <c r="BF69" i="1" s="1"/>
  <c r="AW154" i="1"/>
  <c r="AW130" i="1"/>
  <c r="BJ130" i="1" s="1"/>
  <c r="AW69" i="1"/>
  <c r="BA154" i="1"/>
  <c r="BN154" i="1" s="1"/>
  <c r="BA130" i="1"/>
  <c r="BA69" i="1"/>
  <c r="BN69" i="1" s="1"/>
  <c r="BF57" i="1"/>
  <c r="BJ57" i="1"/>
  <c r="BN57" i="1"/>
  <c r="H155" i="1"/>
  <c r="H131" i="1"/>
  <c r="H11" i="1" s="1"/>
  <c r="H70" i="1"/>
  <c r="L155" i="1"/>
  <c r="L131" i="1"/>
  <c r="L11" i="1" s="1"/>
  <c r="L70" i="1"/>
  <c r="P155" i="1"/>
  <c r="P131" i="1"/>
  <c r="P11" i="1" s="1"/>
  <c r="P70" i="1"/>
  <c r="H61" i="1"/>
  <c r="L61" i="1"/>
  <c r="P61" i="1"/>
  <c r="H62" i="1"/>
  <c r="L62" i="1"/>
  <c r="P62" i="1"/>
  <c r="H63" i="1"/>
  <c r="L63" i="1"/>
  <c r="P63" i="1"/>
  <c r="H64" i="1"/>
  <c r="L64" i="1"/>
  <c r="P64" i="1"/>
  <c r="BN64" i="1"/>
  <c r="K65" i="1"/>
  <c r="S65" i="1"/>
  <c r="BI65" i="1"/>
  <c r="BM65" i="1"/>
  <c r="BQ65" i="1"/>
  <c r="I67" i="1"/>
  <c r="M68" i="1"/>
  <c r="Q69" i="1"/>
  <c r="AH69" i="1"/>
  <c r="AX69" i="1"/>
  <c r="BK69" i="1" s="1"/>
  <c r="Q70" i="1"/>
  <c r="D74" i="1"/>
  <c r="D76" i="1"/>
  <c r="D148" i="1" s="1"/>
  <c r="D78" i="1"/>
  <c r="D150" i="1" s="1"/>
  <c r="D80" i="1"/>
  <c r="D152" i="1" s="1"/>
  <c r="D87" i="1"/>
  <c r="D91" i="1"/>
  <c r="D139" i="1" s="1"/>
  <c r="I135" i="1"/>
  <c r="M135" i="1"/>
  <c r="Q135" i="1"/>
  <c r="D113" i="1"/>
  <c r="D137" i="1" s="1"/>
  <c r="I139" i="1"/>
  <c r="M139" i="1"/>
  <c r="Q139" i="1"/>
  <c r="D117" i="1"/>
  <c r="D141" i="1" s="1"/>
  <c r="Q118" i="1"/>
  <c r="Q142" i="1" s="1"/>
  <c r="J142" i="1"/>
  <c r="N142" i="1"/>
  <c r="R124" i="1"/>
  <c r="AI130" i="1"/>
  <c r="R94" i="1"/>
  <c r="R7" i="1" s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W142" i="1"/>
  <c r="AA142" i="1"/>
  <c r="AE142" i="1"/>
  <c r="AI142" i="1"/>
  <c r="AM142" i="1"/>
  <c r="AQ142" i="1"/>
  <c r="AU142" i="1"/>
  <c r="BH142" i="1" s="1"/>
  <c r="AY142" i="1"/>
  <c r="BC142" i="1"/>
  <c r="BP142" i="1" s="1"/>
  <c r="BH118" i="1"/>
  <c r="BL118" i="1"/>
  <c r="BP118" i="1"/>
  <c r="J143" i="1"/>
  <c r="J9" i="1" s="1"/>
  <c r="N143" i="1"/>
  <c r="N9" i="1" s="1"/>
  <c r="R143" i="1"/>
  <c r="R9" i="1" s="1"/>
  <c r="K134" i="1"/>
  <c r="O134" i="1"/>
  <c r="S134" i="1"/>
  <c r="K135" i="1"/>
  <c r="O135" i="1"/>
  <c r="S135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X142" i="1"/>
  <c r="AB142" i="1"/>
  <c r="AF142" i="1"/>
  <c r="AJ142" i="1"/>
  <c r="AN142" i="1"/>
  <c r="AR142" i="1"/>
  <c r="AV142" i="1"/>
  <c r="AZ142" i="1"/>
  <c r="BM142" i="1" s="1"/>
  <c r="BD142" i="1"/>
  <c r="BI118" i="1"/>
  <c r="BM118" i="1"/>
  <c r="BQ118" i="1"/>
  <c r="K143" i="1"/>
  <c r="K9" i="1" s="1"/>
  <c r="O143" i="1"/>
  <c r="O9" i="1" s="1"/>
  <c r="S143" i="1"/>
  <c r="S9" i="1" s="1"/>
  <c r="H134" i="1"/>
  <c r="L134" i="1"/>
  <c r="P134" i="1"/>
  <c r="H135" i="1"/>
  <c r="L135" i="1"/>
  <c r="P135" i="1"/>
  <c r="H136" i="1"/>
  <c r="L136" i="1"/>
  <c r="L137" i="1"/>
  <c r="L138" i="1"/>
  <c r="L139" i="1"/>
  <c r="L140" i="1"/>
  <c r="H141" i="1"/>
  <c r="L141" i="1"/>
  <c r="U142" i="1"/>
  <c r="Y142" i="1"/>
  <c r="AC142" i="1"/>
  <c r="AK142" i="1"/>
  <c r="AO142" i="1"/>
  <c r="AS142" i="1"/>
  <c r="BF142" i="1" s="1"/>
  <c r="BA142" i="1"/>
  <c r="BF118" i="1"/>
  <c r="BJ118" i="1"/>
  <c r="BN118" i="1"/>
  <c r="H143" i="1"/>
  <c r="H9" i="1" s="1"/>
  <c r="L143" i="1"/>
  <c r="L9" i="1" s="1"/>
  <c r="BH149" i="1"/>
  <c r="BL149" i="1"/>
  <c r="BP149" i="1"/>
  <c r="BH151" i="1"/>
  <c r="BP151" i="1"/>
  <c r="BH153" i="1"/>
  <c r="BI155" i="1"/>
  <c r="BM155" i="1"/>
  <c r="BQ155" i="1"/>
  <c r="I143" i="1"/>
  <c r="I9" i="1" s="1"/>
  <c r="M143" i="1"/>
  <c r="M9" i="1" s="1"/>
  <c r="Q143" i="1"/>
  <c r="Q9" i="1" s="1"/>
  <c r="BM177" i="1"/>
  <c r="P177" i="1"/>
  <c r="B2" i="2"/>
  <c r="D58" i="1" l="1"/>
  <c r="D122" i="1"/>
  <c r="F92" i="1"/>
  <c r="BL154" i="1"/>
  <c r="F38" i="1"/>
  <c r="P153" i="1"/>
  <c r="D146" i="1"/>
  <c r="BO154" i="1"/>
  <c r="K108" i="2"/>
  <c r="O108" i="2"/>
  <c r="S108" i="2"/>
  <c r="C107" i="2"/>
  <c r="E105" i="2"/>
  <c r="C103" i="2"/>
  <c r="D102" i="2"/>
  <c r="E101" i="2"/>
  <c r="C99" i="2"/>
  <c r="E98" i="2"/>
  <c r="L108" i="2"/>
  <c r="C104" i="2"/>
  <c r="E102" i="2"/>
  <c r="C100" i="2"/>
  <c r="J108" i="2"/>
  <c r="N108" i="2"/>
  <c r="R108" i="2"/>
  <c r="D105" i="2"/>
  <c r="E104" i="2"/>
  <c r="C102" i="2"/>
  <c r="D101" i="2"/>
  <c r="E100" i="2"/>
  <c r="D98" i="2"/>
  <c r="F98" i="2" s="1"/>
  <c r="P108" i="2"/>
  <c r="D103" i="2"/>
  <c r="I108" i="2"/>
  <c r="M108" i="2"/>
  <c r="Q108" i="2"/>
  <c r="E107" i="2"/>
  <c r="F107" i="2" s="1"/>
  <c r="C105" i="2"/>
  <c r="D104" i="2"/>
  <c r="E103" i="2"/>
  <c r="C101" i="2"/>
  <c r="D100" i="2"/>
  <c r="E99" i="2"/>
  <c r="C98" i="2"/>
  <c r="H108" i="2"/>
  <c r="D107" i="2"/>
  <c r="D99" i="2"/>
  <c r="C41" i="2"/>
  <c r="E43" i="2"/>
  <c r="D41" i="2"/>
  <c r="E45" i="2"/>
  <c r="D43" i="2"/>
  <c r="D45" i="2"/>
  <c r="C43" i="2"/>
  <c r="C45" i="2"/>
  <c r="E41" i="2"/>
  <c r="F41" i="2" s="1"/>
  <c r="E162" i="2"/>
  <c r="D161" i="2"/>
  <c r="C160" i="2"/>
  <c r="E158" i="2"/>
  <c r="D162" i="2"/>
  <c r="D166" i="2" s="1"/>
  <c r="C161" i="2"/>
  <c r="E159" i="2"/>
  <c r="D158" i="2"/>
  <c r="C162" i="2"/>
  <c r="C166" i="2" s="1"/>
  <c r="E160" i="2"/>
  <c r="D159" i="2"/>
  <c r="C158" i="2"/>
  <c r="E161" i="2"/>
  <c r="D160" i="2"/>
  <c r="C159" i="2"/>
  <c r="C163" i="2" s="1"/>
  <c r="F87" i="1"/>
  <c r="BJ142" i="1"/>
  <c r="D119" i="1"/>
  <c r="D118" i="1"/>
  <c r="BK130" i="1"/>
  <c r="BH130" i="1"/>
  <c r="R154" i="1"/>
  <c r="F36" i="1"/>
  <c r="R142" i="1"/>
  <c r="Q154" i="1"/>
  <c r="C149" i="1"/>
  <c r="C125" i="1"/>
  <c r="E139" i="1"/>
  <c r="F139" i="1" s="1"/>
  <c r="F115" i="1"/>
  <c r="C139" i="1"/>
  <c r="E146" i="1"/>
  <c r="F146" i="1" s="1"/>
  <c r="E122" i="1"/>
  <c r="F122" i="1" s="1"/>
  <c r="F49" i="1"/>
  <c r="E58" i="1"/>
  <c r="E61" i="1" s="1"/>
  <c r="E57" i="1"/>
  <c r="BQ142" i="1"/>
  <c r="BL142" i="1"/>
  <c r="D10" i="1"/>
  <c r="BN130" i="1"/>
  <c r="BJ154" i="1"/>
  <c r="H154" i="1"/>
  <c r="H69" i="1"/>
  <c r="C152" i="1"/>
  <c r="C128" i="1"/>
  <c r="C150" i="1"/>
  <c r="C126" i="1"/>
  <c r="BI154" i="1"/>
  <c r="O154" i="1"/>
  <c r="O69" i="1"/>
  <c r="F74" i="1"/>
  <c r="E83" i="1"/>
  <c r="E82" i="1"/>
  <c r="F76" i="1"/>
  <c r="F78" i="1"/>
  <c r="F80" i="1"/>
  <c r="F112" i="1"/>
  <c r="E136" i="1"/>
  <c r="F136" i="1" s="1"/>
  <c r="E140" i="1"/>
  <c r="F140" i="1" s="1"/>
  <c r="F116" i="1"/>
  <c r="C83" i="1"/>
  <c r="C82" i="1"/>
  <c r="C4" i="1" s="1"/>
  <c r="C136" i="1"/>
  <c r="C140" i="1"/>
  <c r="E178" i="1"/>
  <c r="F178" i="1" s="1"/>
  <c r="F169" i="1"/>
  <c r="F173" i="1"/>
  <c r="F177" i="1"/>
  <c r="D65" i="1"/>
  <c r="D125" i="1"/>
  <c r="BK142" i="1"/>
  <c r="D135" i="1"/>
  <c r="E147" i="1"/>
  <c r="F147" i="1" s="1"/>
  <c r="E123" i="1"/>
  <c r="F123" i="1" s="1"/>
  <c r="F50" i="1"/>
  <c r="E62" i="1"/>
  <c r="D128" i="1"/>
  <c r="D124" i="1"/>
  <c r="L154" i="1"/>
  <c r="L69" i="1"/>
  <c r="D94" i="1"/>
  <c r="D7" i="1" s="1"/>
  <c r="D95" i="1"/>
  <c r="D8" i="1" s="1"/>
  <c r="E152" i="1"/>
  <c r="F152" i="1" s="1"/>
  <c r="E67" i="1"/>
  <c r="E128" i="1"/>
  <c r="F128" i="1" s="1"/>
  <c r="F55" i="1"/>
  <c r="D154" i="1"/>
  <c r="D130" i="1"/>
  <c r="D69" i="1"/>
  <c r="D82" i="1"/>
  <c r="D4" i="1" s="1"/>
  <c r="D83" i="1"/>
  <c r="C123" i="1"/>
  <c r="C62" i="1"/>
  <c r="C147" i="1"/>
  <c r="BK154" i="1"/>
  <c r="BG69" i="1"/>
  <c r="K154" i="1"/>
  <c r="K69" i="1"/>
  <c r="E137" i="1"/>
  <c r="F137" i="1" s="1"/>
  <c r="F113" i="1"/>
  <c r="E141" i="1"/>
  <c r="F141" i="1" s="1"/>
  <c r="F117" i="1"/>
  <c r="C137" i="1"/>
  <c r="C141" i="1"/>
  <c r="D64" i="1"/>
  <c r="E153" i="1"/>
  <c r="F153" i="1" s="1"/>
  <c r="E68" i="1"/>
  <c r="F56" i="1"/>
  <c r="E129" i="1"/>
  <c r="E151" i="1"/>
  <c r="F151" i="1" s="1"/>
  <c r="E66" i="1"/>
  <c r="E127" i="1"/>
  <c r="F127" i="1" s="1"/>
  <c r="F54" i="1"/>
  <c r="BG130" i="1"/>
  <c r="D62" i="1"/>
  <c r="C146" i="1"/>
  <c r="C122" i="1"/>
  <c r="C58" i="1"/>
  <c r="C64" i="1" s="1"/>
  <c r="C57" i="1"/>
  <c r="S154" i="1"/>
  <c r="S69" i="1"/>
  <c r="F111" i="1"/>
  <c r="E135" i="1"/>
  <c r="F135" i="1" s="1"/>
  <c r="C135" i="1"/>
  <c r="BN142" i="1"/>
  <c r="BI142" i="1"/>
  <c r="BJ69" i="1"/>
  <c r="BF130" i="1"/>
  <c r="P154" i="1"/>
  <c r="P69" i="1"/>
  <c r="C153" i="1"/>
  <c r="C129" i="1"/>
  <c r="C68" i="1"/>
  <c r="C151" i="1"/>
  <c r="C127" i="1"/>
  <c r="C148" i="1"/>
  <c r="C124" i="1"/>
  <c r="C63" i="1"/>
  <c r="D155" i="1"/>
  <c r="D131" i="1"/>
  <c r="D11" i="1" s="1"/>
  <c r="D70" i="1"/>
  <c r="D12" i="1"/>
  <c r="BI69" i="1"/>
  <c r="F75" i="1"/>
  <c r="F81" i="1"/>
  <c r="F5" i="1" s="1"/>
  <c r="E5" i="1"/>
  <c r="F86" i="1"/>
  <c r="E95" i="1"/>
  <c r="E94" i="1"/>
  <c r="F90" i="1"/>
  <c r="F110" i="1"/>
  <c r="E134" i="1"/>
  <c r="F134" i="1" s="1"/>
  <c r="E119" i="1"/>
  <c r="E118" i="1"/>
  <c r="E138" i="1"/>
  <c r="F138" i="1" s="1"/>
  <c r="F114" i="1"/>
  <c r="C95" i="1"/>
  <c r="C8" i="1" s="1"/>
  <c r="C94" i="1"/>
  <c r="C7" i="1" s="1"/>
  <c r="C134" i="1"/>
  <c r="C119" i="1"/>
  <c r="C118" i="1"/>
  <c r="C138" i="1"/>
  <c r="C178" i="1"/>
  <c r="F171" i="1"/>
  <c r="F175" i="1"/>
  <c r="BG142" i="1"/>
  <c r="D68" i="1"/>
  <c r="BH69" i="1"/>
  <c r="R153" i="1"/>
  <c r="E150" i="1"/>
  <c r="F150" i="1" s="1"/>
  <c r="E126" i="1"/>
  <c r="F126" i="1" s="1"/>
  <c r="E65" i="1"/>
  <c r="F53" i="1"/>
  <c r="E149" i="1"/>
  <c r="F149" i="1" s="1"/>
  <c r="E125" i="1"/>
  <c r="F125" i="1" s="1"/>
  <c r="F52" i="1"/>
  <c r="E64" i="1"/>
  <c r="E124" i="1"/>
  <c r="F124" i="1" s="1"/>
  <c r="E148" i="1"/>
  <c r="F148" i="1" s="1"/>
  <c r="F51" i="1"/>
  <c r="E63" i="1"/>
  <c r="D129" i="1"/>
  <c r="F43" i="2" l="1"/>
  <c r="D142" i="1"/>
  <c r="F158" i="2"/>
  <c r="F103" i="2"/>
  <c r="F102" i="2"/>
  <c r="F161" i="2"/>
  <c r="E165" i="2"/>
  <c r="F165" i="2" s="1"/>
  <c r="F162" i="2"/>
  <c r="E166" i="2"/>
  <c r="F166" i="2" s="1"/>
  <c r="D163" i="2"/>
  <c r="F159" i="2"/>
  <c r="E163" i="2"/>
  <c r="C164" i="2"/>
  <c r="F45" i="2"/>
  <c r="F99" i="2"/>
  <c r="F104" i="2"/>
  <c r="F105" i="2"/>
  <c r="F63" i="1"/>
  <c r="D164" i="2"/>
  <c r="F160" i="2"/>
  <c r="E164" i="2"/>
  <c r="F164" i="2" s="1"/>
  <c r="C165" i="2"/>
  <c r="D165" i="2"/>
  <c r="F100" i="2"/>
  <c r="F101" i="2"/>
  <c r="D61" i="1"/>
  <c r="F61" i="1" s="1"/>
  <c r="D63" i="1"/>
  <c r="D66" i="1"/>
  <c r="F66" i="1" s="1"/>
  <c r="D67" i="1"/>
  <c r="F67" i="1" s="1"/>
  <c r="E142" i="1"/>
  <c r="F118" i="1"/>
  <c r="F82" i="1"/>
  <c r="F4" i="1" s="1"/>
  <c r="E4" i="1"/>
  <c r="E154" i="1"/>
  <c r="F154" i="1" s="1"/>
  <c r="E69" i="1"/>
  <c r="F69" i="1" s="1"/>
  <c r="E130" i="1"/>
  <c r="F130" i="1" s="1"/>
  <c r="F57" i="1"/>
  <c r="F64" i="1"/>
  <c r="C142" i="1"/>
  <c r="E143" i="1"/>
  <c r="F119" i="1"/>
  <c r="F10" i="1" s="1"/>
  <c r="E10" i="1"/>
  <c r="F94" i="1"/>
  <c r="F7" i="1" s="1"/>
  <c r="E7" i="1"/>
  <c r="C154" i="1"/>
  <c r="C130" i="1"/>
  <c r="C69" i="1"/>
  <c r="F62" i="1"/>
  <c r="F83" i="1"/>
  <c r="C67" i="1"/>
  <c r="D143" i="1"/>
  <c r="D9" i="1" s="1"/>
  <c r="E155" i="1"/>
  <c r="F155" i="1" s="1"/>
  <c r="E131" i="1"/>
  <c r="E70" i="1"/>
  <c r="F70" i="1" s="1"/>
  <c r="F58" i="1"/>
  <c r="F12" i="1" s="1"/>
  <c r="E12" i="1"/>
  <c r="C143" i="1"/>
  <c r="C9" i="1" s="1"/>
  <c r="C10" i="1"/>
  <c r="F95" i="1"/>
  <c r="F8" i="1" s="1"/>
  <c r="E8" i="1"/>
  <c r="C155" i="1"/>
  <c r="C131" i="1"/>
  <c r="C11" i="1" s="1"/>
  <c r="C70" i="1"/>
  <c r="C12" i="1"/>
  <c r="F68" i="1"/>
  <c r="F129" i="1"/>
  <c r="F65" i="1"/>
  <c r="C66" i="1"/>
  <c r="C61" i="1"/>
  <c r="C65" i="1"/>
  <c r="F142" i="1" l="1"/>
  <c r="F163" i="2"/>
  <c r="F143" i="1"/>
  <c r="F9" i="1" s="1"/>
  <c r="E9" i="1"/>
  <c r="F131" i="1"/>
  <c r="F11" i="1" s="1"/>
  <c r="E11" i="1"/>
  <c r="V82" i="2" l="1"/>
  <c r="U118" i="2"/>
  <c r="U44" i="2" l="1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0" i="2" l="1"/>
  <c r="Y177" i="2" l="1"/>
  <c r="V177" i="2"/>
  <c r="U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X177" i="2"/>
  <c r="W177" i="2"/>
  <c r="X118" i="2"/>
  <c r="W118" i="2"/>
  <c r="V118" i="2"/>
  <c r="BD118" i="2"/>
  <c r="BD142" i="2" s="1"/>
  <c r="BC118" i="2"/>
  <c r="BB118" i="2"/>
  <c r="BA118" i="2"/>
  <c r="AZ118" i="2"/>
  <c r="AZ142" i="2" s="1"/>
  <c r="AY118" i="2"/>
  <c r="AX118" i="2"/>
  <c r="AW118" i="2"/>
  <c r="AV118" i="2"/>
  <c r="AV142" i="2" s="1"/>
  <c r="AU118" i="2"/>
  <c r="AT118" i="2"/>
  <c r="AS118" i="2"/>
  <c r="AR118" i="2"/>
  <c r="AR142" i="2" s="1"/>
  <c r="AQ118" i="2"/>
  <c r="AP118" i="2"/>
  <c r="AO118" i="2"/>
  <c r="AN118" i="2"/>
  <c r="AN142" i="2" s="1"/>
  <c r="AM118" i="2"/>
  <c r="AL118" i="2"/>
  <c r="AK118" i="2"/>
  <c r="AJ118" i="2"/>
  <c r="AJ142" i="2" s="1"/>
  <c r="AI118" i="2"/>
  <c r="AH118" i="2"/>
  <c r="AG118" i="2"/>
  <c r="AF118" i="2"/>
  <c r="AF142" i="2" s="1"/>
  <c r="AE118" i="2"/>
  <c r="AD118" i="2"/>
  <c r="AC118" i="2"/>
  <c r="AB118" i="2"/>
  <c r="AB142" i="2" s="1"/>
  <c r="AA118" i="2"/>
  <c r="Z118" i="2"/>
  <c r="Y118" i="2"/>
  <c r="U94" i="2"/>
  <c r="U142" i="2" s="1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J82" i="2"/>
  <c r="U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BD57" i="2"/>
  <c r="AU57" i="2"/>
  <c r="AV57" i="2"/>
  <c r="AW57" i="2"/>
  <c r="AX57" i="2"/>
  <c r="AY57" i="2"/>
  <c r="AZ57" i="2"/>
  <c r="BA57" i="2"/>
  <c r="BB57" i="2"/>
  <c r="BC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U57" i="2"/>
  <c r="S6" i="2"/>
  <c r="R6" i="2"/>
  <c r="O6" i="2"/>
  <c r="N6" i="2"/>
  <c r="M6" i="2"/>
  <c r="L6" i="2"/>
  <c r="K6" i="2"/>
  <c r="J6" i="2"/>
  <c r="I6" i="2"/>
  <c r="H6" i="2"/>
  <c r="AF154" i="2" l="1"/>
  <c r="AF130" i="2"/>
  <c r="AF69" i="2"/>
  <c r="AS130" i="2"/>
  <c r="BF130" i="2" s="1"/>
  <c r="AS154" i="2"/>
  <c r="AS69" i="2"/>
  <c r="BC154" i="2"/>
  <c r="BC130" i="2"/>
  <c r="BP130" i="2" s="1"/>
  <c r="BC69" i="2"/>
  <c r="AE154" i="2"/>
  <c r="AE130" i="2"/>
  <c r="AE69" i="2"/>
  <c r="AA154" i="2"/>
  <c r="AA130" i="2"/>
  <c r="AA69" i="2"/>
  <c r="W154" i="2"/>
  <c r="W130" i="2"/>
  <c r="W69" i="2"/>
  <c r="AR154" i="2"/>
  <c r="AR130" i="2"/>
  <c r="BQ130" i="2" s="1"/>
  <c r="AR69" i="2"/>
  <c r="AN154" i="2"/>
  <c r="AN130" i="2"/>
  <c r="AN69" i="2"/>
  <c r="AJ154" i="2"/>
  <c r="AJ130" i="2"/>
  <c r="AJ69" i="2"/>
  <c r="BB154" i="2"/>
  <c r="BB130" i="2"/>
  <c r="BB69" i="2"/>
  <c r="AX154" i="2"/>
  <c r="AX130" i="2"/>
  <c r="AX69" i="2"/>
  <c r="BD154" i="2"/>
  <c r="BD130" i="2"/>
  <c r="BD69" i="2"/>
  <c r="BQ69" i="2" s="1"/>
  <c r="Y142" i="2"/>
  <c r="AC142" i="2"/>
  <c r="AG142" i="2"/>
  <c r="AK142" i="2"/>
  <c r="BJ142" i="2" s="1"/>
  <c r="AO142" i="2"/>
  <c r="AS142" i="2"/>
  <c r="AW142" i="2"/>
  <c r="BA142" i="2"/>
  <c r="BN142" i="2" s="1"/>
  <c r="V142" i="2"/>
  <c r="AB154" i="2"/>
  <c r="AB130" i="2"/>
  <c r="AB69" i="2"/>
  <c r="AO154" i="2"/>
  <c r="AO130" i="2"/>
  <c r="AO69" i="2"/>
  <c r="AY154" i="2"/>
  <c r="BL154" i="2" s="1"/>
  <c r="AY130" i="2"/>
  <c r="AY69" i="2"/>
  <c r="U130" i="2"/>
  <c r="U154" i="2"/>
  <c r="U69" i="2"/>
  <c r="AD154" i="2"/>
  <c r="AD130" i="2"/>
  <c r="AD69" i="2"/>
  <c r="Z154" i="2"/>
  <c r="Z130" i="2"/>
  <c r="Z69" i="2"/>
  <c r="V154" i="2"/>
  <c r="V130" i="2"/>
  <c r="V69" i="2"/>
  <c r="AQ154" i="2"/>
  <c r="AQ130" i="2"/>
  <c r="AQ69" i="2"/>
  <c r="AM154" i="2"/>
  <c r="AM130" i="2"/>
  <c r="AM69" i="2"/>
  <c r="BL69" i="2" s="1"/>
  <c r="AI154" i="2"/>
  <c r="AI130" i="2"/>
  <c r="AI69" i="2"/>
  <c r="BA154" i="2"/>
  <c r="BN154" i="2" s="1"/>
  <c r="BA130" i="2"/>
  <c r="BA69" i="2"/>
  <c r="AW154" i="2"/>
  <c r="AW130" i="2"/>
  <c r="BJ130" i="2" s="1"/>
  <c r="AW69" i="2"/>
  <c r="E106" i="2"/>
  <c r="Z142" i="2"/>
  <c r="AD142" i="2"/>
  <c r="AH142" i="2"/>
  <c r="AL142" i="2"/>
  <c r="AP142" i="2"/>
  <c r="AT142" i="2"/>
  <c r="AX142" i="2"/>
  <c r="BB142" i="2"/>
  <c r="W142" i="2"/>
  <c r="X154" i="2"/>
  <c r="X130" i="2"/>
  <c r="X69" i="2"/>
  <c r="AK154" i="2"/>
  <c r="AK130" i="2"/>
  <c r="AK69" i="2"/>
  <c r="AU154" i="2"/>
  <c r="AU130" i="2"/>
  <c r="AU69" i="2"/>
  <c r="BH69" i="2" s="1"/>
  <c r="AG130" i="2"/>
  <c r="AG154" i="2"/>
  <c r="AG69" i="2"/>
  <c r="AC154" i="2"/>
  <c r="AC130" i="2"/>
  <c r="AC69" i="2"/>
  <c r="Y154" i="2"/>
  <c r="Y130" i="2"/>
  <c r="Y69" i="2"/>
  <c r="AT154" i="2"/>
  <c r="AT130" i="2"/>
  <c r="AT69" i="2"/>
  <c r="AP154" i="2"/>
  <c r="AP130" i="2"/>
  <c r="AP69" i="2"/>
  <c r="AL154" i="2"/>
  <c r="AL130" i="2"/>
  <c r="AL69" i="2"/>
  <c r="AH154" i="2"/>
  <c r="AH130" i="2"/>
  <c r="AH69" i="2"/>
  <c r="AZ154" i="2"/>
  <c r="AZ130" i="2"/>
  <c r="AZ69" i="2"/>
  <c r="BM69" i="2" s="1"/>
  <c r="AV154" i="2"/>
  <c r="AV130" i="2"/>
  <c r="AV69" i="2"/>
  <c r="D106" i="2"/>
  <c r="C106" i="2"/>
  <c r="AA142" i="2"/>
  <c r="AE142" i="2"/>
  <c r="AI142" i="2"/>
  <c r="BH142" i="2" s="1"/>
  <c r="AM142" i="2"/>
  <c r="AQ142" i="2"/>
  <c r="AU142" i="2"/>
  <c r="AY142" i="2"/>
  <c r="BL142" i="2" s="1"/>
  <c r="BC142" i="2"/>
  <c r="X142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F154" i="2"/>
  <c r="BG154" i="2"/>
  <c r="BH154" i="2"/>
  <c r="BI154" i="2"/>
  <c r="BJ154" i="2"/>
  <c r="BK154" i="2"/>
  <c r="BM154" i="2"/>
  <c r="BO154" i="2"/>
  <c r="BP154" i="2"/>
  <c r="BQ154" i="2"/>
  <c r="BF142" i="2"/>
  <c r="BG142" i="2"/>
  <c r="BI142" i="2"/>
  <c r="BK142" i="2"/>
  <c r="BM142" i="2"/>
  <c r="BO142" i="2"/>
  <c r="BP142" i="2"/>
  <c r="BQ142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G130" i="2"/>
  <c r="BH130" i="2"/>
  <c r="BI130" i="2"/>
  <c r="BK130" i="2"/>
  <c r="BL130" i="2"/>
  <c r="BM130" i="2"/>
  <c r="BN130" i="2"/>
  <c r="BO130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F107" i="2"/>
  <c r="BG107" i="2"/>
  <c r="BH107" i="2"/>
  <c r="BI107" i="2"/>
  <c r="BL107" i="2"/>
  <c r="BM107" i="2"/>
  <c r="BN107" i="2"/>
  <c r="BO107" i="2"/>
  <c r="BP107" i="2"/>
  <c r="BQ107" i="2"/>
  <c r="BF69" i="2"/>
  <c r="BG69" i="2"/>
  <c r="BI69" i="2"/>
  <c r="BJ69" i="2"/>
  <c r="BK69" i="2"/>
  <c r="BN69" i="2"/>
  <c r="BO69" i="2"/>
  <c r="BP69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F106" i="2" l="1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F168" i="2"/>
  <c r="E168" i="2"/>
  <c r="D168" i="2"/>
  <c r="C16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F157" i="2"/>
  <c r="E157" i="2"/>
  <c r="D157" i="2"/>
  <c r="C157" i="2"/>
  <c r="H147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F145" i="2"/>
  <c r="E145" i="2"/>
  <c r="D145" i="2"/>
  <c r="C145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F133" i="2"/>
  <c r="E133" i="2"/>
  <c r="D133" i="2"/>
  <c r="C133" i="2"/>
  <c r="P126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F121" i="2"/>
  <c r="E121" i="2"/>
  <c r="D121" i="2"/>
  <c r="C121" i="2"/>
  <c r="S119" i="2"/>
  <c r="S10" i="2" s="1"/>
  <c r="R119" i="2"/>
  <c r="R10" i="2" s="1"/>
  <c r="Q119" i="2"/>
  <c r="P119" i="2"/>
  <c r="P10" i="2" s="1"/>
  <c r="O119" i="2"/>
  <c r="O10" i="2" s="1"/>
  <c r="N119" i="2"/>
  <c r="N10" i="2" s="1"/>
  <c r="M119" i="2"/>
  <c r="M10" i="2" s="1"/>
  <c r="L119" i="2"/>
  <c r="L10" i="2" s="1"/>
  <c r="K119" i="2"/>
  <c r="K10" i="2" s="1"/>
  <c r="J119" i="2"/>
  <c r="J10" i="2" s="1"/>
  <c r="I119" i="2"/>
  <c r="H119" i="2"/>
  <c r="H10" i="2" s="1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R139" i="2" s="1"/>
  <c r="Q115" i="2"/>
  <c r="P115" i="2"/>
  <c r="O115" i="2"/>
  <c r="N115" i="2"/>
  <c r="N139" i="2" s="1"/>
  <c r="M115" i="2"/>
  <c r="L115" i="2"/>
  <c r="K115" i="2"/>
  <c r="J115" i="2"/>
  <c r="I115" i="2"/>
  <c r="H115" i="2"/>
  <c r="S114" i="2"/>
  <c r="R114" i="2"/>
  <c r="R138" i="2" s="1"/>
  <c r="Q114" i="2"/>
  <c r="P114" i="2"/>
  <c r="O114" i="2"/>
  <c r="N114" i="2"/>
  <c r="N138" i="2" s="1"/>
  <c r="M114" i="2"/>
  <c r="L114" i="2"/>
  <c r="K114" i="2"/>
  <c r="J114" i="2"/>
  <c r="I114" i="2"/>
  <c r="H114" i="2"/>
  <c r="S113" i="2"/>
  <c r="R113" i="2"/>
  <c r="R137" i="2" s="1"/>
  <c r="Q113" i="2"/>
  <c r="P113" i="2"/>
  <c r="O113" i="2"/>
  <c r="N113" i="2"/>
  <c r="N137" i="2" s="1"/>
  <c r="M113" i="2"/>
  <c r="L113" i="2"/>
  <c r="K113" i="2"/>
  <c r="J113" i="2"/>
  <c r="I113" i="2"/>
  <c r="H113" i="2"/>
  <c r="S112" i="2"/>
  <c r="R112" i="2"/>
  <c r="R136" i="2" s="1"/>
  <c r="Q112" i="2"/>
  <c r="P112" i="2"/>
  <c r="O112" i="2"/>
  <c r="N112" i="2"/>
  <c r="N136" i="2" s="1"/>
  <c r="M112" i="2"/>
  <c r="L112" i="2"/>
  <c r="K112" i="2"/>
  <c r="J112" i="2"/>
  <c r="I112" i="2"/>
  <c r="H112" i="2"/>
  <c r="S111" i="2"/>
  <c r="R111" i="2"/>
  <c r="R135" i="2" s="1"/>
  <c r="Q111" i="2"/>
  <c r="P111" i="2"/>
  <c r="O111" i="2"/>
  <c r="N111" i="2"/>
  <c r="N135" i="2" s="1"/>
  <c r="M111" i="2"/>
  <c r="L111" i="2"/>
  <c r="K111" i="2"/>
  <c r="J111" i="2"/>
  <c r="J135" i="2" s="1"/>
  <c r="I111" i="2"/>
  <c r="H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F109" i="2"/>
  <c r="E109" i="2"/>
  <c r="D109" i="2"/>
  <c r="C109" i="2"/>
  <c r="S97" i="2"/>
  <c r="R97" i="2"/>
  <c r="Q97" i="2"/>
  <c r="P97" i="2"/>
  <c r="O97" i="2"/>
  <c r="N97" i="2"/>
  <c r="M97" i="2"/>
  <c r="L97" i="2"/>
  <c r="K97" i="2"/>
  <c r="J97" i="2"/>
  <c r="I97" i="2"/>
  <c r="H97" i="2"/>
  <c r="F97" i="2"/>
  <c r="E97" i="2"/>
  <c r="D97" i="2"/>
  <c r="C97" i="2"/>
  <c r="S95" i="2"/>
  <c r="S8" i="2" s="1"/>
  <c r="R95" i="2"/>
  <c r="R8" i="2" s="1"/>
  <c r="Q95" i="2"/>
  <c r="P95" i="2"/>
  <c r="O95" i="2"/>
  <c r="O8" i="2" s="1"/>
  <c r="N95" i="2"/>
  <c r="N8" i="2" s="1"/>
  <c r="M95" i="2"/>
  <c r="M8" i="2" s="1"/>
  <c r="L95" i="2"/>
  <c r="L8" i="2" s="1"/>
  <c r="K95" i="2"/>
  <c r="K8" i="2" s="1"/>
  <c r="J95" i="2"/>
  <c r="J8" i="2" s="1"/>
  <c r="I95" i="2"/>
  <c r="I8" i="2" s="1"/>
  <c r="H95" i="2"/>
  <c r="S94" i="2"/>
  <c r="S7" i="2" s="1"/>
  <c r="R94" i="2"/>
  <c r="R7" i="2" s="1"/>
  <c r="Q94" i="2"/>
  <c r="P94" i="2"/>
  <c r="O94" i="2"/>
  <c r="O7" i="2" s="1"/>
  <c r="N94" i="2"/>
  <c r="N7" i="2" s="1"/>
  <c r="M94" i="2"/>
  <c r="M7" i="2" s="1"/>
  <c r="L94" i="2"/>
  <c r="L7" i="2" s="1"/>
  <c r="K94" i="2"/>
  <c r="K7" i="2" s="1"/>
  <c r="J94" i="2"/>
  <c r="J7" i="2" s="1"/>
  <c r="I94" i="2"/>
  <c r="I7" i="2" s="1"/>
  <c r="H94" i="2"/>
  <c r="H7" i="2" s="1"/>
  <c r="S93" i="2"/>
  <c r="R93" i="2"/>
  <c r="Q93" i="2"/>
  <c r="Q105" i="2" s="1"/>
  <c r="P93" i="2"/>
  <c r="P105" i="2" s="1"/>
  <c r="O93" i="2"/>
  <c r="N93" i="2"/>
  <c r="M93" i="2"/>
  <c r="L93" i="2"/>
  <c r="K93" i="2"/>
  <c r="J93" i="2"/>
  <c r="I93" i="2"/>
  <c r="H93" i="2"/>
  <c r="S92" i="2"/>
  <c r="R92" i="2"/>
  <c r="Q92" i="2"/>
  <c r="Q104" i="2" s="1"/>
  <c r="P92" i="2"/>
  <c r="P104" i="2" s="1"/>
  <c r="O92" i="2"/>
  <c r="N92" i="2"/>
  <c r="M92" i="2"/>
  <c r="L92" i="2"/>
  <c r="K92" i="2"/>
  <c r="J92" i="2"/>
  <c r="I92" i="2"/>
  <c r="H92" i="2"/>
  <c r="S91" i="2"/>
  <c r="R91" i="2"/>
  <c r="Q91" i="2"/>
  <c r="Q103" i="2" s="1"/>
  <c r="P91" i="2"/>
  <c r="P103" i="2" s="1"/>
  <c r="O91" i="2"/>
  <c r="N91" i="2"/>
  <c r="M91" i="2"/>
  <c r="M139" i="2" s="1"/>
  <c r="L91" i="2"/>
  <c r="K91" i="2"/>
  <c r="J91" i="2"/>
  <c r="I91" i="2"/>
  <c r="H91" i="2"/>
  <c r="S90" i="2"/>
  <c r="R90" i="2"/>
  <c r="Q90" i="2"/>
  <c r="P90" i="2"/>
  <c r="P102" i="2" s="1"/>
  <c r="O90" i="2"/>
  <c r="N90" i="2"/>
  <c r="M90" i="2"/>
  <c r="L90" i="2"/>
  <c r="K90" i="2"/>
  <c r="J90" i="2"/>
  <c r="I90" i="2"/>
  <c r="H90" i="2"/>
  <c r="S89" i="2"/>
  <c r="R89" i="2"/>
  <c r="Q89" i="2"/>
  <c r="P89" i="2"/>
  <c r="P101" i="2" s="1"/>
  <c r="O89" i="2"/>
  <c r="N89" i="2"/>
  <c r="M89" i="2"/>
  <c r="L89" i="2"/>
  <c r="K89" i="2"/>
  <c r="J89" i="2"/>
  <c r="I89" i="2"/>
  <c r="H89" i="2"/>
  <c r="S88" i="2"/>
  <c r="R88" i="2"/>
  <c r="Q88" i="2"/>
  <c r="Q100" i="2" s="1"/>
  <c r="P88" i="2"/>
  <c r="P100" i="2" s="1"/>
  <c r="O88" i="2"/>
  <c r="N88" i="2"/>
  <c r="M88" i="2"/>
  <c r="M136" i="2" s="1"/>
  <c r="L88" i="2"/>
  <c r="K88" i="2"/>
  <c r="J88" i="2"/>
  <c r="I88" i="2"/>
  <c r="H88" i="2"/>
  <c r="S87" i="2"/>
  <c r="R87" i="2"/>
  <c r="Q87" i="2"/>
  <c r="Q99" i="2" s="1"/>
  <c r="P87" i="2"/>
  <c r="P99" i="2" s="1"/>
  <c r="O87" i="2"/>
  <c r="N87" i="2"/>
  <c r="M87" i="2"/>
  <c r="M135" i="2" s="1"/>
  <c r="L87" i="2"/>
  <c r="K87" i="2"/>
  <c r="J87" i="2"/>
  <c r="I87" i="2"/>
  <c r="H87" i="2"/>
  <c r="S86" i="2"/>
  <c r="R86" i="2"/>
  <c r="Q86" i="2"/>
  <c r="P86" i="2"/>
  <c r="O86" i="2"/>
  <c r="N86" i="2"/>
  <c r="M86" i="2"/>
  <c r="M134" i="2" s="1"/>
  <c r="L86" i="2"/>
  <c r="K86" i="2"/>
  <c r="J86" i="2"/>
  <c r="I86" i="2"/>
  <c r="H86" i="2"/>
  <c r="S85" i="2"/>
  <c r="R85" i="2"/>
  <c r="Q85" i="2"/>
  <c r="P85" i="2"/>
  <c r="O85" i="2"/>
  <c r="N85" i="2"/>
  <c r="M85" i="2"/>
  <c r="L85" i="2"/>
  <c r="K85" i="2"/>
  <c r="J85" i="2"/>
  <c r="I85" i="2"/>
  <c r="H85" i="2"/>
  <c r="F85" i="2"/>
  <c r="E85" i="2"/>
  <c r="D85" i="2"/>
  <c r="C85" i="2"/>
  <c r="O83" i="2"/>
  <c r="N83" i="2"/>
  <c r="M83" i="2"/>
  <c r="L83" i="2"/>
  <c r="K83" i="2"/>
  <c r="J83" i="2"/>
  <c r="I83" i="2"/>
  <c r="H83" i="2"/>
  <c r="O82" i="2"/>
  <c r="O4" i="2" s="1"/>
  <c r="N82" i="2"/>
  <c r="N4" i="2" s="1"/>
  <c r="M82" i="2"/>
  <c r="M4" i="2" s="1"/>
  <c r="L82" i="2"/>
  <c r="L4" i="2" s="1"/>
  <c r="K82" i="2"/>
  <c r="K4" i="2" s="1"/>
  <c r="J82" i="2"/>
  <c r="J4" i="2" s="1"/>
  <c r="I82" i="2"/>
  <c r="I4" i="2" s="1"/>
  <c r="H82" i="2"/>
  <c r="H4" i="2" s="1"/>
  <c r="O81" i="2"/>
  <c r="O5" i="2" s="1"/>
  <c r="N81" i="2"/>
  <c r="N5" i="2" s="1"/>
  <c r="M81" i="2"/>
  <c r="M5" i="2" s="1"/>
  <c r="L81" i="2"/>
  <c r="L5" i="2" s="1"/>
  <c r="K81" i="2"/>
  <c r="K5" i="2" s="1"/>
  <c r="J81" i="2"/>
  <c r="J5" i="2" s="1"/>
  <c r="I81" i="2"/>
  <c r="I5" i="2" s="1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N77" i="2"/>
  <c r="M77" i="2"/>
  <c r="L77" i="2"/>
  <c r="K77" i="2"/>
  <c r="J77" i="2"/>
  <c r="I77" i="2"/>
  <c r="H77" i="2"/>
  <c r="O76" i="2"/>
  <c r="N76" i="2"/>
  <c r="M76" i="2"/>
  <c r="L76" i="2"/>
  <c r="K76" i="2"/>
  <c r="J76" i="2"/>
  <c r="I76" i="2"/>
  <c r="H76" i="2"/>
  <c r="O75" i="2"/>
  <c r="O44" i="2" s="1"/>
  <c r="N75" i="2"/>
  <c r="N44" i="2" s="1"/>
  <c r="M75" i="2"/>
  <c r="M44" i="2" s="1"/>
  <c r="L75" i="2"/>
  <c r="L44" i="2" s="1"/>
  <c r="K75" i="2"/>
  <c r="K44" i="2" s="1"/>
  <c r="J75" i="2"/>
  <c r="J44" i="2" s="1"/>
  <c r="I75" i="2"/>
  <c r="I44" i="2" s="1"/>
  <c r="H75" i="2"/>
  <c r="H44" i="2" s="1"/>
  <c r="O74" i="2"/>
  <c r="N74" i="2"/>
  <c r="M74" i="2"/>
  <c r="L74" i="2"/>
  <c r="K74" i="2"/>
  <c r="J74" i="2"/>
  <c r="I74" i="2"/>
  <c r="H74" i="2"/>
  <c r="S73" i="2"/>
  <c r="R73" i="2"/>
  <c r="Q73" i="2"/>
  <c r="P73" i="2"/>
  <c r="O73" i="2"/>
  <c r="N73" i="2"/>
  <c r="M73" i="2"/>
  <c r="L73" i="2"/>
  <c r="K73" i="2"/>
  <c r="J73" i="2"/>
  <c r="I73" i="2"/>
  <c r="H73" i="2"/>
  <c r="F73" i="2"/>
  <c r="E73" i="2"/>
  <c r="D73" i="2"/>
  <c r="C73" i="2"/>
  <c r="O68" i="2"/>
  <c r="O66" i="2"/>
  <c r="H64" i="2"/>
  <c r="S60" i="2"/>
  <c r="R60" i="2"/>
  <c r="Q60" i="2"/>
  <c r="P60" i="2"/>
  <c r="O60" i="2"/>
  <c r="N60" i="2"/>
  <c r="M60" i="2"/>
  <c r="L60" i="2"/>
  <c r="K60" i="2"/>
  <c r="J60" i="2"/>
  <c r="I60" i="2"/>
  <c r="H60" i="2"/>
  <c r="F60" i="2"/>
  <c r="E60" i="2"/>
  <c r="D60" i="2"/>
  <c r="C60" i="2"/>
  <c r="S58" i="2"/>
  <c r="S12" i="2" s="1"/>
  <c r="R58" i="2"/>
  <c r="R12" i="2" s="1"/>
  <c r="Q58" i="2"/>
  <c r="Q12" i="2" s="1"/>
  <c r="P58" i="2"/>
  <c r="P12" i="2" s="1"/>
  <c r="O58" i="2"/>
  <c r="O12" i="2" s="1"/>
  <c r="N58" i="2"/>
  <c r="M58" i="2"/>
  <c r="M12" i="2" s="1"/>
  <c r="L58" i="2"/>
  <c r="L12" i="2" s="1"/>
  <c r="K58" i="2"/>
  <c r="K12" i="2" s="1"/>
  <c r="J58" i="2"/>
  <c r="I58" i="2"/>
  <c r="I12" i="2" s="1"/>
  <c r="H58" i="2"/>
  <c r="H155" i="2" s="1"/>
  <c r="S57" i="2"/>
  <c r="R57" i="2"/>
  <c r="Q57" i="2"/>
  <c r="P57" i="2"/>
  <c r="O57" i="2"/>
  <c r="O154" i="2" s="1"/>
  <c r="N57" i="2"/>
  <c r="M57" i="2"/>
  <c r="M69" i="2" s="1"/>
  <c r="L57" i="2"/>
  <c r="K57" i="2"/>
  <c r="J57" i="2"/>
  <c r="I57" i="2"/>
  <c r="I69" i="2" s="1"/>
  <c r="H57" i="2"/>
  <c r="H69" i="2" s="1"/>
  <c r="S56" i="2"/>
  <c r="R56" i="2"/>
  <c r="Q56" i="2"/>
  <c r="Q129" i="2" s="1"/>
  <c r="P56" i="2"/>
  <c r="O56" i="2"/>
  <c r="N56" i="2"/>
  <c r="M56" i="2"/>
  <c r="L56" i="2"/>
  <c r="K56" i="2"/>
  <c r="J56" i="2"/>
  <c r="I56" i="2"/>
  <c r="H56" i="2"/>
  <c r="H68" i="2" s="1"/>
  <c r="S55" i="2"/>
  <c r="S67" i="2" s="1"/>
  <c r="R55" i="2"/>
  <c r="Q55" i="2"/>
  <c r="P55" i="2"/>
  <c r="P128" i="2" s="1"/>
  <c r="O55" i="2"/>
  <c r="N55" i="2"/>
  <c r="M55" i="2"/>
  <c r="L55" i="2"/>
  <c r="L128" i="2" s="1"/>
  <c r="K55" i="2"/>
  <c r="J55" i="2"/>
  <c r="I55" i="2"/>
  <c r="H55" i="2"/>
  <c r="H67" i="2" s="1"/>
  <c r="S54" i="2"/>
  <c r="R54" i="2"/>
  <c r="Q54" i="2"/>
  <c r="Q127" i="2" s="1"/>
  <c r="P54" i="2"/>
  <c r="O54" i="2"/>
  <c r="N54" i="2"/>
  <c r="M54" i="2"/>
  <c r="M66" i="2" s="1"/>
  <c r="L54" i="2"/>
  <c r="K54" i="2"/>
  <c r="J54" i="2"/>
  <c r="I54" i="2"/>
  <c r="H54" i="2"/>
  <c r="H66" i="2" s="1"/>
  <c r="S53" i="2"/>
  <c r="S65" i="2" s="1"/>
  <c r="R53" i="2"/>
  <c r="Q53" i="2"/>
  <c r="Q126" i="2" s="1"/>
  <c r="P53" i="2"/>
  <c r="O53" i="2"/>
  <c r="N53" i="2"/>
  <c r="M53" i="2"/>
  <c r="M65" i="2" s="1"/>
  <c r="L53" i="2"/>
  <c r="L126" i="2" s="1"/>
  <c r="K53" i="2"/>
  <c r="K65" i="2" s="1"/>
  <c r="J53" i="2"/>
  <c r="I53" i="2"/>
  <c r="I65" i="2" s="1"/>
  <c r="H53" i="2"/>
  <c r="H65" i="2" s="1"/>
  <c r="S52" i="2"/>
  <c r="R52" i="2"/>
  <c r="Q52" i="2"/>
  <c r="P52" i="2"/>
  <c r="O52" i="2"/>
  <c r="O64" i="2" s="1"/>
  <c r="N52" i="2"/>
  <c r="M52" i="2"/>
  <c r="M64" i="2" s="1"/>
  <c r="L52" i="2"/>
  <c r="K52" i="2"/>
  <c r="J52" i="2"/>
  <c r="I52" i="2"/>
  <c r="H52" i="2"/>
  <c r="H149" i="2" s="1"/>
  <c r="S51" i="2"/>
  <c r="S63" i="2" s="1"/>
  <c r="R51" i="2"/>
  <c r="Q51" i="2"/>
  <c r="Q124" i="2" s="1"/>
  <c r="P51" i="2"/>
  <c r="P124" i="2" s="1"/>
  <c r="O51" i="2"/>
  <c r="N51" i="2"/>
  <c r="M51" i="2"/>
  <c r="M63" i="2" s="1"/>
  <c r="L51" i="2"/>
  <c r="L124" i="2" s="1"/>
  <c r="K51" i="2"/>
  <c r="J51" i="2"/>
  <c r="I51" i="2"/>
  <c r="I63" i="2" s="1"/>
  <c r="H51" i="2"/>
  <c r="H63" i="2" s="1"/>
  <c r="S50" i="2"/>
  <c r="R50" i="2"/>
  <c r="Q50" i="2"/>
  <c r="Q123" i="2" s="1"/>
  <c r="P50" i="2"/>
  <c r="O50" i="2"/>
  <c r="O62" i="2" s="1"/>
  <c r="N50" i="2"/>
  <c r="M50" i="2"/>
  <c r="M62" i="2" s="1"/>
  <c r="L50" i="2"/>
  <c r="K50" i="2"/>
  <c r="J50" i="2"/>
  <c r="I50" i="2"/>
  <c r="H50" i="2"/>
  <c r="H62" i="2" s="1"/>
  <c r="S49" i="2"/>
  <c r="S61" i="2" s="1"/>
  <c r="R49" i="2"/>
  <c r="Q49" i="2"/>
  <c r="Q122" i="2" s="1"/>
  <c r="P49" i="2"/>
  <c r="P122" i="2" s="1"/>
  <c r="O49" i="2"/>
  <c r="N49" i="2"/>
  <c r="M49" i="2"/>
  <c r="M61" i="2" s="1"/>
  <c r="L49" i="2"/>
  <c r="L122" i="2" s="1"/>
  <c r="K49" i="2"/>
  <c r="K61" i="2" s="1"/>
  <c r="J49" i="2"/>
  <c r="I49" i="2"/>
  <c r="I61" i="2" s="1"/>
  <c r="H49" i="2"/>
  <c r="H61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N42" i="2" s="1"/>
  <c r="M24" i="2"/>
  <c r="M42" i="2" s="1"/>
  <c r="L24" i="2"/>
  <c r="L42" i="2" s="1"/>
  <c r="K24" i="2"/>
  <c r="K42" i="2" s="1"/>
  <c r="J24" i="2"/>
  <c r="J42" i="2" s="1"/>
  <c r="I24" i="2"/>
  <c r="I42" i="2" s="1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7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BQ70" i="2" s="1"/>
  <c r="AS70" i="2"/>
  <c r="BF70" i="2" s="1"/>
  <c r="AT70" i="2"/>
  <c r="BG70" i="2" s="1"/>
  <c r="AU70" i="2"/>
  <c r="BH70" i="2" s="1"/>
  <c r="AV70" i="2"/>
  <c r="BI70" i="2" s="1"/>
  <c r="AW70" i="2"/>
  <c r="BJ70" i="2" s="1"/>
  <c r="AX70" i="2"/>
  <c r="BK70" i="2" s="1"/>
  <c r="AY70" i="2"/>
  <c r="BL70" i="2" s="1"/>
  <c r="AZ70" i="2"/>
  <c r="BM70" i="2" s="1"/>
  <c r="BA70" i="2"/>
  <c r="BN70" i="2" s="1"/>
  <c r="BB70" i="2"/>
  <c r="BO70" i="2" s="1"/>
  <c r="BC70" i="2"/>
  <c r="BP70" i="2" s="1"/>
  <c r="AW98" i="2"/>
  <c r="AX98" i="2"/>
  <c r="AY98" i="2"/>
  <c r="AZ98" i="2"/>
  <c r="BA98" i="2"/>
  <c r="BB98" i="2"/>
  <c r="BC98" i="2"/>
  <c r="BD98" i="2"/>
  <c r="AW99" i="2"/>
  <c r="AX99" i="2"/>
  <c r="AW100" i="2"/>
  <c r="AX100" i="2"/>
  <c r="AW101" i="2"/>
  <c r="AX101" i="2"/>
  <c r="AW102" i="2"/>
  <c r="AX102" i="2"/>
  <c r="AW103" i="2"/>
  <c r="AX103" i="2"/>
  <c r="AW104" i="2"/>
  <c r="AX104" i="2"/>
  <c r="AW105" i="2"/>
  <c r="AX105" i="2"/>
  <c r="AW107" i="2"/>
  <c r="BJ107" i="2" s="1"/>
  <c r="AX107" i="2"/>
  <c r="BK107" i="2" s="1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BF155" i="2" s="1"/>
  <c r="AT155" i="2"/>
  <c r="BG155" i="2" s="1"/>
  <c r="AU155" i="2"/>
  <c r="BH155" i="2" s="1"/>
  <c r="AV155" i="2"/>
  <c r="BI155" i="2" s="1"/>
  <c r="AW155" i="2"/>
  <c r="BJ155" i="2" s="1"/>
  <c r="AX155" i="2"/>
  <c r="BK155" i="2" s="1"/>
  <c r="AY155" i="2"/>
  <c r="BL155" i="2" s="1"/>
  <c r="AZ155" i="2"/>
  <c r="BM155" i="2" s="1"/>
  <c r="BA155" i="2"/>
  <c r="BN155" i="2" s="1"/>
  <c r="BB155" i="2"/>
  <c r="BO155" i="2" s="1"/>
  <c r="BC155" i="2"/>
  <c r="BP155" i="2" s="1"/>
  <c r="BD155" i="2"/>
  <c r="BQ155" i="2" s="1"/>
  <c r="J134" i="2" l="1"/>
  <c r="R134" i="2"/>
  <c r="J136" i="2"/>
  <c r="J137" i="2"/>
  <c r="J138" i="2"/>
  <c r="J139" i="2"/>
  <c r="Q131" i="2"/>
  <c r="Q11" i="2" s="1"/>
  <c r="J146" i="2"/>
  <c r="N146" i="2"/>
  <c r="J147" i="2"/>
  <c r="N147" i="2"/>
  <c r="J148" i="2"/>
  <c r="N148" i="2"/>
  <c r="J149" i="2"/>
  <c r="N149" i="2"/>
  <c r="J150" i="2"/>
  <c r="N150" i="2"/>
  <c r="J151" i="2"/>
  <c r="N151" i="2"/>
  <c r="J152" i="2"/>
  <c r="N152" i="2"/>
  <c r="J153" i="2"/>
  <c r="N153" i="2"/>
  <c r="J154" i="2"/>
  <c r="N154" i="2"/>
  <c r="J155" i="2"/>
  <c r="J12" i="2"/>
  <c r="N155" i="2"/>
  <c r="N12" i="2"/>
  <c r="O70" i="2"/>
  <c r="K134" i="2"/>
  <c r="O134" i="2"/>
  <c r="S134" i="2"/>
  <c r="K135" i="2"/>
  <c r="O135" i="2"/>
  <c r="S135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M70" i="2"/>
  <c r="N134" i="2"/>
  <c r="H70" i="2"/>
  <c r="H146" i="2"/>
  <c r="H148" i="2"/>
  <c r="H150" i="2"/>
  <c r="H151" i="2"/>
  <c r="H152" i="2"/>
  <c r="H153" i="2"/>
  <c r="H5" i="2"/>
  <c r="P7" i="2"/>
  <c r="P106" i="2"/>
  <c r="H143" i="2"/>
  <c r="H9" i="2" s="1"/>
  <c r="H8" i="2"/>
  <c r="P6" i="2"/>
  <c r="P8" i="2"/>
  <c r="L134" i="2"/>
  <c r="P134" i="2"/>
  <c r="L135" i="2"/>
  <c r="P135" i="2"/>
  <c r="L136" i="2"/>
  <c r="P136" i="2"/>
  <c r="L137" i="2"/>
  <c r="P137" i="2"/>
  <c r="H126" i="2"/>
  <c r="L138" i="2"/>
  <c r="P138" i="2"/>
  <c r="L139" i="2"/>
  <c r="P139" i="2"/>
  <c r="L140" i="2"/>
  <c r="P140" i="2"/>
  <c r="H129" i="2"/>
  <c r="L141" i="2"/>
  <c r="P141" i="2"/>
  <c r="H131" i="2"/>
  <c r="H11" i="2" s="1"/>
  <c r="H12" i="2"/>
  <c r="I70" i="2"/>
  <c r="Q134" i="2"/>
  <c r="Q98" i="2"/>
  <c r="Q137" i="2"/>
  <c r="Q101" i="2"/>
  <c r="Q138" i="2"/>
  <c r="Q102" i="2"/>
  <c r="Q7" i="2"/>
  <c r="Q106" i="2"/>
  <c r="Q107" i="2"/>
  <c r="Q6" i="2" s="1"/>
  <c r="Q8" i="2"/>
  <c r="I143" i="2"/>
  <c r="I9" i="2" s="1"/>
  <c r="I10" i="2"/>
  <c r="Q143" i="2"/>
  <c r="Q9" i="2" s="1"/>
  <c r="Q10" i="2"/>
  <c r="H138" i="2"/>
  <c r="D23" i="2"/>
  <c r="E38" i="2"/>
  <c r="C76" i="2"/>
  <c r="D89" i="2"/>
  <c r="H142" i="2"/>
  <c r="L142" i="2"/>
  <c r="P142" i="2"/>
  <c r="I142" i="2"/>
  <c r="M142" i="2"/>
  <c r="Q142" i="2"/>
  <c r="P25" i="2"/>
  <c r="C54" i="2"/>
  <c r="C78" i="2"/>
  <c r="D110" i="2"/>
  <c r="R27" i="2"/>
  <c r="C80" i="2"/>
  <c r="D114" i="2"/>
  <c r="S20" i="2"/>
  <c r="D33" i="2"/>
  <c r="C74" i="2"/>
  <c r="P82" i="2"/>
  <c r="P4" i="2" s="1"/>
  <c r="P21" i="2"/>
  <c r="R23" i="2"/>
  <c r="C26" i="2"/>
  <c r="E28" i="2"/>
  <c r="E34" i="2"/>
  <c r="C50" i="2"/>
  <c r="D55" i="2"/>
  <c r="P74" i="2"/>
  <c r="P146" i="2" s="1"/>
  <c r="P76" i="2"/>
  <c r="P148" i="2" s="1"/>
  <c r="P78" i="2"/>
  <c r="P150" i="2" s="1"/>
  <c r="P80" i="2"/>
  <c r="P152" i="2" s="1"/>
  <c r="R83" i="2"/>
  <c r="R155" i="2" s="1"/>
  <c r="E90" i="2"/>
  <c r="D111" i="2"/>
  <c r="D115" i="2"/>
  <c r="C22" i="2"/>
  <c r="E24" i="2"/>
  <c r="Q26" i="2"/>
  <c r="S28" i="2"/>
  <c r="C36" i="2"/>
  <c r="D51" i="2"/>
  <c r="E56" i="2"/>
  <c r="C75" i="2"/>
  <c r="C44" i="2" s="1"/>
  <c r="C77" i="2"/>
  <c r="C79" i="2"/>
  <c r="C81" i="2"/>
  <c r="C5" i="2" s="1"/>
  <c r="E86" i="2"/>
  <c r="C92" i="2"/>
  <c r="D112" i="2"/>
  <c r="E20" i="2"/>
  <c r="Q22" i="2"/>
  <c r="S24" i="2"/>
  <c r="D27" i="2"/>
  <c r="C32" i="2"/>
  <c r="D37" i="2"/>
  <c r="E52" i="2"/>
  <c r="P75" i="2"/>
  <c r="P44" i="2" s="1"/>
  <c r="P77" i="2"/>
  <c r="P149" i="2" s="1"/>
  <c r="P79" i="2"/>
  <c r="P151" i="2" s="1"/>
  <c r="P81" i="2"/>
  <c r="P5" i="2" s="1"/>
  <c r="C88" i="2"/>
  <c r="D93" i="2"/>
  <c r="D113" i="2"/>
  <c r="D137" i="2" s="1"/>
  <c r="D116" i="2"/>
  <c r="D117" i="2"/>
  <c r="C170" i="2"/>
  <c r="D171" i="2"/>
  <c r="E172" i="2"/>
  <c r="C174" i="2"/>
  <c r="D175" i="2"/>
  <c r="E176" i="2"/>
  <c r="P20" i="2"/>
  <c r="C21" i="2"/>
  <c r="Q21" i="2"/>
  <c r="D22" i="2"/>
  <c r="R22" i="2"/>
  <c r="E23" i="2"/>
  <c r="F23" i="2" s="1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4" i="2"/>
  <c r="Q74" i="2"/>
  <c r="Q146" i="2" s="1"/>
  <c r="D75" i="2"/>
  <c r="D44" i="2" s="1"/>
  <c r="Q75" i="2"/>
  <c r="D76" i="2"/>
  <c r="Q76" i="2"/>
  <c r="Q148" i="2" s="1"/>
  <c r="D77" i="2"/>
  <c r="Q77" i="2"/>
  <c r="Q149" i="2" s="1"/>
  <c r="D78" i="2"/>
  <c r="Q78" i="2"/>
  <c r="Q150" i="2" s="1"/>
  <c r="D79" i="2"/>
  <c r="Q79" i="2"/>
  <c r="Q151" i="2" s="1"/>
  <c r="D80" i="2"/>
  <c r="Q80" i="2"/>
  <c r="Q152" i="2" s="1"/>
  <c r="D81" i="2"/>
  <c r="D5" i="2" s="1"/>
  <c r="Q81" i="2"/>
  <c r="Q5" i="2" s="1"/>
  <c r="Q82" i="2"/>
  <c r="Q4" i="2" s="1"/>
  <c r="S83" i="2"/>
  <c r="S155" i="2" s="1"/>
  <c r="C87" i="2"/>
  <c r="D88" i="2"/>
  <c r="E89" i="2"/>
  <c r="F89" i="2" s="1"/>
  <c r="C91" i="2"/>
  <c r="D92" i="2"/>
  <c r="E93" i="2"/>
  <c r="E110" i="2"/>
  <c r="E111" i="2"/>
  <c r="E112" i="2"/>
  <c r="E113" i="2"/>
  <c r="E114" i="2"/>
  <c r="E115" i="2"/>
  <c r="E116" i="2"/>
  <c r="E117" i="2"/>
  <c r="C169" i="2"/>
  <c r="D170" i="2"/>
  <c r="E171" i="2"/>
  <c r="C173" i="2"/>
  <c r="D174" i="2"/>
  <c r="E175" i="2"/>
  <c r="C177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0" i="2" s="1"/>
  <c r="E54" i="2"/>
  <c r="C56" i="2"/>
  <c r="E74" i="2"/>
  <c r="R74" i="2"/>
  <c r="R146" i="2" s="1"/>
  <c r="E75" i="2"/>
  <c r="E44" i="2" s="1"/>
  <c r="R75" i="2"/>
  <c r="E76" i="2"/>
  <c r="R76" i="2"/>
  <c r="R148" i="2" s="1"/>
  <c r="E77" i="2"/>
  <c r="R77" i="2"/>
  <c r="R149" i="2" s="1"/>
  <c r="E78" i="2"/>
  <c r="R78" i="2"/>
  <c r="R150" i="2" s="1"/>
  <c r="E79" i="2"/>
  <c r="R79" i="2"/>
  <c r="R151" i="2" s="1"/>
  <c r="E80" i="2"/>
  <c r="R80" i="2"/>
  <c r="R152" i="2" s="1"/>
  <c r="E81" i="2"/>
  <c r="R81" i="2"/>
  <c r="R5" i="2" s="1"/>
  <c r="R82" i="2"/>
  <c r="P83" i="2"/>
  <c r="P155" i="2" s="1"/>
  <c r="C86" i="2"/>
  <c r="D87" i="2"/>
  <c r="E88" i="2"/>
  <c r="C90" i="2"/>
  <c r="D91" i="2"/>
  <c r="E92" i="2"/>
  <c r="D169" i="2"/>
  <c r="E170" i="2"/>
  <c r="C172" i="2"/>
  <c r="D173" i="2"/>
  <c r="E174" i="2"/>
  <c r="C176" i="2"/>
  <c r="D177" i="2"/>
  <c r="F177" i="2" s="1"/>
  <c r="D20" i="2"/>
  <c r="R20" i="2"/>
  <c r="E21" i="2"/>
  <c r="S21" i="2"/>
  <c r="P22" i="2"/>
  <c r="C23" i="2"/>
  <c r="Q23" i="2"/>
  <c r="D24" i="2"/>
  <c r="R24" i="2"/>
  <c r="R42" i="2" s="1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D129" i="2" s="1"/>
  <c r="S74" i="2"/>
  <c r="S146" i="2" s="1"/>
  <c r="S75" i="2"/>
  <c r="S76" i="2"/>
  <c r="S148" i="2" s="1"/>
  <c r="S77" i="2"/>
  <c r="S149" i="2" s="1"/>
  <c r="S78" i="2"/>
  <c r="S150" i="2" s="1"/>
  <c r="S79" i="2"/>
  <c r="S151" i="2" s="1"/>
  <c r="S80" i="2"/>
  <c r="S152" i="2" s="1"/>
  <c r="S81" i="2"/>
  <c r="S5" i="2" s="1"/>
  <c r="S82" i="2"/>
  <c r="Q83" i="2"/>
  <c r="Q155" i="2" s="1"/>
  <c r="D86" i="2"/>
  <c r="E87" i="2"/>
  <c r="C89" i="2"/>
  <c r="D90" i="2"/>
  <c r="E91" i="2"/>
  <c r="C93" i="2"/>
  <c r="C110" i="2"/>
  <c r="C111" i="2"/>
  <c r="C112" i="2"/>
  <c r="C113" i="2"/>
  <c r="C114" i="2"/>
  <c r="C115" i="2"/>
  <c r="C116" i="2"/>
  <c r="C117" i="2"/>
  <c r="C141" i="2" s="1"/>
  <c r="E169" i="2"/>
  <c r="C171" i="2"/>
  <c r="D172" i="2"/>
  <c r="E173" i="2"/>
  <c r="C175" i="2"/>
  <c r="D176" i="2"/>
  <c r="I152" i="2"/>
  <c r="I128" i="2"/>
  <c r="M152" i="2"/>
  <c r="M128" i="2"/>
  <c r="Q67" i="2"/>
  <c r="I67" i="2"/>
  <c r="K123" i="2"/>
  <c r="K125" i="2"/>
  <c r="K127" i="2"/>
  <c r="K129" i="2"/>
  <c r="I147" i="2"/>
  <c r="I123" i="2"/>
  <c r="M147" i="2"/>
  <c r="M123" i="2"/>
  <c r="Q62" i="2"/>
  <c r="I151" i="2"/>
  <c r="I127" i="2"/>
  <c r="M151" i="2"/>
  <c r="M127" i="2"/>
  <c r="Q66" i="2"/>
  <c r="K155" i="2"/>
  <c r="K131" i="2"/>
  <c r="K11" i="2" s="1"/>
  <c r="K70" i="2"/>
  <c r="O155" i="2"/>
  <c r="O131" i="2"/>
  <c r="O11" i="2" s="1"/>
  <c r="S131" i="2"/>
  <c r="S11" i="2" s="1"/>
  <c r="S62" i="2"/>
  <c r="S64" i="2"/>
  <c r="S66" i="2"/>
  <c r="M67" i="2"/>
  <c r="S68" i="2"/>
  <c r="S70" i="2"/>
  <c r="H122" i="2"/>
  <c r="H134" i="2"/>
  <c r="H123" i="2"/>
  <c r="H135" i="2"/>
  <c r="H136" i="2"/>
  <c r="H124" i="2"/>
  <c r="H125" i="2"/>
  <c r="H137" i="2"/>
  <c r="H139" i="2"/>
  <c r="H127" i="2"/>
  <c r="H140" i="2"/>
  <c r="H128" i="2"/>
  <c r="M143" i="2"/>
  <c r="M9" i="2" s="1"/>
  <c r="M131" i="2"/>
  <c r="M11" i="2" s="1"/>
  <c r="L123" i="2"/>
  <c r="L125" i="2"/>
  <c r="L127" i="2"/>
  <c r="Q128" i="2"/>
  <c r="L129" i="2"/>
  <c r="H141" i="2"/>
  <c r="I149" i="2"/>
  <c r="I125" i="2"/>
  <c r="M149" i="2"/>
  <c r="M125" i="2"/>
  <c r="Q64" i="2"/>
  <c r="I153" i="2"/>
  <c r="I129" i="2"/>
  <c r="M153" i="2"/>
  <c r="M129" i="2"/>
  <c r="Q68" i="2"/>
  <c r="K154" i="2"/>
  <c r="K69" i="2"/>
  <c r="M68" i="2"/>
  <c r="S69" i="2"/>
  <c r="Q125" i="2"/>
  <c r="I148" i="2"/>
  <c r="I124" i="2"/>
  <c r="M148" i="2"/>
  <c r="M124" i="2"/>
  <c r="Q63" i="2"/>
  <c r="H154" i="2"/>
  <c r="I146" i="2"/>
  <c r="I122" i="2"/>
  <c r="M146" i="2"/>
  <c r="M122" i="2"/>
  <c r="Q61" i="2"/>
  <c r="K63" i="2"/>
  <c r="I150" i="2"/>
  <c r="I126" i="2"/>
  <c r="M150" i="2"/>
  <c r="M126" i="2"/>
  <c r="Q65" i="2"/>
  <c r="L155" i="2"/>
  <c r="L70" i="2"/>
  <c r="P131" i="2"/>
  <c r="P11" i="2" s="1"/>
  <c r="P70" i="2"/>
  <c r="P67" i="2"/>
  <c r="P65" i="2"/>
  <c r="P63" i="2"/>
  <c r="P61" i="2"/>
  <c r="P68" i="2"/>
  <c r="P66" i="2"/>
  <c r="P64" i="2"/>
  <c r="P62" i="2"/>
  <c r="O61" i="2"/>
  <c r="I62" i="2"/>
  <c r="O63" i="2"/>
  <c r="I64" i="2"/>
  <c r="O65" i="2"/>
  <c r="I66" i="2"/>
  <c r="O67" i="2"/>
  <c r="I68" i="2"/>
  <c r="O69" i="2"/>
  <c r="I134" i="2"/>
  <c r="I135" i="2"/>
  <c r="Q135" i="2"/>
  <c r="Q136" i="2"/>
  <c r="M137" i="2"/>
  <c r="M138" i="2"/>
  <c r="Q139" i="2"/>
  <c r="K122" i="2"/>
  <c r="P123" i="2"/>
  <c r="K124" i="2"/>
  <c r="P125" i="2"/>
  <c r="K126" i="2"/>
  <c r="P127" i="2"/>
  <c r="K128" i="2"/>
  <c r="P129" i="2"/>
  <c r="L131" i="2"/>
  <c r="L11" i="2" s="1"/>
  <c r="O146" i="2"/>
  <c r="K147" i="2"/>
  <c r="O148" i="2"/>
  <c r="K149" i="2"/>
  <c r="O150" i="2"/>
  <c r="O151" i="2"/>
  <c r="K152" i="2"/>
  <c r="K153" i="2"/>
  <c r="L154" i="2"/>
  <c r="M155" i="2"/>
  <c r="I136" i="2"/>
  <c r="I137" i="2"/>
  <c r="I138" i="2"/>
  <c r="I139" i="2"/>
  <c r="I140" i="2"/>
  <c r="M140" i="2"/>
  <c r="Q140" i="2"/>
  <c r="I141" i="2"/>
  <c r="M141" i="2"/>
  <c r="K146" i="2"/>
  <c r="O147" i="2"/>
  <c r="K148" i="2"/>
  <c r="O149" i="2"/>
  <c r="K150" i="2"/>
  <c r="K151" i="2"/>
  <c r="O152" i="2"/>
  <c r="O153" i="2"/>
  <c r="I155" i="2"/>
  <c r="K62" i="2"/>
  <c r="K64" i="2"/>
  <c r="K66" i="2"/>
  <c r="K67" i="2"/>
  <c r="K68" i="2"/>
  <c r="P69" i="2"/>
  <c r="Q141" i="2"/>
  <c r="K143" i="2"/>
  <c r="K9" i="2" s="1"/>
  <c r="O143" i="2"/>
  <c r="O9" i="2" s="1"/>
  <c r="S143" i="2"/>
  <c r="S9" i="2" s="1"/>
  <c r="S122" i="2"/>
  <c r="S123" i="2"/>
  <c r="S124" i="2"/>
  <c r="S125" i="2"/>
  <c r="S126" i="2"/>
  <c r="S127" i="2"/>
  <c r="S128" i="2"/>
  <c r="S129" i="2"/>
  <c r="I131" i="2"/>
  <c r="I11" i="2" s="1"/>
  <c r="L146" i="2"/>
  <c r="L147" i="2"/>
  <c r="L148" i="2"/>
  <c r="L149" i="2"/>
  <c r="L150" i="2"/>
  <c r="L151" i="2"/>
  <c r="L152" i="2"/>
  <c r="L153" i="2"/>
  <c r="I154" i="2"/>
  <c r="M154" i="2"/>
  <c r="L61" i="2"/>
  <c r="L62" i="2"/>
  <c r="L63" i="2"/>
  <c r="L64" i="2"/>
  <c r="L65" i="2"/>
  <c r="L66" i="2"/>
  <c r="L67" i="2"/>
  <c r="L68" i="2"/>
  <c r="L69" i="2"/>
  <c r="Q69" i="2"/>
  <c r="Q70" i="2"/>
  <c r="K142" i="2"/>
  <c r="O142" i="2"/>
  <c r="S142" i="2"/>
  <c r="L143" i="2"/>
  <c r="L9" i="2" s="1"/>
  <c r="P143" i="2"/>
  <c r="P9" i="2" s="1"/>
  <c r="O122" i="2"/>
  <c r="O123" i="2"/>
  <c r="O124" i="2"/>
  <c r="O125" i="2"/>
  <c r="O126" i="2"/>
  <c r="O127" i="2"/>
  <c r="O128" i="2"/>
  <c r="O129" i="2"/>
  <c r="J61" i="2"/>
  <c r="N61" i="2"/>
  <c r="R61" i="2"/>
  <c r="J62" i="2"/>
  <c r="N62" i="2"/>
  <c r="R62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140" i="2"/>
  <c r="N140" i="2"/>
  <c r="R140" i="2"/>
  <c r="J141" i="2"/>
  <c r="N141" i="2"/>
  <c r="R141" i="2"/>
  <c r="J142" i="2"/>
  <c r="N142" i="2"/>
  <c r="R142" i="2"/>
  <c r="J143" i="2"/>
  <c r="J9" i="2" s="1"/>
  <c r="N143" i="2"/>
  <c r="N9" i="2" s="1"/>
  <c r="R143" i="2"/>
  <c r="R9" i="2" s="1"/>
  <c r="J122" i="2"/>
  <c r="N122" i="2"/>
  <c r="R122" i="2"/>
  <c r="J123" i="2"/>
  <c r="N123" i="2"/>
  <c r="R123" i="2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1" i="2"/>
  <c r="J11" i="2" s="1"/>
  <c r="N131" i="2"/>
  <c r="N11" i="2" s="1"/>
  <c r="R131" i="2"/>
  <c r="R11" i="2" s="1"/>
  <c r="R147" i="2" l="1"/>
  <c r="R44" i="2"/>
  <c r="E42" i="2"/>
  <c r="F42" i="2" s="1"/>
  <c r="F24" i="2"/>
  <c r="D42" i="2"/>
  <c r="F44" i="2"/>
  <c r="F27" i="2"/>
  <c r="S42" i="2"/>
  <c r="C42" i="2"/>
  <c r="P147" i="2"/>
  <c r="F90" i="2"/>
  <c r="S147" i="2"/>
  <c r="S44" i="2"/>
  <c r="D122" i="2"/>
  <c r="F34" i="2"/>
  <c r="P42" i="2"/>
  <c r="F173" i="2"/>
  <c r="R153" i="2"/>
  <c r="F38" i="2"/>
  <c r="Q42" i="2"/>
  <c r="F117" i="2"/>
  <c r="D136" i="2"/>
  <c r="Q147" i="2"/>
  <c r="Q44" i="2"/>
  <c r="D141" i="2"/>
  <c r="F56" i="2"/>
  <c r="F33" i="2"/>
  <c r="F86" i="2"/>
  <c r="C147" i="2"/>
  <c r="Q154" i="2"/>
  <c r="D125" i="2"/>
  <c r="D118" i="2"/>
  <c r="D127" i="2"/>
  <c r="C146" i="2"/>
  <c r="C127" i="2"/>
  <c r="C148" i="2"/>
  <c r="D139" i="2"/>
  <c r="E153" i="2"/>
  <c r="F54" i="2"/>
  <c r="E141" i="2"/>
  <c r="Q153" i="2"/>
  <c r="D152" i="2"/>
  <c r="C82" i="2"/>
  <c r="C4" i="2" s="1"/>
  <c r="F50" i="2"/>
  <c r="F52" i="2"/>
  <c r="E125" i="2"/>
  <c r="F125" i="2" s="1"/>
  <c r="P154" i="2"/>
  <c r="S153" i="2"/>
  <c r="C140" i="2"/>
  <c r="P153" i="2"/>
  <c r="E149" i="2"/>
  <c r="F175" i="2"/>
  <c r="E123" i="2"/>
  <c r="C150" i="2"/>
  <c r="E129" i="2"/>
  <c r="F129" i="2" s="1"/>
  <c r="D135" i="2"/>
  <c r="C123" i="2"/>
  <c r="C129" i="2"/>
  <c r="F169" i="2"/>
  <c r="F28" i="2"/>
  <c r="C83" i="2"/>
  <c r="D148" i="2"/>
  <c r="R154" i="2"/>
  <c r="R4" i="2"/>
  <c r="S154" i="2"/>
  <c r="S4" i="2"/>
  <c r="C134" i="2"/>
  <c r="D146" i="2"/>
  <c r="F174" i="2"/>
  <c r="F80" i="2"/>
  <c r="F78" i="2"/>
  <c r="F76" i="2"/>
  <c r="E82" i="2"/>
  <c r="E4" i="2" s="1"/>
  <c r="F93" i="2"/>
  <c r="E127" i="2"/>
  <c r="D138" i="2"/>
  <c r="D126" i="2"/>
  <c r="C136" i="2"/>
  <c r="D95" i="2"/>
  <c r="D8" i="2" s="1"/>
  <c r="F20" i="2"/>
  <c r="F171" i="2"/>
  <c r="F55" i="2"/>
  <c r="D124" i="2"/>
  <c r="C57" i="2"/>
  <c r="D134" i="2"/>
  <c r="D147" i="2"/>
  <c r="C118" i="2"/>
  <c r="C137" i="2"/>
  <c r="E94" i="2"/>
  <c r="E7" i="2" s="1"/>
  <c r="E150" i="2"/>
  <c r="F150" i="2" s="1"/>
  <c r="E146" i="2"/>
  <c r="F146" i="2" s="1"/>
  <c r="F170" i="2"/>
  <c r="D119" i="2"/>
  <c r="D10" i="2" s="1"/>
  <c r="C151" i="2"/>
  <c r="F37" i="2"/>
  <c r="D128" i="2"/>
  <c r="E178" i="2"/>
  <c r="E57" i="2"/>
  <c r="D57" i="2"/>
  <c r="D123" i="2"/>
  <c r="D58" i="2"/>
  <c r="D65" i="2" s="1"/>
  <c r="F51" i="2"/>
  <c r="C139" i="2"/>
  <c r="F35" i="2"/>
  <c r="F92" i="2"/>
  <c r="D151" i="2"/>
  <c r="D149" i="2"/>
  <c r="F149" i="2" s="1"/>
  <c r="F36" i="2"/>
  <c r="F22" i="2"/>
  <c r="F176" i="2"/>
  <c r="F116" i="2"/>
  <c r="E140" i="2"/>
  <c r="F112" i="2"/>
  <c r="E136" i="2"/>
  <c r="F136" i="2" s="1"/>
  <c r="E95" i="2"/>
  <c r="C119" i="2"/>
  <c r="F53" i="2"/>
  <c r="F49" i="2"/>
  <c r="D94" i="2"/>
  <c r="D7" i="2" s="1"/>
  <c r="D178" i="2"/>
  <c r="E83" i="2"/>
  <c r="F74" i="2"/>
  <c r="F21" i="2"/>
  <c r="E139" i="2"/>
  <c r="F115" i="2"/>
  <c r="E135" i="2"/>
  <c r="F135" i="2" s="1"/>
  <c r="F111" i="2"/>
  <c r="F26" i="2"/>
  <c r="C125" i="2"/>
  <c r="D140" i="2"/>
  <c r="D153" i="2"/>
  <c r="F153" i="2" s="1"/>
  <c r="C135" i="2"/>
  <c r="F87" i="2"/>
  <c r="C153" i="2"/>
  <c r="C149" i="2"/>
  <c r="F25" i="2"/>
  <c r="C178" i="2"/>
  <c r="E138" i="2"/>
  <c r="F138" i="2" s="1"/>
  <c r="F114" i="2"/>
  <c r="E134" i="2"/>
  <c r="F110" i="2"/>
  <c r="D82" i="2"/>
  <c r="D4" i="2" s="1"/>
  <c r="D83" i="2"/>
  <c r="C126" i="2"/>
  <c r="C122" i="2"/>
  <c r="C58" i="2"/>
  <c r="C68" i="2" s="1"/>
  <c r="E128" i="2"/>
  <c r="F128" i="2" s="1"/>
  <c r="E126" i="2"/>
  <c r="E124" i="2"/>
  <c r="E122" i="2"/>
  <c r="F122" i="2" s="1"/>
  <c r="E119" i="2"/>
  <c r="E118" i="2"/>
  <c r="E58" i="2"/>
  <c r="E61" i="2" s="1"/>
  <c r="C138" i="2"/>
  <c r="C128" i="2"/>
  <c r="C124" i="2"/>
  <c r="F91" i="2"/>
  <c r="C94" i="2"/>
  <c r="C7" i="2" s="1"/>
  <c r="C95" i="2"/>
  <c r="C8" i="2" s="1"/>
  <c r="F81" i="2"/>
  <c r="F5" i="2" s="1"/>
  <c r="E5" i="2"/>
  <c r="F79" i="2"/>
  <c r="F77" i="2"/>
  <c r="F75" i="2"/>
  <c r="E151" i="2"/>
  <c r="E147" i="2"/>
  <c r="F147" i="2" s="1"/>
  <c r="F31" i="2"/>
  <c r="E137" i="2"/>
  <c r="F137" i="2" s="1"/>
  <c r="F113" i="2"/>
  <c r="F88" i="2"/>
  <c r="E152" i="2"/>
  <c r="F152" i="2" s="1"/>
  <c r="E148" i="2"/>
  <c r="F148" i="2" s="1"/>
  <c r="F32" i="2"/>
  <c r="F172" i="2"/>
  <c r="C152" i="2"/>
  <c r="C69" i="2"/>
  <c r="F141" i="2"/>
  <c r="F139" i="2" l="1"/>
  <c r="F127" i="2"/>
  <c r="F126" i="2"/>
  <c r="D68" i="2"/>
  <c r="E155" i="2"/>
  <c r="E142" i="2"/>
  <c r="F134" i="2"/>
  <c r="C130" i="2"/>
  <c r="E154" i="2"/>
  <c r="D12" i="2"/>
  <c r="C154" i="2"/>
  <c r="F57" i="2"/>
  <c r="F123" i="2"/>
  <c r="F94" i="2"/>
  <c r="F7" i="2" s="1"/>
  <c r="F151" i="2"/>
  <c r="F119" i="2"/>
  <c r="F10" i="2" s="1"/>
  <c r="C67" i="2"/>
  <c r="F178" i="2"/>
  <c r="D66" i="2"/>
  <c r="D70" i="2"/>
  <c r="D63" i="2"/>
  <c r="F118" i="2"/>
  <c r="D64" i="2"/>
  <c r="D155" i="2"/>
  <c r="F155" i="2" s="1"/>
  <c r="F83" i="2"/>
  <c r="D69" i="2"/>
  <c r="D61" i="2"/>
  <c r="F61" i="2" s="1"/>
  <c r="E130" i="2"/>
  <c r="D67" i="2"/>
  <c r="F58" i="2"/>
  <c r="F12" i="2" s="1"/>
  <c r="F140" i="2"/>
  <c r="F124" i="2"/>
  <c r="C61" i="2"/>
  <c r="C64" i="2"/>
  <c r="E69" i="2"/>
  <c r="D143" i="2"/>
  <c r="D9" i="2" s="1"/>
  <c r="E12" i="2"/>
  <c r="D130" i="2"/>
  <c r="C63" i="2"/>
  <c r="C143" i="2"/>
  <c r="C9" i="2" s="1"/>
  <c r="D131" i="2"/>
  <c r="D11" i="2" s="1"/>
  <c r="E70" i="2"/>
  <c r="E131" i="2"/>
  <c r="E11" i="2" s="1"/>
  <c r="C65" i="2"/>
  <c r="D62" i="2"/>
  <c r="C142" i="2"/>
  <c r="E10" i="2"/>
  <c r="C131" i="2"/>
  <c r="C11" i="2" s="1"/>
  <c r="C10" i="2"/>
  <c r="E143" i="2"/>
  <c r="E9" i="2" s="1"/>
  <c r="D154" i="2"/>
  <c r="E62" i="2"/>
  <c r="E63" i="2"/>
  <c r="F63" i="2" s="1"/>
  <c r="E64" i="2"/>
  <c r="E66" i="2"/>
  <c r="F66" i="2" s="1"/>
  <c r="E67" i="2"/>
  <c r="E68" i="2"/>
  <c r="C70" i="2"/>
  <c r="C12" i="2"/>
  <c r="C66" i="2"/>
  <c r="C62" i="2"/>
  <c r="C155" i="2"/>
  <c r="E65" i="2"/>
  <c r="F65" i="2" s="1"/>
  <c r="E8" i="2"/>
  <c r="F95" i="2"/>
  <c r="F8" i="2" s="1"/>
  <c r="F82" i="2"/>
  <c r="F4" i="2" s="1"/>
  <c r="D142" i="2"/>
  <c r="F142" i="2" s="1"/>
  <c r="F154" i="2"/>
  <c r="F70" i="2" l="1"/>
  <c r="F68" i="2"/>
  <c r="F131" i="2"/>
  <c r="F11" i="2" s="1"/>
  <c r="F64" i="2"/>
  <c r="F69" i="2"/>
  <c r="F67" i="2"/>
  <c r="F62" i="2"/>
  <c r="F143" i="2"/>
  <c r="F9" i="2" s="1"/>
  <c r="F130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<sst xmlns="http://schemas.openxmlformats.org/spreadsheetml/2006/main" count="2133" uniqueCount="278">
  <si>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</si>
  <si>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</si>
  <si>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</si>
  <si>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</si>
  <si>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</si>
  <si>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</si>
  <si>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</si>
  <si>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</si>
  <si>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</si>
  <si>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</si>
  <si>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</si>
  <si>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</si>
  <si>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</si>
  <si>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</si>
  <si>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</si>
  <si>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</si>
  <si>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</si>
  <si>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</si>
  <si>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</si>
  <si>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</si>
  <si>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</si>
  <si>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</si>
  <si>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</si>
  <si>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</si>
  <si>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</si>
  <si>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</si>
  <si>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</si>
  <si>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</si>
  <si>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</si>
  <si>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</si>
  <si>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</si>
  <si>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</si>
  <si>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</si>
  <si>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</si>
  <si>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</si>
  <si>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</si>
  <si>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</si>
  <si>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</si>
  <si>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</si>
  <si>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</si>
  <si>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</si>
  <si>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</si>
  <si>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</si>
  <si>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</si>
  <si>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</si>
  <si>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</si>
  <si>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</si>
  <si>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</si>
  <si>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</si>
  <si>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</si>
  <si>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</si>
  <si>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</si>
  <si>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</si>
  <si>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</si>
  <si>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</si>
  <si>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</si>
  <si>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</si>
  <si>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</si>
  <si>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</si>
  <si>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</si>
  <si>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</si>
  <si>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</si>
  <si>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</si>
  <si>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</si>
  <si>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</si>
  <si>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</si>
  <si>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</si>
  <si>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</si>
  <si>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</si>
  <si>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</si>
  <si>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</si>
  <si>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</si>
  <si>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</si>
  <si>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</si>
  <si>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</si>
  <si>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</si>
  <si>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</si>
  <si>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</si>
  <si>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</si>
  <si>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</si>
  <si>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</si>
  <si>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</si>
  <si>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</si>
  <si>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</si>
  <si>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</si>
  <si>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</si>
  <si>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</si>
  <si>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</si>
  <si>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</si>
  <si>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</si>
  <si>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</si>
  <si>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</si>
  <si>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</si>
  <si>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</si>
  <si>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</si>
  <si>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</si>
  <si>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</si>
  <si>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</si>
  <si>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</si>
  <si>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</si>
  <si>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</si>
  <si>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</si>
  <si>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</si>
  <si>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</si>
  <si>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</si>
  <si>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</si>
  <si>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</si>
  <si>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</si>
  <si>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</si>
  <si>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</si>
  <si>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</si>
  <si>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</si>
  <si>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</si>
  <si>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</si>
  <si>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</si>
  <si>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</si>
  <si>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</si>
  <si>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</si>
  <si>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</si>
  <si>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</si>
  <si>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</si>
  <si>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</si>
  <si>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</si>
  <si>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</si>
  <si>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</si>
  <si>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</si>
  <si>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</si>
  <si>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</si>
  <si>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</si>
  <si>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</si>
  <si>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</si>
  <si>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</si>
  <si>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</si>
  <si>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</si>
  <si>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</si>
  <si>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</si>
  <si>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</si>
  <si>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</si>
  <si>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</si>
  <si>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</si>
  <si>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</si>
  <si>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</si>
  <si>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</si>
  <si>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</si>
  <si>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</si>
  <si>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</si>
  <si>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</si>
  <si>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</si>
  <si>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</si>
  <si>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</si>
  <si>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</si>
  <si>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</si>
  <si>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</si>
  <si>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</si>
  <si>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</si>
  <si>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</si>
  <si>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</si>
  <si>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</si>
  <si>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</si>
  <si>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</si>
  <si>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</si>
  <si>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</si>
  <si>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</si>
  <si>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</si>
  <si>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</si>
  <si>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</si>
  <si>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</si>
  <si>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</si>
  <si>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</si>
  <si>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</si>
  <si>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</si>
  <si>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</si>
  <si>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</si>
  <si>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</si>
  <si>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</si>
  <si>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</si>
  <si>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</si>
  <si>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</si>
  <si>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</si>
  <si>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</si>
  <si>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</si>
  <si>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</si>
  <si>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</si>
  <si>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</si>
  <si>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</si>
  <si>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</si>
  <si>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</si>
  <si>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</si>
  <si>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</si>
  <si>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</si>
  <si>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</si>
  <si>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</si>
  <si>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</si>
  <si>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</si>
  <si>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</si>
  <si>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</si>
  <si>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</si>
  <si>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</si>
  <si>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</si>
  <si>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</si>
  <si>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</si>
  <si>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</si>
  <si>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</si>
  <si>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</si>
  <si>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</si>
  <si>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</si>
  <si>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</si>
  <si>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</si>
  <si>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</si>
  <si>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</si>
  <si>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</si>
  <si>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</si>
  <si>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</si>
  <si>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</si>
  <si>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</si>
  <si>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</si>
  <si>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</si>
  <si>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</si>
  <si>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</si>
  <si>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</si>
  <si>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</si>
  <si>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</si>
  <si>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</si>
  <si>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</si>
  <si>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</si>
  <si>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</si>
  <si>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</si>
  <si>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</si>
  <si>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1.0</t>
  </si>
  <si>
    <t>Production &amp; Productivities (GVL)</t>
  </si>
  <si>
    <t>1.1</t>
  </si>
  <si>
    <t>Production &amp; Productivities (by Region)</t>
  </si>
  <si>
    <t>2.0</t>
  </si>
  <si>
    <t>Manpower (GVL)</t>
  </si>
  <si>
    <t>2.1</t>
  </si>
  <si>
    <t>Manpower (by Region)</t>
  </si>
  <si>
    <t>3.0</t>
  </si>
  <si>
    <t>Rookies performance by BD</t>
  </si>
  <si>
    <t>4.0</t>
  </si>
  <si>
    <t>Overall BD Performance in Month</t>
  </si>
  <si>
    <t>4.1</t>
  </si>
  <si>
    <t>Individual BD Performance</t>
  </si>
  <si>
    <t>5.0</t>
  </si>
  <si>
    <t>AG retention</t>
  </si>
  <si>
    <t>6.0</t>
  </si>
  <si>
    <t>GA Performance</t>
  </si>
  <si>
    <t>7.0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</si>
  <si>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</si>
  <si>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</si>
  <si>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</si>
  <si>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</si>
  <si>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</si>
  <si>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</si>
  <si>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</si>
  <si>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</si>
  <si>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</si>
  <si>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</si>
  <si>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</si>
  <si>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</si>
  <si>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</si>
  <si>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TEAM</t>
  </si>
  <si>
    <t xml:space="preserve">  DANANG1</t>
  </si>
  <si>
    <t xml:space="preserve">  S_ZONE 9</t>
  </si>
  <si>
    <t xml:space="preserve">  CENTRAL 1</t>
  </si>
  <si>
    <t>SOUTH</t>
  </si>
  <si>
    <t>MP</t>
  </si>
  <si>
    <t>AR</t>
  </si>
  <si>
    <t>Active</t>
  </si>
  <si>
    <t>Case</t>
  </si>
  <si>
    <t>Active_excSA</t>
  </si>
  <si>
    <t xml:space="preserve">  DIAMOND</t>
  </si>
  <si>
    <t xml:space="preserve">  N_ZONE 1</t>
  </si>
  <si>
    <t xml:space="preserve">  NORTH 1</t>
  </si>
  <si>
    <t>NORTH</t>
  </si>
  <si>
    <t>ZONE</t>
  </si>
  <si>
    <t>REGION</t>
  </si>
  <si>
    <t>TERRITORY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</si>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</sst>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</numFmts>
  <fonts count="3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4"/>
      <color theme="6" tint="-0.499984740745262"/>
      <name val="Arial"/>
      <family val="2"/>
    </font>
    <font>
      <i/>
      <sz val="10"/>
      <name val="Arial"/>
      <family val="2"/>
      <charset val="163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43" fontId="11" fillId="0" borderId="0" applyFont="0" applyFill="0" applyBorder="0" applyAlignment="0" applyProtection="0"/>
    <xf numFmtId="0" fontId="15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171" fontId="16" fillId="0" borderId="0"/>
    <xf numFmtId="171" fontId="33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0" fillId="0" borderId="0" xfId="0" applyFont="1" applyAlignment="1">
      <alignment horizontal="right" wrapText="1"/>
    </xf>
    <xf numFmtId="3" fontId="0" fillId="0" borderId="0" xfId="0" applyNumberFormat="1"/>
    <xf numFmtId="0" fontId="13" fillId="0" borderId="0" xfId="0" applyFont="1"/>
    <xf numFmtId="3" fontId="13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3" fillId="0" borderId="0" xfId="0" applyNumberFormat="1" applyFont="1"/>
    <xf numFmtId="164" fontId="1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3" fillId="0" borderId="0" xfId="1" applyNumberFormat="1" applyFont="1"/>
    <xf numFmtId="0" fontId="10" fillId="0" borderId="0" xfId="0" applyFont="1" applyBorder="1" applyAlignment="1">
      <alignment horizontal="right" wrapText="1"/>
    </xf>
    <xf numFmtId="0" fontId="14" fillId="0" borderId="0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3" fontId="12" fillId="0" borderId="0" xfId="0" applyNumberFormat="1" applyFont="1"/>
    <xf numFmtId="0" fontId="12" fillId="0" borderId="0" xfId="0" applyFont="1"/>
    <xf numFmtId="0" fontId="5" fillId="3" borderId="0" xfId="17" applyBorder="1" applyAlignment="1">
      <alignment horizontal="right" wrapText="1"/>
    </xf>
    <xf numFmtId="0" fontId="5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7" fillId="0" borderId="1" xfId="0" applyFont="1" applyBorder="1" applyAlignment="1">
      <alignment horizontal="right"/>
    </xf>
    <xf numFmtId="0" fontId="5" fillId="2" borderId="0" xfId="16" applyBorder="1" applyAlignment="1">
      <alignment horizontal="right" wrapText="1"/>
    </xf>
    <xf numFmtId="0" fontId="5" fillId="2" borderId="2" xfId="16" applyBorder="1" applyAlignment="1">
      <alignment horizontal="right" wrapText="1"/>
    </xf>
    <xf numFmtId="0" fontId="5" fillId="5" borderId="0" xfId="19" applyBorder="1" applyAlignment="1">
      <alignment horizontal="right" wrapText="1"/>
    </xf>
    <xf numFmtId="0" fontId="5" fillId="5" borderId="2" xfId="19" applyBorder="1" applyAlignment="1">
      <alignment horizontal="right" wrapText="1"/>
    </xf>
    <xf numFmtId="0" fontId="5" fillId="4" borderId="0" xfId="18" applyBorder="1" applyAlignment="1">
      <alignment horizontal="right" wrapText="1"/>
    </xf>
    <xf numFmtId="0" fontId="5" fillId="4" borderId="2" xfId="18" applyBorder="1" applyAlignment="1">
      <alignment horizontal="right" wrapText="1"/>
    </xf>
    <xf numFmtId="0" fontId="5" fillId="6" borderId="2" xfId="20" applyBorder="1" applyAlignment="1">
      <alignment horizontal="right" wrapText="1"/>
    </xf>
    <xf numFmtId="49" fontId="5" fillId="2" borderId="2" xfId="16" applyNumberFormat="1" applyBorder="1" applyAlignment="1">
      <alignment horizontal="right" wrapText="1"/>
    </xf>
    <xf numFmtId="17" fontId="5" fillId="4" borderId="1" xfId="18" applyNumberFormat="1" applyBorder="1"/>
    <xf numFmtId="165" fontId="18" fillId="0" borderId="0" xfId="0" applyNumberFormat="1" applyFont="1"/>
    <xf numFmtId="164" fontId="18" fillId="0" borderId="0" xfId="0" applyNumberFormat="1" applyFont="1"/>
    <xf numFmtId="0" fontId="18" fillId="0" borderId="0" xfId="0" applyFont="1"/>
    <xf numFmtId="3" fontId="12" fillId="0" borderId="0" xfId="0" applyNumberFormat="1" applyFont="1" applyFill="1"/>
    <xf numFmtId="3" fontId="4" fillId="0" borderId="0" xfId="0" applyNumberFormat="1" applyFont="1"/>
    <xf numFmtId="0" fontId="19" fillId="3" borderId="0" xfId="17" applyFont="1" applyBorder="1" applyAlignment="1">
      <alignment horizontal="right" wrapText="1"/>
    </xf>
    <xf numFmtId="0" fontId="20" fillId="5" borderId="0" xfId="19" applyFont="1" applyBorder="1" applyAlignment="1">
      <alignment horizontal="right" wrapText="1"/>
    </xf>
    <xf numFmtId="0" fontId="21" fillId="6" borderId="0" xfId="20" applyFont="1" applyBorder="1" applyAlignment="1">
      <alignment horizontal="right" wrapText="1"/>
    </xf>
    <xf numFmtId="0" fontId="22" fillId="2" borderId="0" xfId="16" applyFont="1" applyBorder="1" applyAlignment="1">
      <alignment horizontal="right" wrapText="1"/>
    </xf>
    <xf numFmtId="0" fontId="0" fillId="0" borderId="0" xfId="0" applyFont="1"/>
    <xf numFmtId="0" fontId="23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5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1" applyNumberFormat="1" applyFont="1"/>
    <xf numFmtId="9" fontId="0" fillId="0" borderId="0" xfId="0" applyNumberFormat="1" applyAlignment="1">
      <alignment horizontal="left" indent="2"/>
    </xf>
    <xf numFmtId="171" fontId="25" fillId="7" borderId="0" xfId="21" applyFont="1" applyFill="1"/>
    <xf numFmtId="171" fontId="26" fillId="0" borderId="0" xfId="21" applyFont="1"/>
    <xf numFmtId="171" fontId="28" fillId="7" borderId="0" xfId="21" applyFont="1" applyFill="1" applyAlignment="1">
      <alignment horizontal="left" indent="4"/>
    </xf>
    <xf numFmtId="171" fontId="28" fillId="7" borderId="0" xfId="21" applyFont="1" applyFill="1" applyAlignment="1">
      <alignment horizontal="left" indent="8"/>
    </xf>
    <xf numFmtId="171" fontId="28" fillId="7" borderId="0" xfId="21" applyFont="1" applyFill="1" applyAlignment="1">
      <alignment horizontal="right"/>
    </xf>
    <xf numFmtId="14" fontId="29" fillId="7" borderId="0" xfId="21" quotePrefix="1" applyNumberFormat="1" applyFont="1" applyFill="1" applyAlignment="1">
      <alignment horizontal="left"/>
    </xf>
    <xf numFmtId="171" fontId="30" fillId="7" borderId="0" xfId="21" applyFont="1" applyFill="1"/>
    <xf numFmtId="171" fontId="31" fillId="7" borderId="0" xfId="21" applyFont="1" applyFill="1"/>
    <xf numFmtId="171" fontId="32" fillId="7" borderId="0" xfId="21" applyFont="1" applyFill="1"/>
    <xf numFmtId="171" fontId="30" fillId="7" borderId="0" xfId="21" quotePrefix="1" applyFont="1" applyFill="1" applyAlignment="1">
      <alignment horizontal="right"/>
    </xf>
    <xf numFmtId="171" fontId="34" fillId="7" borderId="0" xfId="21" quotePrefix="1" applyFont="1" applyFill="1" applyAlignment="1">
      <alignment horizontal="right"/>
    </xf>
    <xf numFmtId="171" fontId="35" fillId="7" borderId="0" xfId="21" applyFont="1" applyFill="1" applyAlignment="1">
      <alignment horizontal="right"/>
    </xf>
    <xf numFmtId="171" fontId="16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2" fillId="0" borderId="0" xfId="0" applyNumberFormat="1" applyFont="1"/>
    <xf numFmtId="3" fontId="18" fillId="0" borderId="0" xfId="0" applyNumberFormat="1" applyFont="1"/>
    <xf numFmtId="3" fontId="12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18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8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2" fillId="3" borderId="2" xfId="17" applyFont="1" applyBorder="1" applyAlignment="1">
      <alignment horizontal="right" wrapText="1"/>
    </xf>
    <xf numFmtId="3" fontId="2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0" fontId="5" fillId="4" borderId="0" xfId="18" applyBorder="1" applyAlignment="1">
      <alignment horizontal="left" wrapText="1"/>
    </xf>
    <xf numFmtId="172" fontId="0" fillId="0" borderId="0" xfId="0" applyNumberFormat="1" applyFill="1" applyBorder="1" applyAlignment="1">
      <alignment horizontal="right"/>
    </xf>
    <xf numFmtId="0" fontId="36" fillId="0" borderId="0" xfId="0" applyFont="1"/>
    <xf numFmtId="0" fontId="37" fillId="0" borderId="0" xfId="0" applyFont="1" applyBorder="1" applyAlignment="1">
      <alignment horizontal="right" wrapText="1"/>
    </xf>
    <xf numFmtId="165" fontId="36" fillId="0" borderId="0" xfId="0" applyNumberFormat="1" applyFont="1"/>
    <xf numFmtId="0" fontId="23" fillId="0" borderId="0" xfId="0" applyFont="1" applyBorder="1" applyAlignment="1">
      <alignment horizontal="right"/>
    </xf>
    <xf numFmtId="1" fontId="38" fillId="8" borderId="0" xfId="21" applyNumberFormat="1" applyFont="1" applyFill="1" applyAlignment="1">
      <alignment horizontal="left"/>
    </xf>
    <xf numFmtId="1" fontId="38" fillId="8" borderId="0" xfId="21" applyNumberFormat="1" applyFont="1" applyFill="1"/>
    <xf numFmtId="1" fontId="38" fillId="8" borderId="0" xfId="21" applyNumberFormat="1" applyFont="1" applyFill="1" applyAlignment="1">
      <alignment horizontal="right"/>
    </xf>
    <xf numFmtId="171" fontId="16" fillId="9" borderId="0" xfId="21" applyFill="1"/>
    <xf numFmtId="171" fontId="16" fillId="9" borderId="0" xfId="21" applyFill="1" applyAlignment="1">
      <alignment horizontal="right"/>
    </xf>
    <xf numFmtId="171" fontId="16" fillId="10" borderId="0" xfId="21" applyFill="1"/>
    <xf numFmtId="171" fontId="16" fillId="10" borderId="0" xfId="21" applyFill="1" applyAlignment="1">
      <alignment horizontal="right"/>
    </xf>
    <xf numFmtId="171" fontId="16" fillId="11" borderId="0" xfId="21" applyFill="1"/>
    <xf numFmtId="171" fontId="16" fillId="11" borderId="0" xfId="21" applyFill="1" applyAlignment="1">
      <alignment horizontal="right"/>
    </xf>
    <xf numFmtId="171" fontId="16" fillId="12" borderId="0" xfId="21" applyFill="1"/>
    <xf numFmtId="171" fontId="16" fillId="12" borderId="0" xfId="21" applyFill="1" applyAlignment="1">
      <alignment horizontal="right"/>
    </xf>
    <xf numFmtId="171" fontId="16" fillId="0" borderId="0" xfId="21" applyAlignment="1">
      <alignment horizontal="right"/>
    </xf>
    <xf numFmtId="3" fontId="1" fillId="0" borderId="0" xfId="0" applyNumberFormat="1" applyFont="1"/>
    <xf numFmtId="0" fontId="0" fillId="0" borderId="0" xfId="0" applyNumberFormat="1" applyAlignment="1">
      <alignment horizontal="right"/>
    </xf>
    <xf numFmtId="171" fontId="34" fillId="7" borderId="0" xfId="22" applyFont="1" applyFill="1" applyAlignment="1" applyProtection="1">
      <alignment horizontal="left" indent="3"/>
    </xf>
    <xf numFmtId="171" fontId="27" fillId="7" borderId="0" xfId="21" applyFont="1" applyFill="1" applyAlignment="1">
      <alignment horizontal="center"/>
    </xf>
    <xf numFmtId="171" fontId="30" fillId="7" borderId="0" xfId="22" applyFont="1" applyFill="1" applyAlignment="1" applyProtection="1">
      <alignment horizontal="left" indent="3"/>
    </xf>
    <xf numFmtId="0" fontId="3" fillId="4" borderId="0" xfId="18" applyFont="1" applyBorder="1" applyAlignment="1">
      <alignment horizontal="left" wrapText="1"/>
    </xf>
    <xf numFmtId="0" fontId="5" fillId="4" borderId="0" xfId="18" applyBorder="1" applyAlignment="1">
      <alignment horizontal="left" wrapText="1"/>
    </xf>
    <xf numFmtId="3" fontId="36" fillId="0" borderId="0" xfId="0" applyNumberFormat="1" applyFont="1"/>
  </cellXfs>
  <cellStyles count="23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Hyperlink" xfId="22" builtinId="8"/>
    <cellStyle name="Normal" xfId="0" builtinId="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Percent 2" xfId="5"/>
    <cellStyle name="Percent 3" xfId="8"/>
    <cellStyle name="Percent 4" xfId="12"/>
    <cellStyle name="Percent 5" xfId="14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2:J19"/>
  <sheetViews>
    <sheetView showGridLines="0" zoomScale="85" zoomScaleNormal="85" workbookViewId="0">
      <selection activeCell="D18" sqref="D18"/>
    </sheetView>
  </sheetViews>
  <sheetFormatPr defaultRowHeight="12.75" x14ac:dyDescent="0.2"/>
  <cols>
    <col min="1" max="1" width="1.625" style="64" customWidth="1" collapsed="1"/>
    <col min="2" max="2" width="3.5" style="64" customWidth="1" collapsed="1"/>
    <col min="3" max="3" width="2.625" style="64" customWidth="1" collapsed="1"/>
    <col min="4" max="4" width="4.375" style="64" customWidth="1" collapsed="1"/>
    <col min="5" max="5" width="9" style="64" collapsed="1"/>
    <col min="6" max="6" width="9.5" style="64" customWidth="1" collapsed="1"/>
    <col min="7" max="7" width="15.25" style="64" customWidth="1" collapsed="1"/>
    <col min="8" max="8" width="12.375" style="64" customWidth="1" collapsed="1"/>
    <col min="9" max="9" width="7.5" style="64" customWidth="1" collapsed="1"/>
    <col min="10" max="10" width="8.25" style="64" bestFit="1" customWidth="1" collapsed="1"/>
    <col min="11" max="11" width="11.625" style="64" bestFit="1" customWidth="1" collapsed="1"/>
    <col min="12" max="16384" width="9" style="64" collapsed="1"/>
  </cols>
  <sheetData>
    <row r="2" spans="2:10" s="53" customFormat="1" ht="6" customHeight="1" x14ac:dyDescent="0.3">
      <c r="B2" s="52"/>
      <c r="C2" s="52"/>
      <c r="D2" s="52"/>
      <c r="E2" s="52"/>
      <c r="F2" s="52"/>
      <c r="G2" s="52"/>
      <c r="H2" s="52"/>
      <c r="I2" s="52"/>
    </row>
    <row r="3" spans="2:10" s="53" customFormat="1" ht="20.25" x14ac:dyDescent="0.3">
      <c r="B3" s="111" t="s">
        <v>224</v>
      </c>
      <c r="C3" s="111"/>
      <c r="D3" s="111"/>
      <c r="E3" s="111"/>
      <c r="F3" s="111"/>
      <c r="G3" s="111"/>
      <c r="H3" s="111"/>
      <c r="I3" s="111"/>
    </row>
    <row r="4" spans="2:10" s="53" customFormat="1" ht="20.25" x14ac:dyDescent="0.3">
      <c r="B4" s="111" t="s">
        <v>225</v>
      </c>
      <c r="C4" s="111"/>
      <c r="D4" s="111"/>
      <c r="E4" s="111"/>
      <c r="F4" s="111"/>
      <c r="G4" s="111"/>
      <c r="H4" s="111"/>
      <c r="I4" s="111"/>
    </row>
    <row r="5" spans="2:10" s="53" customFormat="1" ht="20.45" customHeight="1" x14ac:dyDescent="0.3">
      <c r="B5" s="54" t="s">
        <v>248</v>
      </c>
      <c r="C5" s="55"/>
      <c r="D5" s="55"/>
      <c r="E5" s="55"/>
      <c r="F5" s="56"/>
      <c r="G5" s="57">
        <v>42947</v>
      </c>
      <c r="H5" s="55"/>
      <c r="I5" s="55"/>
      <c r="J5" s="53" t="s">
        <v>226</v>
      </c>
    </row>
    <row r="6" spans="2:10" s="53" customFormat="1" ht="20.25" x14ac:dyDescent="0.3">
      <c r="B6" s="52"/>
      <c r="C6" s="52"/>
      <c r="D6" s="52"/>
      <c r="E6" s="52"/>
      <c r="F6" s="52"/>
      <c r="G6" s="52"/>
      <c r="H6" s="52"/>
      <c r="I6" s="52"/>
    </row>
    <row r="7" spans="2:10" s="53" customFormat="1" ht="20.25" x14ac:dyDescent="0.3">
      <c r="B7" s="58"/>
      <c r="C7" s="59" t="s">
        <v>227</v>
      </c>
      <c r="D7" s="60"/>
      <c r="E7" s="58"/>
      <c r="F7" s="58"/>
      <c r="G7" s="58"/>
      <c r="H7" s="58"/>
      <c r="I7" s="58"/>
    </row>
    <row r="8" spans="2:10" s="53" customFormat="1" ht="33.6" customHeight="1" x14ac:dyDescent="0.3">
      <c r="B8" s="58"/>
      <c r="C8" s="58"/>
      <c r="D8" s="61" t="s">
        <v>228</v>
      </c>
      <c r="E8" s="112" t="s">
        <v>229</v>
      </c>
      <c r="F8" s="112"/>
      <c r="G8" s="112"/>
      <c r="H8" s="112"/>
      <c r="I8" s="112"/>
    </row>
    <row r="9" spans="2:10" s="53" customFormat="1" ht="33.6" customHeight="1" x14ac:dyDescent="0.3">
      <c r="B9" s="58"/>
      <c r="C9" s="58"/>
      <c r="D9" s="61" t="s">
        <v>230</v>
      </c>
      <c r="E9" s="112" t="s">
        <v>231</v>
      </c>
      <c r="F9" s="112"/>
      <c r="G9" s="112"/>
      <c r="H9" s="112"/>
      <c r="I9" s="112"/>
    </row>
    <row r="10" spans="2:10" s="53" customFormat="1" ht="33.6" customHeight="1" x14ac:dyDescent="0.3">
      <c r="B10" s="58"/>
      <c r="C10" s="58"/>
      <c r="D10" s="61" t="s">
        <v>232</v>
      </c>
      <c r="E10" s="112" t="s">
        <v>233</v>
      </c>
      <c r="F10" s="112"/>
      <c r="G10" s="112"/>
      <c r="H10" s="112"/>
      <c r="I10" s="112"/>
    </row>
    <row r="11" spans="2:10" s="53" customFormat="1" ht="33.6" customHeight="1" x14ac:dyDescent="0.3">
      <c r="B11" s="58"/>
      <c r="C11" s="58"/>
      <c r="D11" s="61" t="s">
        <v>234</v>
      </c>
      <c r="E11" s="112" t="s">
        <v>235</v>
      </c>
      <c r="F11" s="112"/>
      <c r="G11" s="112"/>
      <c r="H11" s="112"/>
      <c r="I11" s="112"/>
    </row>
    <row r="12" spans="2:10" s="53" customFormat="1" ht="33.6" customHeight="1" x14ac:dyDescent="0.3">
      <c r="B12" s="58"/>
      <c r="C12" s="58"/>
      <c r="D12" s="61" t="s">
        <v>236</v>
      </c>
      <c r="E12" s="112" t="s">
        <v>237</v>
      </c>
      <c r="F12" s="112"/>
      <c r="G12" s="112"/>
      <c r="H12" s="112"/>
      <c r="I12" s="112"/>
    </row>
    <row r="13" spans="2:10" s="53" customFormat="1" ht="33.6" customHeight="1" x14ac:dyDescent="0.3">
      <c r="B13" s="58"/>
      <c r="C13" s="58"/>
      <c r="D13" s="61" t="s">
        <v>238</v>
      </c>
      <c r="E13" s="112" t="s">
        <v>239</v>
      </c>
      <c r="F13" s="112"/>
      <c r="G13" s="112"/>
      <c r="H13" s="112"/>
      <c r="I13" s="112"/>
    </row>
    <row r="14" spans="2:10" s="53" customFormat="1" ht="33.6" hidden="1" customHeight="1" x14ac:dyDescent="0.3">
      <c r="B14" s="58"/>
      <c r="C14" s="58"/>
      <c r="D14" s="61" t="s">
        <v>240</v>
      </c>
      <c r="E14" s="112" t="s">
        <v>241</v>
      </c>
      <c r="F14" s="112"/>
      <c r="G14" s="112"/>
      <c r="H14" s="112"/>
      <c r="I14" s="112"/>
    </row>
    <row r="15" spans="2:10" s="53" customFormat="1" ht="31.5" customHeight="1" x14ac:dyDescent="0.3">
      <c r="B15" s="58"/>
      <c r="C15" s="58"/>
      <c r="D15" s="61" t="s">
        <v>242</v>
      </c>
      <c r="E15" s="112" t="s">
        <v>243</v>
      </c>
      <c r="F15" s="112"/>
      <c r="G15" s="112"/>
      <c r="H15" s="112"/>
      <c r="I15" s="112"/>
    </row>
    <row r="16" spans="2:10" s="53" customFormat="1" ht="30" customHeight="1" x14ac:dyDescent="0.3">
      <c r="B16" s="58"/>
      <c r="C16" s="58"/>
      <c r="D16" s="62" t="s">
        <v>244</v>
      </c>
      <c r="E16" s="110" t="s">
        <v>245</v>
      </c>
      <c r="F16" s="110"/>
      <c r="G16" s="110"/>
      <c r="H16" s="110"/>
      <c r="I16" s="110"/>
    </row>
    <row r="17" spans="1:9" ht="8.25" customHeight="1" x14ac:dyDescent="0.3">
      <c r="A17" s="53"/>
      <c r="B17" s="58"/>
      <c r="C17" s="58"/>
      <c r="D17" s="58"/>
      <c r="E17" s="58"/>
      <c r="F17" s="58"/>
      <c r="G17" s="58"/>
      <c r="H17" s="63"/>
      <c r="I17" s="58"/>
    </row>
    <row r="18" spans="1:9" ht="18" x14ac:dyDescent="0.25">
      <c r="B18" s="58"/>
      <c r="C18" s="58"/>
      <c r="D18" s="62" t="s">
        <v>246</v>
      </c>
      <c r="E18" s="110" t="s">
        <v>247</v>
      </c>
      <c r="F18" s="110"/>
      <c r="G18" s="110"/>
      <c r="H18" s="110"/>
      <c r="I18" s="110"/>
    </row>
    <row r="19" spans="1:9" ht="18" x14ac:dyDescent="0.25">
      <c r="B19" s="58"/>
      <c r="C19" s="58"/>
      <c r="D19" s="58"/>
      <c r="E19" s="58"/>
      <c r="F19" s="58"/>
      <c r="G19" s="58"/>
      <c r="H19" s="58"/>
      <c r="I19" s="58"/>
    </row>
  </sheetData>
  <mergeCells count="12"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'1.0 Production (GVL)'!A1" display="Production &amp; Productivities (GVL)"/>
    <hyperlink ref="E9:I9" location="'1.1 Production by Region'!A1" display="Production &amp; Productivities (by region)"/>
    <hyperlink ref="E10:I10" location="'2.0 MP (GVL)'!A1" display="MP (GVL)"/>
    <hyperlink ref="E13:I13" location="'4.0 BD'!A1" display="BD Performance in Month."/>
    <hyperlink ref="E11:I11" location="'2.1 MP by Region'!A1" display="MP (by region)"/>
    <hyperlink ref="E14:I14" location="'4.1 BD Review'!A1" display="BD Performance Review"/>
    <hyperlink ref="E12:I12" location="'3.0 New AGs'!A1" display="Rookies performance by BD"/>
    <hyperlink ref="E15:I15" location="'5.0 AG retention'!A1" display="AG retention"/>
    <hyperlink ref="E16:I16" location="'5.0 AG retention'!A1" display="AG retention"/>
    <hyperlink ref="E18:I18" location="'7.0 Product Mix'!A1" display="Agency Product mix"/>
  </hyperlinks>
  <pageMargins left="2.48" right="0.41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78"/>
  <sheetViews>
    <sheetView showGridLines="0" zoomScale="80" zoomScaleNormal="80" workbookViewId="0">
      <pane xSplit="2" ySplit="3" topLeftCell="S4" activePane="bottomRight" state="frozen"/>
      <selection pane="topRight"/>
      <selection pane="bottomLeft"/>
      <selection pane="bottomRight" sqref="A1:A1048576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 collapsed="1"/>
    <col min="12" max="14" width="9.875" customWidth="1" outlineLevel="1" collapsed="1"/>
    <col min="15" max="15" width="9.875" customWidth="1" collapsed="1"/>
    <col min="16" max="18" width="9.875" customWidth="1" outlineLevel="1" collapsed="1"/>
    <col min="19" max="19" width="9.875" customWidth="1" collapsed="1"/>
    <col min="20" max="20" width="3.125" bestFit="1" customWidth="1" collapsed="1"/>
    <col min="21" max="31" width="8.5" customWidth="1" outlineLevel="1" collapsed="1"/>
    <col min="32" max="32" width="8.5" customWidth="1" collapsed="1"/>
    <col min="33" max="43" width="8.5" customWidth="1" outlineLevel="1" collapsed="1"/>
    <col min="44" max="44" width="8.5" customWidth="1" collapsed="1"/>
    <col min="45" max="55" width="8.5" customWidth="1" outlineLevel="1" collapsed="1"/>
    <col min="56" max="56" width="8.5" customWidth="1" collapsed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92" customFormat="1" x14ac:dyDescent="0.25">
      <c r="C1" s="93"/>
      <c r="D1" s="93"/>
      <c r="E1" s="93"/>
      <c r="F1" s="93"/>
      <c r="G1" s="94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>
        <v>201501</v>
      </c>
      <c r="V1" s="93">
        <v>201502</v>
      </c>
      <c r="W1" s="93">
        <v>201503</v>
      </c>
      <c r="X1" s="93">
        <v>201504</v>
      </c>
      <c r="Y1" s="93">
        <v>201505</v>
      </c>
      <c r="Z1" s="93">
        <v>201506</v>
      </c>
      <c r="AA1" s="93">
        <v>201507</v>
      </c>
      <c r="AB1" s="93">
        <v>201508</v>
      </c>
      <c r="AC1" s="93">
        <v>201509</v>
      </c>
      <c r="AD1" s="93">
        <v>201510</v>
      </c>
      <c r="AE1" s="93">
        <v>201511</v>
      </c>
      <c r="AF1" s="93">
        <v>201512</v>
      </c>
      <c r="AG1" s="93">
        <v>201601</v>
      </c>
      <c r="AH1" s="93">
        <v>201602</v>
      </c>
      <c r="AI1" s="93">
        <v>201603</v>
      </c>
      <c r="AJ1" s="93">
        <v>201604</v>
      </c>
      <c r="AK1" s="93">
        <v>201605</v>
      </c>
      <c r="AL1" s="93">
        <v>201606</v>
      </c>
      <c r="AM1" s="93">
        <v>201607</v>
      </c>
      <c r="AN1" s="93">
        <v>201608</v>
      </c>
      <c r="AO1" s="93">
        <v>201609</v>
      </c>
      <c r="AP1" s="93">
        <v>201610</v>
      </c>
      <c r="AQ1" s="93">
        <v>201611</v>
      </c>
      <c r="AR1" s="93">
        <v>201612</v>
      </c>
      <c r="AS1" s="93">
        <v>201701</v>
      </c>
      <c r="AT1" s="93">
        <v>201702</v>
      </c>
      <c r="AU1" s="93">
        <v>201703</v>
      </c>
      <c r="AV1" s="93">
        <v>201704</v>
      </c>
      <c r="AW1" s="93">
        <v>201705</v>
      </c>
      <c r="AX1" s="93">
        <v>201706</v>
      </c>
      <c r="AY1" s="93">
        <v>201707</v>
      </c>
      <c r="AZ1" s="93">
        <v>201708</v>
      </c>
      <c r="BA1" s="93">
        <v>201709</v>
      </c>
      <c r="BB1" s="93">
        <v>201710</v>
      </c>
      <c r="BC1" s="93">
        <v>201711</v>
      </c>
      <c r="BD1" s="93">
        <v>201712</v>
      </c>
      <c r="BE1" s="94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4"/>
    </row>
    <row r="2" spans="1:70" x14ac:dyDescent="0.25">
      <c r="B2" s="85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113" t="s">
        <v>203</v>
      </c>
      <c r="BG2" s="114"/>
      <c r="BH2" s="114"/>
      <c r="BI2" s="114"/>
      <c r="BJ2" s="114"/>
      <c r="BK2" s="114"/>
      <c r="BL2" s="90"/>
      <c r="BM2" s="90"/>
      <c r="BN2" s="90"/>
      <c r="BO2" s="90"/>
      <c r="BP2" s="90"/>
      <c r="BQ2" s="90"/>
    </row>
    <row r="3" spans="1:70" x14ac:dyDescent="0.25">
      <c r="A3" s="43" t="s">
        <v>205</v>
      </c>
      <c r="B3" s="23" t="s">
        <v>34</v>
      </c>
      <c r="C3" s="86" t="s">
        <v>132</v>
      </c>
      <c r="D3" s="86" t="s">
        <v>133</v>
      </c>
      <c r="E3" s="86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75">
        <f>C82</f>
        <v>1485</v>
      </c>
      <c r="D4" s="75">
        <f t="shared" ref="D4:F4" si="0">D82</f>
        <v>3957</v>
      </c>
      <c r="E4" s="75">
        <f t="shared" si="0"/>
        <v>5453</v>
      </c>
      <c r="F4" s="79">
        <f t="shared" si="0"/>
        <v>1.3780641900429618</v>
      </c>
      <c r="H4" s="75">
        <f>H82</f>
        <v>1331</v>
      </c>
      <c r="I4" s="75">
        <f t="shared" ref="I4:S4" si="1">I82</f>
        <v>1485</v>
      </c>
      <c r="J4" s="75">
        <f t="shared" si="1"/>
        <v>1732</v>
      </c>
      <c r="K4" s="75">
        <f t="shared" si="1"/>
        <v>2192</v>
      </c>
      <c r="L4" s="75">
        <f t="shared" si="1"/>
        <v>2259</v>
      </c>
      <c r="M4" s="75">
        <f t="shared" si="1"/>
        <v>3526</v>
      </c>
      <c r="N4" s="75">
        <f t="shared" si="1"/>
        <v>5082</v>
      </c>
      <c r="O4" s="75">
        <f t="shared" si="1"/>
        <v>6701</v>
      </c>
      <c r="P4" s="75">
        <f t="shared" si="1"/>
        <v>5243</v>
      </c>
      <c r="Q4" s="75">
        <f t="shared" si="1"/>
        <v>5524</v>
      </c>
      <c r="R4" s="75">
        <f t="shared" si="1"/>
        <v>5453</v>
      </c>
      <c r="S4" s="75" t="str">
        <f t="shared" si="1"/>
        <v>-</v>
      </c>
      <c r="T4" s="1"/>
      <c r="U4" s="1">
        <v>1142</v>
      </c>
      <c r="V4" s="1">
        <v>1203</v>
      </c>
      <c r="W4" s="1">
        <v>1332</v>
      </c>
      <c r="X4" s="1">
        <v>1503</v>
      </c>
      <c r="Y4" s="1">
        <v>1459</v>
      </c>
      <c r="Z4" s="1">
        <v>1485</v>
      </c>
      <c r="AA4" s="1">
        <v>1485</v>
      </c>
      <c r="AB4" s="1">
        <v>1572</v>
      </c>
      <c r="AC4" s="1">
        <v>1732</v>
      </c>
      <c r="AD4" s="1">
        <v>1852</v>
      </c>
      <c r="AE4" s="1">
        <v>2108</v>
      </c>
      <c r="AF4" s="1">
        <v>2192</v>
      </c>
      <c r="AG4" s="1">
        <v>2219</v>
      </c>
      <c r="AH4" s="1">
        <v>2130</v>
      </c>
      <c r="AI4" s="1">
        <v>2259</v>
      </c>
      <c r="AJ4" s="1">
        <v>2385</v>
      </c>
      <c r="AK4" s="1">
        <v>2733</v>
      </c>
      <c r="AL4" s="1">
        <v>3526</v>
      </c>
      <c r="AM4" s="1">
        <v>3957</v>
      </c>
      <c r="AN4" s="1">
        <v>4470</v>
      </c>
      <c r="AO4" s="1">
        <v>5082</v>
      </c>
      <c r="AP4" s="1">
        <v>5596</v>
      </c>
      <c r="AQ4" s="1">
        <v>6020</v>
      </c>
      <c r="AR4" s="1">
        <v>6701</v>
      </c>
      <c r="AS4" s="11">
        <v>6810</v>
      </c>
      <c r="AT4" s="11">
        <v>5112</v>
      </c>
      <c r="AU4" s="11">
        <v>5243</v>
      </c>
      <c r="AV4" s="11">
        <v>4730</v>
      </c>
      <c r="AW4" s="11">
        <v>4944</v>
      </c>
      <c r="AX4" s="11">
        <v>5524</v>
      </c>
      <c r="AY4" s="83">
        <v>5453</v>
      </c>
      <c r="AZ4" s="83"/>
      <c r="BA4" s="83"/>
      <c r="BB4" s="83"/>
      <c r="BC4" s="83"/>
      <c r="BD4" s="83"/>
      <c r="BF4" s="91">
        <f>IFERROR(AS4/AG4,"-")</f>
        <v>3.0689499774673275</v>
      </c>
      <c r="BG4" s="91">
        <f t="shared" ref="BG4:BQ12" si="2">IFERROR(AT4/AH4,"-")</f>
        <v>2.4</v>
      </c>
      <c r="BH4" s="91">
        <f t="shared" si="2"/>
        <v>2.3209384683488268</v>
      </c>
      <c r="BI4" s="91">
        <f t="shared" si="2"/>
        <v>1.9832285115303983</v>
      </c>
      <c r="BJ4" s="91">
        <f t="shared" si="2"/>
        <v>1.8090010976948407</v>
      </c>
      <c r="BK4" s="91">
        <f t="shared" si="2"/>
        <v>1.5666477595008508</v>
      </c>
      <c r="BL4" s="91">
        <f t="shared" si="2"/>
        <v>1.3780641900429618</v>
      </c>
      <c r="BM4" s="91">
        <f t="shared" si="2"/>
        <v>0</v>
      </c>
      <c r="BN4" s="91">
        <f t="shared" si="2"/>
        <v>0</v>
      </c>
      <c r="BO4" s="91">
        <f t="shared" si="2"/>
        <v>0</v>
      </c>
      <c r="BP4" s="91">
        <f t="shared" si="2"/>
        <v>0</v>
      </c>
      <c r="BQ4" s="91">
        <f>IFERROR(BD4/AR4,"-")</f>
        <v>0</v>
      </c>
    </row>
    <row r="5" spans="1:70" x14ac:dyDescent="0.25">
      <c r="A5" s="16" t="s">
        <v>106</v>
      </c>
      <c r="B5" s="22" t="s">
        <v>50</v>
      </c>
      <c r="C5" s="75">
        <f>C81</f>
        <v>0</v>
      </c>
      <c r="D5" s="75">
        <f t="shared" ref="D5:F5" si="3">D81</f>
        <v>0</v>
      </c>
      <c r="E5" s="75">
        <f t="shared" si="3"/>
        <v>4093</v>
      </c>
      <c r="F5" s="79" t="str">
        <f t="shared" si="3"/>
        <v/>
      </c>
      <c r="H5" s="75">
        <f>H81</f>
        <v>0</v>
      </c>
      <c r="I5" s="75">
        <f t="shared" ref="I5:S5" si="4">I81</f>
        <v>0</v>
      </c>
      <c r="J5" s="75">
        <f t="shared" si="4"/>
        <v>0</v>
      </c>
      <c r="K5" s="75">
        <f t="shared" si="4"/>
        <v>0</v>
      </c>
      <c r="L5" s="75">
        <f t="shared" si="4"/>
        <v>0</v>
      </c>
      <c r="M5" s="75">
        <f t="shared" si="4"/>
        <v>0</v>
      </c>
      <c r="N5" s="75">
        <f t="shared" si="4"/>
        <v>0</v>
      </c>
      <c r="O5" s="75">
        <f t="shared" si="4"/>
        <v>0</v>
      </c>
      <c r="P5" s="75">
        <f t="shared" si="4"/>
        <v>1709</v>
      </c>
      <c r="Q5" s="75">
        <f t="shared" si="4"/>
        <v>3299</v>
      </c>
      <c r="R5" s="75">
        <f t="shared" si="4"/>
        <v>4093</v>
      </c>
      <c r="S5" s="75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1555</v>
      </c>
      <c r="AU5" s="11">
        <v>1709</v>
      </c>
      <c r="AV5" s="11">
        <v>2366</v>
      </c>
      <c r="AW5" s="11">
        <v>2740</v>
      </c>
      <c r="AX5" s="11">
        <v>3299</v>
      </c>
      <c r="AY5" s="83">
        <v>4093</v>
      </c>
      <c r="AZ5" s="83"/>
      <c r="BA5" s="83"/>
      <c r="BB5" s="83"/>
      <c r="BC5" s="83"/>
      <c r="BD5" s="83"/>
      <c r="BF5" s="91" t="str">
        <f t="shared" ref="BF5:BF11" si="5">IFERROR(AS5/AG5,"-")</f>
        <v>-</v>
      </c>
      <c r="BG5" s="91" t="str">
        <f t="shared" si="2"/>
        <v>-</v>
      </c>
      <c r="BH5" s="91" t="str">
        <f t="shared" si="2"/>
        <v>-</v>
      </c>
      <c r="BI5" s="91" t="str">
        <f t="shared" si="2"/>
        <v>-</v>
      </c>
      <c r="BJ5" s="91" t="str">
        <f t="shared" si="2"/>
        <v>-</v>
      </c>
      <c r="BK5" s="91" t="str">
        <f t="shared" si="2"/>
        <v>-</v>
      </c>
      <c r="BL5" s="91" t="str">
        <f t="shared" si="2"/>
        <v>-</v>
      </c>
      <c r="BM5" s="91" t="str">
        <f t="shared" si="2"/>
        <v>-</v>
      </c>
      <c r="BN5" s="91" t="str">
        <f t="shared" si="2"/>
        <v>-</v>
      </c>
      <c r="BO5" s="91" t="str">
        <f t="shared" si="2"/>
        <v>-</v>
      </c>
      <c r="BP5" s="91" t="str">
        <f t="shared" si="2"/>
        <v>-</v>
      </c>
      <c r="BQ5" s="91" t="str">
        <f t="shared" si="2"/>
        <v>-</v>
      </c>
    </row>
    <row r="6" spans="1:70" x14ac:dyDescent="0.25">
      <c r="A6" s="16" t="s">
        <v>206</v>
      </c>
      <c r="B6" s="22" t="s">
        <v>31</v>
      </c>
      <c r="C6" s="79">
        <f>C107</f>
        <v>0</v>
      </c>
      <c r="D6" s="79">
        <f t="shared" ref="D6:F6" si="6">D107</f>
        <v>0</v>
      </c>
      <c r="E6" s="79">
        <f t="shared" si="6"/>
        <v>0</v>
      </c>
      <c r="F6" s="79">
        <f t="shared" si="6"/>
        <v>0</v>
      </c>
      <c r="G6" s="80"/>
      <c r="H6" s="79">
        <f t="shared" ref="H6:R6" si="7">H107</f>
        <v>0</v>
      </c>
      <c r="I6" s="79">
        <f t="shared" si="7"/>
        <v>0</v>
      </c>
      <c r="J6" s="79">
        <f t="shared" si="7"/>
        <v>0</v>
      </c>
      <c r="K6" s="79">
        <f t="shared" si="7"/>
        <v>0</v>
      </c>
      <c r="L6" s="79">
        <f t="shared" si="7"/>
        <v>0</v>
      </c>
      <c r="M6" s="79">
        <f t="shared" si="7"/>
        <v>0</v>
      </c>
      <c r="N6" s="79">
        <f t="shared" si="7"/>
        <v>0</v>
      </c>
      <c r="O6" s="79">
        <f t="shared" si="7"/>
        <v>0</v>
      </c>
      <c r="P6" s="79">
        <f t="shared" si="7"/>
        <v>0</v>
      </c>
      <c r="Q6" s="79">
        <f t="shared" si="7"/>
        <v>0</v>
      </c>
      <c r="R6" s="79">
        <f t="shared" si="7"/>
        <v>0</v>
      </c>
      <c r="S6" s="79">
        <f>S107</f>
        <v>0</v>
      </c>
      <c r="T6" s="80"/>
      <c r="U6" s="80">
        <v>0.22942206654991201</v>
      </c>
      <c r="V6" s="80">
        <v>0.19783873649210301</v>
      </c>
      <c r="W6" s="80">
        <v>0.25244177310292998</v>
      </c>
      <c r="X6" s="80">
        <v>0.22887558216899501</v>
      </c>
      <c r="Y6" s="80">
        <v>0.284441398217957</v>
      </c>
      <c r="Z6" s="80">
        <v>0.30505050505050502</v>
      </c>
      <c r="AA6" s="80">
        <v>0.33804713804713798</v>
      </c>
      <c r="AB6" s="80">
        <v>0.261450381679389</v>
      </c>
      <c r="AC6" s="80">
        <v>0.441685912240185</v>
      </c>
      <c r="AD6" s="80">
        <v>0.34341252699783997</v>
      </c>
      <c r="AE6" s="80">
        <v>0.35815939278937398</v>
      </c>
      <c r="AF6" s="80">
        <v>0.36861313868613099</v>
      </c>
      <c r="AG6" s="80">
        <v>0.178644298345046</v>
      </c>
      <c r="AH6" s="80">
        <v>0.17797194757415499</v>
      </c>
      <c r="AI6" s="80">
        <v>0.298473456368193</v>
      </c>
      <c r="AJ6" s="80">
        <v>0.238156761412575</v>
      </c>
      <c r="AK6" s="80">
        <v>0.25908558030480699</v>
      </c>
      <c r="AL6" s="80">
        <v>0.34030995366672001</v>
      </c>
      <c r="AM6" s="80">
        <v>0.222103434451423</v>
      </c>
      <c r="AN6" s="80">
        <v>0.22688975910763001</v>
      </c>
      <c r="AO6" s="80">
        <v>0.25188442211055301</v>
      </c>
      <c r="AP6" s="80">
        <v>0.18542798276830899</v>
      </c>
      <c r="AQ6" s="80">
        <v>0.166150137741047</v>
      </c>
      <c r="AR6" s="80">
        <v>0.266960144642717</v>
      </c>
      <c r="AS6" s="80">
        <v>9.7846199393087113E-2</v>
      </c>
      <c r="AT6" s="80">
        <v>0.136528901090747</v>
      </c>
      <c r="AU6" s="80">
        <v>0.20923593618807701</v>
      </c>
      <c r="AV6" s="80">
        <v>0.22019449999999999</v>
      </c>
      <c r="AW6" s="80">
        <v>0.17862310000000001</v>
      </c>
      <c r="AX6" s="80">
        <v>0.23423769999999999</v>
      </c>
      <c r="AY6" s="82">
        <v>0.16233939999999999</v>
      </c>
      <c r="AZ6" s="82"/>
      <c r="BA6" s="82"/>
      <c r="BB6" s="82"/>
      <c r="BC6" s="82"/>
      <c r="BD6" s="82"/>
      <c r="BE6" s="80"/>
      <c r="BF6" s="91">
        <f t="shared" si="5"/>
        <v>0.54771521005445234</v>
      </c>
      <c r="BG6" s="91">
        <f t="shared" si="2"/>
        <v>0.76713719747242726</v>
      </c>
      <c r="BH6" s="91">
        <f t="shared" si="2"/>
        <v>0.70102024727440504</v>
      </c>
      <c r="BI6" s="91">
        <f t="shared" si="2"/>
        <v>0.92457799095841009</v>
      </c>
      <c r="BJ6" s="91">
        <f t="shared" si="2"/>
        <v>0.68943667104072281</v>
      </c>
      <c r="BK6" s="91">
        <f t="shared" si="2"/>
        <v>0.6883069315962439</v>
      </c>
      <c r="BL6" s="91">
        <f t="shared" si="2"/>
        <v>0.73091800854392375</v>
      </c>
      <c r="BM6" s="91">
        <f t="shared" si="2"/>
        <v>0</v>
      </c>
      <c r="BN6" s="91">
        <f t="shared" si="2"/>
        <v>0</v>
      </c>
      <c r="BO6" s="91">
        <f t="shared" si="2"/>
        <v>0</v>
      </c>
      <c r="BP6" s="91">
        <f t="shared" si="2"/>
        <v>0</v>
      </c>
      <c r="BQ6" s="91">
        <f t="shared" si="2"/>
        <v>0</v>
      </c>
    </row>
    <row r="7" spans="1:70" x14ac:dyDescent="0.25">
      <c r="A7" s="16" t="s">
        <v>151</v>
      </c>
      <c r="B7" s="22" t="s">
        <v>64</v>
      </c>
      <c r="C7" s="75">
        <f>C94</f>
        <v>2550</v>
      </c>
      <c r="D7" s="75">
        <f t="shared" ref="D7:F8" si="8">D94</f>
        <v>4548</v>
      </c>
      <c r="E7" s="75">
        <f t="shared" si="8"/>
        <v>6906</v>
      </c>
      <c r="F7" s="79">
        <f t="shared" si="8"/>
        <v>1.5184696569920844</v>
      </c>
      <c r="H7" s="75">
        <f t="shared" ref="H7:S8" si="9">H94</f>
        <v>836</v>
      </c>
      <c r="I7" s="75">
        <f t="shared" si="9"/>
        <v>1212</v>
      </c>
      <c r="J7" s="75">
        <f t="shared" si="9"/>
        <v>1678</v>
      </c>
      <c r="K7" s="75">
        <f t="shared" si="9"/>
        <v>2199</v>
      </c>
      <c r="L7" s="75">
        <f t="shared" si="9"/>
        <v>1436</v>
      </c>
      <c r="M7" s="75">
        <f t="shared" si="9"/>
        <v>2281</v>
      </c>
      <c r="N7" s="75">
        <f t="shared" si="9"/>
        <v>2990</v>
      </c>
      <c r="O7" s="75">
        <f t="shared" si="9"/>
        <v>3653</v>
      </c>
      <c r="P7" s="75">
        <f t="shared" si="9"/>
        <v>2827</v>
      </c>
      <c r="Q7" s="75">
        <f t="shared" si="9"/>
        <v>3188</v>
      </c>
      <c r="R7" s="75">
        <f t="shared" si="9"/>
        <v>891</v>
      </c>
      <c r="S7" s="75">
        <f t="shared" si="9"/>
        <v>0</v>
      </c>
      <c r="T7" s="1"/>
      <c r="U7" s="1">
        <v>262</v>
      </c>
      <c r="V7" s="1">
        <v>238</v>
      </c>
      <c r="W7" s="1">
        <v>336</v>
      </c>
      <c r="X7" s="1">
        <v>344</v>
      </c>
      <c r="Y7" s="1">
        <v>415</v>
      </c>
      <c r="Z7" s="1">
        <v>453</v>
      </c>
      <c r="AA7" s="1">
        <v>502</v>
      </c>
      <c r="AB7" s="1">
        <v>411</v>
      </c>
      <c r="AC7" s="1">
        <v>765</v>
      </c>
      <c r="AD7" s="1">
        <v>636</v>
      </c>
      <c r="AE7" s="1">
        <v>755</v>
      </c>
      <c r="AF7" s="1">
        <v>808</v>
      </c>
      <c r="AG7" s="1">
        <v>394</v>
      </c>
      <c r="AH7" s="1">
        <v>387</v>
      </c>
      <c r="AI7" s="1">
        <v>655</v>
      </c>
      <c r="AJ7" s="1">
        <v>553</v>
      </c>
      <c r="AK7" s="1">
        <v>663</v>
      </c>
      <c r="AL7" s="1">
        <v>1065</v>
      </c>
      <c r="AM7" s="1">
        <v>831</v>
      </c>
      <c r="AN7" s="1">
        <v>956</v>
      </c>
      <c r="AO7" s="1">
        <v>1203</v>
      </c>
      <c r="AP7" s="1">
        <v>990</v>
      </c>
      <c r="AQ7" s="1">
        <v>965</v>
      </c>
      <c r="AR7" s="1">
        <v>1698</v>
      </c>
      <c r="AS7" s="11">
        <v>661</v>
      </c>
      <c r="AT7" s="11">
        <v>920</v>
      </c>
      <c r="AU7" s="11">
        <v>1246</v>
      </c>
      <c r="AV7" s="11">
        <v>1098</v>
      </c>
      <c r="AW7" s="11">
        <v>864</v>
      </c>
      <c r="AX7" s="11">
        <v>1226</v>
      </c>
      <c r="AY7" s="83">
        <v>891</v>
      </c>
      <c r="AZ7" s="83"/>
      <c r="BA7" s="83"/>
      <c r="BB7" s="83"/>
      <c r="BC7" s="83"/>
      <c r="BD7" s="83"/>
      <c r="BF7" s="91">
        <f t="shared" si="5"/>
        <v>1.6776649746192893</v>
      </c>
      <c r="BG7" s="91">
        <f t="shared" si="2"/>
        <v>2.3772609819121446</v>
      </c>
      <c r="BH7" s="91">
        <f t="shared" si="2"/>
        <v>1.9022900763358779</v>
      </c>
      <c r="BI7" s="91">
        <f t="shared" si="2"/>
        <v>1.9855334538878842</v>
      </c>
      <c r="BJ7" s="91">
        <f t="shared" si="2"/>
        <v>1.3031674208144797</v>
      </c>
      <c r="BK7" s="91">
        <f t="shared" si="2"/>
        <v>1.1511737089201879</v>
      </c>
      <c r="BL7" s="91">
        <f t="shared" si="2"/>
        <v>1.0722021660649819</v>
      </c>
      <c r="BM7" s="91">
        <f t="shared" si="2"/>
        <v>0</v>
      </c>
      <c r="BN7" s="91">
        <f t="shared" si="2"/>
        <v>0</v>
      </c>
      <c r="BO7" s="91">
        <f t="shared" si="2"/>
        <v>0</v>
      </c>
      <c r="BP7" s="91">
        <f t="shared" si="2"/>
        <v>0</v>
      </c>
      <c r="BQ7" s="91">
        <f t="shared" si="2"/>
        <v>0</v>
      </c>
    </row>
    <row r="8" spans="1:70" x14ac:dyDescent="0.25">
      <c r="A8" s="16" t="s">
        <v>152</v>
      </c>
      <c r="B8" s="22" t="s">
        <v>32</v>
      </c>
      <c r="C8" s="75">
        <f>C95</f>
        <v>2550</v>
      </c>
      <c r="D8" s="75">
        <f t="shared" si="8"/>
        <v>4548</v>
      </c>
      <c r="E8" s="75">
        <f t="shared" si="8"/>
        <v>7251</v>
      </c>
      <c r="F8" s="79">
        <f t="shared" si="8"/>
        <v>1.5943271767810026</v>
      </c>
      <c r="H8" s="75">
        <f t="shared" si="9"/>
        <v>836</v>
      </c>
      <c r="I8" s="75">
        <f t="shared" si="9"/>
        <v>1212</v>
      </c>
      <c r="J8" s="75">
        <f t="shared" si="9"/>
        <v>1678</v>
      </c>
      <c r="K8" s="75">
        <f t="shared" si="9"/>
        <v>2199</v>
      </c>
      <c r="L8" s="75">
        <f t="shared" si="9"/>
        <v>1436</v>
      </c>
      <c r="M8" s="75">
        <f t="shared" si="9"/>
        <v>2281</v>
      </c>
      <c r="N8" s="75">
        <f t="shared" si="9"/>
        <v>2990</v>
      </c>
      <c r="O8" s="75">
        <f t="shared" si="9"/>
        <v>3653</v>
      </c>
      <c r="P8" s="75">
        <f t="shared" si="9"/>
        <v>2939</v>
      </c>
      <c r="Q8" s="75">
        <f t="shared" si="9"/>
        <v>3389</v>
      </c>
      <c r="R8" s="75">
        <f t="shared" si="9"/>
        <v>923</v>
      </c>
      <c r="S8" s="75">
        <f t="shared" si="9"/>
        <v>0</v>
      </c>
      <c r="T8" s="1"/>
      <c r="U8" s="1">
        <v>262</v>
      </c>
      <c r="V8" s="1">
        <v>238</v>
      </c>
      <c r="W8" s="1">
        <v>336</v>
      </c>
      <c r="X8" s="1">
        <v>344</v>
      </c>
      <c r="Y8" s="1">
        <v>415</v>
      </c>
      <c r="Z8" s="1">
        <v>453</v>
      </c>
      <c r="AA8" s="1">
        <v>502</v>
      </c>
      <c r="AB8" s="1">
        <v>411</v>
      </c>
      <c r="AC8" s="1">
        <v>765</v>
      </c>
      <c r="AD8" s="1">
        <v>636</v>
      </c>
      <c r="AE8" s="1">
        <v>755</v>
      </c>
      <c r="AF8" s="1">
        <v>808</v>
      </c>
      <c r="AG8" s="1">
        <v>394</v>
      </c>
      <c r="AH8" s="1">
        <v>387</v>
      </c>
      <c r="AI8" s="1">
        <v>655</v>
      </c>
      <c r="AJ8" s="1">
        <v>553</v>
      </c>
      <c r="AK8" s="1">
        <v>663</v>
      </c>
      <c r="AL8" s="1">
        <v>1065</v>
      </c>
      <c r="AM8" s="1">
        <v>831</v>
      </c>
      <c r="AN8" s="1">
        <v>956</v>
      </c>
      <c r="AO8" s="1">
        <v>1203</v>
      </c>
      <c r="AP8" s="1">
        <v>990</v>
      </c>
      <c r="AQ8" s="1">
        <v>965</v>
      </c>
      <c r="AR8" s="1">
        <v>1698</v>
      </c>
      <c r="AS8" s="11">
        <v>661</v>
      </c>
      <c r="AT8" s="11">
        <v>987</v>
      </c>
      <c r="AU8" s="11">
        <v>1291</v>
      </c>
      <c r="AV8" s="11">
        <v>1213</v>
      </c>
      <c r="AW8" s="11">
        <v>908</v>
      </c>
      <c r="AX8" s="11">
        <v>1268</v>
      </c>
      <c r="AY8" s="83">
        <v>923</v>
      </c>
      <c r="AZ8" s="83"/>
      <c r="BA8" s="83"/>
      <c r="BB8" s="83"/>
      <c r="BC8" s="83"/>
      <c r="BD8" s="83"/>
      <c r="BF8" s="91">
        <f t="shared" si="5"/>
        <v>1.6776649746192893</v>
      </c>
      <c r="BG8" s="91">
        <f t="shared" si="2"/>
        <v>2.5503875968992249</v>
      </c>
      <c r="BH8" s="91">
        <f t="shared" si="2"/>
        <v>1.9709923664122138</v>
      </c>
      <c r="BI8" s="91">
        <f t="shared" si="2"/>
        <v>2.1934900542495481</v>
      </c>
      <c r="BJ8" s="91">
        <f t="shared" si="2"/>
        <v>1.3695324283559578</v>
      </c>
      <c r="BK8" s="91">
        <f t="shared" si="2"/>
        <v>1.1906103286384977</v>
      </c>
      <c r="BL8" s="91">
        <f t="shared" si="2"/>
        <v>1.1107099879663056</v>
      </c>
      <c r="BM8" s="91">
        <f t="shared" si="2"/>
        <v>0</v>
      </c>
      <c r="BN8" s="91">
        <f t="shared" si="2"/>
        <v>0</v>
      </c>
      <c r="BO8" s="91">
        <f t="shared" si="2"/>
        <v>0</v>
      </c>
      <c r="BP8" s="91">
        <f t="shared" si="2"/>
        <v>0</v>
      </c>
      <c r="BQ8" s="91">
        <f t="shared" si="2"/>
        <v>0</v>
      </c>
    </row>
    <row r="9" spans="1:70" x14ac:dyDescent="0.25">
      <c r="A9" s="16" t="s">
        <v>207</v>
      </c>
      <c r="B9" s="22" t="s">
        <v>69</v>
      </c>
      <c r="C9" s="75">
        <f>C143</f>
        <v>1.3447058823529412</v>
      </c>
      <c r="D9" s="75">
        <f t="shared" ref="D9:F9" si="10">D143</f>
        <v>1.4355760773966579</v>
      </c>
      <c r="E9" s="75">
        <f t="shared" si="10"/>
        <v>1.5413046476348089</v>
      </c>
      <c r="F9" s="79">
        <f t="shared" si="10"/>
        <v>1.0736488799882233</v>
      </c>
      <c r="H9" s="75">
        <f t="shared" ref="H9:S9" si="11">H143</f>
        <v>1.3277511961722488</v>
      </c>
      <c r="I9" s="75">
        <f t="shared" si="11"/>
        <v>1.311056105610561</v>
      </c>
      <c r="J9" s="75">
        <f t="shared" si="11"/>
        <v>1.3820023837902264</v>
      </c>
      <c r="K9" s="75">
        <f t="shared" si="11"/>
        <v>1.6739427012278307</v>
      </c>
      <c r="L9" s="75">
        <f t="shared" si="11"/>
        <v>1.4136490250696379</v>
      </c>
      <c r="M9" s="75">
        <f t="shared" si="11"/>
        <v>1.4962735642262166</v>
      </c>
      <c r="N9" s="75">
        <f t="shared" si="11"/>
        <v>1.4846153846153847</v>
      </c>
      <c r="O9" s="75">
        <f t="shared" si="11"/>
        <v>1.724336162058582</v>
      </c>
      <c r="P9" s="75">
        <f t="shared" si="11"/>
        <v>1.5011908812521266</v>
      </c>
      <c r="Q9" s="75">
        <f t="shared" si="11"/>
        <v>1.5541457657125997</v>
      </c>
      <c r="R9" s="75">
        <f>R143</f>
        <v>1.6218851570964248</v>
      </c>
      <c r="S9" s="75" t="str">
        <f t="shared" si="11"/>
        <v>-</v>
      </c>
      <c r="T9" s="1"/>
      <c r="U9" s="1">
        <v>1.30534351145038</v>
      </c>
      <c r="V9" s="1">
        <v>1.1848739495798299</v>
      </c>
      <c r="W9" s="1">
        <v>1.4464285714285701</v>
      </c>
      <c r="X9" s="1">
        <v>1.4302325581395301</v>
      </c>
      <c r="Y9" s="1">
        <v>1.25060240963855</v>
      </c>
      <c r="Z9" s="1">
        <v>1.27593818984547</v>
      </c>
      <c r="AA9" s="1">
        <v>1.4541832669322701</v>
      </c>
      <c r="AB9" s="1">
        <v>1.1751824817518199</v>
      </c>
      <c r="AC9" s="1">
        <v>1.4457516339869301</v>
      </c>
      <c r="AD9" s="1">
        <v>1.28459119496855</v>
      </c>
      <c r="AE9" s="1">
        <v>1.90066225165563</v>
      </c>
      <c r="AF9" s="1">
        <v>1.7685643564356399</v>
      </c>
      <c r="AG9" s="1">
        <v>1.1878172588832501</v>
      </c>
      <c r="AH9" s="1">
        <v>1.24806201550388</v>
      </c>
      <c r="AI9" s="1">
        <v>1.6473282442748101</v>
      </c>
      <c r="AJ9" s="1">
        <v>1.25858951175407</v>
      </c>
      <c r="AK9" s="1">
        <v>1.44343891402715</v>
      </c>
      <c r="AL9" s="1">
        <v>1.6525821596244099</v>
      </c>
      <c r="AM9" s="1">
        <v>1.3068592057761701</v>
      </c>
      <c r="AN9" s="1">
        <v>1.38179916317992</v>
      </c>
      <c r="AO9" s="1">
        <v>1.6891105569409799</v>
      </c>
      <c r="AP9" s="1">
        <v>1.4686868686868699</v>
      </c>
      <c r="AQ9" s="1">
        <v>1.69533678756477</v>
      </c>
      <c r="AR9" s="1">
        <v>1.8898704358068299</v>
      </c>
      <c r="AS9" s="11">
        <v>1.3797276853252647</v>
      </c>
      <c r="AT9" s="11">
        <v>1.52717391304348</v>
      </c>
      <c r="AU9" s="11">
        <v>1.6813804173354701</v>
      </c>
      <c r="AV9" s="11">
        <v>1.7076499999999999</v>
      </c>
      <c r="AW9" s="11">
        <v>1.7280089999999999</v>
      </c>
      <c r="AX9" s="11">
        <v>1.54894</v>
      </c>
      <c r="AY9" s="83">
        <v>1.6801349999999999</v>
      </c>
      <c r="AZ9" s="83"/>
      <c r="BA9" s="83"/>
      <c r="BB9" s="83"/>
      <c r="BC9" s="83"/>
      <c r="BD9" s="83"/>
      <c r="BF9" s="91">
        <f t="shared" si="5"/>
        <v>1.1615656154234053</v>
      </c>
      <c r="BG9" s="91">
        <f t="shared" si="2"/>
        <v>1.2236362408857657</v>
      </c>
      <c r="BH9" s="91">
        <f t="shared" si="2"/>
        <v>1.0206711523213459</v>
      </c>
      <c r="BI9" s="91">
        <f t="shared" si="2"/>
        <v>1.356796623563217</v>
      </c>
      <c r="BJ9" s="91">
        <f t="shared" si="2"/>
        <v>1.1971473009404383</v>
      </c>
      <c r="BK9" s="91">
        <f t="shared" si="2"/>
        <v>0.93728471590909268</v>
      </c>
      <c r="BL9" s="91">
        <f t="shared" si="2"/>
        <v>1.2856281629834285</v>
      </c>
      <c r="BM9" s="91">
        <f t="shared" si="2"/>
        <v>0</v>
      </c>
      <c r="BN9" s="91">
        <f t="shared" si="2"/>
        <v>0</v>
      </c>
      <c r="BO9" s="91">
        <f t="shared" si="2"/>
        <v>0</v>
      </c>
      <c r="BP9" s="91">
        <f t="shared" si="2"/>
        <v>0</v>
      </c>
      <c r="BQ9" s="91">
        <f t="shared" si="2"/>
        <v>0</v>
      </c>
    </row>
    <row r="10" spans="1:70" x14ac:dyDescent="0.25">
      <c r="A10" s="16" t="s">
        <v>208</v>
      </c>
      <c r="B10" s="22" t="s">
        <v>65</v>
      </c>
      <c r="C10" s="75">
        <f>C119</f>
        <v>3429</v>
      </c>
      <c r="D10" s="75">
        <f t="shared" ref="D10:F10" si="12">D119</f>
        <v>6529</v>
      </c>
      <c r="E10" s="75">
        <f t="shared" si="12"/>
        <v>11176</v>
      </c>
      <c r="F10" s="79">
        <f t="shared" si="12"/>
        <v>1.71174758768571</v>
      </c>
      <c r="H10" s="75">
        <f t="shared" ref="H10:S10" si="13">H119</f>
        <v>1110</v>
      </c>
      <c r="I10" s="75">
        <f t="shared" si="13"/>
        <v>1589</v>
      </c>
      <c r="J10" s="75">
        <f t="shared" si="13"/>
        <v>2319</v>
      </c>
      <c r="K10" s="75">
        <f t="shared" si="13"/>
        <v>3681</v>
      </c>
      <c r="L10" s="75">
        <f t="shared" si="13"/>
        <v>2030</v>
      </c>
      <c r="M10" s="75">
        <f t="shared" si="13"/>
        <v>3413</v>
      </c>
      <c r="N10" s="75">
        <f t="shared" si="13"/>
        <v>4439</v>
      </c>
      <c r="O10" s="75">
        <f t="shared" si="13"/>
        <v>6299</v>
      </c>
      <c r="P10" s="75">
        <f t="shared" si="13"/>
        <v>4412</v>
      </c>
      <c r="Q10" s="75">
        <f t="shared" si="13"/>
        <v>5267</v>
      </c>
      <c r="R10" s="75">
        <f t="shared" si="13"/>
        <v>1497</v>
      </c>
      <c r="S10" s="75">
        <f t="shared" si="13"/>
        <v>0</v>
      </c>
      <c r="T10" s="1"/>
      <c r="U10" s="1">
        <v>342</v>
      </c>
      <c r="V10" s="1">
        <v>282</v>
      </c>
      <c r="W10" s="1">
        <v>486</v>
      </c>
      <c r="X10" s="1">
        <v>492</v>
      </c>
      <c r="Y10" s="1">
        <v>519</v>
      </c>
      <c r="Z10" s="1">
        <v>578</v>
      </c>
      <c r="AA10" s="1">
        <v>730</v>
      </c>
      <c r="AB10" s="1">
        <v>483</v>
      </c>
      <c r="AC10" s="1">
        <v>1106</v>
      </c>
      <c r="AD10" s="1">
        <v>817</v>
      </c>
      <c r="AE10" s="1">
        <v>1435</v>
      </c>
      <c r="AF10" s="1">
        <v>1429</v>
      </c>
      <c r="AG10" s="1">
        <v>468</v>
      </c>
      <c r="AH10" s="1">
        <v>483</v>
      </c>
      <c r="AI10" s="1">
        <v>1079</v>
      </c>
      <c r="AJ10" s="1">
        <v>696</v>
      </c>
      <c r="AK10" s="1">
        <v>957</v>
      </c>
      <c r="AL10" s="1">
        <v>1760</v>
      </c>
      <c r="AM10" s="1">
        <v>1086</v>
      </c>
      <c r="AN10" s="1">
        <v>1321</v>
      </c>
      <c r="AO10" s="1">
        <v>2032</v>
      </c>
      <c r="AP10" s="1">
        <v>1454</v>
      </c>
      <c r="AQ10" s="1">
        <v>1636</v>
      </c>
      <c r="AR10" s="1">
        <v>3209</v>
      </c>
      <c r="AS10" s="11">
        <v>912</v>
      </c>
      <c r="AT10" s="11">
        <v>1405</v>
      </c>
      <c r="AU10" s="11">
        <v>2095</v>
      </c>
      <c r="AV10" s="11">
        <v>1875</v>
      </c>
      <c r="AW10" s="11">
        <v>1493</v>
      </c>
      <c r="AX10" s="11">
        <v>1899</v>
      </c>
      <c r="AY10" s="83">
        <v>1497</v>
      </c>
      <c r="AZ10" s="83"/>
      <c r="BA10" s="83"/>
      <c r="BB10" s="83"/>
      <c r="BC10" s="83"/>
      <c r="BD10" s="83"/>
      <c r="BF10" s="91">
        <f t="shared" si="5"/>
        <v>1.9487179487179487</v>
      </c>
      <c r="BG10" s="91">
        <f t="shared" si="2"/>
        <v>2.9089026915113871</v>
      </c>
      <c r="BH10" s="91">
        <f t="shared" si="2"/>
        <v>1.9416126042632067</v>
      </c>
      <c r="BI10" s="91">
        <f t="shared" si="2"/>
        <v>2.6939655172413794</v>
      </c>
      <c r="BJ10" s="91">
        <f t="shared" si="2"/>
        <v>1.5600835945663531</v>
      </c>
      <c r="BK10" s="91">
        <f t="shared" si="2"/>
        <v>1.0789772727272726</v>
      </c>
      <c r="BL10" s="91">
        <f t="shared" si="2"/>
        <v>1.3784530386740332</v>
      </c>
      <c r="BM10" s="91">
        <f t="shared" si="2"/>
        <v>0</v>
      </c>
      <c r="BN10" s="91">
        <f t="shared" si="2"/>
        <v>0</v>
      </c>
      <c r="BO10" s="91">
        <f t="shared" si="2"/>
        <v>0</v>
      </c>
      <c r="BP10" s="91">
        <f t="shared" si="2"/>
        <v>0</v>
      </c>
      <c r="BQ10" s="91">
        <f t="shared" si="2"/>
        <v>0</v>
      </c>
    </row>
    <row r="11" spans="1:70" x14ac:dyDescent="0.25">
      <c r="A11" s="16" t="s">
        <v>209</v>
      </c>
      <c r="B11" s="22" t="s">
        <v>70</v>
      </c>
      <c r="C11" s="75">
        <f>C131</f>
        <v>16.197248468941382</v>
      </c>
      <c r="D11" s="75">
        <f t="shared" ref="D11:F11" si="14">D131</f>
        <v>14.961283810690777</v>
      </c>
      <c r="E11" s="75">
        <f t="shared" si="14"/>
        <v>14.401174481030781</v>
      </c>
      <c r="F11" s="79">
        <f t="shared" si="14"/>
        <v>0.96256274951085663</v>
      </c>
      <c r="H11" s="75">
        <f t="shared" ref="H11:S11" si="15">H131</f>
        <v>15.693423423423424</v>
      </c>
      <c r="I11" s="75">
        <f t="shared" si="15"/>
        <v>16.049914411579611</v>
      </c>
      <c r="J11" s="75">
        <f t="shared" si="15"/>
        <v>15.646345407503235</v>
      </c>
      <c r="K11" s="75">
        <f t="shared" si="15"/>
        <v>15.514407769627818</v>
      </c>
      <c r="L11" s="75">
        <f t="shared" si="15"/>
        <v>14.830937438423645</v>
      </c>
      <c r="M11" s="75">
        <f t="shared" si="15"/>
        <v>15.157608848520391</v>
      </c>
      <c r="N11" s="75">
        <f t="shared" si="15"/>
        <v>14.075000675827912</v>
      </c>
      <c r="O11" s="75">
        <f t="shared" si="15"/>
        <v>15.311852992538546</v>
      </c>
      <c r="P11" s="75">
        <f t="shared" si="15"/>
        <v>14.197224841341795</v>
      </c>
      <c r="Q11" s="75">
        <f t="shared" si="15"/>
        <v>14.440510727169166</v>
      </c>
      <c r="R11" s="75">
        <f t="shared" si="15"/>
        <v>14.863861055444222</v>
      </c>
      <c r="S11" s="75" t="str">
        <f t="shared" si="15"/>
        <v>-</v>
      </c>
      <c r="T11" s="2"/>
      <c r="U11" s="1">
        <v>15.1701140350877</v>
      </c>
      <c r="V11" s="1">
        <v>14.523329787233999</v>
      </c>
      <c r="W11" s="1">
        <v>16.740621399177002</v>
      </c>
      <c r="X11" s="1">
        <v>19.961979674796702</v>
      </c>
      <c r="Y11" s="1">
        <v>13.9280905587669</v>
      </c>
      <c r="Z11" s="1">
        <v>14.625157439446401</v>
      </c>
      <c r="AA11" s="1">
        <v>17.284042465753402</v>
      </c>
      <c r="AB11" s="1">
        <v>13.970966873706001</v>
      </c>
      <c r="AC11" s="1">
        <v>15.2970587703436</v>
      </c>
      <c r="AD11" s="1">
        <v>14.5946217870257</v>
      </c>
      <c r="AE11" s="1">
        <v>14.723215331010501</v>
      </c>
      <c r="AF11" s="1">
        <v>16.834790062981099</v>
      </c>
      <c r="AG11" s="1">
        <v>14.4781239316239</v>
      </c>
      <c r="AH11" s="1">
        <v>14.4386708074534</v>
      </c>
      <c r="AI11" s="1">
        <v>15.1595579240037</v>
      </c>
      <c r="AJ11" s="1">
        <v>18.039591954022999</v>
      </c>
      <c r="AK11" s="1">
        <v>15.1304106583072</v>
      </c>
      <c r="AL11" s="1">
        <v>14.0327045454546</v>
      </c>
      <c r="AM11" s="1">
        <v>14.5879373848987</v>
      </c>
      <c r="AN11" s="1">
        <v>13.4773171839516</v>
      </c>
      <c r="AO11" s="1">
        <v>14.1894153543307</v>
      </c>
      <c r="AP11" s="1">
        <v>14.9636843191197</v>
      </c>
      <c r="AQ11" s="1">
        <v>14.2990605134475</v>
      </c>
      <c r="AR11" s="1">
        <v>15.985946400748</v>
      </c>
      <c r="AS11" s="11">
        <v>14.10147587719298</v>
      </c>
      <c r="AT11" s="11">
        <v>14.230455516014199</v>
      </c>
      <c r="AU11" s="11">
        <v>14.2166205250597</v>
      </c>
      <c r="AV11" s="11">
        <v>14.26272</v>
      </c>
      <c r="AW11" s="11">
        <v>14.70492</v>
      </c>
      <c r="AX11" s="11">
        <v>14.40817</v>
      </c>
      <c r="AY11" s="83">
        <v>14.863861</v>
      </c>
      <c r="AZ11" s="83"/>
      <c r="BA11" s="83"/>
      <c r="BB11" s="83"/>
      <c r="BC11" s="83"/>
      <c r="BD11" s="83"/>
      <c r="BF11" s="91">
        <f t="shared" si="5"/>
        <v>0.97398502345955029</v>
      </c>
      <c r="BG11" s="91">
        <f t="shared" si="2"/>
        <v>0.98557933107445617</v>
      </c>
      <c r="BH11" s="91">
        <f t="shared" si="2"/>
        <v>0.93779914931088126</v>
      </c>
      <c r="BI11" s="91">
        <f t="shared" si="2"/>
        <v>0.79063429130498042</v>
      </c>
      <c r="BJ11" s="91">
        <f t="shared" si="2"/>
        <v>0.97187844613631891</v>
      </c>
      <c r="BK11" s="91">
        <f t="shared" si="2"/>
        <v>1.0267564569131487</v>
      </c>
      <c r="BL11" s="91">
        <f t="shared" si="2"/>
        <v>1.0189145050339286</v>
      </c>
      <c r="BM11" s="91">
        <f t="shared" si="2"/>
        <v>0</v>
      </c>
      <c r="BN11" s="91">
        <f t="shared" si="2"/>
        <v>0</v>
      </c>
      <c r="BO11" s="91">
        <f t="shared" si="2"/>
        <v>0</v>
      </c>
      <c r="BP11" s="91">
        <f t="shared" si="2"/>
        <v>0</v>
      </c>
      <c r="BQ11" s="91">
        <f t="shared" si="2"/>
        <v>0</v>
      </c>
    </row>
    <row r="12" spans="1:70" x14ac:dyDescent="0.25">
      <c r="A12" s="16" t="s">
        <v>210</v>
      </c>
      <c r="B12" s="22" t="s">
        <v>85</v>
      </c>
      <c r="C12" s="75">
        <f>C58</f>
        <v>55540.364999999998</v>
      </c>
      <c r="D12" s="75">
        <f t="shared" ref="D12:F12" si="16">D58</f>
        <v>97682.222000000082</v>
      </c>
      <c r="E12" s="75">
        <f t="shared" si="16"/>
        <v>160947.52600000001</v>
      </c>
      <c r="F12" s="79">
        <f t="shared" si="16"/>
        <v>1.6476644644713332</v>
      </c>
      <c r="H12" s="75">
        <f>H58</f>
        <v>17419.7</v>
      </c>
      <c r="I12" s="75">
        <f t="shared" ref="I12:S12" si="17">I58</f>
        <v>25503.313999999998</v>
      </c>
      <c r="J12" s="75">
        <f t="shared" si="17"/>
        <v>36283.875</v>
      </c>
      <c r="K12" s="75">
        <f t="shared" si="17"/>
        <v>57108.534999999996</v>
      </c>
      <c r="L12" s="75">
        <f t="shared" si="17"/>
        <v>30106.803</v>
      </c>
      <c r="M12" s="75">
        <f t="shared" si="17"/>
        <v>51732.919000000096</v>
      </c>
      <c r="N12" s="75">
        <f t="shared" si="17"/>
        <v>62478.928000000102</v>
      </c>
      <c r="O12" s="75">
        <f t="shared" si="17"/>
        <v>96449.362000000299</v>
      </c>
      <c r="P12" s="75">
        <f t="shared" si="17"/>
        <v>62638.155999999995</v>
      </c>
      <c r="Q12" s="75">
        <f t="shared" si="17"/>
        <v>76058.17</v>
      </c>
      <c r="R12" s="75">
        <f t="shared" si="17"/>
        <v>22251.200000000001</v>
      </c>
      <c r="S12" s="75">
        <f t="shared" si="17"/>
        <v>0</v>
      </c>
      <c r="T12" s="2"/>
      <c r="U12" s="1">
        <v>5188.1790000000001</v>
      </c>
      <c r="V12" s="1">
        <v>4095.5790000000002</v>
      </c>
      <c r="W12" s="1">
        <v>8135.942</v>
      </c>
      <c r="X12" s="1">
        <v>9821.2939999999999</v>
      </c>
      <c r="Y12" s="1">
        <v>7228.6790000000001</v>
      </c>
      <c r="Z12" s="1">
        <v>8453.3410000000003</v>
      </c>
      <c r="AA12" s="1">
        <v>12617.351000000001</v>
      </c>
      <c r="AB12" s="1">
        <v>6747.9769999999999</v>
      </c>
      <c r="AC12" s="1">
        <v>16918.546999999999</v>
      </c>
      <c r="AD12" s="1">
        <v>11923.806</v>
      </c>
      <c r="AE12" s="1">
        <v>21127.813999999998</v>
      </c>
      <c r="AF12" s="1">
        <v>24056.915000000001</v>
      </c>
      <c r="AG12" s="1">
        <v>6775.7619999999997</v>
      </c>
      <c r="AH12" s="1">
        <v>6973.8779999999997</v>
      </c>
      <c r="AI12" s="1">
        <v>16357.163</v>
      </c>
      <c r="AJ12" s="1">
        <v>12555.556</v>
      </c>
      <c r="AK12" s="1">
        <v>14479.803</v>
      </c>
      <c r="AL12" s="1">
        <v>24697.5600000001</v>
      </c>
      <c r="AM12" s="1">
        <v>15842.5</v>
      </c>
      <c r="AN12" s="1">
        <v>17803.536</v>
      </c>
      <c r="AO12" s="1">
        <v>28832.892000000102</v>
      </c>
      <c r="AP12" s="1">
        <v>21757.197</v>
      </c>
      <c r="AQ12" s="1">
        <v>23393.263000000101</v>
      </c>
      <c r="AR12" s="1">
        <v>51298.902000000198</v>
      </c>
      <c r="AS12" s="11">
        <v>12860.545999999998</v>
      </c>
      <c r="AT12" s="11">
        <v>19993.79</v>
      </c>
      <c r="AU12" s="11">
        <v>29783.82</v>
      </c>
      <c r="AV12" s="11">
        <v>26742.6</v>
      </c>
      <c r="AW12" s="11">
        <v>21954.45</v>
      </c>
      <c r="AX12" s="11">
        <v>27361.119999999999</v>
      </c>
      <c r="AY12" s="84">
        <v>22251.200000000001</v>
      </c>
      <c r="AZ12" s="84"/>
      <c r="BA12" s="84"/>
      <c r="BB12" s="84"/>
      <c r="BC12" s="84"/>
      <c r="BD12" s="84"/>
      <c r="BF12" s="91">
        <f>IFERROR(AS12/AG12,"-")</f>
        <v>1.8980220969980939</v>
      </c>
      <c r="BG12" s="91">
        <f t="shared" si="2"/>
        <v>2.8669543688604824</v>
      </c>
      <c r="BH12" s="91">
        <f t="shared" si="2"/>
        <v>1.8208426485693148</v>
      </c>
      <c r="BI12" s="91">
        <f t="shared" si="2"/>
        <v>2.1299415175241938</v>
      </c>
      <c r="BJ12" s="91">
        <f t="shared" si="2"/>
        <v>1.5162119263639153</v>
      </c>
      <c r="BK12" s="91">
        <f t="shared" si="2"/>
        <v>1.1078470909676863</v>
      </c>
      <c r="BL12" s="91">
        <f t="shared" si="2"/>
        <v>1.4045258008521382</v>
      </c>
      <c r="BM12" s="91">
        <f t="shared" si="2"/>
        <v>0</v>
      </c>
      <c r="BN12" s="91">
        <f t="shared" si="2"/>
        <v>0</v>
      </c>
      <c r="BO12" s="91">
        <f t="shared" si="2"/>
        <v>0</v>
      </c>
      <c r="BP12" s="91">
        <f t="shared" si="2"/>
        <v>0</v>
      </c>
      <c r="BQ12" s="91">
        <f>IFERROR(BD12/AR12,"-")</f>
        <v>0</v>
      </c>
    </row>
    <row r="13" spans="1:70" x14ac:dyDescent="0.25">
      <c r="A13" s="42" t="s">
        <v>33</v>
      </c>
      <c r="B13" s="22"/>
      <c r="C13" s="75"/>
      <c r="D13" s="75"/>
      <c r="E13" s="75"/>
      <c r="F13" s="79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83"/>
      <c r="AZ13" s="83"/>
      <c r="BA13" s="83"/>
      <c r="BB13" s="83"/>
      <c r="BC13" s="83"/>
      <c r="BD13" s="83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</row>
    <row r="14" spans="1:70" x14ac:dyDescent="0.25">
      <c r="A14" s="42" t="s">
        <v>33</v>
      </c>
      <c r="B14" s="22" t="s">
        <v>86</v>
      </c>
      <c r="C14" s="75"/>
      <c r="D14" s="75"/>
      <c r="E14" s="75"/>
      <c r="F14" s="79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83"/>
      <c r="AZ14" s="83"/>
      <c r="BA14" s="83"/>
      <c r="BB14" s="83"/>
      <c r="BC14" s="83"/>
      <c r="BD14" s="83"/>
      <c r="BF14" s="91" t="str">
        <f>IFERROR(AS14/AG14,"-")</f>
        <v>-</v>
      </c>
      <c r="BG14" s="91" t="str">
        <f t="shared" ref="BG14:BQ17" si="18">IFERROR(AT14/AH14,"-")</f>
        <v>-</v>
      </c>
      <c r="BH14" s="91" t="str">
        <f t="shared" si="18"/>
        <v>-</v>
      </c>
      <c r="BI14" s="91" t="str">
        <f t="shared" si="18"/>
        <v>-</v>
      </c>
      <c r="BJ14" s="91" t="str">
        <f t="shared" si="18"/>
        <v>-</v>
      </c>
      <c r="BK14" s="91" t="str">
        <f t="shared" si="18"/>
        <v>-</v>
      </c>
      <c r="BL14" s="91" t="str">
        <f t="shared" si="18"/>
        <v>-</v>
      </c>
      <c r="BM14" s="91" t="str">
        <f t="shared" si="18"/>
        <v>-</v>
      </c>
      <c r="BN14" s="91" t="str">
        <f t="shared" si="18"/>
        <v>-</v>
      </c>
      <c r="BO14" s="91" t="str">
        <f t="shared" si="18"/>
        <v>-</v>
      </c>
      <c r="BP14" s="91" t="str">
        <f t="shared" si="18"/>
        <v>-</v>
      </c>
      <c r="BQ14" s="91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75"/>
      <c r="D15" s="75"/>
      <c r="E15" s="75"/>
      <c r="F15" s="79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83"/>
      <c r="AZ15" s="83"/>
      <c r="BA15" s="83"/>
      <c r="BB15" s="83"/>
      <c r="BC15" s="83"/>
      <c r="BD15" s="83"/>
      <c r="BF15" s="91" t="str">
        <f t="shared" ref="BF15:BF17" si="19">IFERROR(AS15/AG15,"-")</f>
        <v>-</v>
      </c>
      <c r="BG15" s="91" t="str">
        <f t="shared" si="18"/>
        <v>-</v>
      </c>
      <c r="BH15" s="91" t="str">
        <f t="shared" si="18"/>
        <v>-</v>
      </c>
      <c r="BI15" s="91" t="str">
        <f t="shared" si="18"/>
        <v>-</v>
      </c>
      <c r="BJ15" s="91" t="str">
        <f t="shared" si="18"/>
        <v>-</v>
      </c>
      <c r="BK15" s="91" t="str">
        <f t="shared" si="18"/>
        <v>-</v>
      </c>
      <c r="BL15" s="91" t="str">
        <f t="shared" si="18"/>
        <v>-</v>
      </c>
      <c r="BM15" s="91" t="str">
        <f t="shared" si="18"/>
        <v>-</v>
      </c>
      <c r="BN15" s="91" t="str">
        <f t="shared" si="18"/>
        <v>-</v>
      </c>
      <c r="BO15" s="91" t="str">
        <f t="shared" si="18"/>
        <v>-</v>
      </c>
      <c r="BP15" s="91" t="str">
        <f t="shared" si="18"/>
        <v>-</v>
      </c>
      <c r="BQ15" s="91" t="str">
        <f t="shared" si="18"/>
        <v>-</v>
      </c>
    </row>
    <row r="16" spans="1:70" x14ac:dyDescent="0.25">
      <c r="A16" s="16" t="s">
        <v>56</v>
      </c>
      <c r="B16" s="22" t="s">
        <v>67</v>
      </c>
      <c r="C16" s="75"/>
      <c r="D16" s="75"/>
      <c r="E16" s="75"/>
      <c r="F16" s="79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83"/>
      <c r="AZ16" s="83"/>
      <c r="BA16" s="83"/>
      <c r="BB16" s="83"/>
      <c r="BC16" s="83"/>
      <c r="BD16" s="83"/>
      <c r="BF16" s="91" t="str">
        <f t="shared" si="19"/>
        <v>-</v>
      </c>
      <c r="BG16" s="91" t="str">
        <f t="shared" si="18"/>
        <v>-</v>
      </c>
      <c r="BH16" s="91" t="str">
        <f t="shared" si="18"/>
        <v>-</v>
      </c>
      <c r="BI16" s="91" t="str">
        <f t="shared" si="18"/>
        <v>-</v>
      </c>
      <c r="BJ16" s="91" t="str">
        <f t="shared" si="18"/>
        <v>-</v>
      </c>
      <c r="BK16" s="91" t="str">
        <f t="shared" si="18"/>
        <v>-</v>
      </c>
      <c r="BL16" s="91" t="str">
        <f t="shared" si="18"/>
        <v>-</v>
      </c>
      <c r="BM16" s="91" t="str">
        <f t="shared" si="18"/>
        <v>-</v>
      </c>
      <c r="BN16" s="91" t="str">
        <f t="shared" si="18"/>
        <v>-</v>
      </c>
      <c r="BO16" s="91" t="str">
        <f t="shared" si="18"/>
        <v>-</v>
      </c>
      <c r="BP16" s="91" t="str">
        <f t="shared" si="18"/>
        <v>-</v>
      </c>
      <c r="BQ16" s="91" t="str">
        <f t="shared" si="18"/>
        <v>-</v>
      </c>
    </row>
    <row r="17" spans="1:69" x14ac:dyDescent="0.25">
      <c r="A17" s="16" t="s">
        <v>57</v>
      </c>
      <c r="B17" s="22" t="s">
        <v>68</v>
      </c>
      <c r="C17" s="75"/>
      <c r="D17" s="75"/>
      <c r="E17" s="75"/>
      <c r="F17" s="79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83"/>
      <c r="AZ17" s="83"/>
      <c r="BA17" s="83"/>
      <c r="BB17" s="83"/>
      <c r="BC17" s="83"/>
      <c r="BD17" s="83"/>
      <c r="BF17" s="91" t="str">
        <f t="shared" si="19"/>
        <v>-</v>
      </c>
      <c r="BG17" s="91" t="str">
        <f t="shared" si="18"/>
        <v>-</v>
      </c>
      <c r="BH17" s="91" t="str">
        <f t="shared" si="18"/>
        <v>-</v>
      </c>
      <c r="BI17" s="91" t="str">
        <f t="shared" si="18"/>
        <v>-</v>
      </c>
      <c r="BJ17" s="91" t="str">
        <f t="shared" si="18"/>
        <v>-</v>
      </c>
      <c r="BK17" s="91" t="str">
        <f t="shared" si="18"/>
        <v>-</v>
      </c>
      <c r="BL17" s="91" t="str">
        <f>IFERROR(AY17/AM17,"-")</f>
        <v>-</v>
      </c>
      <c r="BM17" s="91" t="str">
        <f t="shared" si="18"/>
        <v>-</v>
      </c>
      <c r="BN17" s="91" t="str">
        <f t="shared" si="18"/>
        <v>-</v>
      </c>
      <c r="BO17" s="91" t="str">
        <f t="shared" si="18"/>
        <v>-</v>
      </c>
      <c r="BP17" s="91" t="str">
        <f t="shared" si="18"/>
        <v>-</v>
      </c>
      <c r="BQ17" s="91" t="str">
        <f t="shared" si="18"/>
        <v>-</v>
      </c>
    </row>
    <row r="18" spans="1:69" x14ac:dyDescent="0.25">
      <c r="A18" s="42" t="s">
        <v>33</v>
      </c>
      <c r="F18" s="79"/>
      <c r="AY18" s="85"/>
      <c r="AZ18" s="85"/>
      <c r="BA18" s="85"/>
      <c r="BB18" s="85"/>
      <c r="BC18" s="85"/>
      <c r="BD18" s="85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7">
        <f>INDEX(U20:AF20,$B$2)</f>
        <v>1485</v>
      </c>
      <c r="D20" s="87">
        <f>INDEX(AG20:AR20,$B$2)</f>
        <v>3957</v>
      </c>
      <c r="E20" s="87">
        <f>INDEX(AS20:BD20,$B$2)</f>
        <v>0</v>
      </c>
      <c r="F20" s="70">
        <f>IFERROR(E20/D20,"")</f>
        <v>0</v>
      </c>
      <c r="H20" s="4">
        <f>W20</f>
        <v>1331</v>
      </c>
      <c r="I20" s="4">
        <f>Z20</f>
        <v>1485</v>
      </c>
      <c r="J20" s="4">
        <f>AC20</f>
        <v>1732</v>
      </c>
      <c r="K20" s="75">
        <f>AF20</f>
        <v>2192</v>
      </c>
      <c r="L20" s="4">
        <f>AI20</f>
        <v>2259</v>
      </c>
      <c r="M20" s="4">
        <f>AL20</f>
        <v>3526</v>
      </c>
      <c r="N20" s="4">
        <f>AO20</f>
        <v>5082</v>
      </c>
      <c r="O20" s="4">
        <f>AR20</f>
        <v>6701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75" t="str">
        <f>IFERROR(INDEX(BB20:BD20,IF($B$2&gt;12,3,$B$2-9)),"-")</f>
        <v>-</v>
      </c>
      <c r="T20" s="1"/>
      <c r="U20" s="37">
        <v>1142</v>
      </c>
      <c r="V20" s="37">
        <v>1203</v>
      </c>
      <c r="W20" s="37">
        <v>1331</v>
      </c>
      <c r="X20" s="37">
        <v>1503</v>
      </c>
      <c r="Y20" s="37">
        <v>1459</v>
      </c>
      <c r="Z20" s="37">
        <v>1485</v>
      </c>
      <c r="AA20" s="37">
        <v>1485</v>
      </c>
      <c r="AB20" s="37">
        <v>1572</v>
      </c>
      <c r="AC20" s="37">
        <v>1732</v>
      </c>
      <c r="AD20" s="37">
        <v>1852</v>
      </c>
      <c r="AE20" s="37">
        <v>2108</v>
      </c>
      <c r="AF20" s="37">
        <v>2192</v>
      </c>
      <c r="AG20" s="37">
        <v>2219</v>
      </c>
      <c r="AH20" s="37">
        <v>2130</v>
      </c>
      <c r="AI20" s="37">
        <v>2259</v>
      </c>
      <c r="AJ20" s="37">
        <v>2385</v>
      </c>
      <c r="AK20" s="37">
        <v>2733</v>
      </c>
      <c r="AL20" s="37">
        <v>3526</v>
      </c>
      <c r="AM20" s="37">
        <v>3957</v>
      </c>
      <c r="AN20" s="37">
        <v>4470</v>
      </c>
      <c r="AO20" s="37">
        <v>5082</v>
      </c>
      <c r="AP20" s="37">
        <v>5596</v>
      </c>
      <c r="AQ20" s="37">
        <v>6020</v>
      </c>
      <c r="AR20" s="37">
        <v>6701</v>
      </c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91">
        <f t="shared" ref="BF20:BQ28" si="20">IFERROR(AS20/AG20,"-")</f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</row>
    <row r="21" spans="1:69" x14ac:dyDescent="0.25">
      <c r="A21" s="16" t="s">
        <v>105</v>
      </c>
      <c r="B21" s="16" t="s">
        <v>62</v>
      </c>
      <c r="C21" s="87">
        <f t="shared" ref="C21:C28" si="21">INDEX(U21:AF21,$B$2)</f>
        <v>1485</v>
      </c>
      <c r="D21" s="87">
        <f t="shared" ref="D21:D28" si="22">INDEX(AG21:AR21,$B$2)</f>
        <v>3957</v>
      </c>
      <c r="E21" s="87">
        <f t="shared" ref="E21:E28" si="23">INDEX(AS21:BD21,$B$2)</f>
        <v>5453</v>
      </c>
      <c r="F21" s="70">
        <f t="shared" ref="F21:F27" si="24">IFERROR(E21/D21,"")</f>
        <v>1.3780641900429618</v>
      </c>
      <c r="H21" s="4">
        <f t="shared" ref="H21:H28" si="25">W21</f>
        <v>1332</v>
      </c>
      <c r="I21" s="4">
        <f t="shared" ref="I21:I28" si="26">Z21</f>
        <v>1485</v>
      </c>
      <c r="J21" s="4">
        <f t="shared" ref="J21:J28" si="27">AC21</f>
        <v>1732</v>
      </c>
      <c r="K21" s="75">
        <f t="shared" ref="K21:K28" si="28">AF21</f>
        <v>2192</v>
      </c>
      <c r="L21" s="4">
        <f t="shared" ref="L21:L28" si="29">AI21</f>
        <v>2259</v>
      </c>
      <c r="M21" s="4">
        <f t="shared" ref="M21:M28" si="30">AL21</f>
        <v>3526</v>
      </c>
      <c r="N21" s="4">
        <f t="shared" ref="N21:N28" si="31">AO21</f>
        <v>5082</v>
      </c>
      <c r="O21" s="4">
        <f t="shared" ref="O21:O28" si="32">AR21</f>
        <v>6701</v>
      </c>
      <c r="P21" s="4">
        <f t="shared" ref="P21:P28" si="33">INDEX(AS21:AU21,IF($B$2&gt;3,3,$B$2))</f>
        <v>5243</v>
      </c>
      <c r="Q21" s="4">
        <f t="shared" ref="Q21:Q28" si="34">INDEX(AV21:AX21,IF($B$2&gt;6,3,$B$2-3))</f>
        <v>5524</v>
      </c>
      <c r="R21" s="4">
        <f>IFERROR(INDEX(AY21:BA21,IF($B$2&gt;9,3,$B$2-6)),"-")</f>
        <v>5453</v>
      </c>
      <c r="S21" s="75" t="str">
        <f t="shared" ref="S21:S28" si="35">IFERROR(INDEX(BB21:BD21,IF($B$2&gt;12,3,$B$2-9)),"-")</f>
        <v>-</v>
      </c>
      <c r="T21" s="1"/>
      <c r="U21" s="37">
        <v>1142</v>
      </c>
      <c r="V21" s="37">
        <v>1203</v>
      </c>
      <c r="W21" s="37">
        <v>1332</v>
      </c>
      <c r="X21" s="37">
        <v>1503</v>
      </c>
      <c r="Y21" s="37">
        <v>1459</v>
      </c>
      <c r="Z21" s="37">
        <v>1485</v>
      </c>
      <c r="AA21" s="37">
        <v>1485</v>
      </c>
      <c r="AB21" s="37">
        <v>1572</v>
      </c>
      <c r="AC21" s="37">
        <v>1732</v>
      </c>
      <c r="AD21" s="37">
        <v>1852</v>
      </c>
      <c r="AE21" s="37">
        <v>2108</v>
      </c>
      <c r="AF21" s="37">
        <v>2192</v>
      </c>
      <c r="AG21" s="37">
        <v>2219</v>
      </c>
      <c r="AH21" s="37">
        <v>2130</v>
      </c>
      <c r="AI21" s="37">
        <v>2259</v>
      </c>
      <c r="AJ21" s="37">
        <v>2385</v>
      </c>
      <c r="AK21" s="37">
        <v>2733</v>
      </c>
      <c r="AL21" s="37">
        <v>3526</v>
      </c>
      <c r="AM21" s="37">
        <v>3957</v>
      </c>
      <c r="AN21" s="37">
        <v>4470</v>
      </c>
      <c r="AO21" s="37">
        <v>5082</v>
      </c>
      <c r="AP21" s="37">
        <v>5596</v>
      </c>
      <c r="AQ21" s="37">
        <v>6020</v>
      </c>
      <c r="AR21" s="37">
        <v>6701</v>
      </c>
      <c r="AS21" s="11">
        <v>6810</v>
      </c>
      <c r="AT21" s="11">
        <v>5112</v>
      </c>
      <c r="AU21" s="11">
        <v>5243</v>
      </c>
      <c r="AV21" s="11">
        <v>4730</v>
      </c>
      <c r="AW21" s="11">
        <v>4944</v>
      </c>
      <c r="AX21" s="11">
        <v>5524</v>
      </c>
      <c r="AY21" s="11">
        <v>5453</v>
      </c>
      <c r="AZ21" s="11"/>
      <c r="BA21" s="11"/>
      <c r="BB21" s="11"/>
      <c r="BC21" s="11"/>
      <c r="BD21" s="11"/>
      <c r="BF21" s="91">
        <f t="shared" si="20"/>
        <v>3.0689499774673275</v>
      </c>
      <c r="BG21" s="91">
        <f t="shared" si="20"/>
        <v>2.4</v>
      </c>
      <c r="BH21" s="91">
        <f t="shared" si="20"/>
        <v>2.3209384683488268</v>
      </c>
      <c r="BI21" s="91">
        <f t="shared" si="20"/>
        <v>1.9832285115303983</v>
      </c>
      <c r="BJ21" s="91">
        <f t="shared" si="20"/>
        <v>1.8090010976948407</v>
      </c>
      <c r="BK21" s="91">
        <f t="shared" si="20"/>
        <v>1.5666477595008508</v>
      </c>
      <c r="BL21" s="91">
        <f t="shared" si="20"/>
        <v>1.3780641900429618</v>
      </c>
      <c r="BM21" s="91">
        <f t="shared" si="20"/>
        <v>0</v>
      </c>
      <c r="BN21" s="91">
        <f t="shared" si="20"/>
        <v>0</v>
      </c>
      <c r="BO21" s="91">
        <f t="shared" si="20"/>
        <v>0</v>
      </c>
      <c r="BP21" s="91">
        <f t="shared" si="20"/>
        <v>0</v>
      </c>
      <c r="BQ21" s="91">
        <f t="shared" si="20"/>
        <v>0</v>
      </c>
    </row>
    <row r="22" spans="1:69" x14ac:dyDescent="0.25">
      <c r="A22" s="16" t="s">
        <v>106</v>
      </c>
      <c r="B22" s="16" t="s">
        <v>63</v>
      </c>
      <c r="C22" s="87">
        <f t="shared" si="21"/>
        <v>0</v>
      </c>
      <c r="D22" s="87">
        <f t="shared" si="22"/>
        <v>0</v>
      </c>
      <c r="E22" s="87">
        <f t="shared" si="23"/>
        <v>4093</v>
      </c>
      <c r="F22" s="70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75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1709</v>
      </c>
      <c r="Q22" s="4">
        <f t="shared" si="34"/>
        <v>3299</v>
      </c>
      <c r="R22" s="4">
        <f>IFERROR(INDEX(AY22:BA22,IF($B$2&gt;9,3,$B$2-6)),"-")</f>
        <v>4093</v>
      </c>
      <c r="S22" s="75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1555</v>
      </c>
      <c r="AU22" s="11">
        <v>1709</v>
      </c>
      <c r="AV22" s="11">
        <v>2366</v>
      </c>
      <c r="AW22" s="11">
        <v>2740</v>
      </c>
      <c r="AX22" s="11">
        <v>3299</v>
      </c>
      <c r="AY22" s="11">
        <v>4093</v>
      </c>
      <c r="AZ22" s="11"/>
      <c r="BA22" s="11"/>
      <c r="BB22" s="11"/>
      <c r="BC22" s="11"/>
      <c r="BD22" s="11"/>
      <c r="BF22" s="91" t="str">
        <f t="shared" si="20"/>
        <v>-</v>
      </c>
      <c r="BG22" s="91" t="str">
        <f t="shared" si="20"/>
        <v>-</v>
      </c>
      <c r="BH22" s="91" t="str">
        <f t="shared" si="20"/>
        <v>-</v>
      </c>
      <c r="BI22" s="91" t="str">
        <f t="shared" si="20"/>
        <v>-</v>
      </c>
      <c r="BJ22" s="91" t="str">
        <f t="shared" si="20"/>
        <v>-</v>
      </c>
      <c r="BK22" s="91" t="str">
        <f t="shared" si="20"/>
        <v>-</v>
      </c>
      <c r="BL22" s="91" t="str">
        <f t="shared" si="20"/>
        <v>-</v>
      </c>
      <c r="BM22" s="91" t="str">
        <f t="shared" si="20"/>
        <v>-</v>
      </c>
      <c r="BN22" s="91" t="str">
        <f t="shared" si="20"/>
        <v>-</v>
      </c>
      <c r="BO22" s="91" t="str">
        <f t="shared" si="20"/>
        <v>-</v>
      </c>
      <c r="BP22" s="91" t="str">
        <f t="shared" si="20"/>
        <v>-</v>
      </c>
      <c r="BQ22" s="91" t="str">
        <f t="shared" si="20"/>
        <v>-</v>
      </c>
    </row>
    <row r="23" spans="1:69" x14ac:dyDescent="0.25">
      <c r="A23" s="16" t="s">
        <v>107</v>
      </c>
      <c r="B23" s="16" t="s">
        <v>72</v>
      </c>
      <c r="C23" s="87">
        <f t="shared" si="21"/>
        <v>1101</v>
      </c>
      <c r="D23" s="87">
        <f t="shared" si="22"/>
        <v>3156</v>
      </c>
      <c r="E23" s="87">
        <f t="shared" si="23"/>
        <v>4273</v>
      </c>
      <c r="F23" s="70">
        <f t="shared" si="24"/>
        <v>1.3539290240811153</v>
      </c>
      <c r="H23" s="4">
        <f t="shared" si="25"/>
        <v>997</v>
      </c>
      <c r="I23" s="4">
        <f t="shared" si="26"/>
        <v>1105</v>
      </c>
      <c r="J23" s="4">
        <f t="shared" si="27"/>
        <v>1297</v>
      </c>
      <c r="K23" s="75">
        <f t="shared" si="28"/>
        <v>1704</v>
      </c>
      <c r="L23" s="4">
        <f t="shared" si="29"/>
        <v>1726</v>
      </c>
      <c r="M23" s="4">
        <f t="shared" si="30"/>
        <v>2766</v>
      </c>
      <c r="N23" s="4">
        <f t="shared" si="31"/>
        <v>4038</v>
      </c>
      <c r="O23" s="4">
        <f t="shared" si="32"/>
        <v>5348</v>
      </c>
      <c r="P23" s="4">
        <f t="shared" si="33"/>
        <v>3844</v>
      </c>
      <c r="Q23" s="4">
        <f t="shared" si="34"/>
        <v>4210</v>
      </c>
      <c r="R23" s="4">
        <f t="shared" ref="R23:R28" si="36">IFERROR(INDEX(AY23:BA23,IF($B$2&gt;9,3,$B$2-6)),"-")</f>
        <v>4273</v>
      </c>
      <c r="S23" s="75" t="str">
        <f>IFERROR(INDEX(BB23:BD23,IF($B$2&gt;12,3,$B$2-9)),"-")</f>
        <v>-</v>
      </c>
      <c r="U23" s="4">
        <v>845</v>
      </c>
      <c r="V23" s="4">
        <v>883</v>
      </c>
      <c r="W23" s="4">
        <v>997</v>
      </c>
      <c r="X23" s="4">
        <v>1127</v>
      </c>
      <c r="Y23" s="4">
        <v>1061</v>
      </c>
      <c r="Z23" s="4">
        <v>1105</v>
      </c>
      <c r="AA23" s="4">
        <v>1101</v>
      </c>
      <c r="AB23" s="4">
        <v>1199</v>
      </c>
      <c r="AC23" s="4">
        <v>1297</v>
      </c>
      <c r="AD23" s="4">
        <v>1387</v>
      </c>
      <c r="AE23" s="4">
        <v>1621</v>
      </c>
      <c r="AF23" s="4">
        <v>1704</v>
      </c>
      <c r="AG23" s="4">
        <v>1716</v>
      </c>
      <c r="AH23" s="4">
        <v>1621</v>
      </c>
      <c r="AI23" s="4">
        <v>1726</v>
      </c>
      <c r="AJ23" s="4">
        <v>1792</v>
      </c>
      <c r="AK23" s="4">
        <v>2080</v>
      </c>
      <c r="AL23" s="4">
        <v>2766</v>
      </c>
      <c r="AM23" s="4">
        <v>3156</v>
      </c>
      <c r="AN23" s="4">
        <v>3577</v>
      </c>
      <c r="AO23" s="4">
        <v>4038</v>
      </c>
      <c r="AP23" s="4">
        <v>4438</v>
      </c>
      <c r="AQ23" s="4">
        <v>4775</v>
      </c>
      <c r="AR23" s="4">
        <v>5348</v>
      </c>
      <c r="AS23" s="11">
        <v>5455</v>
      </c>
      <c r="AT23" s="11">
        <v>3696</v>
      </c>
      <c r="AU23" s="11">
        <v>3844</v>
      </c>
      <c r="AV23" s="11">
        <v>3460</v>
      </c>
      <c r="AW23" s="11">
        <v>3625</v>
      </c>
      <c r="AX23" s="11">
        <v>4210</v>
      </c>
      <c r="AY23" s="11">
        <v>4273</v>
      </c>
      <c r="AZ23" s="11"/>
      <c r="BA23" s="11"/>
      <c r="BB23" s="11"/>
      <c r="BC23" s="11"/>
      <c r="BD23" s="11"/>
      <c r="BF23" s="91">
        <f t="shared" si="20"/>
        <v>3.178904428904429</v>
      </c>
      <c r="BG23" s="91">
        <f t="shared" si="20"/>
        <v>2.2800740283775447</v>
      </c>
      <c r="BH23" s="91">
        <f t="shared" si="20"/>
        <v>2.2271147161066049</v>
      </c>
      <c r="BI23" s="91">
        <f t="shared" si="20"/>
        <v>1.9308035714285714</v>
      </c>
      <c r="BJ23" s="91">
        <f t="shared" si="20"/>
        <v>1.7427884615384615</v>
      </c>
      <c r="BK23" s="91">
        <f t="shared" si="20"/>
        <v>1.522053506869125</v>
      </c>
      <c r="BL23" s="91">
        <f t="shared" si="20"/>
        <v>1.3539290240811153</v>
      </c>
      <c r="BM23" s="91">
        <f t="shared" si="20"/>
        <v>0</v>
      </c>
      <c r="BN23" s="91">
        <f t="shared" si="20"/>
        <v>0</v>
      </c>
      <c r="BO23" s="91">
        <f t="shared" si="20"/>
        <v>0</v>
      </c>
      <c r="BP23" s="91">
        <f t="shared" si="20"/>
        <v>0</v>
      </c>
      <c r="BQ23" s="91">
        <f t="shared" si="20"/>
        <v>0</v>
      </c>
    </row>
    <row r="24" spans="1:69" x14ac:dyDescent="0.25">
      <c r="A24" s="16" t="s">
        <v>108</v>
      </c>
      <c r="B24" s="16" t="s">
        <v>73</v>
      </c>
      <c r="C24" s="87">
        <f t="shared" si="21"/>
        <v>43</v>
      </c>
      <c r="D24" s="87">
        <f t="shared" si="22"/>
        <v>127</v>
      </c>
      <c r="E24" s="87">
        <f t="shared" si="23"/>
        <v>308</v>
      </c>
      <c r="F24" s="70">
        <f t="shared" si="24"/>
        <v>2.4251968503937009</v>
      </c>
      <c r="H24" s="4">
        <f t="shared" si="25"/>
        <v>65</v>
      </c>
      <c r="I24" s="4">
        <f t="shared" si="26"/>
        <v>49</v>
      </c>
      <c r="J24" s="4">
        <f t="shared" si="27"/>
        <v>39</v>
      </c>
      <c r="K24" s="75">
        <f t="shared" si="28"/>
        <v>58</v>
      </c>
      <c r="L24" s="4">
        <f t="shared" si="29"/>
        <v>87</v>
      </c>
      <c r="M24" s="4">
        <f t="shared" si="30"/>
        <v>115</v>
      </c>
      <c r="N24" s="4">
        <f t="shared" si="31"/>
        <v>178</v>
      </c>
      <c r="O24" s="4">
        <f t="shared" si="32"/>
        <v>237</v>
      </c>
      <c r="P24" s="4">
        <f t="shared" si="33"/>
        <v>287</v>
      </c>
      <c r="Q24" s="4">
        <f t="shared" si="34"/>
        <v>324</v>
      </c>
      <c r="R24" s="4">
        <f t="shared" si="36"/>
        <v>308</v>
      </c>
      <c r="S24" s="75" t="str">
        <f t="shared" si="35"/>
        <v>-</v>
      </c>
      <c r="U24" s="4">
        <v>57</v>
      </c>
      <c r="V24" s="4">
        <v>65</v>
      </c>
      <c r="W24" s="4">
        <v>65</v>
      </c>
      <c r="X24" s="4">
        <v>63</v>
      </c>
      <c r="Y24" s="4">
        <v>62</v>
      </c>
      <c r="Z24" s="4">
        <v>49</v>
      </c>
      <c r="AA24" s="4">
        <v>43</v>
      </c>
      <c r="AB24" s="4">
        <v>37</v>
      </c>
      <c r="AC24" s="4">
        <v>39</v>
      </c>
      <c r="AD24" s="4">
        <v>47</v>
      </c>
      <c r="AE24" s="4">
        <v>55</v>
      </c>
      <c r="AF24" s="4">
        <v>58</v>
      </c>
      <c r="AG24" s="4">
        <v>68</v>
      </c>
      <c r="AH24" s="4">
        <v>78</v>
      </c>
      <c r="AI24" s="4">
        <v>87</v>
      </c>
      <c r="AJ24" s="4">
        <v>110</v>
      </c>
      <c r="AK24" s="4">
        <v>114</v>
      </c>
      <c r="AL24" s="4">
        <v>115</v>
      </c>
      <c r="AM24" s="4">
        <v>127</v>
      </c>
      <c r="AN24" s="4">
        <v>147</v>
      </c>
      <c r="AO24" s="4">
        <v>178</v>
      </c>
      <c r="AP24" s="4">
        <v>194</v>
      </c>
      <c r="AQ24" s="4">
        <v>206</v>
      </c>
      <c r="AR24" s="4">
        <v>237</v>
      </c>
      <c r="AS24" s="11">
        <v>253</v>
      </c>
      <c r="AT24" s="11">
        <v>272</v>
      </c>
      <c r="AU24" s="11">
        <v>287</v>
      </c>
      <c r="AV24" s="11">
        <v>295</v>
      </c>
      <c r="AW24" s="11">
        <v>313</v>
      </c>
      <c r="AX24" s="11">
        <v>324</v>
      </c>
      <c r="AY24" s="11">
        <v>308</v>
      </c>
      <c r="AZ24" s="11"/>
      <c r="BA24" s="11"/>
      <c r="BB24" s="11"/>
      <c r="BC24" s="11"/>
      <c r="BD24" s="11"/>
      <c r="BF24" s="91">
        <f t="shared" si="20"/>
        <v>3.7205882352941178</v>
      </c>
      <c r="BG24" s="91">
        <f t="shared" si="20"/>
        <v>3.4871794871794872</v>
      </c>
      <c r="BH24" s="91">
        <f t="shared" si="20"/>
        <v>3.2988505747126435</v>
      </c>
      <c r="BI24" s="91">
        <f t="shared" si="20"/>
        <v>2.6818181818181817</v>
      </c>
      <c r="BJ24" s="91">
        <f t="shared" si="20"/>
        <v>2.7456140350877192</v>
      </c>
      <c r="BK24" s="91">
        <f t="shared" si="20"/>
        <v>2.8173913043478263</v>
      </c>
      <c r="BL24" s="91">
        <f t="shared" si="20"/>
        <v>2.4251968503937009</v>
      </c>
      <c r="BM24" s="91">
        <f t="shared" si="20"/>
        <v>0</v>
      </c>
      <c r="BN24" s="91">
        <f t="shared" si="20"/>
        <v>0</v>
      </c>
      <c r="BO24" s="91">
        <f t="shared" si="20"/>
        <v>0</v>
      </c>
      <c r="BP24" s="91">
        <f t="shared" si="20"/>
        <v>0</v>
      </c>
      <c r="BQ24" s="91">
        <f t="shared" si="20"/>
        <v>0</v>
      </c>
    </row>
    <row r="25" spans="1:69" x14ac:dyDescent="0.25">
      <c r="A25" s="16" t="s">
        <v>109</v>
      </c>
      <c r="B25" s="16" t="s">
        <v>74</v>
      </c>
      <c r="C25" s="87">
        <f t="shared" si="21"/>
        <v>213</v>
      </c>
      <c r="D25" s="87">
        <f t="shared" si="22"/>
        <v>444</v>
      </c>
      <c r="E25" s="87">
        <f t="shared" si="23"/>
        <v>541</v>
      </c>
      <c r="F25" s="70">
        <f t="shared" si="24"/>
        <v>1.2184684684684686</v>
      </c>
      <c r="H25" s="4">
        <f t="shared" si="25"/>
        <v>175</v>
      </c>
      <c r="I25" s="4">
        <f t="shared" si="26"/>
        <v>208</v>
      </c>
      <c r="J25" s="4">
        <f t="shared" si="27"/>
        <v>253</v>
      </c>
      <c r="K25" s="75">
        <f t="shared" si="28"/>
        <v>288</v>
      </c>
      <c r="L25" s="4">
        <f t="shared" si="29"/>
        <v>293</v>
      </c>
      <c r="M25" s="4">
        <f t="shared" si="30"/>
        <v>428</v>
      </c>
      <c r="N25" s="4">
        <f t="shared" si="31"/>
        <v>568</v>
      </c>
      <c r="O25" s="4">
        <f t="shared" si="32"/>
        <v>738</v>
      </c>
      <c r="P25" s="4">
        <f t="shared" si="33"/>
        <v>729</v>
      </c>
      <c r="Q25" s="4">
        <f t="shared" si="34"/>
        <v>634</v>
      </c>
      <c r="R25" s="4">
        <f t="shared" si="36"/>
        <v>541</v>
      </c>
      <c r="S25" s="75" t="str">
        <f t="shared" si="35"/>
        <v>-</v>
      </c>
      <c r="U25" s="4">
        <v>157</v>
      </c>
      <c r="V25" s="4">
        <v>169</v>
      </c>
      <c r="W25" s="4">
        <v>175</v>
      </c>
      <c r="X25" s="4">
        <v>202</v>
      </c>
      <c r="Y25" s="4">
        <v>214</v>
      </c>
      <c r="Z25" s="4">
        <v>208</v>
      </c>
      <c r="AA25" s="4">
        <v>213</v>
      </c>
      <c r="AB25" s="4">
        <v>211</v>
      </c>
      <c r="AC25" s="4">
        <v>253</v>
      </c>
      <c r="AD25" s="4">
        <v>272</v>
      </c>
      <c r="AE25" s="4">
        <v>289</v>
      </c>
      <c r="AF25" s="4">
        <v>288</v>
      </c>
      <c r="AG25" s="4">
        <v>290</v>
      </c>
      <c r="AH25" s="4">
        <v>284</v>
      </c>
      <c r="AI25" s="4">
        <v>293</v>
      </c>
      <c r="AJ25" s="4">
        <v>311</v>
      </c>
      <c r="AK25" s="4">
        <v>348</v>
      </c>
      <c r="AL25" s="4">
        <v>428</v>
      </c>
      <c r="AM25" s="4">
        <v>444</v>
      </c>
      <c r="AN25" s="4">
        <v>494</v>
      </c>
      <c r="AO25" s="4">
        <v>568</v>
      </c>
      <c r="AP25" s="4">
        <v>640</v>
      </c>
      <c r="AQ25" s="4">
        <v>688</v>
      </c>
      <c r="AR25" s="4">
        <v>738</v>
      </c>
      <c r="AS25" s="11">
        <v>722</v>
      </c>
      <c r="AT25" s="11">
        <v>749</v>
      </c>
      <c r="AU25" s="11">
        <v>729</v>
      </c>
      <c r="AV25" s="11">
        <v>602</v>
      </c>
      <c r="AW25" s="11">
        <v>630</v>
      </c>
      <c r="AX25" s="11">
        <v>634</v>
      </c>
      <c r="AY25" s="11">
        <v>541</v>
      </c>
      <c r="AZ25" s="11"/>
      <c r="BA25" s="11"/>
      <c r="BB25" s="11"/>
      <c r="BC25" s="11"/>
      <c r="BD25" s="11"/>
      <c r="BF25" s="91">
        <f t="shared" si="20"/>
        <v>2.489655172413793</v>
      </c>
      <c r="BG25" s="91">
        <f t="shared" si="20"/>
        <v>2.637323943661972</v>
      </c>
      <c r="BH25" s="91">
        <f t="shared" si="20"/>
        <v>2.4880546075085324</v>
      </c>
      <c r="BI25" s="91">
        <f t="shared" si="20"/>
        <v>1.9356913183279743</v>
      </c>
      <c r="BJ25" s="91">
        <f t="shared" si="20"/>
        <v>1.8103448275862069</v>
      </c>
      <c r="BK25" s="91">
        <f t="shared" si="20"/>
        <v>1.4813084112149533</v>
      </c>
      <c r="BL25" s="91">
        <f t="shared" si="20"/>
        <v>1.2184684684684686</v>
      </c>
      <c r="BM25" s="91">
        <f t="shared" si="20"/>
        <v>0</v>
      </c>
      <c r="BN25" s="91">
        <f t="shared" si="20"/>
        <v>0</v>
      </c>
      <c r="BO25" s="91">
        <f t="shared" si="20"/>
        <v>0</v>
      </c>
      <c r="BP25" s="91">
        <f t="shared" si="20"/>
        <v>0</v>
      </c>
      <c r="BQ25" s="91">
        <f t="shared" si="20"/>
        <v>0</v>
      </c>
    </row>
    <row r="26" spans="1:69" x14ac:dyDescent="0.25">
      <c r="A26" s="16" t="s">
        <v>110</v>
      </c>
      <c r="B26" s="16" t="s">
        <v>75</v>
      </c>
      <c r="C26" s="87">
        <f t="shared" si="21"/>
        <v>82</v>
      </c>
      <c r="D26" s="87">
        <f t="shared" si="22"/>
        <v>156</v>
      </c>
      <c r="E26" s="87">
        <f t="shared" si="23"/>
        <v>216</v>
      </c>
      <c r="F26" s="70">
        <f t="shared" si="24"/>
        <v>1.3846153846153846</v>
      </c>
      <c r="H26" s="4">
        <f t="shared" si="25"/>
        <v>60</v>
      </c>
      <c r="I26" s="4">
        <f t="shared" si="26"/>
        <v>81</v>
      </c>
      <c r="J26" s="4">
        <f t="shared" si="27"/>
        <v>94</v>
      </c>
      <c r="K26" s="75">
        <f t="shared" si="28"/>
        <v>93</v>
      </c>
      <c r="L26" s="4">
        <f t="shared" si="29"/>
        <v>99</v>
      </c>
      <c r="M26" s="4">
        <f t="shared" si="30"/>
        <v>148</v>
      </c>
      <c r="N26" s="4">
        <f t="shared" si="31"/>
        <v>197</v>
      </c>
      <c r="O26" s="4">
        <f t="shared" si="32"/>
        <v>251</v>
      </c>
      <c r="P26" s="4">
        <f t="shared" si="33"/>
        <v>249</v>
      </c>
      <c r="Q26" s="4">
        <f t="shared" si="34"/>
        <v>225</v>
      </c>
      <c r="R26" s="4">
        <f t="shared" si="36"/>
        <v>216</v>
      </c>
      <c r="S26" s="75" t="str">
        <f t="shared" si="35"/>
        <v>-</v>
      </c>
      <c r="U26" s="4">
        <v>52</v>
      </c>
      <c r="V26" s="4">
        <v>54</v>
      </c>
      <c r="W26" s="4">
        <v>60</v>
      </c>
      <c r="X26" s="4">
        <v>70</v>
      </c>
      <c r="Y26" s="4">
        <v>80</v>
      </c>
      <c r="Z26" s="4">
        <v>81</v>
      </c>
      <c r="AA26" s="4">
        <v>82</v>
      </c>
      <c r="AB26" s="4">
        <v>80</v>
      </c>
      <c r="AC26" s="4">
        <v>94</v>
      </c>
      <c r="AD26" s="4">
        <v>97</v>
      </c>
      <c r="AE26" s="4">
        <v>95</v>
      </c>
      <c r="AF26" s="4">
        <v>93</v>
      </c>
      <c r="AG26" s="4">
        <v>94</v>
      </c>
      <c r="AH26" s="4">
        <v>96</v>
      </c>
      <c r="AI26" s="4">
        <v>99</v>
      </c>
      <c r="AJ26" s="4">
        <v>114</v>
      </c>
      <c r="AK26" s="4">
        <v>131</v>
      </c>
      <c r="AL26" s="4">
        <v>148</v>
      </c>
      <c r="AM26" s="4">
        <v>156</v>
      </c>
      <c r="AN26" s="4">
        <v>172</v>
      </c>
      <c r="AO26" s="4">
        <v>197</v>
      </c>
      <c r="AP26" s="4">
        <v>210</v>
      </c>
      <c r="AQ26" s="4">
        <v>231</v>
      </c>
      <c r="AR26" s="4">
        <v>251</v>
      </c>
      <c r="AS26" s="11">
        <v>255</v>
      </c>
      <c r="AT26" s="11">
        <v>259</v>
      </c>
      <c r="AU26" s="11">
        <v>249</v>
      </c>
      <c r="AV26" s="11">
        <v>238</v>
      </c>
      <c r="AW26" s="11">
        <v>241</v>
      </c>
      <c r="AX26" s="11">
        <v>225</v>
      </c>
      <c r="AY26" s="11">
        <v>216</v>
      </c>
      <c r="AZ26" s="11"/>
      <c r="BA26" s="11"/>
      <c r="BB26" s="11"/>
      <c r="BC26" s="11"/>
      <c r="BD26" s="11"/>
      <c r="BF26" s="91">
        <f t="shared" si="20"/>
        <v>2.7127659574468086</v>
      </c>
      <c r="BG26" s="91">
        <f t="shared" si="20"/>
        <v>2.6979166666666665</v>
      </c>
      <c r="BH26" s="91">
        <f t="shared" si="20"/>
        <v>2.5151515151515151</v>
      </c>
      <c r="BI26" s="91">
        <f t="shared" si="20"/>
        <v>2.0877192982456139</v>
      </c>
      <c r="BJ26" s="91">
        <f t="shared" si="20"/>
        <v>1.8396946564885497</v>
      </c>
      <c r="BK26" s="91">
        <f t="shared" si="20"/>
        <v>1.5202702702702702</v>
      </c>
      <c r="BL26" s="91">
        <f t="shared" si="20"/>
        <v>1.3846153846153846</v>
      </c>
      <c r="BM26" s="91">
        <f t="shared" si="20"/>
        <v>0</v>
      </c>
      <c r="BN26" s="91">
        <f t="shared" si="20"/>
        <v>0</v>
      </c>
      <c r="BO26" s="91">
        <f t="shared" si="20"/>
        <v>0</v>
      </c>
      <c r="BP26" s="91">
        <f t="shared" si="20"/>
        <v>0</v>
      </c>
      <c r="BQ26" s="91">
        <f t="shared" si="20"/>
        <v>0</v>
      </c>
    </row>
    <row r="27" spans="1:69" x14ac:dyDescent="0.25">
      <c r="A27" s="16" t="s">
        <v>111</v>
      </c>
      <c r="B27" s="16" t="s">
        <v>76</v>
      </c>
      <c r="C27" s="87">
        <f t="shared" si="21"/>
        <v>29</v>
      </c>
      <c r="D27" s="87">
        <f t="shared" si="22"/>
        <v>39</v>
      </c>
      <c r="E27" s="87">
        <f t="shared" si="23"/>
        <v>74</v>
      </c>
      <c r="F27" s="70">
        <f t="shared" si="24"/>
        <v>1.8974358974358974</v>
      </c>
      <c r="H27" s="4">
        <f t="shared" si="25"/>
        <v>27</v>
      </c>
      <c r="I27" s="4">
        <f t="shared" si="26"/>
        <v>29</v>
      </c>
      <c r="J27" s="4">
        <f t="shared" si="27"/>
        <v>28</v>
      </c>
      <c r="K27" s="75">
        <f t="shared" si="28"/>
        <v>28</v>
      </c>
      <c r="L27" s="4">
        <f t="shared" si="29"/>
        <v>29</v>
      </c>
      <c r="M27" s="4">
        <f t="shared" si="30"/>
        <v>36</v>
      </c>
      <c r="N27" s="4">
        <f t="shared" si="31"/>
        <v>57</v>
      </c>
      <c r="O27" s="4">
        <f t="shared" si="32"/>
        <v>73</v>
      </c>
      <c r="P27" s="4">
        <f t="shared" si="33"/>
        <v>82</v>
      </c>
      <c r="Q27" s="4">
        <f t="shared" si="34"/>
        <v>80</v>
      </c>
      <c r="R27" s="4">
        <f t="shared" si="36"/>
        <v>74</v>
      </c>
      <c r="S27" s="75" t="str">
        <f t="shared" si="35"/>
        <v>-</v>
      </c>
      <c r="U27" s="4">
        <v>24</v>
      </c>
      <c r="V27" s="4">
        <v>24</v>
      </c>
      <c r="W27" s="4">
        <v>27</v>
      </c>
      <c r="X27" s="4">
        <v>31</v>
      </c>
      <c r="Y27" s="4">
        <v>30</v>
      </c>
      <c r="Z27" s="4">
        <v>29</v>
      </c>
      <c r="AA27" s="4">
        <v>29</v>
      </c>
      <c r="AB27" s="4">
        <v>26</v>
      </c>
      <c r="AC27" s="4">
        <v>28</v>
      </c>
      <c r="AD27" s="4">
        <v>29</v>
      </c>
      <c r="AE27" s="4">
        <v>28</v>
      </c>
      <c r="AF27" s="4">
        <v>28</v>
      </c>
      <c r="AG27" s="4">
        <v>30</v>
      </c>
      <c r="AH27" s="4">
        <v>29</v>
      </c>
      <c r="AI27" s="4">
        <v>29</v>
      </c>
      <c r="AJ27" s="4">
        <v>31</v>
      </c>
      <c r="AK27" s="4">
        <v>33</v>
      </c>
      <c r="AL27" s="4">
        <v>36</v>
      </c>
      <c r="AM27" s="4">
        <v>39</v>
      </c>
      <c r="AN27" s="4">
        <v>42</v>
      </c>
      <c r="AO27" s="4">
        <v>57</v>
      </c>
      <c r="AP27" s="4">
        <v>67</v>
      </c>
      <c r="AQ27" s="4">
        <v>70</v>
      </c>
      <c r="AR27" s="4">
        <v>73</v>
      </c>
      <c r="AS27" s="11">
        <v>74</v>
      </c>
      <c r="AT27" s="11">
        <v>83</v>
      </c>
      <c r="AU27" s="11">
        <v>82</v>
      </c>
      <c r="AV27" s="11">
        <v>82</v>
      </c>
      <c r="AW27" s="11">
        <v>81</v>
      </c>
      <c r="AX27" s="11">
        <v>80</v>
      </c>
      <c r="AY27" s="11">
        <v>74</v>
      </c>
      <c r="AZ27" s="11"/>
      <c r="BA27" s="11"/>
      <c r="BB27" s="11"/>
      <c r="BC27" s="11"/>
      <c r="BD27" s="11"/>
      <c r="BF27" s="91">
        <f t="shared" si="20"/>
        <v>2.4666666666666668</v>
      </c>
      <c r="BG27" s="91">
        <f t="shared" si="20"/>
        <v>2.8620689655172415</v>
      </c>
      <c r="BH27" s="91">
        <f t="shared" si="20"/>
        <v>2.8275862068965516</v>
      </c>
      <c r="BI27" s="91">
        <f t="shared" si="20"/>
        <v>2.6451612903225805</v>
      </c>
      <c r="BJ27" s="91">
        <f t="shared" si="20"/>
        <v>2.4545454545454546</v>
      </c>
      <c r="BK27" s="91">
        <f t="shared" si="20"/>
        <v>2.2222222222222223</v>
      </c>
      <c r="BL27" s="91">
        <f t="shared" si="20"/>
        <v>1.8974358974358974</v>
      </c>
      <c r="BM27" s="91">
        <f t="shared" si="20"/>
        <v>0</v>
      </c>
      <c r="BN27" s="91">
        <f t="shared" si="20"/>
        <v>0</v>
      </c>
      <c r="BO27" s="91">
        <f t="shared" si="20"/>
        <v>0</v>
      </c>
      <c r="BP27" s="91">
        <f t="shared" si="20"/>
        <v>0</v>
      </c>
      <c r="BQ27" s="91">
        <f t="shared" si="20"/>
        <v>0</v>
      </c>
    </row>
    <row r="28" spans="1:69" x14ac:dyDescent="0.25">
      <c r="A28" s="16" t="s">
        <v>112</v>
      </c>
      <c r="B28" s="16" t="s">
        <v>77</v>
      </c>
      <c r="C28" s="87">
        <f t="shared" si="21"/>
        <v>17</v>
      </c>
      <c r="D28" s="87">
        <f t="shared" si="22"/>
        <v>35</v>
      </c>
      <c r="E28" s="87">
        <f t="shared" si="23"/>
        <v>41</v>
      </c>
      <c r="F28" s="70">
        <f>IFERROR(E28/D28,"")</f>
        <v>1.1714285714285715</v>
      </c>
      <c r="H28" s="4">
        <f t="shared" si="25"/>
        <v>8</v>
      </c>
      <c r="I28" s="4">
        <f t="shared" si="26"/>
        <v>13</v>
      </c>
      <c r="J28" s="4">
        <f t="shared" si="27"/>
        <v>21</v>
      </c>
      <c r="K28" s="75">
        <f t="shared" si="28"/>
        <v>21</v>
      </c>
      <c r="L28" s="4">
        <f t="shared" si="29"/>
        <v>25</v>
      </c>
      <c r="M28" s="4">
        <f t="shared" si="30"/>
        <v>33</v>
      </c>
      <c r="N28" s="4">
        <f t="shared" si="31"/>
        <v>44</v>
      </c>
      <c r="O28" s="4">
        <f t="shared" si="32"/>
        <v>54</v>
      </c>
      <c r="P28" s="4">
        <f t="shared" si="33"/>
        <v>52</v>
      </c>
      <c r="Q28" s="4">
        <f t="shared" si="34"/>
        <v>51</v>
      </c>
      <c r="R28" s="4">
        <f t="shared" si="36"/>
        <v>41</v>
      </c>
      <c r="S28" s="75" t="str">
        <f t="shared" si="35"/>
        <v>-</v>
      </c>
      <c r="U28" s="4">
        <v>7</v>
      </c>
      <c r="V28" s="4">
        <v>8</v>
      </c>
      <c r="W28" s="4">
        <v>8</v>
      </c>
      <c r="X28" s="4">
        <v>10</v>
      </c>
      <c r="Y28" s="4">
        <v>12</v>
      </c>
      <c r="Z28" s="4">
        <v>13</v>
      </c>
      <c r="AA28" s="4">
        <v>17</v>
      </c>
      <c r="AB28" s="4">
        <v>19</v>
      </c>
      <c r="AC28" s="4">
        <v>21</v>
      </c>
      <c r="AD28" s="4">
        <v>20</v>
      </c>
      <c r="AE28" s="4">
        <v>20</v>
      </c>
      <c r="AF28" s="4">
        <v>21</v>
      </c>
      <c r="AG28" s="4">
        <v>21</v>
      </c>
      <c r="AH28" s="4">
        <v>22</v>
      </c>
      <c r="AI28" s="4">
        <v>25</v>
      </c>
      <c r="AJ28" s="4">
        <v>27</v>
      </c>
      <c r="AK28" s="4">
        <v>27</v>
      </c>
      <c r="AL28" s="4">
        <v>33</v>
      </c>
      <c r="AM28" s="4">
        <v>35</v>
      </c>
      <c r="AN28" s="4">
        <v>38</v>
      </c>
      <c r="AO28" s="4">
        <v>44</v>
      </c>
      <c r="AP28" s="4">
        <v>47</v>
      </c>
      <c r="AQ28" s="4">
        <v>50</v>
      </c>
      <c r="AR28" s="4">
        <v>54</v>
      </c>
      <c r="AS28" s="11">
        <v>51</v>
      </c>
      <c r="AT28" s="11">
        <v>53</v>
      </c>
      <c r="AU28" s="11">
        <v>52</v>
      </c>
      <c r="AV28" s="11">
        <v>53</v>
      </c>
      <c r="AW28" s="11">
        <v>54</v>
      </c>
      <c r="AX28" s="11">
        <v>51</v>
      </c>
      <c r="AY28" s="11">
        <v>41</v>
      </c>
      <c r="AZ28" s="11"/>
      <c r="BA28" s="11"/>
      <c r="BB28" s="11"/>
      <c r="BC28" s="11"/>
      <c r="BD28" s="11"/>
      <c r="BF28" s="91">
        <f t="shared" si="20"/>
        <v>2.4285714285714284</v>
      </c>
      <c r="BG28" s="91">
        <f t="shared" si="20"/>
        <v>2.4090909090909092</v>
      </c>
      <c r="BH28" s="91">
        <f t="shared" si="20"/>
        <v>2.08</v>
      </c>
      <c r="BI28" s="91">
        <f t="shared" si="20"/>
        <v>1.962962962962963</v>
      </c>
      <c r="BJ28" s="91">
        <f t="shared" si="20"/>
        <v>2</v>
      </c>
      <c r="BK28" s="91">
        <f t="shared" si="20"/>
        <v>1.5454545454545454</v>
      </c>
      <c r="BL28" s="91">
        <f t="shared" si="20"/>
        <v>1.1714285714285715</v>
      </c>
      <c r="BM28" s="91">
        <f t="shared" si="20"/>
        <v>0</v>
      </c>
      <c r="BN28" s="91">
        <f t="shared" si="20"/>
        <v>0</v>
      </c>
      <c r="BO28" s="91">
        <f t="shared" si="20"/>
        <v>0</v>
      </c>
      <c r="BP28" s="91">
        <f t="shared" si="20"/>
        <v>0</v>
      </c>
      <c r="BQ28" s="91">
        <f t="shared" si="20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7">
        <f>SUM(U31              : INDEX(U31:AF31,$B$2))</f>
        <v>1650</v>
      </c>
      <c r="D31" s="77">
        <f>SUM(AG31          : INDEX(AG31:AR31,$B$2))</f>
        <v>3184</v>
      </c>
      <c r="E31" s="77">
        <f>SUM(AS31           : INDEX(AS31:BD31,$B$2))</f>
        <v>5274</v>
      </c>
      <c r="F31" s="73">
        <f>IFERROR(E31/D31,"-")</f>
        <v>1.6564070351758795</v>
      </c>
      <c r="H31" s="4">
        <f>SUM(U31:W31)</f>
        <v>595</v>
      </c>
      <c r="I31" s="4">
        <f>SUM(X31:Z31)</f>
        <v>779</v>
      </c>
      <c r="J31" s="4">
        <f>SUM(AA31:AC31)</f>
        <v>891</v>
      </c>
      <c r="K31" s="4">
        <f>SUM(AD31:AF31)</f>
        <v>1127</v>
      </c>
      <c r="L31" s="4">
        <f>SUM(AG31:AI31)</f>
        <v>627</v>
      </c>
      <c r="M31" s="4">
        <f>SUM(AJ31:AL31)</f>
        <v>1874</v>
      </c>
      <c r="N31" s="4">
        <f>SUM(AM31:AO31)</f>
        <v>2450</v>
      </c>
      <c r="O31" s="4">
        <f>SUM(AP31:AR31)</f>
        <v>2949</v>
      </c>
      <c r="P31" s="4">
        <f>SUM(AS31:AU31)</f>
        <v>1852</v>
      </c>
      <c r="Q31" s="4">
        <f>SUM(AV31:AX31)</f>
        <v>2596</v>
      </c>
      <c r="R31" s="4">
        <f>SUM(AY31:BA31)</f>
        <v>826</v>
      </c>
      <c r="S31" s="4">
        <f>SUM(BB31:BD31)</f>
        <v>0</v>
      </c>
      <c r="T31" s="1"/>
      <c r="U31" s="4">
        <v>222</v>
      </c>
      <c r="V31" s="4">
        <v>143</v>
      </c>
      <c r="W31" s="4">
        <v>230</v>
      </c>
      <c r="X31" s="4">
        <v>283</v>
      </c>
      <c r="Y31" s="4">
        <v>250</v>
      </c>
      <c r="Z31" s="4">
        <v>246</v>
      </c>
      <c r="AA31" s="4">
        <v>276</v>
      </c>
      <c r="AB31" s="4">
        <v>263</v>
      </c>
      <c r="AC31" s="4">
        <v>352</v>
      </c>
      <c r="AD31" s="4">
        <v>280</v>
      </c>
      <c r="AE31" s="4">
        <v>499</v>
      </c>
      <c r="AF31" s="4">
        <v>348</v>
      </c>
      <c r="AG31" s="4">
        <v>134</v>
      </c>
      <c r="AH31" s="4">
        <v>123</v>
      </c>
      <c r="AI31" s="4">
        <v>370</v>
      </c>
      <c r="AJ31" s="4">
        <v>346</v>
      </c>
      <c r="AK31" s="4">
        <v>538</v>
      </c>
      <c r="AL31" s="4">
        <v>990</v>
      </c>
      <c r="AM31" s="4">
        <v>683</v>
      </c>
      <c r="AN31" s="4">
        <v>822</v>
      </c>
      <c r="AO31" s="4">
        <v>945</v>
      </c>
      <c r="AP31" s="4">
        <v>883</v>
      </c>
      <c r="AQ31" s="4">
        <v>942</v>
      </c>
      <c r="AR31" s="4">
        <v>1124</v>
      </c>
      <c r="AS31" s="49">
        <v>320</v>
      </c>
      <c r="AT31" s="49">
        <v>671</v>
      </c>
      <c r="AU31" s="49">
        <v>861</v>
      </c>
      <c r="AV31" s="49">
        <v>668</v>
      </c>
      <c r="AW31" s="49">
        <v>601</v>
      </c>
      <c r="AX31" s="49">
        <v>1327</v>
      </c>
      <c r="AY31" s="49">
        <v>826</v>
      </c>
      <c r="AZ31" s="49"/>
      <c r="BA31" s="49"/>
      <c r="BB31" s="49"/>
      <c r="BC31" s="49"/>
      <c r="BD31" s="49"/>
      <c r="BF31" s="91">
        <f t="shared" ref="BF31:BL38" si="37">IFERROR(AS31/AG31,"-")</f>
        <v>2.3880597014925371</v>
      </c>
      <c r="BG31" s="91">
        <f t="shared" si="37"/>
        <v>5.4552845528455283</v>
      </c>
      <c r="BH31" s="91">
        <f t="shared" si="37"/>
        <v>2.327027027027027</v>
      </c>
      <c r="BI31" s="91">
        <f t="shared" si="37"/>
        <v>1.9306358381502891</v>
      </c>
      <c r="BJ31" s="91">
        <f t="shared" si="37"/>
        <v>1.1171003717472119</v>
      </c>
      <c r="BK31" s="91">
        <f t="shared" si="37"/>
        <v>1.3404040404040405</v>
      </c>
      <c r="BL31" s="91">
        <f>IFERROR(AY31/AM31,"-")</f>
        <v>1.2093704245973647</v>
      </c>
      <c r="BM31" s="91">
        <f t="shared" ref="BM31:BQ38" si="38">IFERROR(AZ31/AN31,"-")</f>
        <v>0</v>
      </c>
      <c r="BN31" s="91">
        <f t="shared" si="38"/>
        <v>0</v>
      </c>
      <c r="BO31" s="91">
        <f t="shared" si="38"/>
        <v>0</v>
      </c>
      <c r="BP31" s="91">
        <f t="shared" si="38"/>
        <v>0</v>
      </c>
      <c r="BQ31" s="91">
        <f t="shared" si="38"/>
        <v>0</v>
      </c>
    </row>
    <row r="32" spans="1:69" x14ac:dyDescent="0.25">
      <c r="A32" s="16" t="s">
        <v>114</v>
      </c>
      <c r="B32" s="16" t="s">
        <v>36</v>
      </c>
      <c r="C32" s="77">
        <f>SUM(U32          : INDEX(U32:AF32,$B$2))</f>
        <v>1403</v>
      </c>
      <c r="D32" s="77">
        <f>SUM(AG32           : INDEX(AG32:AR32,$B$2))</f>
        <v>2772</v>
      </c>
      <c r="E32" s="77">
        <f>SUM(AS32           : INDEX(AS32:BD32,$B$2))</f>
        <v>4985</v>
      </c>
      <c r="F32" s="73">
        <f t="shared" ref="F32:F38" si="39">IFERROR(E32/D32,"-")</f>
        <v>1.7983405483405484</v>
      </c>
      <c r="H32" s="4">
        <f t="shared" ref="H32:H38" si="40">SUM(U32:W32)</f>
        <v>508</v>
      </c>
      <c r="I32" s="4">
        <f t="shared" ref="I32:I38" si="41">SUM(X32:Z32)</f>
        <v>655</v>
      </c>
      <c r="J32" s="4">
        <f t="shared" ref="J32:J38" si="42">SUM(AA32:AC32)</f>
        <v>749</v>
      </c>
      <c r="K32" s="4">
        <f t="shared" ref="K32:K37" si="43">SUM(AD32:AF32)</f>
        <v>1012</v>
      </c>
      <c r="L32" s="4">
        <f t="shared" ref="L32:L38" si="44">SUM(AG32:AI32)</f>
        <v>580</v>
      </c>
      <c r="M32" s="4">
        <f t="shared" ref="M32:M38" si="45">SUM(AJ32:AL32)</f>
        <v>1590</v>
      </c>
      <c r="N32" s="4">
        <f t="shared" ref="N32:N38" si="46">SUM(AM32:AO32)</f>
        <v>2134</v>
      </c>
      <c r="O32" s="4">
        <f t="shared" ref="O32:O38" si="47">SUM(AP32:AR32)</f>
        <v>2564</v>
      </c>
      <c r="P32" s="4">
        <f t="shared" ref="P32:P38" si="48">SUM(AS32:AU32)</f>
        <v>1701</v>
      </c>
      <c r="Q32" s="4">
        <f t="shared" ref="Q32:Q38" si="49">SUM(AV32:AX32)</f>
        <v>2490</v>
      </c>
      <c r="R32" s="4">
        <f t="shared" ref="R32:R38" si="50">SUM(AY32:BA32)</f>
        <v>794</v>
      </c>
      <c r="S32" s="4">
        <f t="shared" ref="S32:S38" si="51">SUM(BB32:BD32)</f>
        <v>0</v>
      </c>
      <c r="T32" s="1"/>
      <c r="U32" s="4">
        <v>175</v>
      </c>
      <c r="V32" s="4">
        <v>125</v>
      </c>
      <c r="W32" s="4">
        <v>208</v>
      </c>
      <c r="X32" s="4">
        <v>233</v>
      </c>
      <c r="Y32" s="4">
        <v>216</v>
      </c>
      <c r="Z32" s="4">
        <v>206</v>
      </c>
      <c r="AA32" s="4">
        <v>240</v>
      </c>
      <c r="AB32" s="4">
        <v>224</v>
      </c>
      <c r="AC32" s="4">
        <v>285</v>
      </c>
      <c r="AD32" s="4">
        <v>246</v>
      </c>
      <c r="AE32" s="4">
        <v>450</v>
      </c>
      <c r="AF32" s="4">
        <v>316</v>
      </c>
      <c r="AG32" s="4">
        <v>126</v>
      </c>
      <c r="AH32" s="4">
        <v>116</v>
      </c>
      <c r="AI32" s="4">
        <v>338</v>
      </c>
      <c r="AJ32" s="4">
        <v>288</v>
      </c>
      <c r="AK32" s="4">
        <v>448</v>
      </c>
      <c r="AL32" s="4">
        <v>854</v>
      </c>
      <c r="AM32" s="4">
        <v>602</v>
      </c>
      <c r="AN32" s="4">
        <v>738</v>
      </c>
      <c r="AO32" s="4">
        <v>794</v>
      </c>
      <c r="AP32" s="4">
        <v>761</v>
      </c>
      <c r="AQ32" s="4">
        <v>793</v>
      </c>
      <c r="AR32" s="4">
        <v>1010</v>
      </c>
      <c r="AS32" s="49">
        <v>281</v>
      </c>
      <c r="AT32" s="49">
        <v>597</v>
      </c>
      <c r="AU32" s="49">
        <v>823</v>
      </c>
      <c r="AV32" s="49">
        <v>633</v>
      </c>
      <c r="AW32" s="49">
        <v>565</v>
      </c>
      <c r="AX32" s="49">
        <v>1292</v>
      </c>
      <c r="AY32" s="49">
        <v>794</v>
      </c>
      <c r="AZ32" s="49"/>
      <c r="BA32" s="49"/>
      <c r="BB32" s="49"/>
      <c r="BC32" s="49"/>
      <c r="BD32" s="49"/>
      <c r="BF32" s="91">
        <f t="shared" si="37"/>
        <v>2.2301587301587302</v>
      </c>
      <c r="BG32" s="91">
        <f t="shared" si="37"/>
        <v>5.1465517241379306</v>
      </c>
      <c r="BH32" s="91">
        <f t="shared" si="37"/>
        <v>2.4349112426035502</v>
      </c>
      <c r="BI32" s="91">
        <f t="shared" si="37"/>
        <v>2.1979166666666665</v>
      </c>
      <c r="BJ32" s="91">
        <f t="shared" si="37"/>
        <v>1.2611607142857142</v>
      </c>
      <c r="BK32" s="91">
        <f t="shared" si="37"/>
        <v>1.5128805620608898</v>
      </c>
      <c r="BL32" s="91">
        <f t="shared" si="37"/>
        <v>1.3189368770764121</v>
      </c>
      <c r="BM32" s="91">
        <f t="shared" si="38"/>
        <v>0</v>
      </c>
      <c r="BN32" s="91">
        <f t="shared" si="38"/>
        <v>0</v>
      </c>
      <c r="BO32" s="91">
        <f t="shared" si="38"/>
        <v>0</v>
      </c>
      <c r="BP32" s="91">
        <f t="shared" si="38"/>
        <v>0</v>
      </c>
      <c r="BQ32" s="91">
        <f t="shared" si="38"/>
        <v>0</v>
      </c>
    </row>
    <row r="33" spans="1:69" x14ac:dyDescent="0.25">
      <c r="A33" s="16" t="s">
        <v>249</v>
      </c>
      <c r="B33" s="16" t="s">
        <v>79</v>
      </c>
      <c r="C33" s="77">
        <f>SUM(U33          : INDEX(U33:AF33,$B$2))</f>
        <v>259</v>
      </c>
      <c r="D33" s="77">
        <f>SUM(AG33          : INDEX(AG33:AR33,$B$2))</f>
        <v>412</v>
      </c>
      <c r="E33" s="77">
        <f>SUM(AS33           : INDEX(AS33:BD33,$B$2))</f>
        <v>289</v>
      </c>
      <c r="F33" s="73">
        <f t="shared" si="39"/>
        <v>0.70145631067961167</v>
      </c>
      <c r="H33" s="4">
        <f t="shared" si="40"/>
        <v>93</v>
      </c>
      <c r="I33" s="4">
        <f t="shared" si="41"/>
        <v>129</v>
      </c>
      <c r="J33" s="4">
        <f t="shared" si="42"/>
        <v>143</v>
      </c>
      <c r="K33" s="4">
        <f t="shared" si="43"/>
        <v>114</v>
      </c>
      <c r="L33" s="4">
        <f t="shared" si="44"/>
        <v>47</v>
      </c>
      <c r="M33" s="4">
        <f t="shared" si="45"/>
        <v>284</v>
      </c>
      <c r="N33" s="4">
        <f t="shared" si="46"/>
        <v>316</v>
      </c>
      <c r="O33" s="4">
        <f t="shared" si="47"/>
        <v>385</v>
      </c>
      <c r="P33" s="4">
        <f t="shared" si="48"/>
        <v>151</v>
      </c>
      <c r="Q33" s="4">
        <f t="shared" si="49"/>
        <v>106</v>
      </c>
      <c r="R33" s="4">
        <f t="shared" si="50"/>
        <v>32</v>
      </c>
      <c r="S33" s="4">
        <f t="shared" si="51"/>
        <v>0</v>
      </c>
      <c r="T33" s="1"/>
      <c r="U33" s="4">
        <v>49</v>
      </c>
      <c r="V33" s="4">
        <v>20</v>
      </c>
      <c r="W33" s="4">
        <v>24</v>
      </c>
      <c r="X33" s="4">
        <v>53</v>
      </c>
      <c r="Y33" s="4">
        <v>36</v>
      </c>
      <c r="Z33" s="4">
        <v>40</v>
      </c>
      <c r="AA33" s="4">
        <v>37</v>
      </c>
      <c r="AB33" s="4">
        <v>39</v>
      </c>
      <c r="AC33" s="4">
        <v>67</v>
      </c>
      <c r="AD33" s="4">
        <v>33</v>
      </c>
      <c r="AE33" s="4">
        <v>49</v>
      </c>
      <c r="AF33" s="4">
        <v>32</v>
      </c>
      <c r="AG33" s="4">
        <v>8</v>
      </c>
      <c r="AH33" s="4">
        <v>8</v>
      </c>
      <c r="AI33" s="4">
        <v>31</v>
      </c>
      <c r="AJ33" s="4">
        <v>57</v>
      </c>
      <c r="AK33" s="4">
        <v>91</v>
      </c>
      <c r="AL33" s="4">
        <v>136</v>
      </c>
      <c r="AM33" s="4">
        <v>81</v>
      </c>
      <c r="AN33" s="4">
        <v>84</v>
      </c>
      <c r="AO33" s="4">
        <v>151</v>
      </c>
      <c r="AP33" s="4">
        <v>122</v>
      </c>
      <c r="AQ33" s="4">
        <v>149</v>
      </c>
      <c r="AR33" s="4">
        <v>114</v>
      </c>
      <c r="AS33" s="49">
        <v>39</v>
      </c>
      <c r="AT33" s="49">
        <v>74</v>
      </c>
      <c r="AU33" s="49">
        <v>38</v>
      </c>
      <c r="AV33" s="49">
        <v>35</v>
      </c>
      <c r="AW33" s="49">
        <v>36</v>
      </c>
      <c r="AX33" s="49">
        <v>35</v>
      </c>
      <c r="AY33" s="49">
        <v>32</v>
      </c>
      <c r="AZ33" s="49"/>
      <c r="BA33" s="49"/>
      <c r="BB33" s="49"/>
      <c r="BC33" s="49"/>
      <c r="BD33" s="49"/>
      <c r="BF33" s="91">
        <f t="shared" si="37"/>
        <v>4.875</v>
      </c>
      <c r="BG33" s="91">
        <f t="shared" si="37"/>
        <v>9.25</v>
      </c>
      <c r="BH33" s="91">
        <f t="shared" si="37"/>
        <v>1.2258064516129032</v>
      </c>
      <c r="BI33" s="91">
        <f t="shared" si="37"/>
        <v>0.61403508771929827</v>
      </c>
      <c r="BJ33" s="91">
        <f t="shared" si="37"/>
        <v>0.39560439560439559</v>
      </c>
      <c r="BK33" s="91">
        <f t="shared" si="37"/>
        <v>0.25735294117647056</v>
      </c>
      <c r="BL33" s="91">
        <f t="shared" si="37"/>
        <v>0.39506172839506171</v>
      </c>
      <c r="BM33" s="91">
        <f t="shared" si="38"/>
        <v>0</v>
      </c>
      <c r="BN33" s="91">
        <f t="shared" si="38"/>
        <v>0</v>
      </c>
      <c r="BO33" s="91">
        <f t="shared" si="38"/>
        <v>0</v>
      </c>
      <c r="BP33" s="91">
        <f t="shared" si="38"/>
        <v>0</v>
      </c>
      <c r="BQ33" s="91">
        <f t="shared" si="38"/>
        <v>0</v>
      </c>
    </row>
    <row r="34" spans="1:69" x14ac:dyDescent="0.25">
      <c r="A34" s="16" t="s">
        <v>115</v>
      </c>
      <c r="B34" s="16" t="s">
        <v>37</v>
      </c>
      <c r="C34" s="77">
        <f>SUM(U34          : INDEX(U34:AF34,$B$2))</f>
        <v>16</v>
      </c>
      <c r="D34" s="77">
        <f>SUM(AG34          : INDEX(AG34:AR34,$B$2))</f>
        <v>0</v>
      </c>
      <c r="E34" s="77">
        <f>SUM(AS34           : INDEX(AS34:BD34,$B$2))</f>
        <v>3</v>
      </c>
      <c r="F34" s="73" t="str">
        <f t="shared" si="39"/>
        <v>-</v>
      </c>
      <c r="H34" s="4">
        <f t="shared" si="40"/>
        <v>14</v>
      </c>
      <c r="I34" s="4">
        <f t="shared" si="41"/>
        <v>2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1</v>
      </c>
      <c r="Q34" s="4">
        <f t="shared" si="49"/>
        <v>2</v>
      </c>
      <c r="R34" s="4">
        <f t="shared" si="50"/>
        <v>0</v>
      </c>
      <c r="S34" s="4">
        <f t="shared" si="51"/>
        <v>0</v>
      </c>
      <c r="T34" s="1"/>
      <c r="U34" s="1">
        <v>8</v>
      </c>
      <c r="V34" s="1">
        <v>4</v>
      </c>
      <c r="W34" s="1">
        <v>2</v>
      </c>
      <c r="X34" s="1">
        <v>1</v>
      </c>
      <c r="Y34" s="1">
        <v>1</v>
      </c>
      <c r="Z34" s="1"/>
      <c r="AA34" s="1"/>
      <c r="AB34" s="1"/>
      <c r="AC34" s="1"/>
      <c r="AD34" s="1"/>
      <c r="AE34" s="1"/>
      <c r="AF34" s="1">
        <v>0</v>
      </c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>
        <v>1</v>
      </c>
      <c r="AU34" s="49"/>
      <c r="AV34" s="49"/>
      <c r="AW34" s="49"/>
      <c r="AX34" s="49">
        <v>2</v>
      </c>
      <c r="AY34" s="49">
        <v>0</v>
      </c>
      <c r="AZ34" s="49"/>
      <c r="BA34" s="49"/>
      <c r="BB34" s="49"/>
      <c r="BC34" s="49"/>
      <c r="BD34" s="49"/>
      <c r="BF34" s="91" t="str">
        <f t="shared" si="37"/>
        <v>-</v>
      </c>
      <c r="BG34" s="91" t="str">
        <f t="shared" si="37"/>
        <v>-</v>
      </c>
      <c r="BH34" s="91" t="str">
        <f t="shared" si="37"/>
        <v>-</v>
      </c>
      <c r="BI34" s="91" t="str">
        <f t="shared" si="37"/>
        <v>-</v>
      </c>
      <c r="BJ34" s="91" t="str">
        <f t="shared" si="37"/>
        <v>-</v>
      </c>
      <c r="BK34" s="91" t="str">
        <f t="shared" si="37"/>
        <v>-</v>
      </c>
      <c r="BL34" s="91" t="str">
        <f t="shared" si="37"/>
        <v>-</v>
      </c>
      <c r="BM34" s="91" t="str">
        <f t="shared" si="38"/>
        <v>-</v>
      </c>
      <c r="BN34" s="91" t="str">
        <f t="shared" si="38"/>
        <v>-</v>
      </c>
      <c r="BO34" s="91" t="str">
        <f t="shared" si="38"/>
        <v>-</v>
      </c>
      <c r="BP34" s="91" t="str">
        <f t="shared" si="38"/>
        <v>-</v>
      </c>
      <c r="BQ34" s="91" t="str">
        <f t="shared" si="38"/>
        <v>-</v>
      </c>
    </row>
    <row r="35" spans="1:69" x14ac:dyDescent="0.25">
      <c r="A35" s="16" t="s">
        <v>116</v>
      </c>
      <c r="B35" s="16" t="s">
        <v>38</v>
      </c>
      <c r="C35" s="77">
        <f>SUM(U35          : INDEX(U35:AF35,$B$2))</f>
        <v>162</v>
      </c>
      <c r="D35" s="77">
        <f>SUM(AG35          : INDEX(AG35:AR35,$B$2))</f>
        <v>301</v>
      </c>
      <c r="E35" s="77">
        <f>SUM(AS35           : INDEX(AS35:BD35,$B$2))</f>
        <v>206</v>
      </c>
      <c r="F35" s="73">
        <f t="shared" si="39"/>
        <v>0.68438538205980071</v>
      </c>
      <c r="H35" s="4">
        <f t="shared" si="40"/>
        <v>52</v>
      </c>
      <c r="I35" s="4">
        <f t="shared" si="41"/>
        <v>85</v>
      </c>
      <c r="J35" s="4">
        <f t="shared" si="42"/>
        <v>103</v>
      </c>
      <c r="K35" s="4">
        <f>SUM(AD35:AF35)</f>
        <v>92</v>
      </c>
      <c r="L35" s="4">
        <f t="shared" si="44"/>
        <v>33</v>
      </c>
      <c r="M35" s="4">
        <f t="shared" si="45"/>
        <v>206</v>
      </c>
      <c r="N35" s="4">
        <f t="shared" si="46"/>
        <v>221</v>
      </c>
      <c r="O35" s="4">
        <f t="shared" si="47"/>
        <v>283</v>
      </c>
      <c r="P35" s="4">
        <f t="shared" si="48"/>
        <v>105</v>
      </c>
      <c r="Q35" s="4">
        <f t="shared" si="49"/>
        <v>78</v>
      </c>
      <c r="R35" s="4">
        <f t="shared" si="50"/>
        <v>23</v>
      </c>
      <c r="S35" s="4">
        <f t="shared" si="51"/>
        <v>0</v>
      </c>
      <c r="T35" s="1"/>
      <c r="U35" s="1">
        <v>28</v>
      </c>
      <c r="V35" s="1">
        <v>11</v>
      </c>
      <c r="W35" s="1">
        <v>13</v>
      </c>
      <c r="X35" s="1">
        <v>34</v>
      </c>
      <c r="Y35" s="1">
        <v>23</v>
      </c>
      <c r="Z35" s="1">
        <v>28</v>
      </c>
      <c r="AA35" s="1">
        <v>25</v>
      </c>
      <c r="AB35" s="1">
        <v>30</v>
      </c>
      <c r="AC35" s="1">
        <v>48</v>
      </c>
      <c r="AD35" s="1">
        <v>28</v>
      </c>
      <c r="AE35" s="1">
        <v>40</v>
      </c>
      <c r="AF35" s="1">
        <v>24</v>
      </c>
      <c r="AG35" s="1">
        <v>7</v>
      </c>
      <c r="AH35" s="1">
        <v>4</v>
      </c>
      <c r="AI35" s="1">
        <v>22</v>
      </c>
      <c r="AJ35" s="1">
        <v>37</v>
      </c>
      <c r="AK35" s="1">
        <v>67</v>
      </c>
      <c r="AL35" s="1">
        <v>102</v>
      </c>
      <c r="AM35" s="1">
        <v>62</v>
      </c>
      <c r="AN35" s="1">
        <v>61</v>
      </c>
      <c r="AO35" s="1">
        <v>98</v>
      </c>
      <c r="AP35" s="1">
        <v>90</v>
      </c>
      <c r="AQ35" s="1">
        <v>109</v>
      </c>
      <c r="AR35" s="1">
        <v>84</v>
      </c>
      <c r="AS35" s="49">
        <v>30</v>
      </c>
      <c r="AT35" s="49">
        <v>48</v>
      </c>
      <c r="AU35" s="49">
        <v>27</v>
      </c>
      <c r="AV35" s="49">
        <v>27</v>
      </c>
      <c r="AW35" s="49">
        <v>23</v>
      </c>
      <c r="AX35" s="49">
        <v>28</v>
      </c>
      <c r="AY35" s="49">
        <v>23</v>
      </c>
      <c r="AZ35" s="49"/>
      <c r="BA35" s="49"/>
      <c r="BB35" s="49"/>
      <c r="BC35" s="49"/>
      <c r="BD35" s="49"/>
      <c r="BF35" s="91">
        <f t="shared" si="37"/>
        <v>4.2857142857142856</v>
      </c>
      <c r="BG35" s="91">
        <f t="shared" si="37"/>
        <v>12</v>
      </c>
      <c r="BH35" s="91">
        <f t="shared" si="37"/>
        <v>1.2272727272727273</v>
      </c>
      <c r="BI35" s="91">
        <f t="shared" si="37"/>
        <v>0.72972972972972971</v>
      </c>
      <c r="BJ35" s="91">
        <f t="shared" si="37"/>
        <v>0.34328358208955223</v>
      </c>
      <c r="BK35" s="91">
        <f t="shared" si="37"/>
        <v>0.27450980392156865</v>
      </c>
      <c r="BL35" s="91">
        <f t="shared" si="37"/>
        <v>0.37096774193548387</v>
      </c>
      <c r="BM35" s="91">
        <f t="shared" si="38"/>
        <v>0</v>
      </c>
      <c r="BN35" s="91">
        <f t="shared" si="38"/>
        <v>0</v>
      </c>
      <c r="BO35" s="91">
        <f t="shared" si="38"/>
        <v>0</v>
      </c>
      <c r="BP35" s="91">
        <f t="shared" si="38"/>
        <v>0</v>
      </c>
      <c r="BQ35" s="91">
        <f t="shared" si="38"/>
        <v>0</v>
      </c>
    </row>
    <row r="36" spans="1:69" x14ac:dyDescent="0.25">
      <c r="A36" s="16" t="s">
        <v>117</v>
      </c>
      <c r="B36" s="16" t="s">
        <v>39</v>
      </c>
      <c r="C36" s="77">
        <f>SUM(U36          : INDEX(U36:AF36,$B$2))</f>
        <v>49</v>
      </c>
      <c r="D36" s="77">
        <f>SUM(AG36          : INDEX(AG36:AR36,$B$2))</f>
        <v>76</v>
      </c>
      <c r="E36" s="77">
        <f>SUM(AS36           : INDEX(AS36:BD36,$B$2))</f>
        <v>51</v>
      </c>
      <c r="F36" s="73">
        <f t="shared" si="39"/>
        <v>0.67105263157894735</v>
      </c>
      <c r="H36" s="4">
        <f t="shared" si="40"/>
        <v>12</v>
      </c>
      <c r="I36" s="4">
        <f t="shared" si="41"/>
        <v>29</v>
      </c>
      <c r="J36" s="4">
        <f t="shared" si="42"/>
        <v>29</v>
      </c>
      <c r="K36" s="4">
        <f>SUM(AD36:AF36)</f>
        <v>16</v>
      </c>
      <c r="L36" s="4">
        <f t="shared" si="44"/>
        <v>9</v>
      </c>
      <c r="M36" s="4">
        <f t="shared" si="45"/>
        <v>54</v>
      </c>
      <c r="N36" s="4">
        <f t="shared" si="46"/>
        <v>58</v>
      </c>
      <c r="O36" s="4">
        <f t="shared" si="47"/>
        <v>68</v>
      </c>
      <c r="P36" s="4">
        <f t="shared" si="48"/>
        <v>33</v>
      </c>
      <c r="Q36" s="4">
        <f t="shared" si="49"/>
        <v>14</v>
      </c>
      <c r="R36" s="4">
        <f t="shared" si="50"/>
        <v>4</v>
      </c>
      <c r="S36" s="4">
        <f t="shared" si="51"/>
        <v>0</v>
      </c>
      <c r="T36" s="1"/>
      <c r="U36" s="1">
        <v>7</v>
      </c>
      <c r="V36" s="1">
        <v>1</v>
      </c>
      <c r="W36" s="1">
        <v>4</v>
      </c>
      <c r="X36" s="1">
        <v>11</v>
      </c>
      <c r="Y36" s="1">
        <v>8</v>
      </c>
      <c r="Z36" s="1">
        <v>10</v>
      </c>
      <c r="AA36" s="1">
        <v>8</v>
      </c>
      <c r="AB36" s="1">
        <v>7</v>
      </c>
      <c r="AC36" s="1">
        <v>14</v>
      </c>
      <c r="AD36" s="1">
        <v>3</v>
      </c>
      <c r="AE36" s="1">
        <v>7</v>
      </c>
      <c r="AF36" s="1">
        <v>6</v>
      </c>
      <c r="AG36" s="1">
        <v>1</v>
      </c>
      <c r="AH36" s="1">
        <v>1</v>
      </c>
      <c r="AI36" s="1">
        <v>7</v>
      </c>
      <c r="AJ36" s="1">
        <v>16</v>
      </c>
      <c r="AK36" s="1">
        <v>16</v>
      </c>
      <c r="AL36" s="1">
        <v>22</v>
      </c>
      <c r="AM36" s="1">
        <v>13</v>
      </c>
      <c r="AN36" s="1">
        <v>14</v>
      </c>
      <c r="AO36" s="1">
        <v>31</v>
      </c>
      <c r="AP36" s="1">
        <v>18</v>
      </c>
      <c r="AQ36" s="1">
        <v>28</v>
      </c>
      <c r="AR36" s="1">
        <v>22</v>
      </c>
      <c r="AS36" s="49">
        <v>8</v>
      </c>
      <c r="AT36" s="49">
        <v>15</v>
      </c>
      <c r="AU36" s="49">
        <v>10</v>
      </c>
      <c r="AV36" s="49">
        <v>4</v>
      </c>
      <c r="AW36" s="49">
        <v>8</v>
      </c>
      <c r="AX36" s="49">
        <v>2</v>
      </c>
      <c r="AY36" s="49">
        <v>4</v>
      </c>
      <c r="AZ36" s="49"/>
      <c r="BA36" s="49"/>
      <c r="BB36" s="49"/>
      <c r="BC36" s="49"/>
      <c r="BD36" s="49"/>
      <c r="BF36" s="91">
        <f t="shared" si="37"/>
        <v>8</v>
      </c>
      <c r="BG36" s="91">
        <f t="shared" si="37"/>
        <v>15</v>
      </c>
      <c r="BH36" s="91">
        <f t="shared" si="37"/>
        <v>1.4285714285714286</v>
      </c>
      <c r="BI36" s="91">
        <f t="shared" si="37"/>
        <v>0.25</v>
      </c>
      <c r="BJ36" s="91">
        <f t="shared" si="37"/>
        <v>0.5</v>
      </c>
      <c r="BK36" s="91">
        <f t="shared" si="37"/>
        <v>9.0909090909090912E-2</v>
      </c>
      <c r="BL36" s="91">
        <f t="shared" si="37"/>
        <v>0.30769230769230771</v>
      </c>
      <c r="BM36" s="91">
        <f t="shared" si="38"/>
        <v>0</v>
      </c>
      <c r="BN36" s="91">
        <f t="shared" si="38"/>
        <v>0</v>
      </c>
      <c r="BO36" s="91">
        <f t="shared" si="38"/>
        <v>0</v>
      </c>
      <c r="BP36" s="91">
        <f t="shared" si="38"/>
        <v>0</v>
      </c>
      <c r="BQ36" s="91">
        <f t="shared" si="38"/>
        <v>0</v>
      </c>
    </row>
    <row r="37" spans="1:69" x14ac:dyDescent="0.25">
      <c r="A37" s="16" t="s">
        <v>118</v>
      </c>
      <c r="B37" s="16" t="s">
        <v>40</v>
      </c>
      <c r="C37" s="77">
        <f>SUM(U37          : INDEX(U37:AF37,$B$2))</f>
        <v>13</v>
      </c>
      <c r="D37" s="77">
        <f>SUM(AG37          : INDEX(AG37:AR37,$B$2))</f>
        <v>17</v>
      </c>
      <c r="E37" s="77">
        <f>SUM(AS37           : INDEX(AS37:BD37,$B$2))</f>
        <v>20</v>
      </c>
      <c r="F37" s="73">
        <f t="shared" si="39"/>
        <v>1.1764705882352942</v>
      </c>
      <c r="H37" s="4">
        <f t="shared" si="40"/>
        <v>8</v>
      </c>
      <c r="I37" s="4">
        <f t="shared" si="41"/>
        <v>4</v>
      </c>
      <c r="J37" s="4">
        <f t="shared" si="42"/>
        <v>5</v>
      </c>
      <c r="K37" s="4">
        <f t="shared" si="43"/>
        <v>5</v>
      </c>
      <c r="L37" s="4">
        <f t="shared" si="44"/>
        <v>1</v>
      </c>
      <c r="M37" s="4">
        <f t="shared" si="45"/>
        <v>13</v>
      </c>
      <c r="N37" s="4">
        <f t="shared" si="46"/>
        <v>23</v>
      </c>
      <c r="O37" s="4">
        <f t="shared" si="47"/>
        <v>22</v>
      </c>
      <c r="P37" s="4">
        <f t="shared" si="48"/>
        <v>10</v>
      </c>
      <c r="Q37" s="4">
        <f>SUM(AV37:AX37)</f>
        <v>7</v>
      </c>
      <c r="R37" s="4">
        <f t="shared" si="50"/>
        <v>3</v>
      </c>
      <c r="S37" s="4">
        <f t="shared" si="51"/>
        <v>0</v>
      </c>
      <c r="T37" s="1"/>
      <c r="U37" s="1">
        <v>4</v>
      </c>
      <c r="V37" s="1">
        <v>1</v>
      </c>
      <c r="W37" s="1">
        <v>3</v>
      </c>
      <c r="X37" s="1">
        <v>2</v>
      </c>
      <c r="Y37" s="1">
        <v>1</v>
      </c>
      <c r="Z37" s="1">
        <v>1</v>
      </c>
      <c r="AA37" s="1">
        <v>1</v>
      </c>
      <c r="AB37" s="1">
        <v>1</v>
      </c>
      <c r="AC37" s="1">
        <v>3</v>
      </c>
      <c r="AD37" s="1">
        <v>2</v>
      </c>
      <c r="AE37" s="1">
        <v>2</v>
      </c>
      <c r="AF37" s="1">
        <v>1</v>
      </c>
      <c r="AG37" s="1"/>
      <c r="AH37" s="1">
        <v>1</v>
      </c>
      <c r="AI37" s="1"/>
      <c r="AJ37" s="1">
        <v>2</v>
      </c>
      <c r="AK37" s="1">
        <v>5</v>
      </c>
      <c r="AL37" s="1">
        <v>6</v>
      </c>
      <c r="AM37" s="1">
        <v>3</v>
      </c>
      <c r="AN37" s="1">
        <v>5</v>
      </c>
      <c r="AO37" s="1">
        <v>15</v>
      </c>
      <c r="AP37" s="1">
        <v>10</v>
      </c>
      <c r="AQ37" s="1">
        <v>8</v>
      </c>
      <c r="AR37" s="1">
        <v>4</v>
      </c>
      <c r="AS37" s="49">
        <v>1</v>
      </c>
      <c r="AT37" s="49">
        <v>8</v>
      </c>
      <c r="AU37" s="49">
        <v>1</v>
      </c>
      <c r="AV37" s="49">
        <v>1</v>
      </c>
      <c r="AW37" s="49">
        <v>4</v>
      </c>
      <c r="AX37" s="49">
        <v>2</v>
      </c>
      <c r="AY37" s="49">
        <v>3</v>
      </c>
      <c r="AZ37" s="49"/>
      <c r="BA37" s="49"/>
      <c r="BB37" s="49"/>
      <c r="BC37" s="49"/>
      <c r="BD37" s="49"/>
      <c r="BF37" s="91" t="str">
        <f t="shared" si="37"/>
        <v>-</v>
      </c>
      <c r="BG37" s="91">
        <f t="shared" si="37"/>
        <v>8</v>
      </c>
      <c r="BH37" s="91" t="str">
        <f t="shared" si="37"/>
        <v>-</v>
      </c>
      <c r="BI37" s="91">
        <f t="shared" si="37"/>
        <v>0.5</v>
      </c>
      <c r="BJ37" s="91">
        <f t="shared" si="37"/>
        <v>0.8</v>
      </c>
      <c r="BK37" s="91">
        <f t="shared" si="37"/>
        <v>0.33333333333333331</v>
      </c>
      <c r="BL37" s="91">
        <f t="shared" si="37"/>
        <v>1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</row>
    <row r="38" spans="1:69" x14ac:dyDescent="0.25">
      <c r="A38" s="16" t="s">
        <v>119</v>
      </c>
      <c r="B38" s="16" t="s">
        <v>41</v>
      </c>
      <c r="C38" s="77">
        <f>SUM(U38          : INDEX(U38:AF38,$B$2))</f>
        <v>7</v>
      </c>
      <c r="D38" s="77">
        <f>SUM(AG38          : INDEX(AG38:AR38,$B$2))</f>
        <v>18</v>
      </c>
      <c r="E38" s="77">
        <f>SUM(AS38           : INDEX(AS38:BD38,$B$2))</f>
        <v>9</v>
      </c>
      <c r="F38" s="73">
        <f t="shared" si="39"/>
        <v>0.5</v>
      </c>
      <c r="H38" s="4">
        <f t="shared" si="40"/>
        <v>1</v>
      </c>
      <c r="I38" s="4">
        <f t="shared" si="41"/>
        <v>4</v>
      </c>
      <c r="J38" s="4">
        <f t="shared" si="42"/>
        <v>5</v>
      </c>
      <c r="K38" s="4">
        <f>SUM(AD38:AF38)</f>
        <v>2</v>
      </c>
      <c r="L38" s="4">
        <f t="shared" si="44"/>
        <v>4</v>
      </c>
      <c r="M38" s="4">
        <f t="shared" si="45"/>
        <v>11</v>
      </c>
      <c r="N38" s="4">
        <f t="shared" si="46"/>
        <v>14</v>
      </c>
      <c r="O38" s="4">
        <f t="shared" si="47"/>
        <v>12</v>
      </c>
      <c r="P38" s="4">
        <f t="shared" si="48"/>
        <v>2</v>
      </c>
      <c r="Q38" s="4">
        <f t="shared" si="49"/>
        <v>5</v>
      </c>
      <c r="R38" s="4">
        <f t="shared" si="50"/>
        <v>2</v>
      </c>
      <c r="S38" s="4">
        <f t="shared" si="51"/>
        <v>0</v>
      </c>
      <c r="T38" s="1"/>
      <c r="U38" s="1"/>
      <c r="V38" s="1">
        <v>1</v>
      </c>
      <c r="W38" s="1"/>
      <c r="X38" s="1">
        <v>2</v>
      </c>
      <c r="Y38" s="1">
        <v>1</v>
      </c>
      <c r="Z38" s="1">
        <v>1</v>
      </c>
      <c r="AA38" s="1">
        <v>2</v>
      </c>
      <c r="AB38" s="1">
        <v>1</v>
      </c>
      <c r="AC38" s="1">
        <v>2</v>
      </c>
      <c r="AD38" s="1">
        <v>1</v>
      </c>
      <c r="AE38" s="1"/>
      <c r="AF38" s="1">
        <v>1</v>
      </c>
      <c r="AG38" s="1"/>
      <c r="AH38" s="1">
        <v>1</v>
      </c>
      <c r="AI38" s="1">
        <v>3</v>
      </c>
      <c r="AJ38" s="1">
        <v>3</v>
      </c>
      <c r="AK38" s="1">
        <v>2</v>
      </c>
      <c r="AL38" s="1">
        <v>6</v>
      </c>
      <c r="AM38" s="1">
        <v>3</v>
      </c>
      <c r="AN38" s="1">
        <v>4</v>
      </c>
      <c r="AO38" s="1">
        <v>7</v>
      </c>
      <c r="AP38" s="1">
        <v>4</v>
      </c>
      <c r="AQ38" s="1">
        <v>4</v>
      </c>
      <c r="AR38" s="1">
        <v>4</v>
      </c>
      <c r="AS38" s="49"/>
      <c r="AT38" s="49">
        <v>2</v>
      </c>
      <c r="AU38" s="49"/>
      <c r="AV38" s="49">
        <v>3</v>
      </c>
      <c r="AW38" s="49">
        <v>1</v>
      </c>
      <c r="AX38" s="49">
        <v>1</v>
      </c>
      <c r="AY38" s="49">
        <v>2</v>
      </c>
      <c r="AZ38" s="49"/>
      <c r="BA38" s="49"/>
      <c r="BB38" s="49"/>
      <c r="BC38" s="49"/>
      <c r="BD38" s="49"/>
      <c r="BF38" s="91" t="str">
        <f t="shared" si="37"/>
        <v>-</v>
      </c>
      <c r="BG38" s="91">
        <f t="shared" si="37"/>
        <v>2</v>
      </c>
      <c r="BH38" s="91">
        <f t="shared" si="37"/>
        <v>0</v>
      </c>
      <c r="BI38" s="91">
        <f t="shared" si="37"/>
        <v>1</v>
      </c>
      <c r="BJ38" s="91">
        <f t="shared" si="37"/>
        <v>0.5</v>
      </c>
      <c r="BK38" s="91">
        <f t="shared" si="37"/>
        <v>0.16666666666666666</v>
      </c>
      <c r="BL38" s="91">
        <f t="shared" si="37"/>
        <v>0.66666666666666663</v>
      </c>
      <c r="BM38" s="91">
        <f t="shared" si="38"/>
        <v>0</v>
      </c>
      <c r="BN38" s="91">
        <f t="shared" si="38"/>
        <v>0</v>
      </c>
      <c r="BO38" s="91">
        <f t="shared" si="38"/>
        <v>0</v>
      </c>
      <c r="BP38" s="91">
        <f t="shared" si="38"/>
        <v>0</v>
      </c>
      <c r="BQ38" s="91">
        <f t="shared" si="38"/>
        <v>0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A41" s="16" t="s">
        <v>249</v>
      </c>
      <c r="B41" s="22" t="s">
        <v>87</v>
      </c>
      <c r="C41" s="87"/>
      <c r="D41" s="87"/>
      <c r="E41" s="87"/>
      <c r="F41" s="72"/>
      <c r="H41" s="1"/>
      <c r="I41" s="1"/>
      <c r="J41" s="1"/>
      <c r="K41" s="1"/>
      <c r="L41" s="67"/>
      <c r="M41" s="67"/>
      <c r="N41" s="67"/>
      <c r="O41" s="67"/>
      <c r="P41" s="67"/>
      <c r="Q41" s="67"/>
      <c r="R41" s="11"/>
      <c r="S41" s="11"/>
      <c r="T41" s="1"/>
      <c r="U41" s="4">
        <v>49</v>
      </c>
      <c r="V41" s="4">
        <v>20</v>
      </c>
      <c r="W41" s="4">
        <v>24</v>
      </c>
      <c r="X41" s="4">
        <v>53</v>
      </c>
      <c r="Y41" s="4">
        <v>36</v>
      </c>
      <c r="Z41" s="4">
        <v>40</v>
      </c>
      <c r="AA41" s="4">
        <v>37</v>
      </c>
      <c r="AB41" s="4">
        <v>39</v>
      </c>
      <c r="AC41" s="4">
        <v>67</v>
      </c>
      <c r="AD41" s="4">
        <v>33</v>
      </c>
      <c r="AE41" s="4">
        <v>49</v>
      </c>
      <c r="AF41" s="4">
        <v>32</v>
      </c>
      <c r="AG41" s="4">
        <v>8</v>
      </c>
      <c r="AH41" s="4">
        <v>8</v>
      </c>
      <c r="AI41" s="4">
        <v>31</v>
      </c>
      <c r="AJ41" s="4">
        <v>57</v>
      </c>
      <c r="AK41" s="4">
        <v>91</v>
      </c>
      <c r="AL41" s="4">
        <v>136</v>
      </c>
      <c r="AM41" s="4">
        <v>81</v>
      </c>
      <c r="AN41" s="4">
        <v>84</v>
      </c>
      <c r="AO41" s="4">
        <v>151</v>
      </c>
      <c r="AP41" s="4">
        <v>122</v>
      </c>
      <c r="AQ41" s="4">
        <v>149</v>
      </c>
      <c r="AR41" s="4">
        <v>114</v>
      </c>
      <c r="AS41" s="4">
        <v>39</v>
      </c>
      <c r="AT41" s="4">
        <v>74</v>
      </c>
      <c r="AU41" s="4">
        <v>38</v>
      </c>
      <c r="AV41" s="4">
        <v>35</v>
      </c>
      <c r="AW41" s="4">
        <v>36</v>
      </c>
      <c r="AX41" s="4">
        <v>35</v>
      </c>
      <c r="AY41" s="4">
        <v>32</v>
      </c>
      <c r="AZ41" s="4"/>
      <c r="BA41" s="4"/>
      <c r="BB41" s="4"/>
      <c r="BC41" s="4"/>
      <c r="BD41" s="4"/>
      <c r="BF41" s="91">
        <f t="shared" ref="BF41:BQ45" si="52">IFERROR(AS41/AG41,"-")</f>
        <v>4.875</v>
      </c>
      <c r="BG41" s="91">
        <f t="shared" si="52"/>
        <v>9.25</v>
      </c>
      <c r="BH41" s="91">
        <f t="shared" si="52"/>
        <v>1.2258064516129032</v>
      </c>
      <c r="BI41" s="91">
        <f t="shared" si="52"/>
        <v>0.61403508771929827</v>
      </c>
      <c r="BJ41" s="91">
        <f t="shared" si="52"/>
        <v>0.39560439560439559</v>
      </c>
      <c r="BK41" s="91">
        <f t="shared" si="52"/>
        <v>0.25735294117647056</v>
      </c>
      <c r="BL41" s="91">
        <f t="shared" si="52"/>
        <v>0.39506172839506171</v>
      </c>
      <c r="BM41" s="91">
        <f t="shared" si="52"/>
        <v>0</v>
      </c>
      <c r="BN41" s="91">
        <f t="shared" si="52"/>
        <v>0</v>
      </c>
      <c r="BO41" s="91">
        <f t="shared" si="52"/>
        <v>0</v>
      </c>
      <c r="BP41" s="91">
        <f t="shared" si="52"/>
        <v>0</v>
      </c>
      <c r="BQ41" s="91">
        <f t="shared" si="52"/>
        <v>0</v>
      </c>
    </row>
    <row r="42" spans="1:69" x14ac:dyDescent="0.25">
      <c r="A42" s="95"/>
      <c r="B42" s="22" t="s">
        <v>81</v>
      </c>
      <c r="C42" s="87"/>
      <c r="D42" s="87"/>
      <c r="E42" s="87"/>
      <c r="F42" s="72"/>
      <c r="H42" s="1"/>
      <c r="I42" s="1"/>
      <c r="J42" s="1"/>
      <c r="K42" s="1"/>
      <c r="L42" s="67"/>
      <c r="M42" s="67"/>
      <c r="N42" s="67"/>
      <c r="O42" s="67"/>
      <c r="P42" s="67"/>
      <c r="Q42" s="67"/>
      <c r="R42" s="11"/>
      <c r="S42" s="11"/>
      <c r="T42" s="1"/>
      <c r="U42" s="79">
        <f t="shared" ref="U42:BC42" si="53">IFERROR(U43/SUM(U24:U28),"-")</f>
        <v>0</v>
      </c>
      <c r="V42" s="79">
        <f t="shared" si="53"/>
        <v>0</v>
      </c>
      <c r="W42" s="79">
        <f t="shared" si="53"/>
        <v>0</v>
      </c>
      <c r="X42" s="79">
        <f t="shared" si="53"/>
        <v>0</v>
      </c>
      <c r="Y42" s="79">
        <f t="shared" si="53"/>
        <v>0</v>
      </c>
      <c r="Z42" s="79">
        <f t="shared" si="53"/>
        <v>0</v>
      </c>
      <c r="AA42" s="79">
        <f t="shared" si="53"/>
        <v>0</v>
      </c>
      <c r="AB42" s="79">
        <f t="shared" si="53"/>
        <v>0</v>
      </c>
      <c r="AC42" s="79">
        <f t="shared" si="53"/>
        <v>0</v>
      </c>
      <c r="AD42" s="79">
        <f t="shared" si="53"/>
        <v>0</v>
      </c>
      <c r="AE42" s="79">
        <f t="shared" si="53"/>
        <v>0</v>
      </c>
      <c r="AF42" s="79">
        <f t="shared" si="53"/>
        <v>0</v>
      </c>
      <c r="AG42" s="79">
        <f t="shared" si="53"/>
        <v>0.19085487077534791</v>
      </c>
      <c r="AH42" s="79">
        <f t="shared" si="53"/>
        <v>0.15717092337917485</v>
      </c>
      <c r="AI42" s="79">
        <f t="shared" si="53"/>
        <v>0.36210131332082551</v>
      </c>
      <c r="AJ42" s="79">
        <f t="shared" si="53"/>
        <v>0.28330522765598654</v>
      </c>
      <c r="AK42" s="79">
        <f t="shared" si="53"/>
        <v>0.39203675344563554</v>
      </c>
      <c r="AL42" s="79">
        <f t="shared" si="53"/>
        <v>0.48289473684210527</v>
      </c>
      <c r="AM42" s="79">
        <f t="shared" si="53"/>
        <v>0.39076154806491886</v>
      </c>
      <c r="AN42" s="79">
        <f t="shared" si="53"/>
        <v>0.38297872340425532</v>
      </c>
      <c r="AO42" s="79">
        <f t="shared" si="53"/>
        <v>0.41570881226053641</v>
      </c>
      <c r="AP42" s="79">
        <f t="shared" si="53"/>
        <v>0.36269430051813473</v>
      </c>
      <c r="AQ42" s="79">
        <f t="shared" si="53"/>
        <v>0.36224899598393573</v>
      </c>
      <c r="AR42" s="79">
        <f t="shared" si="53"/>
        <v>0.3902439024390244</v>
      </c>
      <c r="AS42" s="79">
        <f t="shared" si="53"/>
        <v>0.15202952029520295</v>
      </c>
      <c r="AT42" s="79">
        <f t="shared" si="53"/>
        <v>0.24081920903954801</v>
      </c>
      <c r="AU42" s="79">
        <f t="shared" si="53"/>
        <v>0.28162973552537529</v>
      </c>
      <c r="AV42" s="79">
        <f t="shared" si="53"/>
        <v>0.24881889763779527</v>
      </c>
      <c r="AW42" s="79">
        <f t="shared" si="53"/>
        <v>0.22137983320697499</v>
      </c>
      <c r="AX42" s="79">
        <f t="shared" si="53"/>
        <v>0.37138508371385082</v>
      </c>
      <c r="AY42" s="79">
        <f t="shared" si="53"/>
        <v>0.27288135593220336</v>
      </c>
      <c r="AZ42" s="79" t="str">
        <f t="shared" si="53"/>
        <v>-</v>
      </c>
      <c r="BA42" s="79" t="str">
        <f t="shared" si="53"/>
        <v>-</v>
      </c>
      <c r="BB42" s="79" t="str">
        <f t="shared" si="53"/>
        <v>-</v>
      </c>
      <c r="BC42" s="79" t="str">
        <f t="shared" si="53"/>
        <v>-</v>
      </c>
      <c r="BD42" s="79" t="str">
        <f>IFERROR(BD43/SUM(BD24:BD28),"-")</f>
        <v>-</v>
      </c>
      <c r="BF42" s="91">
        <f t="shared" si="52"/>
        <v>0.79657134071340718</v>
      </c>
      <c r="BG42" s="91">
        <f t="shared" si="52"/>
        <v>1.5322122175141242</v>
      </c>
      <c r="BH42" s="91">
        <f t="shared" si="52"/>
        <v>0.7777650209068655</v>
      </c>
      <c r="BI42" s="91">
        <f t="shared" si="52"/>
        <v>0.87827146606674156</v>
      </c>
      <c r="BJ42" s="91">
        <f t="shared" si="52"/>
        <v>0.5646915276724791</v>
      </c>
      <c r="BK42" s="91">
        <f t="shared" si="52"/>
        <v>0.7690808273093368</v>
      </c>
      <c r="BL42" s="91">
        <f t="shared" si="52"/>
        <v>0.69833216006931276</v>
      </c>
      <c r="BM42" s="91" t="str">
        <f t="shared" si="52"/>
        <v>-</v>
      </c>
      <c r="BN42" s="91" t="str">
        <f t="shared" si="52"/>
        <v>-</v>
      </c>
      <c r="BO42" s="91" t="str">
        <f t="shared" si="52"/>
        <v>-</v>
      </c>
      <c r="BP42" s="91" t="str">
        <f t="shared" si="52"/>
        <v>-</v>
      </c>
      <c r="BQ42" s="91" t="str">
        <f t="shared" si="52"/>
        <v>-</v>
      </c>
    </row>
    <row r="43" spans="1:69" x14ac:dyDescent="0.25">
      <c r="A43" s="95" t="s">
        <v>250</v>
      </c>
      <c r="B43" s="22" t="s">
        <v>88</v>
      </c>
      <c r="C43" s="87"/>
      <c r="D43" s="87"/>
      <c r="E43" s="87"/>
      <c r="F43" s="72"/>
      <c r="H43" s="1"/>
      <c r="I43" s="1"/>
      <c r="J43" s="1"/>
      <c r="K43" s="1"/>
      <c r="L43" s="67"/>
      <c r="M43" s="67"/>
      <c r="N43" s="67"/>
      <c r="O43" s="67"/>
      <c r="P43" s="67"/>
      <c r="Q43" s="67"/>
      <c r="R43" s="11"/>
      <c r="S43" s="11"/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96</v>
      </c>
      <c r="AH43" s="4">
        <v>80</v>
      </c>
      <c r="AI43" s="4">
        <v>193</v>
      </c>
      <c r="AJ43" s="4">
        <v>168</v>
      </c>
      <c r="AK43" s="4">
        <v>256</v>
      </c>
      <c r="AL43" s="4">
        <v>367</v>
      </c>
      <c r="AM43" s="4">
        <v>313</v>
      </c>
      <c r="AN43" s="4">
        <v>342</v>
      </c>
      <c r="AO43" s="4">
        <v>434</v>
      </c>
      <c r="AP43" s="4">
        <v>420</v>
      </c>
      <c r="AQ43" s="4">
        <v>451</v>
      </c>
      <c r="AR43" s="4">
        <v>528</v>
      </c>
      <c r="AS43" s="4">
        <v>206</v>
      </c>
      <c r="AT43" s="4">
        <v>341</v>
      </c>
      <c r="AU43" s="4">
        <v>394</v>
      </c>
      <c r="AV43" s="4">
        <v>316</v>
      </c>
      <c r="AW43" s="4">
        <v>292</v>
      </c>
      <c r="AX43" s="4">
        <v>488</v>
      </c>
      <c r="AY43" s="4">
        <v>322</v>
      </c>
      <c r="AZ43" s="4"/>
      <c r="BA43" s="4"/>
      <c r="BB43" s="4"/>
      <c r="BC43" s="4"/>
      <c r="BD43" s="4"/>
      <c r="BF43" s="91">
        <f t="shared" si="52"/>
        <v>2.1458333333333335</v>
      </c>
      <c r="BG43" s="91">
        <f t="shared" si="52"/>
        <v>4.2625000000000002</v>
      </c>
      <c r="BH43" s="91">
        <f t="shared" si="52"/>
        <v>2.0414507772020727</v>
      </c>
      <c r="BI43" s="91">
        <f t="shared" si="52"/>
        <v>1.8809523809523809</v>
      </c>
      <c r="BJ43" s="91">
        <f t="shared" si="52"/>
        <v>1.140625</v>
      </c>
      <c r="BK43" s="91">
        <f t="shared" si="52"/>
        <v>1.3297002724795641</v>
      </c>
      <c r="BL43" s="91">
        <f t="shared" si="52"/>
        <v>1.0287539936102237</v>
      </c>
      <c r="BM43" s="91">
        <f t="shared" si="52"/>
        <v>0</v>
      </c>
      <c r="BN43" s="91">
        <f t="shared" si="52"/>
        <v>0</v>
      </c>
      <c r="BO43" s="91">
        <f t="shared" si="52"/>
        <v>0</v>
      </c>
      <c r="BP43" s="91">
        <f t="shared" si="52"/>
        <v>0</v>
      </c>
      <c r="BQ43" s="91">
        <f t="shared" si="52"/>
        <v>0</v>
      </c>
    </row>
    <row r="44" spans="1:69" x14ac:dyDescent="0.25">
      <c r="A44" s="95"/>
      <c r="B44" s="22" t="s">
        <v>82</v>
      </c>
      <c r="C44" s="87"/>
      <c r="D44" s="87"/>
      <c r="E44" s="87"/>
      <c r="F44" s="72"/>
      <c r="H44" s="1"/>
      <c r="I44" s="1"/>
      <c r="J44" s="1"/>
      <c r="K44" s="1"/>
      <c r="L44" s="67"/>
      <c r="M44" s="67"/>
      <c r="N44" s="67"/>
      <c r="O44" s="67"/>
      <c r="P44" s="67"/>
      <c r="Q44" s="67"/>
      <c r="R44" s="11"/>
      <c r="S44" s="11"/>
      <c r="T44" s="1"/>
      <c r="U44" s="71" t="str">
        <f>IFERROR(U75/U43,"-")</f>
        <v>-</v>
      </c>
      <c r="V44" s="71" t="str">
        <f t="shared" ref="V44:AX44" si="54">IFERROR(V75/V43,"-")</f>
        <v>-</v>
      </c>
      <c r="W44" s="71" t="str">
        <f t="shared" si="54"/>
        <v>-</v>
      </c>
      <c r="X44" s="71" t="str">
        <f t="shared" si="54"/>
        <v>-</v>
      </c>
      <c r="Y44" s="71" t="str">
        <f t="shared" si="54"/>
        <v>-</v>
      </c>
      <c r="Z44" s="71" t="str">
        <f t="shared" si="54"/>
        <v>-</v>
      </c>
      <c r="AA44" s="71" t="str">
        <f t="shared" si="54"/>
        <v>-</v>
      </c>
      <c r="AB44" s="71" t="str">
        <f t="shared" si="54"/>
        <v>-</v>
      </c>
      <c r="AC44" s="71" t="str">
        <f t="shared" si="54"/>
        <v>-</v>
      </c>
      <c r="AD44" s="71" t="str">
        <f t="shared" si="54"/>
        <v>-</v>
      </c>
      <c r="AE44" s="71" t="str">
        <f t="shared" si="54"/>
        <v>-</v>
      </c>
      <c r="AF44" s="71" t="str">
        <f t="shared" si="54"/>
        <v>-</v>
      </c>
      <c r="AG44" s="71">
        <f t="shared" si="54"/>
        <v>1.3958333333333333</v>
      </c>
      <c r="AH44" s="71">
        <f t="shared" si="54"/>
        <v>1.5249999999999999</v>
      </c>
      <c r="AI44" s="71">
        <f t="shared" si="54"/>
        <v>1.8808290155440415</v>
      </c>
      <c r="AJ44" s="71">
        <f t="shared" si="54"/>
        <v>2.0178571428571428</v>
      </c>
      <c r="AK44" s="71">
        <f t="shared" si="54"/>
        <v>2.08984375</v>
      </c>
      <c r="AL44" s="71">
        <f t="shared" si="54"/>
        <v>2.6839237057220711</v>
      </c>
      <c r="AM44" s="71">
        <f t="shared" si="54"/>
        <v>2.1725239616613417</v>
      </c>
      <c r="AN44" s="71">
        <f t="shared" si="54"/>
        <v>2.3801169590643276</v>
      </c>
      <c r="AO44" s="71">
        <f t="shared" si="54"/>
        <v>2.1589861751152073</v>
      </c>
      <c r="AP44" s="71">
        <f t="shared" si="54"/>
        <v>2.0976190476190477</v>
      </c>
      <c r="AQ44" s="71">
        <f t="shared" si="54"/>
        <v>2.0731707317073171</v>
      </c>
      <c r="AR44" s="71">
        <f t="shared" si="54"/>
        <v>2.1136363636363638</v>
      </c>
      <c r="AS44" s="71">
        <f t="shared" si="54"/>
        <v>1.5533980582524272</v>
      </c>
      <c r="AT44" s="71">
        <f t="shared" si="54"/>
        <v>1.9530791788856305</v>
      </c>
      <c r="AU44" s="71">
        <f t="shared" si="54"/>
        <v>2.1700507614213196</v>
      </c>
      <c r="AV44" s="71">
        <f t="shared" si="54"/>
        <v>2.0569620253164556</v>
      </c>
      <c r="AW44" s="71">
        <f t="shared" si="54"/>
        <v>2.0102739726027399</v>
      </c>
      <c r="AX44" s="71">
        <f t="shared" si="54"/>
        <v>2.6885245901639343</v>
      </c>
      <c r="AY44" s="71">
        <f>IFERROR(AY75/AY43,"-")</f>
        <v>2.5621118012422359</v>
      </c>
      <c r="AZ44" s="71" t="str">
        <f t="shared" ref="AZ44:BD44" si="55">IFERROR(AZ75/AZ43,"-")</f>
        <v>-</v>
      </c>
      <c r="BA44" s="71" t="str">
        <f t="shared" si="55"/>
        <v>-</v>
      </c>
      <c r="BB44" s="71" t="str">
        <f t="shared" si="55"/>
        <v>-</v>
      </c>
      <c r="BC44" s="71" t="str">
        <f t="shared" si="55"/>
        <v>-</v>
      </c>
      <c r="BD44" s="71" t="str">
        <f t="shared" si="55"/>
        <v>-</v>
      </c>
      <c r="BF44" s="91">
        <f t="shared" si="52"/>
        <v>1.1128821909868136</v>
      </c>
      <c r="BG44" s="91">
        <f t="shared" si="52"/>
        <v>1.2807076582856594</v>
      </c>
      <c r="BH44" s="91">
        <f t="shared" si="52"/>
        <v>1.1537735453286906</v>
      </c>
      <c r="BI44" s="91">
        <f t="shared" si="52"/>
        <v>1.0193794107762966</v>
      </c>
      <c r="BJ44" s="91">
        <f t="shared" si="52"/>
        <v>0.96192548969402136</v>
      </c>
      <c r="BK44" s="91">
        <f t="shared" si="52"/>
        <v>1.0017142381626027</v>
      </c>
      <c r="BL44" s="91">
        <f t="shared" si="52"/>
        <v>1.1793249908659116</v>
      </c>
      <c r="BM44" s="91" t="str">
        <f t="shared" si="52"/>
        <v>-</v>
      </c>
      <c r="BN44" s="91" t="str">
        <f t="shared" si="52"/>
        <v>-</v>
      </c>
      <c r="BO44" s="91" t="str">
        <f t="shared" si="52"/>
        <v>-</v>
      </c>
      <c r="BP44" s="91" t="str">
        <f t="shared" si="52"/>
        <v>-</v>
      </c>
      <c r="BQ44" s="91" t="str">
        <f t="shared" si="52"/>
        <v>-</v>
      </c>
    </row>
    <row r="45" spans="1:69" x14ac:dyDescent="0.25">
      <c r="A45" s="16" t="s">
        <v>204</v>
      </c>
      <c r="B45" s="22" t="s">
        <v>80</v>
      </c>
      <c r="C45" s="87"/>
      <c r="D45" s="87"/>
      <c r="E45" s="87"/>
      <c r="F45" s="72"/>
      <c r="H45" s="1"/>
      <c r="I45" s="1"/>
      <c r="J45" s="1"/>
      <c r="K45" s="1"/>
      <c r="L45" s="67"/>
      <c r="M45" s="67"/>
      <c r="N45" s="67"/>
      <c r="O45" s="67"/>
      <c r="P45" s="67"/>
      <c r="Q45" s="67"/>
      <c r="R45" s="11"/>
      <c r="S45" s="11"/>
      <c r="T45" s="1"/>
      <c r="U45" s="4">
        <v>222</v>
      </c>
      <c r="V45" s="4">
        <v>143</v>
      </c>
      <c r="W45" s="4">
        <v>230</v>
      </c>
      <c r="X45" s="4">
        <v>283</v>
      </c>
      <c r="Y45" s="4">
        <v>250</v>
      </c>
      <c r="Z45" s="4">
        <v>246</v>
      </c>
      <c r="AA45" s="4">
        <v>276</v>
      </c>
      <c r="AB45" s="4">
        <v>263</v>
      </c>
      <c r="AC45" s="4">
        <v>352</v>
      </c>
      <c r="AD45" s="4">
        <v>280</v>
      </c>
      <c r="AE45" s="4">
        <v>499</v>
      </c>
      <c r="AF45" s="4">
        <v>348</v>
      </c>
      <c r="AG45" s="4">
        <v>134</v>
      </c>
      <c r="AH45" s="4">
        <v>123</v>
      </c>
      <c r="AI45" s="4">
        <v>370</v>
      </c>
      <c r="AJ45" s="4">
        <v>346</v>
      </c>
      <c r="AK45" s="4">
        <v>538</v>
      </c>
      <c r="AL45" s="4">
        <v>990</v>
      </c>
      <c r="AM45" s="4">
        <v>683</v>
      </c>
      <c r="AN45" s="4">
        <v>822</v>
      </c>
      <c r="AO45" s="4">
        <v>945</v>
      </c>
      <c r="AP45" s="4">
        <v>883</v>
      </c>
      <c r="AQ45" s="4">
        <v>942</v>
      </c>
      <c r="AR45" s="4">
        <v>1124</v>
      </c>
      <c r="AS45" s="4">
        <v>320</v>
      </c>
      <c r="AT45" s="4">
        <v>671</v>
      </c>
      <c r="AU45" s="4">
        <v>861</v>
      </c>
      <c r="AV45" s="4">
        <v>668</v>
      </c>
      <c r="AW45" s="4">
        <v>601</v>
      </c>
      <c r="AX45" s="4">
        <v>1327</v>
      </c>
      <c r="AY45" s="4">
        <v>826</v>
      </c>
      <c r="AZ45" s="4"/>
      <c r="BA45" s="4"/>
      <c r="BB45" s="4"/>
      <c r="BC45" s="4"/>
      <c r="BD45" s="4"/>
      <c r="BF45" s="91">
        <f t="shared" si="52"/>
        <v>2.3880597014925371</v>
      </c>
      <c r="BG45" s="91">
        <f t="shared" si="52"/>
        <v>5.4552845528455283</v>
      </c>
      <c r="BH45" s="91">
        <f t="shared" si="52"/>
        <v>2.327027027027027</v>
      </c>
      <c r="BI45" s="91">
        <f t="shared" si="52"/>
        <v>1.9306358381502891</v>
      </c>
      <c r="BJ45" s="91">
        <f t="shared" si="52"/>
        <v>1.1171003717472119</v>
      </c>
      <c r="BK45" s="91">
        <f t="shared" si="52"/>
        <v>1.3404040404040405</v>
      </c>
      <c r="BL45" s="91">
        <f t="shared" si="52"/>
        <v>1.2093704245973647</v>
      </c>
      <c r="BM45" s="91">
        <f t="shared" si="52"/>
        <v>0</v>
      </c>
      <c r="BN45" s="91">
        <f t="shared" si="52"/>
        <v>0</v>
      </c>
      <c r="BO45" s="91">
        <f t="shared" si="52"/>
        <v>0</v>
      </c>
      <c r="BP45" s="91">
        <f t="shared" si="52"/>
        <v>0</v>
      </c>
      <c r="BQ45" s="91">
        <f t="shared" si="52"/>
        <v>0</v>
      </c>
    </row>
    <row r="46" spans="1:69" x14ac:dyDescent="0.25">
      <c r="A46" s="42" t="s">
        <v>33</v>
      </c>
      <c r="B46" s="22"/>
      <c r="C46" s="71"/>
      <c r="D46" s="71"/>
      <c r="E46" s="71"/>
      <c r="F46" s="7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7">
        <f>SUM(U49          : INDEX(U49:AF49,$B$2))</f>
        <v>7370.5630000000001</v>
      </c>
      <c r="D49" s="77">
        <f>SUM(AG49          : INDEX(AG49:AR49,$B$2))</f>
        <v>6487.0780000000004</v>
      </c>
      <c r="E49" s="77">
        <f>SUM(AS49           : INDEX(AS49:BD49,$B$2))</f>
        <v>20216.924500000001</v>
      </c>
      <c r="F49" s="73">
        <f>IFERROR(E49/D49,"-")</f>
        <v>3.1164916623478245</v>
      </c>
      <c r="G49" s="4"/>
      <c r="H49" s="4">
        <f t="shared" ref="H49:H56" si="56">SUM(U49:W49)</f>
        <v>2741.527</v>
      </c>
      <c r="I49" s="4">
        <f t="shared" ref="I49:I58" si="57">SUM(X49:Z49)</f>
        <v>1944.3539999999998</v>
      </c>
      <c r="J49" s="4">
        <f t="shared" ref="J49:J58" si="58">SUM(AA49:AC49)</f>
        <v>4511.8670000000002</v>
      </c>
      <c r="K49" s="4">
        <f t="shared" ref="K49:K58" si="59">SUM(AD49:AF49)</f>
        <v>5217.6805000000004</v>
      </c>
      <c r="L49" s="4">
        <f t="shared" ref="L49:L58" si="60">SUM(AG49:AI49)</f>
        <v>1872.193</v>
      </c>
      <c r="M49" s="4">
        <f t="shared" ref="M49:M58" si="61">SUM(AJ49:AL49)</f>
        <v>3569.3700000000003</v>
      </c>
      <c r="N49" s="4">
        <f t="shared" ref="N49:N58" si="62">SUM(AM49:AO49)</f>
        <v>2852.7579999999998</v>
      </c>
      <c r="O49" s="4">
        <f t="shared" ref="O49:O58" si="63">SUM(AP49:AR49)</f>
        <v>3080.8694999999998</v>
      </c>
      <c r="P49" s="4">
        <f t="shared" ref="P49:P58" si="64">SUM(AS49:AU49)</f>
        <v>5329.3245000000006</v>
      </c>
      <c r="Q49" s="4">
        <f t="shared" ref="Q49:Q58" si="65">SUM(AV49:AX49)</f>
        <v>11945.6</v>
      </c>
      <c r="R49" s="4">
        <f t="shared" ref="R49:R58" si="66">SUM(AY49:BA49)</f>
        <v>2942</v>
      </c>
      <c r="S49" s="4">
        <f t="shared" ref="S49:S58" si="67">SUM(BB49:BD49)</f>
        <v>0</v>
      </c>
      <c r="T49" s="4"/>
      <c r="U49" s="65">
        <v>578.75699999999995</v>
      </c>
      <c r="V49" s="65">
        <v>225.52699999999999</v>
      </c>
      <c r="W49" s="65">
        <v>1937.2429999999999</v>
      </c>
      <c r="X49" s="65">
        <v>841.63199999999995</v>
      </c>
      <c r="Y49" s="65">
        <v>590.96699999999998</v>
      </c>
      <c r="Z49" s="65">
        <v>511.755</v>
      </c>
      <c r="AA49" s="65">
        <v>2684.6819999999998</v>
      </c>
      <c r="AB49" s="65">
        <v>508.12900000000002</v>
      </c>
      <c r="AC49" s="65">
        <v>1319.056</v>
      </c>
      <c r="AD49" s="65">
        <v>723.47400000000005</v>
      </c>
      <c r="AE49" s="65">
        <v>1315.0930000000001</v>
      </c>
      <c r="AF49" s="65">
        <v>3179.1134999999999</v>
      </c>
      <c r="AG49" s="65">
        <v>672.32799999999997</v>
      </c>
      <c r="AH49" s="65">
        <v>439.19</v>
      </c>
      <c r="AI49" s="65">
        <v>760.67499999999995</v>
      </c>
      <c r="AJ49" s="65">
        <v>1140.2950000000001</v>
      </c>
      <c r="AK49" s="65">
        <v>1084.577</v>
      </c>
      <c r="AL49" s="4">
        <v>1344.498</v>
      </c>
      <c r="AM49" s="4">
        <v>1045.5150000000001</v>
      </c>
      <c r="AN49" s="4">
        <v>678.625</v>
      </c>
      <c r="AO49" s="4">
        <v>1128.6179999999999</v>
      </c>
      <c r="AP49" s="4">
        <v>523.58199999999999</v>
      </c>
      <c r="AQ49" s="4">
        <v>653.01499999999999</v>
      </c>
      <c r="AR49" s="4">
        <v>1904.2725</v>
      </c>
      <c r="AS49" s="4">
        <v>1097.587</v>
      </c>
      <c r="AT49" s="4">
        <v>2116.5275000000001</v>
      </c>
      <c r="AU49" s="4">
        <v>2115.21</v>
      </c>
      <c r="AV49" s="4">
        <v>4994.8500000000004</v>
      </c>
      <c r="AW49" s="4">
        <v>3824.19</v>
      </c>
      <c r="AX49" s="4">
        <v>3126.56</v>
      </c>
      <c r="AY49" s="4">
        <v>2942</v>
      </c>
      <c r="AZ49" s="4"/>
      <c r="BA49" s="4"/>
      <c r="BB49" s="4"/>
      <c r="BC49" s="4"/>
      <c r="BD49" s="4"/>
      <c r="BE49" s="4"/>
      <c r="BF49" s="91">
        <f t="shared" ref="BF49:BQ58" si="68">IFERROR(AS49/AG49,"-")</f>
        <v>1.6325171642412633</v>
      </c>
      <c r="BG49" s="91">
        <f t="shared" si="68"/>
        <v>4.8191614107789347</v>
      </c>
      <c r="BH49" s="91">
        <f t="shared" si="68"/>
        <v>2.7807013507739837</v>
      </c>
      <c r="BI49" s="91">
        <f t="shared" si="68"/>
        <v>4.380313866148672</v>
      </c>
      <c r="BJ49" s="91">
        <f t="shared" si="68"/>
        <v>3.525973720630255</v>
      </c>
      <c r="BK49" s="91">
        <f t="shared" si="68"/>
        <v>2.3254478623248231</v>
      </c>
      <c r="BL49" s="91">
        <f t="shared" si="68"/>
        <v>2.8139242382940464</v>
      </c>
      <c r="BM49" s="91">
        <f t="shared" si="68"/>
        <v>0</v>
      </c>
      <c r="BN49" s="91">
        <f t="shared" si="68"/>
        <v>0</v>
      </c>
      <c r="BO49" s="91">
        <f t="shared" si="68"/>
        <v>0</v>
      </c>
      <c r="BP49" s="91">
        <f t="shared" si="68"/>
        <v>0</v>
      </c>
      <c r="BQ49" s="91">
        <f t="shared" si="68"/>
        <v>0</v>
      </c>
    </row>
    <row r="50" spans="1:70" x14ac:dyDescent="0.25">
      <c r="A50" s="16" t="s">
        <v>187</v>
      </c>
      <c r="B50" s="16" t="s">
        <v>44</v>
      </c>
      <c r="C50" s="77">
        <f>SUM(U50         : INDEX(U50:AF50,$B$2))</f>
        <v>12270.823500000002</v>
      </c>
      <c r="D50" s="77">
        <f>SUM(AG50           : INDEX(AG50:AR50,$B$2))</f>
        <v>30273.359000000091</v>
      </c>
      <c r="E50" s="77">
        <f>SUM(AS50           : INDEX(AS50:BD50,$B$2))</f>
        <v>51559.47600000001</v>
      </c>
      <c r="F50" s="73">
        <f t="shared" ref="F50:F57" si="69">IFERROR(E50/D50,"-")</f>
        <v>1.7031303331751146</v>
      </c>
      <c r="G50" s="4"/>
      <c r="H50" s="4">
        <f t="shared" si="56"/>
        <v>3591.0780000000004</v>
      </c>
      <c r="I50" s="4">
        <f t="shared" si="57"/>
        <v>6053.2404999999999</v>
      </c>
      <c r="J50" s="4">
        <f t="shared" si="58"/>
        <v>8532.2970000000005</v>
      </c>
      <c r="K50" s="4">
        <f t="shared" si="59"/>
        <v>11519.329000000031</v>
      </c>
      <c r="L50" s="4">
        <f t="shared" si="60"/>
        <v>6117.1859999999997</v>
      </c>
      <c r="M50" s="4">
        <f t="shared" si="61"/>
        <v>19395.235000000081</v>
      </c>
      <c r="N50" s="4">
        <f t="shared" si="62"/>
        <v>19926.978500000077</v>
      </c>
      <c r="O50" s="4">
        <f t="shared" si="63"/>
        <v>29267.241500000171</v>
      </c>
      <c r="P50" s="4">
        <f t="shared" si="64"/>
        <v>16527.08600000001</v>
      </c>
      <c r="Q50" s="4">
        <f t="shared" si="65"/>
        <v>27310.799999999999</v>
      </c>
      <c r="R50" s="4">
        <f t="shared" si="66"/>
        <v>7721.59</v>
      </c>
      <c r="S50" s="4">
        <f t="shared" si="67"/>
        <v>0</v>
      </c>
      <c r="T50" s="4"/>
      <c r="U50" s="65">
        <v>1443.3910000000001</v>
      </c>
      <c r="V50" s="65">
        <v>748.14300000000003</v>
      </c>
      <c r="W50" s="65">
        <v>1399.5440000000001</v>
      </c>
      <c r="X50" s="65">
        <v>2506.721</v>
      </c>
      <c r="Y50" s="65">
        <v>1762.7895000000001</v>
      </c>
      <c r="Z50" s="65">
        <v>1783.73</v>
      </c>
      <c r="AA50" s="65">
        <v>2626.5050000000001</v>
      </c>
      <c r="AB50" s="65">
        <v>1577.1310000000001</v>
      </c>
      <c r="AC50" s="65">
        <v>4328.6610000000001</v>
      </c>
      <c r="AD50" s="65">
        <v>2297.9850000000001</v>
      </c>
      <c r="AE50" s="65">
        <v>6033.5350000000299</v>
      </c>
      <c r="AF50" s="65">
        <v>3187.8090000000002</v>
      </c>
      <c r="AG50" s="65">
        <v>1056.748</v>
      </c>
      <c r="AH50" s="65">
        <v>604.54399999999998</v>
      </c>
      <c r="AI50" s="65">
        <v>4455.8940000000002</v>
      </c>
      <c r="AJ50" s="65">
        <v>5200.0320000000102</v>
      </c>
      <c r="AK50" s="65">
        <v>4443.8230000000003</v>
      </c>
      <c r="AL50" s="4">
        <v>9751.3800000000701</v>
      </c>
      <c r="AM50" s="4">
        <v>4760.9380000000101</v>
      </c>
      <c r="AN50" s="4">
        <v>5674.0470000000196</v>
      </c>
      <c r="AO50" s="4">
        <v>9491.9935000000496</v>
      </c>
      <c r="AP50" s="4">
        <v>6519.5280000000203</v>
      </c>
      <c r="AQ50" s="4">
        <v>7622.0060000000503</v>
      </c>
      <c r="AR50" s="4">
        <v>15125.7075000001</v>
      </c>
      <c r="AS50" s="4">
        <v>2756.6320000000001</v>
      </c>
      <c r="AT50" s="4">
        <v>3733.1240000000098</v>
      </c>
      <c r="AU50" s="4">
        <v>10037.33</v>
      </c>
      <c r="AV50" s="4">
        <v>6735.61</v>
      </c>
      <c r="AW50" s="4">
        <v>6413.6</v>
      </c>
      <c r="AX50" s="4">
        <v>14161.59</v>
      </c>
      <c r="AY50" s="4">
        <v>7721.59</v>
      </c>
      <c r="AZ50" s="4"/>
      <c r="BA50" s="4"/>
      <c r="BB50" s="4"/>
      <c r="BC50" s="4"/>
      <c r="BD50" s="4"/>
      <c r="BE50" s="4"/>
      <c r="BF50" s="91">
        <f t="shared" si="68"/>
        <v>2.6085992119218582</v>
      </c>
      <c r="BG50" s="91">
        <f t="shared" si="68"/>
        <v>6.1751071882278374</v>
      </c>
      <c r="BH50" s="91">
        <f t="shared" si="68"/>
        <v>2.2525962242369317</v>
      </c>
      <c r="BI50" s="91">
        <f t="shared" si="68"/>
        <v>1.2953016442975709</v>
      </c>
      <c r="BJ50" s="91">
        <f t="shared" si="68"/>
        <v>1.4432618040817558</v>
      </c>
      <c r="BK50" s="91">
        <f t="shared" si="68"/>
        <v>1.4522652178460791</v>
      </c>
      <c r="BL50" s="91">
        <f t="shared" si="68"/>
        <v>1.6218631706609041</v>
      </c>
      <c r="BM50" s="91">
        <f t="shared" si="68"/>
        <v>0</v>
      </c>
      <c r="BN50" s="91">
        <f t="shared" si="68"/>
        <v>0</v>
      </c>
      <c r="BO50" s="91">
        <f t="shared" si="68"/>
        <v>0</v>
      </c>
      <c r="BP50" s="91">
        <f t="shared" si="68"/>
        <v>0</v>
      </c>
      <c r="BQ50" s="91">
        <f t="shared" si="68"/>
        <v>0</v>
      </c>
    </row>
    <row r="51" spans="1:70" x14ac:dyDescent="0.25">
      <c r="A51" s="16" t="s">
        <v>188</v>
      </c>
      <c r="B51" s="16" t="s">
        <v>45</v>
      </c>
      <c r="C51" s="77">
        <f>SUM(U51         : INDEX(U51:AF51,$B$2))</f>
        <v>9195.4014999999999</v>
      </c>
      <c r="D51" s="77">
        <f>SUM(AG51           : INDEX(AG51:AR51,$B$2))</f>
        <v>13085.359999999999</v>
      </c>
      <c r="E51" s="77">
        <f>SUM(AS51           : INDEX(AS51:BD51,$B$2))</f>
        <v>19385.427</v>
      </c>
      <c r="F51" s="73">
        <f t="shared" si="69"/>
        <v>1.4814592032622718</v>
      </c>
      <c r="G51" s="4"/>
      <c r="H51" s="4">
        <f t="shared" si="56"/>
        <v>3013.9840000000004</v>
      </c>
      <c r="I51" s="4">
        <f t="shared" si="57"/>
        <v>4259.1795000000002</v>
      </c>
      <c r="J51" s="4">
        <f t="shared" si="58"/>
        <v>5810.9159999999993</v>
      </c>
      <c r="K51" s="4">
        <f t="shared" si="59"/>
        <v>9602.3770000000204</v>
      </c>
      <c r="L51" s="4">
        <f t="shared" si="60"/>
        <v>2184.7129999999988</v>
      </c>
      <c r="M51" s="4">
        <f t="shared" si="61"/>
        <v>7456.6570000000002</v>
      </c>
      <c r="N51" s="4">
        <f t="shared" si="62"/>
        <v>11819.907000000019</v>
      </c>
      <c r="O51" s="4">
        <f t="shared" si="63"/>
        <v>14683.51300000003</v>
      </c>
      <c r="P51" s="4">
        <f t="shared" si="64"/>
        <v>7620.2669999999998</v>
      </c>
      <c r="Q51" s="4">
        <f t="shared" si="65"/>
        <v>8536.630000000001</v>
      </c>
      <c r="R51" s="4">
        <f t="shared" si="66"/>
        <v>3228.53</v>
      </c>
      <c r="S51" s="4">
        <f t="shared" si="67"/>
        <v>0</v>
      </c>
      <c r="T51" s="4"/>
      <c r="U51" s="65">
        <v>900.697</v>
      </c>
      <c r="V51" s="65">
        <v>986.32799999999997</v>
      </c>
      <c r="W51" s="65">
        <v>1126.9590000000001</v>
      </c>
      <c r="X51" s="65">
        <v>1109.8240000000001</v>
      </c>
      <c r="Y51" s="65">
        <v>1587.0785000000001</v>
      </c>
      <c r="Z51" s="65">
        <v>1562.277</v>
      </c>
      <c r="AA51" s="65">
        <v>1922.2380000000001</v>
      </c>
      <c r="AB51" s="65">
        <v>1360.7660000000001</v>
      </c>
      <c r="AC51" s="65">
        <v>2527.9119999999998</v>
      </c>
      <c r="AD51" s="65">
        <v>2817.5140000000001</v>
      </c>
      <c r="AE51" s="65">
        <v>1627.8630000000001</v>
      </c>
      <c r="AF51" s="65">
        <v>5157.00000000002</v>
      </c>
      <c r="AG51" s="65">
        <v>925.79899999999895</v>
      </c>
      <c r="AH51" s="65">
        <v>756.42700000000002</v>
      </c>
      <c r="AI51" s="65">
        <v>502.48700000000002</v>
      </c>
      <c r="AJ51" s="65">
        <v>1484.2950000000001</v>
      </c>
      <c r="AK51" s="65">
        <v>1717.1189999999999</v>
      </c>
      <c r="AL51" s="4">
        <v>4255.2430000000004</v>
      </c>
      <c r="AM51" s="4">
        <v>3443.99</v>
      </c>
      <c r="AN51" s="4">
        <v>2777.319</v>
      </c>
      <c r="AO51" s="4">
        <v>5598.59800000002</v>
      </c>
      <c r="AP51" s="4">
        <v>3823.0619999999999</v>
      </c>
      <c r="AQ51" s="4">
        <v>3988.2570000000001</v>
      </c>
      <c r="AR51" s="4">
        <v>6872.1940000000304</v>
      </c>
      <c r="AS51" s="4">
        <v>2279.9690000000001</v>
      </c>
      <c r="AT51" s="4">
        <v>1583.258</v>
      </c>
      <c r="AU51" s="4">
        <v>3757.04</v>
      </c>
      <c r="AV51" s="4">
        <v>3820.79</v>
      </c>
      <c r="AW51" s="4">
        <v>2595.56</v>
      </c>
      <c r="AX51" s="4">
        <v>2120.2800000000002</v>
      </c>
      <c r="AY51" s="4">
        <v>3228.53</v>
      </c>
      <c r="AZ51" s="4"/>
      <c r="BA51" s="4"/>
      <c r="BB51" s="4"/>
      <c r="BC51" s="4"/>
      <c r="BD51" s="4"/>
      <c r="BE51" s="4"/>
      <c r="BF51" s="91">
        <f t="shared" si="68"/>
        <v>2.4627041074790559</v>
      </c>
      <c r="BG51" s="91">
        <f t="shared" si="68"/>
        <v>2.0930744143188966</v>
      </c>
      <c r="BH51" s="91">
        <f t="shared" si="68"/>
        <v>7.4768899493917251</v>
      </c>
      <c r="BI51" s="91">
        <f t="shared" si="68"/>
        <v>2.5741446275841393</v>
      </c>
      <c r="BJ51" s="91">
        <f t="shared" si="68"/>
        <v>1.5115784054570476</v>
      </c>
      <c r="BK51" s="91">
        <f t="shared" si="68"/>
        <v>0.49827471662605405</v>
      </c>
      <c r="BL51" s="91">
        <f t="shared" si="68"/>
        <v>0.93743884273763878</v>
      </c>
      <c r="BM51" s="91">
        <f t="shared" si="68"/>
        <v>0</v>
      </c>
      <c r="BN51" s="91">
        <f t="shared" si="68"/>
        <v>0</v>
      </c>
      <c r="BO51" s="91">
        <f t="shared" si="68"/>
        <v>0</v>
      </c>
      <c r="BP51" s="91">
        <f t="shared" si="68"/>
        <v>0</v>
      </c>
      <c r="BQ51" s="91">
        <f t="shared" si="68"/>
        <v>0</v>
      </c>
    </row>
    <row r="52" spans="1:70" x14ac:dyDescent="0.25">
      <c r="A52" s="16" t="s">
        <v>189</v>
      </c>
      <c r="B52" s="16" t="s">
        <v>46</v>
      </c>
      <c r="C52" s="77">
        <f>SUM(U52         : INDEX(U52:AF52,$B$2))</f>
        <v>10000.49</v>
      </c>
      <c r="D52" s="77">
        <f>SUM(AG52         : INDEX(AG52:AR52,$B$2))</f>
        <v>14753.869000000001</v>
      </c>
      <c r="E52" s="77">
        <f>SUM(AS52           : INDEX(AS52:BD52,$B$2))</f>
        <v>24635.103500000008</v>
      </c>
      <c r="F52" s="73">
        <f t="shared" si="69"/>
        <v>1.6697385275685996</v>
      </c>
      <c r="G52" s="4"/>
      <c r="H52" s="4">
        <f t="shared" si="56"/>
        <v>3643.8090000000002</v>
      </c>
      <c r="I52" s="4">
        <f t="shared" si="57"/>
        <v>4170.7929999999997</v>
      </c>
      <c r="J52" s="4">
        <f t="shared" si="58"/>
        <v>6769.6020000000008</v>
      </c>
      <c r="K52" s="4">
        <f t="shared" si="59"/>
        <v>10814.493</v>
      </c>
      <c r="L52" s="4">
        <f t="shared" si="60"/>
        <v>5918.3670000000002</v>
      </c>
      <c r="M52" s="4">
        <f t="shared" si="61"/>
        <v>6162.6</v>
      </c>
      <c r="N52" s="4">
        <f t="shared" si="62"/>
        <v>12859.71650000001</v>
      </c>
      <c r="O52" s="4">
        <f t="shared" si="63"/>
        <v>15217.122000000028</v>
      </c>
      <c r="P52" s="4">
        <f t="shared" si="64"/>
        <v>12892.733500000009</v>
      </c>
      <c r="Q52" s="4">
        <f t="shared" si="65"/>
        <v>8610.2799999999988</v>
      </c>
      <c r="R52" s="4">
        <f t="shared" si="66"/>
        <v>3132.09</v>
      </c>
      <c r="S52" s="4">
        <f t="shared" si="67"/>
        <v>0</v>
      </c>
      <c r="T52" s="4"/>
      <c r="U52" s="65">
        <v>1123.3230000000001</v>
      </c>
      <c r="V52" s="65">
        <v>904.76700000000005</v>
      </c>
      <c r="W52" s="65">
        <v>1615.7190000000001</v>
      </c>
      <c r="X52" s="65">
        <v>1001.768</v>
      </c>
      <c r="Y52" s="65">
        <v>973.64499999999998</v>
      </c>
      <c r="Z52" s="65">
        <v>2195.38</v>
      </c>
      <c r="AA52" s="65">
        <v>2185.8879999999999</v>
      </c>
      <c r="AB52" s="65">
        <v>1202.1400000000001</v>
      </c>
      <c r="AC52" s="65">
        <v>3381.5740000000001</v>
      </c>
      <c r="AD52" s="65">
        <v>2536.0300000000002</v>
      </c>
      <c r="AE52" s="65">
        <v>4341.701</v>
      </c>
      <c r="AF52" s="65">
        <v>3936.7620000000002</v>
      </c>
      <c r="AG52" s="65">
        <v>1277.04</v>
      </c>
      <c r="AH52" s="65">
        <v>1869.077</v>
      </c>
      <c r="AI52" s="65">
        <v>2772.25</v>
      </c>
      <c r="AJ52" s="65">
        <v>1264.825</v>
      </c>
      <c r="AK52" s="65">
        <v>1753.539</v>
      </c>
      <c r="AL52" s="4">
        <v>3144.2359999999999</v>
      </c>
      <c r="AM52" s="4">
        <v>2672.902</v>
      </c>
      <c r="AN52" s="4">
        <v>3768.77000000001</v>
      </c>
      <c r="AO52" s="4">
        <v>6418.0445</v>
      </c>
      <c r="AP52" s="4">
        <v>3671.5749999999998</v>
      </c>
      <c r="AQ52" s="4">
        <v>3967.9929999999999</v>
      </c>
      <c r="AR52" s="4">
        <v>7577.5540000000301</v>
      </c>
      <c r="AS52" s="4">
        <v>3159.2165</v>
      </c>
      <c r="AT52" s="4">
        <v>5424.7270000000099</v>
      </c>
      <c r="AU52" s="4">
        <v>4308.79</v>
      </c>
      <c r="AV52" s="4">
        <v>2774.46</v>
      </c>
      <c r="AW52" s="4">
        <v>3083.16</v>
      </c>
      <c r="AX52" s="4">
        <v>2752.66</v>
      </c>
      <c r="AY52" s="4">
        <v>3132.09</v>
      </c>
      <c r="AZ52" s="4"/>
      <c r="BA52" s="4"/>
      <c r="BB52" s="4"/>
      <c r="BC52" s="4"/>
      <c r="BD52" s="4"/>
      <c r="BE52" s="4"/>
      <c r="BF52" s="91">
        <f t="shared" si="68"/>
        <v>2.4738586888429492</v>
      </c>
      <c r="BG52" s="91">
        <f t="shared" si="68"/>
        <v>2.9023560827082084</v>
      </c>
      <c r="BH52" s="91">
        <f t="shared" si="68"/>
        <v>1.5542573721706194</v>
      </c>
      <c r="BI52" s="91">
        <f t="shared" si="68"/>
        <v>2.1935524677326903</v>
      </c>
      <c r="BJ52" s="91">
        <f t="shared" si="68"/>
        <v>1.7582500303671602</v>
      </c>
      <c r="BK52" s="91">
        <f t="shared" si="68"/>
        <v>0.87546227446031399</v>
      </c>
      <c r="BL52" s="91">
        <f t="shared" si="68"/>
        <v>1.1717938031398083</v>
      </c>
      <c r="BM52" s="91">
        <f t="shared" si="68"/>
        <v>0</v>
      </c>
      <c r="BN52" s="91">
        <f t="shared" si="68"/>
        <v>0</v>
      </c>
      <c r="BO52" s="91">
        <f t="shared" si="68"/>
        <v>0</v>
      </c>
      <c r="BP52" s="91">
        <f t="shared" si="68"/>
        <v>0</v>
      </c>
      <c r="BQ52" s="91">
        <f t="shared" si="68"/>
        <v>0</v>
      </c>
    </row>
    <row r="53" spans="1:70" x14ac:dyDescent="0.25">
      <c r="A53" s="16" t="s">
        <v>190</v>
      </c>
      <c r="B53" s="16" t="s">
        <v>47</v>
      </c>
      <c r="C53" s="77">
        <f>SUM(U53         : INDEX(U53:AF53,$B$2))</f>
        <v>8281.1255000000001</v>
      </c>
      <c r="D53" s="77">
        <f>SUM(AG53         : INDEX(AG53:AR53,$B$2))</f>
        <v>10748.326000000001</v>
      </c>
      <c r="E53" s="77">
        <f>SUM(AS53           : INDEX(AS53:BD53,$B$2))</f>
        <v>16508.927499999998</v>
      </c>
      <c r="F53" s="73">
        <f t="shared" si="69"/>
        <v>1.5359533661334794</v>
      </c>
      <c r="G53" s="4"/>
      <c r="H53" s="4">
        <f t="shared" si="56"/>
        <v>1952.962</v>
      </c>
      <c r="I53" s="4">
        <f t="shared" si="57"/>
        <v>4908.1305000000002</v>
      </c>
      <c r="J53" s="4">
        <f t="shared" si="58"/>
        <v>4366.8204999999998</v>
      </c>
      <c r="K53" s="4">
        <f t="shared" si="59"/>
        <v>7860.7075000000004</v>
      </c>
      <c r="L53" s="4">
        <f t="shared" si="60"/>
        <v>5808.7690000000002</v>
      </c>
      <c r="M53" s="4">
        <f t="shared" si="61"/>
        <v>3844.0459999999998</v>
      </c>
      <c r="N53" s="4">
        <f t="shared" si="62"/>
        <v>4691.4434999999994</v>
      </c>
      <c r="O53" s="4">
        <f t="shared" si="63"/>
        <v>12318.27500000002</v>
      </c>
      <c r="P53" s="4">
        <f t="shared" si="64"/>
        <v>9626.6674999999996</v>
      </c>
      <c r="Q53" s="4">
        <f t="shared" si="65"/>
        <v>5179.45</v>
      </c>
      <c r="R53" s="4">
        <f t="shared" si="66"/>
        <v>1702.81</v>
      </c>
      <c r="S53" s="4">
        <f t="shared" si="67"/>
        <v>0</v>
      </c>
      <c r="T53" s="4"/>
      <c r="U53" s="65">
        <v>530.08399999999995</v>
      </c>
      <c r="V53" s="65">
        <v>451.44900000000001</v>
      </c>
      <c r="W53" s="65">
        <v>971.42899999999997</v>
      </c>
      <c r="X53" s="65">
        <v>2369.1405</v>
      </c>
      <c r="Y53" s="65">
        <v>1384.3610000000001</v>
      </c>
      <c r="Z53" s="65">
        <v>1154.6289999999999</v>
      </c>
      <c r="AA53" s="65">
        <v>1420.0329999999999</v>
      </c>
      <c r="AB53" s="65">
        <v>859.524</v>
      </c>
      <c r="AC53" s="65">
        <v>2087.2635</v>
      </c>
      <c r="AD53" s="65">
        <v>1430.2845</v>
      </c>
      <c r="AE53" s="65">
        <v>3005.5030000000002</v>
      </c>
      <c r="AF53" s="65">
        <v>3424.92</v>
      </c>
      <c r="AG53" s="65">
        <v>1330.8430000000001</v>
      </c>
      <c r="AH53" s="65">
        <v>1199.163</v>
      </c>
      <c r="AI53" s="65">
        <v>3278.7629999999999</v>
      </c>
      <c r="AJ53" s="65">
        <v>1240.7159999999999</v>
      </c>
      <c r="AK53" s="65">
        <v>1410.462</v>
      </c>
      <c r="AL53" s="4">
        <v>1192.8679999999999</v>
      </c>
      <c r="AM53" s="4">
        <v>1095.511</v>
      </c>
      <c r="AN53" s="4">
        <v>1414.9960000000001</v>
      </c>
      <c r="AO53" s="4">
        <v>2180.9364999999998</v>
      </c>
      <c r="AP53" s="4">
        <v>2984.922</v>
      </c>
      <c r="AQ53" s="4">
        <v>2618.1770000000001</v>
      </c>
      <c r="AR53" s="4">
        <v>6715.1760000000204</v>
      </c>
      <c r="AS53" s="4">
        <v>1720.3544999999999</v>
      </c>
      <c r="AT53" s="4">
        <v>3040.5129999999999</v>
      </c>
      <c r="AU53" s="4">
        <v>4865.8</v>
      </c>
      <c r="AV53" s="4">
        <v>2048.56</v>
      </c>
      <c r="AW53" s="4">
        <v>1657.9</v>
      </c>
      <c r="AX53" s="4">
        <v>1472.99</v>
      </c>
      <c r="AY53" s="4">
        <v>1702.81</v>
      </c>
      <c r="AZ53" s="4"/>
      <c r="BA53" s="4"/>
      <c r="BB53" s="4"/>
      <c r="BC53" s="4"/>
      <c r="BD53" s="4"/>
      <c r="BE53" s="4"/>
      <c r="BF53" s="91">
        <f t="shared" si="68"/>
        <v>1.2926802785903371</v>
      </c>
      <c r="BG53" s="91">
        <f t="shared" si="68"/>
        <v>2.5355293650654662</v>
      </c>
      <c r="BH53" s="91">
        <f t="shared" si="68"/>
        <v>1.4840352901383846</v>
      </c>
      <c r="BI53" s="91">
        <f t="shared" si="68"/>
        <v>1.651111132604077</v>
      </c>
      <c r="BJ53" s="91">
        <f t="shared" si="68"/>
        <v>1.175430461791952</v>
      </c>
      <c r="BK53" s="91">
        <f t="shared" si="68"/>
        <v>1.2348306769902455</v>
      </c>
      <c r="BL53" s="91">
        <f t="shared" si="68"/>
        <v>1.5543522611822245</v>
      </c>
      <c r="BM53" s="91">
        <f t="shared" si="68"/>
        <v>0</v>
      </c>
      <c r="BN53" s="91">
        <f t="shared" si="68"/>
        <v>0</v>
      </c>
      <c r="BO53" s="91">
        <f t="shared" si="68"/>
        <v>0</v>
      </c>
      <c r="BP53" s="91">
        <f t="shared" si="68"/>
        <v>0</v>
      </c>
      <c r="BQ53" s="91">
        <f t="shared" si="68"/>
        <v>0</v>
      </c>
    </row>
    <row r="54" spans="1:70" x14ac:dyDescent="0.25">
      <c r="A54" s="16" t="s">
        <v>191</v>
      </c>
      <c r="B54" s="16" t="s">
        <v>48</v>
      </c>
      <c r="C54" s="77">
        <f>SUM(U54         : INDEX(U54:AF54,$B$2))</f>
        <v>7423.2724999999991</v>
      </c>
      <c r="D54" s="77">
        <f>SUM(AG54         : INDEX(AG54:AR54,$B$2))</f>
        <v>14718.848999999998</v>
      </c>
      <c r="E54" s="77">
        <f>SUM(AS54           : INDEX(AS54:BD54,$B$2))</f>
        <v>9109.1219999999994</v>
      </c>
      <c r="F54" s="73">
        <f t="shared" si="69"/>
        <v>0.61887461444845315</v>
      </c>
      <c r="G54" s="4"/>
      <c r="H54" s="4">
        <f t="shared" si="56"/>
        <v>2226.663</v>
      </c>
      <c r="I54" s="4">
        <f t="shared" si="57"/>
        <v>3811.4845</v>
      </c>
      <c r="J54" s="4">
        <f t="shared" si="58"/>
        <v>4049.9865</v>
      </c>
      <c r="K54" s="4">
        <f t="shared" si="59"/>
        <v>7352.7420000000002</v>
      </c>
      <c r="L54" s="4">
        <f t="shared" si="60"/>
        <v>4801.6819999999998</v>
      </c>
      <c r="M54" s="4">
        <f t="shared" si="61"/>
        <v>7911.0730000000003</v>
      </c>
      <c r="N54" s="4">
        <f t="shared" si="62"/>
        <v>5009.5820000000003</v>
      </c>
      <c r="O54" s="4">
        <f t="shared" si="63"/>
        <v>9922.6170000000093</v>
      </c>
      <c r="P54" s="4">
        <f t="shared" si="64"/>
        <v>3791.8919999999998</v>
      </c>
      <c r="Q54" s="4">
        <f t="shared" si="65"/>
        <v>4332.88</v>
      </c>
      <c r="R54" s="4">
        <f t="shared" si="66"/>
        <v>984.35</v>
      </c>
      <c r="S54" s="4">
        <f t="shared" si="67"/>
        <v>0</v>
      </c>
      <c r="T54" s="4"/>
      <c r="U54" s="65">
        <v>575.85699999999997</v>
      </c>
      <c r="V54" s="65">
        <v>666.29300000000001</v>
      </c>
      <c r="W54" s="65">
        <v>984.51300000000003</v>
      </c>
      <c r="X54" s="65">
        <v>1944.9684999999999</v>
      </c>
      <c r="Y54" s="65">
        <v>964.82</v>
      </c>
      <c r="Z54" s="65">
        <v>901.69600000000003</v>
      </c>
      <c r="AA54" s="65">
        <v>1385.125</v>
      </c>
      <c r="AB54" s="65">
        <v>850.41600000000005</v>
      </c>
      <c r="AC54" s="65">
        <v>1814.4455</v>
      </c>
      <c r="AD54" s="65">
        <v>1688.5650000000001</v>
      </c>
      <c r="AE54" s="65">
        <v>2676.241</v>
      </c>
      <c r="AF54" s="65">
        <v>2987.9360000000001</v>
      </c>
      <c r="AG54" s="65">
        <v>719.75</v>
      </c>
      <c r="AH54" s="65">
        <v>1248.867</v>
      </c>
      <c r="AI54" s="65">
        <v>2833.0650000000001</v>
      </c>
      <c r="AJ54" s="65">
        <v>1805.7670000000001</v>
      </c>
      <c r="AK54" s="65">
        <v>2847.5729999999999</v>
      </c>
      <c r="AL54" s="4">
        <v>3257.7330000000002</v>
      </c>
      <c r="AM54" s="4">
        <v>2006.0940000000001</v>
      </c>
      <c r="AN54" s="4">
        <v>1248.374</v>
      </c>
      <c r="AO54" s="4">
        <v>1755.114</v>
      </c>
      <c r="AP54" s="4">
        <v>1052.402</v>
      </c>
      <c r="AQ54" s="4">
        <v>2202.0239999999999</v>
      </c>
      <c r="AR54" s="4">
        <v>6668.1910000000098</v>
      </c>
      <c r="AS54" s="4">
        <v>506.363</v>
      </c>
      <c r="AT54" s="4">
        <v>1163.989</v>
      </c>
      <c r="AU54" s="4">
        <v>2121.54</v>
      </c>
      <c r="AV54" s="4">
        <v>1892.71</v>
      </c>
      <c r="AW54" s="4">
        <v>1420.3</v>
      </c>
      <c r="AX54" s="4">
        <v>1019.87</v>
      </c>
      <c r="AY54" s="4">
        <v>984.35</v>
      </c>
      <c r="AZ54" s="4"/>
      <c r="BA54" s="4"/>
      <c r="BB54" s="4"/>
      <c r="BC54" s="4"/>
      <c r="BD54" s="4"/>
      <c r="BE54" s="4"/>
      <c r="BF54" s="91">
        <f t="shared" si="68"/>
        <v>0.70352622438346646</v>
      </c>
      <c r="BG54" s="91">
        <f t="shared" si="68"/>
        <v>0.93203599742806886</v>
      </c>
      <c r="BH54" s="91">
        <f t="shared" si="68"/>
        <v>0.74884974400516757</v>
      </c>
      <c r="BI54" s="91">
        <f t="shared" si="68"/>
        <v>1.0481474077220372</v>
      </c>
      <c r="BJ54" s="91">
        <f t="shared" si="68"/>
        <v>0.49877562401385322</v>
      </c>
      <c r="BK54" s="91">
        <f t="shared" si="68"/>
        <v>0.31306126069877427</v>
      </c>
      <c r="BL54" s="91">
        <f t="shared" si="68"/>
        <v>0.49067989834972836</v>
      </c>
      <c r="BM54" s="91">
        <f t="shared" si="68"/>
        <v>0</v>
      </c>
      <c r="BN54" s="91">
        <f t="shared" si="68"/>
        <v>0</v>
      </c>
      <c r="BO54" s="91">
        <f t="shared" si="68"/>
        <v>0</v>
      </c>
      <c r="BP54" s="91">
        <f t="shared" si="68"/>
        <v>0</v>
      </c>
      <c r="BQ54" s="91">
        <f t="shared" si="68"/>
        <v>0</v>
      </c>
    </row>
    <row r="55" spans="1:70" x14ac:dyDescent="0.25">
      <c r="A55" s="16" t="s">
        <v>192</v>
      </c>
      <c r="B55" s="16" t="s">
        <v>49</v>
      </c>
      <c r="C55" s="77">
        <f>SUM(U55        : INDEX(U55:AF55,$B$2))</f>
        <v>998.68899999999996</v>
      </c>
      <c r="D55" s="77">
        <f>SUM(AG55         : INDEX(AG55:AR55,$B$2))</f>
        <v>7615.3810000000003</v>
      </c>
      <c r="E55" s="77">
        <f>SUM(AS55             : INDEX(AS55:BD55,$B$2))</f>
        <v>13175.3325</v>
      </c>
      <c r="F55" s="73">
        <f t="shared" si="69"/>
        <v>1.7300949880248933</v>
      </c>
      <c r="G55" s="4"/>
      <c r="H55" s="4">
        <f t="shared" si="56"/>
        <v>249.67699999999999</v>
      </c>
      <c r="I55" s="4">
        <f t="shared" si="57"/>
        <v>356.13200000000001</v>
      </c>
      <c r="J55" s="4">
        <f t="shared" si="58"/>
        <v>2242.386</v>
      </c>
      <c r="K55" s="4">
        <f t="shared" si="59"/>
        <v>4741.2060000000001</v>
      </c>
      <c r="L55" s="4">
        <f t="shared" si="60"/>
        <v>3403.893</v>
      </c>
      <c r="M55" s="4">
        <f t="shared" si="61"/>
        <v>3393.9380000000001</v>
      </c>
      <c r="N55" s="4">
        <f t="shared" si="62"/>
        <v>5318.5424999999996</v>
      </c>
      <c r="O55" s="4">
        <f t="shared" si="63"/>
        <v>11959.72400000002</v>
      </c>
      <c r="P55" s="4">
        <f t="shared" si="64"/>
        <v>4974.6225000000004</v>
      </c>
      <c r="Q55" s="4">
        <f t="shared" si="65"/>
        <v>6413.41</v>
      </c>
      <c r="R55" s="4">
        <f t="shared" si="66"/>
        <v>1787.3</v>
      </c>
      <c r="S55" s="4">
        <f t="shared" si="67"/>
        <v>0</v>
      </c>
      <c r="T55" s="4"/>
      <c r="U55" s="65">
        <v>36.07</v>
      </c>
      <c r="V55" s="65">
        <v>113.072</v>
      </c>
      <c r="W55" s="65">
        <v>100.535</v>
      </c>
      <c r="X55" s="65">
        <v>47.24</v>
      </c>
      <c r="Y55" s="65">
        <v>-34.981999999999999</v>
      </c>
      <c r="Z55" s="65">
        <v>343.87400000000002</v>
      </c>
      <c r="AA55" s="65">
        <v>392.88</v>
      </c>
      <c r="AB55" s="65">
        <v>389.87099999999998</v>
      </c>
      <c r="AC55" s="65">
        <v>1459.635</v>
      </c>
      <c r="AD55" s="65">
        <v>429.95350000000002</v>
      </c>
      <c r="AE55" s="65">
        <v>2127.8780000000002</v>
      </c>
      <c r="AF55" s="65">
        <v>2183.3744999999999</v>
      </c>
      <c r="AG55" s="65">
        <v>793.25400000000002</v>
      </c>
      <c r="AH55" s="65">
        <v>856.61</v>
      </c>
      <c r="AI55" s="65">
        <v>1754.029</v>
      </c>
      <c r="AJ55" s="65">
        <v>419.62599999999998</v>
      </c>
      <c r="AK55" s="65">
        <v>1222.71</v>
      </c>
      <c r="AL55" s="4">
        <v>1751.6020000000001</v>
      </c>
      <c r="AM55" s="4">
        <v>817.55</v>
      </c>
      <c r="AN55" s="4">
        <v>2241.4050000000002</v>
      </c>
      <c r="AO55" s="4">
        <v>2259.5875000000001</v>
      </c>
      <c r="AP55" s="4">
        <v>3182.1260000000002</v>
      </c>
      <c r="AQ55" s="4">
        <v>2341.7910000000002</v>
      </c>
      <c r="AR55" s="4">
        <v>6435.8070000000198</v>
      </c>
      <c r="AS55" s="4">
        <v>1340.424</v>
      </c>
      <c r="AT55" s="4">
        <v>1857.0685000000001</v>
      </c>
      <c r="AU55" s="4">
        <v>1777.13</v>
      </c>
      <c r="AV55" s="4">
        <v>2295.9299999999998</v>
      </c>
      <c r="AW55" s="4">
        <v>2065.11</v>
      </c>
      <c r="AX55" s="4">
        <v>2052.37</v>
      </c>
      <c r="AY55" s="4">
        <v>1787.3</v>
      </c>
      <c r="AZ55" s="4"/>
      <c r="BA55" s="4"/>
      <c r="BB55" s="4"/>
      <c r="BC55" s="4"/>
      <c r="BD55" s="4"/>
      <c r="BE55" s="4"/>
      <c r="BF55" s="91">
        <f t="shared" si="68"/>
        <v>1.6897790619398074</v>
      </c>
      <c r="BG55" s="91">
        <f t="shared" si="68"/>
        <v>2.1679276450193203</v>
      </c>
      <c r="BH55" s="91">
        <f t="shared" si="68"/>
        <v>1.0131702497507169</v>
      </c>
      <c r="BI55" s="91">
        <f t="shared" si="68"/>
        <v>5.4713721266079798</v>
      </c>
      <c r="BJ55" s="91">
        <f t="shared" si="68"/>
        <v>1.6889614054027529</v>
      </c>
      <c r="BK55" s="91">
        <f t="shared" si="68"/>
        <v>1.1717102401116235</v>
      </c>
      <c r="BL55" s="91">
        <f t="shared" si="68"/>
        <v>2.1861659837318821</v>
      </c>
      <c r="BM55" s="91">
        <f t="shared" si="68"/>
        <v>0</v>
      </c>
      <c r="BN55" s="91">
        <f t="shared" si="68"/>
        <v>0</v>
      </c>
      <c r="BO55" s="91">
        <f t="shared" si="68"/>
        <v>0</v>
      </c>
      <c r="BP55" s="91">
        <f t="shared" si="68"/>
        <v>0</v>
      </c>
      <c r="BQ55" s="91">
        <f t="shared" si="68"/>
        <v>0</v>
      </c>
    </row>
    <row r="56" spans="1:70" x14ac:dyDescent="0.25">
      <c r="A56" s="16" t="s">
        <v>193</v>
      </c>
      <c r="B56" s="16" t="s">
        <v>50</v>
      </c>
      <c r="C56" s="77">
        <f>SUM(U56        : INDEX(U56:AF56,$B$2))</f>
        <v>0</v>
      </c>
      <c r="D56" s="77">
        <f>SUM(AG56          : INDEX(AG56:AR56,$B$2))</f>
        <v>0</v>
      </c>
      <c r="E56" s="77">
        <f>SUM(AS56            : INDEX(AS56:BD56,$B$2))</f>
        <v>6357.2129999999997</v>
      </c>
      <c r="F56" s="73" t="str">
        <f t="shared" si="69"/>
        <v>-</v>
      </c>
      <c r="G56" s="4"/>
      <c r="H56" s="4">
        <f t="shared" si="56"/>
        <v>0</v>
      </c>
      <c r="I56" s="4">
        <f t="shared" si="57"/>
        <v>0</v>
      </c>
      <c r="J56" s="4">
        <f t="shared" si="58"/>
        <v>0</v>
      </c>
      <c r="K56" s="4">
        <f t="shared" si="59"/>
        <v>0</v>
      </c>
      <c r="L56" s="4">
        <f t="shared" si="60"/>
        <v>0</v>
      </c>
      <c r="M56" s="4">
        <f t="shared" si="61"/>
        <v>0</v>
      </c>
      <c r="N56" s="4">
        <f t="shared" si="62"/>
        <v>0</v>
      </c>
      <c r="O56" s="4">
        <f t="shared" si="63"/>
        <v>0</v>
      </c>
      <c r="P56" s="4">
        <f t="shared" si="64"/>
        <v>1875.5630000000001</v>
      </c>
      <c r="Q56" s="4">
        <f t="shared" si="65"/>
        <v>3729.12</v>
      </c>
      <c r="R56" s="4">
        <f t="shared" si="66"/>
        <v>752.53</v>
      </c>
      <c r="S56" s="4">
        <f t="shared" si="67"/>
        <v>0</v>
      </c>
      <c r="T56" s="66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4"/>
      <c r="AM56" s="4"/>
      <c r="AN56" s="4"/>
      <c r="AO56" s="4"/>
      <c r="AP56" s="4"/>
      <c r="AQ56" s="4"/>
      <c r="AR56" s="4"/>
      <c r="AS56" s="4"/>
      <c r="AT56" s="4">
        <v>1074.5830000000001</v>
      </c>
      <c r="AU56" s="4">
        <v>800.98</v>
      </c>
      <c r="AV56" s="4">
        <v>2179.69</v>
      </c>
      <c r="AW56" s="4">
        <v>894.63</v>
      </c>
      <c r="AX56" s="4">
        <v>654.79999999999995</v>
      </c>
      <c r="AY56" s="4">
        <v>752.53</v>
      </c>
      <c r="AZ56" s="4"/>
      <c r="BA56" s="4"/>
      <c r="BB56" s="4"/>
      <c r="BC56" s="4"/>
      <c r="BD56" s="4"/>
      <c r="BE56" s="4"/>
      <c r="BF56" s="91" t="str">
        <f t="shared" si="68"/>
        <v>-</v>
      </c>
      <c r="BG56" s="91" t="str">
        <f t="shared" si="68"/>
        <v>-</v>
      </c>
      <c r="BH56" s="91" t="str">
        <f t="shared" si="68"/>
        <v>-</v>
      </c>
      <c r="BI56" s="91" t="str">
        <f t="shared" si="68"/>
        <v>-</v>
      </c>
      <c r="BJ56" s="91" t="str">
        <f t="shared" si="68"/>
        <v>-</v>
      </c>
      <c r="BK56" s="91" t="str">
        <f t="shared" si="68"/>
        <v>-</v>
      </c>
      <c r="BL56" s="91" t="str">
        <f t="shared" si="68"/>
        <v>-</v>
      </c>
      <c r="BM56" s="91" t="str">
        <f t="shared" si="68"/>
        <v>-</v>
      </c>
      <c r="BN56" s="91" t="str">
        <f t="shared" si="68"/>
        <v>-</v>
      </c>
      <c r="BO56" s="91" t="str">
        <f t="shared" si="68"/>
        <v>-</v>
      </c>
      <c r="BP56" s="91" t="str">
        <f t="shared" si="68"/>
        <v>-</v>
      </c>
      <c r="BQ56" s="91" t="str">
        <f t="shared" si="68"/>
        <v>-</v>
      </c>
    </row>
    <row r="57" spans="1:70" x14ac:dyDescent="0.25">
      <c r="A57" s="16"/>
      <c r="B57" s="3" t="s">
        <v>153</v>
      </c>
      <c r="C57" s="78">
        <f>SUM(C49:C55)</f>
        <v>55540.364999999998</v>
      </c>
      <c r="D57" s="78">
        <f t="shared" ref="D57:E57" si="70">SUM(D49:D55)</f>
        <v>97682.222000000082</v>
      </c>
      <c r="E57" s="78">
        <f t="shared" si="70"/>
        <v>154590.31300000002</v>
      </c>
      <c r="F57" s="74">
        <f t="shared" si="69"/>
        <v>1.5825839117377971</v>
      </c>
      <c r="G57" s="4"/>
      <c r="H57" s="4">
        <f>SUM(U57:W57)</f>
        <v>17419.7</v>
      </c>
      <c r="I57" s="4">
        <f>SUM(X57:Z57)</f>
        <v>25503.313999999998</v>
      </c>
      <c r="J57" s="4">
        <f t="shared" si="58"/>
        <v>36283.875</v>
      </c>
      <c r="K57" s="4">
        <f t="shared" si="59"/>
        <v>57108.535000000054</v>
      </c>
      <c r="L57" s="4">
        <f t="shared" si="60"/>
        <v>30106.803</v>
      </c>
      <c r="M57" s="4">
        <f t="shared" si="61"/>
        <v>51732.919000000082</v>
      </c>
      <c r="N57" s="4">
        <f t="shared" si="62"/>
        <v>62478.928000000109</v>
      </c>
      <c r="O57" s="4">
        <f t="shared" si="63"/>
        <v>96449.362000000285</v>
      </c>
      <c r="P57" s="4">
        <f t="shared" si="64"/>
        <v>60762.593000000023</v>
      </c>
      <c r="Q57" s="4">
        <f t="shared" si="65"/>
        <v>72329.049999999988</v>
      </c>
      <c r="R57" s="4">
        <f>SUM(AY57:BA57)</f>
        <v>21498.67</v>
      </c>
      <c r="S57" s="4">
        <f t="shared" si="67"/>
        <v>0</v>
      </c>
      <c r="T57" s="66"/>
      <c r="U57" s="65">
        <f>SUM(U49:U55)</f>
        <v>5188.1790000000001</v>
      </c>
      <c r="V57" s="65">
        <f t="shared" ref="V57:BC57" si="71">SUM(V49:V55)</f>
        <v>4095.5790000000006</v>
      </c>
      <c r="W57" s="65">
        <f t="shared" si="71"/>
        <v>8135.942</v>
      </c>
      <c r="X57" s="65">
        <f t="shared" si="71"/>
        <v>9821.2939999999999</v>
      </c>
      <c r="Y57" s="65">
        <f t="shared" si="71"/>
        <v>7228.6789999999992</v>
      </c>
      <c r="Z57" s="65">
        <f t="shared" si="71"/>
        <v>8453.3410000000003</v>
      </c>
      <c r="AA57" s="65">
        <f t="shared" si="71"/>
        <v>12617.350999999999</v>
      </c>
      <c r="AB57" s="65">
        <f t="shared" si="71"/>
        <v>6747.9770000000008</v>
      </c>
      <c r="AC57" s="65">
        <f t="shared" si="71"/>
        <v>16918.547000000002</v>
      </c>
      <c r="AD57" s="65">
        <f t="shared" si="71"/>
        <v>11923.806</v>
      </c>
      <c r="AE57" s="65">
        <f t="shared" si="71"/>
        <v>21127.814000000031</v>
      </c>
      <c r="AF57" s="65">
        <f t="shared" si="71"/>
        <v>24056.915000000023</v>
      </c>
      <c r="AG57" s="65">
        <f t="shared" si="71"/>
        <v>6775.7619999999988</v>
      </c>
      <c r="AH57" s="65">
        <f>SUM(AH49:AH55)</f>
        <v>6973.8779999999997</v>
      </c>
      <c r="AI57" s="65">
        <f t="shared" si="71"/>
        <v>16357.163</v>
      </c>
      <c r="AJ57" s="65">
        <f t="shared" si="71"/>
        <v>12555.556000000011</v>
      </c>
      <c r="AK57" s="65">
        <f t="shared" si="71"/>
        <v>14479.803</v>
      </c>
      <c r="AL57" s="65">
        <f t="shared" si="71"/>
        <v>24697.560000000067</v>
      </c>
      <c r="AM57" s="65">
        <f t="shared" si="71"/>
        <v>15842.500000000011</v>
      </c>
      <c r="AN57" s="65">
        <f t="shared" si="71"/>
        <v>17803.536000000029</v>
      </c>
      <c r="AO57" s="65">
        <f t="shared" si="71"/>
        <v>28832.892000000073</v>
      </c>
      <c r="AP57" s="65">
        <f t="shared" si="71"/>
        <v>21757.197000000018</v>
      </c>
      <c r="AQ57" s="65">
        <f t="shared" si="71"/>
        <v>23393.263000000054</v>
      </c>
      <c r="AR57" s="65">
        <f t="shared" si="71"/>
        <v>51298.902000000213</v>
      </c>
      <c r="AS57" s="65">
        <f t="shared" si="71"/>
        <v>12860.545999999998</v>
      </c>
      <c r="AT57" s="65">
        <f t="shared" si="71"/>
        <v>18919.20700000002</v>
      </c>
      <c r="AU57" s="65">
        <f>SUM(AU49:AU55)</f>
        <v>28982.840000000004</v>
      </c>
      <c r="AV57" s="65">
        <f t="shared" si="71"/>
        <v>24562.91</v>
      </c>
      <c r="AW57" s="65">
        <f t="shared" si="71"/>
        <v>21059.82</v>
      </c>
      <c r="AX57" s="65">
        <f t="shared" si="71"/>
        <v>26706.32</v>
      </c>
      <c r="AY57" s="65">
        <f t="shared" si="71"/>
        <v>21498.67</v>
      </c>
      <c r="AZ57" s="65">
        <f t="shared" si="71"/>
        <v>0</v>
      </c>
      <c r="BA57" s="65">
        <f t="shared" si="71"/>
        <v>0</v>
      </c>
      <c r="BB57" s="65">
        <f t="shared" si="71"/>
        <v>0</v>
      </c>
      <c r="BC57" s="65">
        <f t="shared" si="71"/>
        <v>0</v>
      </c>
      <c r="BD57" s="65">
        <f>SUM(BD49:BD55)</f>
        <v>0</v>
      </c>
      <c r="BE57" s="4"/>
      <c r="BF57" s="91">
        <f t="shared" si="68"/>
        <v>1.8980220969980941</v>
      </c>
      <c r="BG57" s="91">
        <f t="shared" si="68"/>
        <v>2.7128675035611494</v>
      </c>
      <c r="BH57" s="91">
        <f t="shared" si="68"/>
        <v>1.7718744992637172</v>
      </c>
      <c r="BI57" s="91">
        <f t="shared" si="68"/>
        <v>1.9563378953508692</v>
      </c>
      <c r="BJ57" s="91">
        <f t="shared" si="68"/>
        <v>1.4544272460060403</v>
      </c>
      <c r="BK57" s="91">
        <f t="shared" si="68"/>
        <v>1.0813343504378541</v>
      </c>
      <c r="BL57" s="91">
        <f t="shared" si="68"/>
        <v>1.3570250907369408</v>
      </c>
      <c r="BM57" s="91">
        <f t="shared" si="68"/>
        <v>0</v>
      </c>
      <c r="BN57" s="91">
        <f t="shared" si="68"/>
        <v>0</v>
      </c>
      <c r="BO57" s="91">
        <f t="shared" si="68"/>
        <v>0</v>
      </c>
      <c r="BP57" s="91">
        <f t="shared" si="68"/>
        <v>0</v>
      </c>
      <c r="BQ57" s="91">
        <f t="shared" si="68"/>
        <v>0</v>
      </c>
    </row>
    <row r="58" spans="1:70" s="35" customFormat="1" x14ac:dyDescent="0.25">
      <c r="A58" s="3" t="s">
        <v>210</v>
      </c>
      <c r="B58" s="3" t="s">
        <v>61</v>
      </c>
      <c r="C58" s="78">
        <f>SUM(C49:C56)</f>
        <v>55540.364999999998</v>
      </c>
      <c r="D58" s="78">
        <f>SUM(D49:D56)</f>
        <v>97682.222000000082</v>
      </c>
      <c r="E58" s="78">
        <f>SUM(E49:E56)</f>
        <v>160947.52600000001</v>
      </c>
      <c r="F58" s="74">
        <f>IFERROR(E58/D58,"-")</f>
        <v>1.6476644644713332</v>
      </c>
      <c r="G58" s="68"/>
      <c r="H58" s="4">
        <f>SUM(U58:W58)</f>
        <v>17419.7</v>
      </c>
      <c r="I58" s="4">
        <f t="shared" si="57"/>
        <v>25503.313999999998</v>
      </c>
      <c r="J58" s="4">
        <f t="shared" si="58"/>
        <v>36283.875</v>
      </c>
      <c r="K58" s="4">
        <f t="shared" si="59"/>
        <v>57108.534999999996</v>
      </c>
      <c r="L58" s="4">
        <f t="shared" si="60"/>
        <v>30106.803</v>
      </c>
      <c r="M58" s="4">
        <f t="shared" si="61"/>
        <v>51732.919000000096</v>
      </c>
      <c r="N58" s="4">
        <f t="shared" si="62"/>
        <v>62478.928000000102</v>
      </c>
      <c r="O58" s="4">
        <f t="shared" si="63"/>
        <v>96449.362000000299</v>
      </c>
      <c r="P58" s="4">
        <f t="shared" si="64"/>
        <v>62638.155999999995</v>
      </c>
      <c r="Q58" s="4">
        <f t="shared" si="65"/>
        <v>76058.17</v>
      </c>
      <c r="R58" s="4">
        <f t="shared" si="66"/>
        <v>22251.200000000001</v>
      </c>
      <c r="S58" s="4">
        <f t="shared" si="67"/>
        <v>0</v>
      </c>
      <c r="T58" s="18"/>
      <c r="U58" s="69">
        <v>5188.1790000000001</v>
      </c>
      <c r="V58" s="69">
        <v>4095.5790000000002</v>
      </c>
      <c r="W58" s="69">
        <v>8135.942</v>
      </c>
      <c r="X58" s="69">
        <v>9821.2939999999999</v>
      </c>
      <c r="Y58" s="69">
        <v>7228.6790000000001</v>
      </c>
      <c r="Z58" s="69">
        <v>8453.3410000000003</v>
      </c>
      <c r="AA58" s="69">
        <v>12617.351000000001</v>
      </c>
      <c r="AB58" s="69">
        <v>6747.9769999999999</v>
      </c>
      <c r="AC58" s="69">
        <v>16918.546999999999</v>
      </c>
      <c r="AD58" s="69">
        <v>11923.806</v>
      </c>
      <c r="AE58" s="69">
        <v>21127.813999999998</v>
      </c>
      <c r="AF58" s="69">
        <v>24056.915000000001</v>
      </c>
      <c r="AG58" s="69">
        <v>6775.7619999999997</v>
      </c>
      <c r="AH58" s="69">
        <v>6973.8779999999997</v>
      </c>
      <c r="AI58" s="69">
        <v>16357.163</v>
      </c>
      <c r="AJ58" s="69">
        <v>12555.556</v>
      </c>
      <c r="AK58" s="69">
        <v>14479.803</v>
      </c>
      <c r="AL58" s="69">
        <v>24697.5600000001</v>
      </c>
      <c r="AM58" s="69">
        <v>15842.5</v>
      </c>
      <c r="AN58" s="69">
        <v>17803.536</v>
      </c>
      <c r="AO58" s="69">
        <v>28832.892000000102</v>
      </c>
      <c r="AP58" s="69">
        <v>21757.197</v>
      </c>
      <c r="AQ58" s="69">
        <v>23393.263000000101</v>
      </c>
      <c r="AR58" s="69">
        <v>51298.902000000198</v>
      </c>
      <c r="AS58" s="68">
        <v>12860.545999999998</v>
      </c>
      <c r="AT58" s="68">
        <v>19993.79</v>
      </c>
      <c r="AU58" s="68">
        <v>29783.82</v>
      </c>
      <c r="AV58" s="68">
        <v>26742.6</v>
      </c>
      <c r="AW58" s="68">
        <v>21954.45</v>
      </c>
      <c r="AX58" s="68">
        <v>27361.119999999999</v>
      </c>
      <c r="AY58" s="68">
        <v>22251.200000000001</v>
      </c>
      <c r="AZ58" s="68"/>
      <c r="BA58" s="68"/>
      <c r="BB58" s="68"/>
      <c r="BC58" s="68"/>
      <c r="BD58" s="68"/>
      <c r="BE58" s="68"/>
      <c r="BF58" s="91">
        <f t="shared" si="68"/>
        <v>1.8980220969980939</v>
      </c>
      <c r="BG58" s="91">
        <f t="shared" si="68"/>
        <v>2.8669543688604824</v>
      </c>
      <c r="BH58" s="91">
        <f t="shared" si="68"/>
        <v>1.8208426485693148</v>
      </c>
      <c r="BI58" s="91">
        <f t="shared" si="68"/>
        <v>2.1299415175241938</v>
      </c>
      <c r="BJ58" s="91">
        <f t="shared" si="68"/>
        <v>1.5162119263639153</v>
      </c>
      <c r="BK58" s="91">
        <f t="shared" si="68"/>
        <v>1.1078470909676863</v>
      </c>
      <c r="BL58" s="91">
        <f t="shared" si="68"/>
        <v>1.4045258008521382</v>
      </c>
      <c r="BM58" s="91">
        <f t="shared" si="68"/>
        <v>0</v>
      </c>
      <c r="BN58" s="91">
        <f t="shared" si="68"/>
        <v>0</v>
      </c>
      <c r="BO58" s="91">
        <f t="shared" si="68"/>
        <v>0</v>
      </c>
      <c r="BP58" s="91">
        <f t="shared" si="68"/>
        <v>0</v>
      </c>
      <c r="BQ58" s="91">
        <f t="shared" si="68"/>
        <v>0</v>
      </c>
      <c r="BR58" s="33"/>
    </row>
    <row r="59" spans="1:70" x14ac:dyDescent="0.25">
      <c r="A59" s="42" t="s">
        <v>33</v>
      </c>
      <c r="C59" s="75"/>
      <c r="D59" s="75"/>
      <c r="E59" s="75"/>
      <c r="F59" s="7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70">
        <f t="shared" ref="C61:E70" si="72">IFERROR(C49/C$58,"")</f>
        <v>0.13270641991639776</v>
      </c>
      <c r="D61" s="70">
        <f t="shared" si="72"/>
        <v>6.641001675821824E-2</v>
      </c>
      <c r="E61" s="70">
        <f t="shared" si="72"/>
        <v>0.1256118997442682</v>
      </c>
      <c r="F61" s="70">
        <f>IFERROR(E61/D61,"")</f>
        <v>1.8914601422491544</v>
      </c>
      <c r="H61" s="2">
        <f t="shared" ref="H61:S70" si="73">IFERROR(H49/H$58,"")</f>
        <v>0.1573808389352285</v>
      </c>
      <c r="I61" s="2">
        <f t="shared" si="73"/>
        <v>7.6239268355477244E-2</v>
      </c>
      <c r="J61" s="2">
        <f t="shared" si="73"/>
        <v>0.12434909446689474</v>
      </c>
      <c r="K61" s="2">
        <f t="shared" si="73"/>
        <v>9.1364285566071707E-2</v>
      </c>
      <c r="L61" s="2">
        <f t="shared" si="73"/>
        <v>6.2185048342728387E-2</v>
      </c>
      <c r="M61" s="2">
        <f t="shared" si="73"/>
        <v>6.8996106714952501E-2</v>
      </c>
      <c r="N61" s="2">
        <f t="shared" si="73"/>
        <v>4.565952219922844E-2</v>
      </c>
      <c r="O61" s="2">
        <f t="shared" si="73"/>
        <v>3.1942870705562475E-2</v>
      </c>
      <c r="P61" s="2">
        <f t="shared" si="73"/>
        <v>8.5081120523407508E-2</v>
      </c>
      <c r="Q61" s="2">
        <f t="shared" si="73"/>
        <v>0.15705873543894103</v>
      </c>
      <c r="R61" s="81">
        <f t="shared" si="73"/>
        <v>0.13221758826490257</v>
      </c>
      <c r="S61" s="81" t="str">
        <f t="shared" si="73"/>
        <v/>
      </c>
      <c r="T61" s="1"/>
      <c r="U61" s="2">
        <f t="shared" ref="U61:BD68" si="74">IFERROR(U49/U$58,"")</f>
        <v>0.11155301310922386</v>
      </c>
      <c r="V61" s="2">
        <f t="shared" si="74"/>
        <v>5.5065962590393196E-2</v>
      </c>
      <c r="W61" s="2">
        <f t="shared" si="74"/>
        <v>0.23810924414161261</v>
      </c>
      <c r="X61" s="2">
        <f t="shared" si="74"/>
        <v>8.5694614172022537E-2</v>
      </c>
      <c r="Y61" s="2">
        <f t="shared" si="74"/>
        <v>8.1753111460614036E-2</v>
      </c>
      <c r="Z61" s="2">
        <f t="shared" si="74"/>
        <v>6.0538785788956107E-2</v>
      </c>
      <c r="AA61" s="2">
        <f t="shared" si="74"/>
        <v>0.21277699257157859</v>
      </c>
      <c r="AB61" s="2">
        <f t="shared" si="74"/>
        <v>7.5300938340483375E-2</v>
      </c>
      <c r="AC61" s="2">
        <f t="shared" si="74"/>
        <v>7.796508766385199E-2</v>
      </c>
      <c r="AD61" s="2">
        <f t="shared" si="74"/>
        <v>6.0674754352762872E-2</v>
      </c>
      <c r="AE61" s="2">
        <f t="shared" si="74"/>
        <v>6.2244631650013586E-2</v>
      </c>
      <c r="AF61" s="2">
        <f t="shared" si="74"/>
        <v>0.13214967505185099</v>
      </c>
      <c r="AG61" s="2">
        <f t="shared" si="74"/>
        <v>9.9225445049575242E-2</v>
      </c>
      <c r="AH61" s="2">
        <f t="shared" si="74"/>
        <v>6.2976438647191713E-2</v>
      </c>
      <c r="AI61" s="2">
        <f t="shared" si="74"/>
        <v>4.6504091204568908E-2</v>
      </c>
      <c r="AJ61" s="2">
        <f t="shared" si="74"/>
        <v>9.0819952537346815E-2</v>
      </c>
      <c r="AK61" s="2">
        <f t="shared" si="74"/>
        <v>7.4902745569121354E-2</v>
      </c>
      <c r="AL61" s="2">
        <f t="shared" si="74"/>
        <v>5.4438495138790823E-2</v>
      </c>
      <c r="AM61" s="2">
        <f t="shared" si="74"/>
        <v>6.5994319078428287E-2</v>
      </c>
      <c r="AN61" s="2">
        <f t="shared" si="74"/>
        <v>3.811742790870308E-2</v>
      </c>
      <c r="AO61" s="2">
        <f t="shared" si="74"/>
        <v>3.9143419952462483E-2</v>
      </c>
      <c r="AP61" s="2">
        <f t="shared" si="74"/>
        <v>2.4064772681885446E-2</v>
      </c>
      <c r="AQ61" s="2">
        <f t="shared" si="74"/>
        <v>2.7914660729458612E-2</v>
      </c>
      <c r="AR61" s="2">
        <f t="shared" si="74"/>
        <v>3.7121116159562102E-2</v>
      </c>
      <c r="AS61" s="2">
        <f t="shared" si="74"/>
        <v>8.53452878283706E-2</v>
      </c>
      <c r="AT61" s="2">
        <f t="shared" si="74"/>
        <v>0.1058592442953537</v>
      </c>
      <c r="AU61" s="2">
        <f t="shared" si="74"/>
        <v>7.1018761193157892E-2</v>
      </c>
      <c r="AV61" s="2">
        <f t="shared" si="74"/>
        <v>0.18677503309326696</v>
      </c>
      <c r="AW61" s="2">
        <f t="shared" si="74"/>
        <v>0.17418746541134028</v>
      </c>
      <c r="AX61" s="2">
        <f t="shared" si="74"/>
        <v>0.11427017607466361</v>
      </c>
      <c r="AY61" s="2">
        <f t="shared" si="74"/>
        <v>0.13221758826490257</v>
      </c>
      <c r="AZ61" s="2" t="str">
        <f t="shared" si="74"/>
        <v/>
      </c>
      <c r="BA61" s="2" t="str">
        <f t="shared" si="74"/>
        <v/>
      </c>
      <c r="BB61" s="2" t="str">
        <f t="shared" si="74"/>
        <v/>
      </c>
      <c r="BC61" s="2" t="str">
        <f t="shared" si="74"/>
        <v/>
      </c>
      <c r="BD61" s="2" t="str">
        <f t="shared" si="74"/>
        <v/>
      </c>
      <c r="BF61" s="91">
        <f t="shared" ref="BF61:BQ70" si="75">IFERROR(AS61/AG61,"-")</f>
        <v>0.86011494113964615</v>
      </c>
      <c r="BG61" s="91">
        <f t="shared" si="75"/>
        <v>1.6809341170973671</v>
      </c>
      <c r="BH61" s="91">
        <f t="shared" si="75"/>
        <v>1.5271508238006484</v>
      </c>
      <c r="BI61" s="91">
        <f t="shared" si="75"/>
        <v>2.0565418487359555</v>
      </c>
      <c r="BJ61" s="91">
        <f t="shared" si="75"/>
        <v>2.3255150941109033</v>
      </c>
      <c r="BK61" s="91">
        <f t="shared" si="75"/>
        <v>2.0990693402404319</v>
      </c>
      <c r="BL61" s="91">
        <f t="shared" si="75"/>
        <v>2.0034692396443079</v>
      </c>
      <c r="BM61" s="91" t="str">
        <f t="shared" si="75"/>
        <v>-</v>
      </c>
      <c r="BN61" s="91" t="str">
        <f t="shared" si="75"/>
        <v>-</v>
      </c>
      <c r="BO61" s="91" t="str">
        <f t="shared" si="75"/>
        <v>-</v>
      </c>
      <c r="BP61" s="91" t="str">
        <f t="shared" si="75"/>
        <v>-</v>
      </c>
      <c r="BQ61" s="91" t="str">
        <f t="shared" si="75"/>
        <v>-</v>
      </c>
    </row>
    <row r="62" spans="1:70" x14ac:dyDescent="0.25">
      <c r="A62" s="16" t="s">
        <v>194</v>
      </c>
      <c r="B62" s="16" t="s">
        <v>44</v>
      </c>
      <c r="C62" s="70">
        <f t="shared" si="72"/>
        <v>0.22093523332084697</v>
      </c>
      <c r="D62" s="70">
        <f t="shared" si="72"/>
        <v>0.30991677277775342</v>
      </c>
      <c r="E62" s="70">
        <f t="shared" si="72"/>
        <v>0.32034960264005552</v>
      </c>
      <c r="F62" s="70">
        <f t="shared" ref="F62:F70" si="76">IFERROR(E62/D62,"")</f>
        <v>1.0336633276372675</v>
      </c>
      <c r="H62" s="2">
        <f t="shared" si="73"/>
        <v>0.20615039294591758</v>
      </c>
      <c r="I62" s="2">
        <f t="shared" si="73"/>
        <v>0.23735113405261765</v>
      </c>
      <c r="J62" s="2">
        <f t="shared" si="73"/>
        <v>0.23515396302076336</v>
      </c>
      <c r="K62" s="2">
        <f t="shared" si="73"/>
        <v>0.2017094117367926</v>
      </c>
      <c r="L62" s="2">
        <f t="shared" si="73"/>
        <v>0.20318284874020001</v>
      </c>
      <c r="M62" s="2">
        <f t="shared" si="73"/>
        <v>0.37491089571033182</v>
      </c>
      <c r="N62" s="2">
        <f t="shared" si="73"/>
        <v>0.31893918698477103</v>
      </c>
      <c r="O62" s="2">
        <f t="shared" si="73"/>
        <v>0.30344670916537614</v>
      </c>
      <c r="P62" s="2">
        <f t="shared" si="73"/>
        <v>0.26385013632904536</v>
      </c>
      <c r="Q62" s="2">
        <f t="shared" si="73"/>
        <v>0.3590777953242893</v>
      </c>
      <c r="R62" s="81">
        <f t="shared" si="73"/>
        <v>0.34701903717552313</v>
      </c>
      <c r="S62" s="81" t="str">
        <f t="shared" si="73"/>
        <v/>
      </c>
      <c r="T62" s="1"/>
      <c r="U62" s="2">
        <f t="shared" si="74"/>
        <v>0.27820763315991992</v>
      </c>
      <c r="V62" s="2">
        <f t="shared" si="74"/>
        <v>0.18267087510703614</v>
      </c>
      <c r="W62" s="2">
        <f t="shared" si="74"/>
        <v>0.17201990869649761</v>
      </c>
      <c r="X62" s="2">
        <f t="shared" si="74"/>
        <v>0.25523327170533738</v>
      </c>
      <c r="Y62" s="2">
        <f t="shared" si="74"/>
        <v>0.24386053108735359</v>
      </c>
      <c r="Z62" s="2">
        <f t="shared" si="74"/>
        <v>0.21100887802822577</v>
      </c>
      <c r="AA62" s="2">
        <f t="shared" si="74"/>
        <v>0.20816611981389754</v>
      </c>
      <c r="AB62" s="2">
        <f t="shared" si="74"/>
        <v>0.23371908351199183</v>
      </c>
      <c r="AC62" s="2">
        <f t="shared" si="74"/>
        <v>0.25585299966953429</v>
      </c>
      <c r="AD62" s="2">
        <f t="shared" si="74"/>
        <v>0.19272244114001855</v>
      </c>
      <c r="AE62" s="2">
        <f t="shared" si="74"/>
        <v>0.28557308389784342</v>
      </c>
      <c r="AF62" s="2">
        <f t="shared" si="74"/>
        <v>0.13251113037561135</v>
      </c>
      <c r="AG62" s="2">
        <f t="shared" si="74"/>
        <v>0.1559600233892513</v>
      </c>
      <c r="AH62" s="2">
        <f t="shared" si="74"/>
        <v>8.6686919386889189E-2</v>
      </c>
      <c r="AI62" s="2">
        <f t="shared" si="74"/>
        <v>0.27241239816464508</v>
      </c>
      <c r="AJ62" s="2">
        <f t="shared" si="74"/>
        <v>0.41416182604736979</v>
      </c>
      <c r="AK62" s="2">
        <f t="shared" si="74"/>
        <v>0.306898028930366</v>
      </c>
      <c r="AL62" s="2">
        <f t="shared" si="74"/>
        <v>0.39483171616953378</v>
      </c>
      <c r="AM62" s="2">
        <f t="shared" si="74"/>
        <v>0.30051683762032572</v>
      </c>
      <c r="AN62" s="2">
        <f t="shared" si="74"/>
        <v>0.31870337443078833</v>
      </c>
      <c r="AO62" s="2">
        <f t="shared" si="74"/>
        <v>0.32920712566745008</v>
      </c>
      <c r="AP62" s="2">
        <f t="shared" si="74"/>
        <v>0.29964926088595051</v>
      </c>
      <c r="AQ62" s="2">
        <f t="shared" si="74"/>
        <v>0.32582055782470437</v>
      </c>
      <c r="AR62" s="2">
        <f t="shared" si="74"/>
        <v>0.29485441033416354</v>
      </c>
      <c r="AS62" s="2">
        <f t="shared" si="74"/>
        <v>0.21434797558361834</v>
      </c>
      <c r="AT62" s="2">
        <f t="shared" si="74"/>
        <v>0.18671417475126076</v>
      </c>
      <c r="AU62" s="2">
        <f t="shared" si="74"/>
        <v>0.33700613286005621</v>
      </c>
      <c r="AV62" s="2">
        <f t="shared" si="74"/>
        <v>0.25186818035643505</v>
      </c>
      <c r="AW62" s="2">
        <f t="shared" si="74"/>
        <v>0.2921321190009315</v>
      </c>
      <c r="AX62" s="2">
        <f t="shared" si="74"/>
        <v>0.51758078616664815</v>
      </c>
      <c r="AY62" s="2">
        <f t="shared" si="74"/>
        <v>0.34701903717552313</v>
      </c>
      <c r="AZ62" s="2" t="str">
        <f t="shared" si="74"/>
        <v/>
      </c>
      <c r="BA62" s="2" t="str">
        <f t="shared" si="74"/>
        <v/>
      </c>
      <c r="BB62" s="2" t="str">
        <f t="shared" si="74"/>
        <v/>
      </c>
      <c r="BC62" s="2" t="str">
        <f t="shared" si="74"/>
        <v/>
      </c>
      <c r="BD62" s="2" t="str">
        <f t="shared" si="74"/>
        <v/>
      </c>
      <c r="BF62" s="91">
        <f t="shared" si="75"/>
        <v>1.3743776829825169</v>
      </c>
      <c r="BG62" s="91">
        <f t="shared" si="75"/>
        <v>2.15389099153407</v>
      </c>
      <c r="BH62" s="91">
        <f t="shared" si="75"/>
        <v>1.2371174554851607</v>
      </c>
      <c r="BI62" s="91">
        <f t="shared" si="75"/>
        <v>0.60813953511888275</v>
      </c>
      <c r="BJ62" s="91">
        <f t="shared" si="75"/>
        <v>0.95188659249165519</v>
      </c>
      <c r="BK62" s="91">
        <f t="shared" si="75"/>
        <v>1.3108895890835885</v>
      </c>
      <c r="BL62" s="91">
        <f t="shared" si="75"/>
        <v>1.1547407457213712</v>
      </c>
      <c r="BM62" s="91" t="str">
        <f t="shared" si="75"/>
        <v>-</v>
      </c>
      <c r="BN62" s="91" t="str">
        <f t="shared" si="75"/>
        <v>-</v>
      </c>
      <c r="BO62" s="91" t="str">
        <f t="shared" si="75"/>
        <v>-</v>
      </c>
      <c r="BP62" s="91" t="str">
        <f t="shared" si="75"/>
        <v>-</v>
      </c>
      <c r="BQ62" s="91" t="str">
        <f t="shared" si="75"/>
        <v>-</v>
      </c>
    </row>
    <row r="63" spans="1:70" x14ac:dyDescent="0.25">
      <c r="A63" s="16" t="s">
        <v>195</v>
      </c>
      <c r="B63" s="16" t="s">
        <v>45</v>
      </c>
      <c r="C63" s="70">
        <f t="shared" si="72"/>
        <v>0.1655624967534873</v>
      </c>
      <c r="D63" s="70">
        <f t="shared" si="72"/>
        <v>0.13395845970825671</v>
      </c>
      <c r="E63" s="70">
        <f t="shared" si="72"/>
        <v>0.12044563518174239</v>
      </c>
      <c r="F63" s="70">
        <f t="shared" si="76"/>
        <v>0.89912675499596362</v>
      </c>
      <c r="H63" s="2">
        <f t="shared" si="73"/>
        <v>0.17302157901686024</v>
      </c>
      <c r="I63" s="2">
        <f t="shared" si="73"/>
        <v>0.16700494296545149</v>
      </c>
      <c r="J63" s="2">
        <f t="shared" si="73"/>
        <v>0.16015147224490217</v>
      </c>
      <c r="K63" s="2">
        <f t="shared" si="73"/>
        <v>0.16814259024504868</v>
      </c>
      <c r="L63" s="2">
        <f t="shared" si="73"/>
        <v>7.256542649181312E-2</v>
      </c>
      <c r="M63" s="2">
        <f t="shared" si="73"/>
        <v>0.14413756548320783</v>
      </c>
      <c r="N63" s="2">
        <f t="shared" si="73"/>
        <v>0.18918229518918764</v>
      </c>
      <c r="O63" s="2">
        <f t="shared" si="73"/>
        <v>0.15224064416309965</v>
      </c>
      <c r="P63" s="2">
        <f t="shared" si="73"/>
        <v>0.12165535332808967</v>
      </c>
      <c r="Q63" s="2">
        <f t="shared" si="73"/>
        <v>0.11223817244090939</v>
      </c>
      <c r="R63" s="81">
        <f t="shared" si="73"/>
        <v>0.14509464658085858</v>
      </c>
      <c r="S63" s="81" t="str">
        <f t="shared" si="73"/>
        <v/>
      </c>
      <c r="T63" s="1"/>
      <c r="U63" s="2">
        <f t="shared" si="74"/>
        <v>0.17360561383868983</v>
      </c>
      <c r="V63" s="2">
        <f t="shared" si="74"/>
        <v>0.24082748739555504</v>
      </c>
      <c r="W63" s="2">
        <f t="shared" si="74"/>
        <v>0.13851610544912932</v>
      </c>
      <c r="X63" s="2">
        <f t="shared" si="74"/>
        <v>0.1130018101484387</v>
      </c>
      <c r="Y63" s="2">
        <f t="shared" si="74"/>
        <v>0.21955304696750264</v>
      </c>
      <c r="Z63" s="2">
        <f t="shared" si="74"/>
        <v>0.18481178033631909</v>
      </c>
      <c r="AA63" s="2">
        <f t="shared" si="74"/>
        <v>0.15234877748903078</v>
      </c>
      <c r="AB63" s="2">
        <f t="shared" si="74"/>
        <v>0.20165539983316483</v>
      </c>
      <c r="AC63" s="2">
        <f t="shared" si="74"/>
        <v>0.14941661361345038</v>
      </c>
      <c r="AD63" s="2">
        <f t="shared" si="74"/>
        <v>0.23629317685980467</v>
      </c>
      <c r="AE63" s="2">
        <f t="shared" si="74"/>
        <v>7.704834016429718E-2</v>
      </c>
      <c r="AF63" s="2">
        <f t="shared" si="74"/>
        <v>0.21436663844886261</v>
      </c>
      <c r="AG63" s="2">
        <f t="shared" si="74"/>
        <v>0.13663393135709298</v>
      </c>
      <c r="AH63" s="2">
        <f t="shared" si="74"/>
        <v>0.10846576323818685</v>
      </c>
      <c r="AI63" s="2">
        <f t="shared" si="74"/>
        <v>3.0719691428152913E-2</v>
      </c>
      <c r="AJ63" s="2">
        <f t="shared" si="74"/>
        <v>0.11821818165599357</v>
      </c>
      <c r="AK63" s="2">
        <f t="shared" si="74"/>
        <v>0.11858717967364611</v>
      </c>
      <c r="AL63" s="2">
        <f t="shared" si="74"/>
        <v>0.17229406467683381</v>
      </c>
      <c r="AM63" s="2">
        <f t="shared" si="74"/>
        <v>0.21738930093103992</v>
      </c>
      <c r="AN63" s="2">
        <f t="shared" si="74"/>
        <v>0.15599816800437846</v>
      </c>
      <c r="AO63" s="2">
        <f t="shared" si="74"/>
        <v>0.19417400099858176</v>
      </c>
      <c r="AP63" s="2">
        <f t="shared" si="74"/>
        <v>0.17571482208852546</v>
      </c>
      <c r="AQ63" s="2">
        <f t="shared" si="74"/>
        <v>0.17048741768089312</v>
      </c>
      <c r="AR63" s="2">
        <f t="shared" si="74"/>
        <v>0.13396376398075741</v>
      </c>
      <c r="AS63" s="2">
        <f t="shared" si="74"/>
        <v>0.1772839971180073</v>
      </c>
      <c r="AT63" s="2">
        <f t="shared" si="74"/>
        <v>7.9187487714935487E-2</v>
      </c>
      <c r="AU63" s="2">
        <f t="shared" si="74"/>
        <v>0.12614365786524362</v>
      </c>
      <c r="AV63" s="2">
        <f t="shared" si="74"/>
        <v>0.14287279471704323</v>
      </c>
      <c r="AW63" s="2">
        <f t="shared" si="74"/>
        <v>0.11822477903113035</v>
      </c>
      <c r="AX63" s="2">
        <f t="shared" si="74"/>
        <v>7.7492441829866629E-2</v>
      </c>
      <c r="AY63" s="2">
        <f t="shared" si="74"/>
        <v>0.14509464658085858</v>
      </c>
      <c r="AZ63" s="2" t="str">
        <f t="shared" si="74"/>
        <v/>
      </c>
      <c r="BA63" s="2" t="str">
        <f t="shared" si="74"/>
        <v/>
      </c>
      <c r="BB63" s="2" t="str">
        <f t="shared" si="74"/>
        <v/>
      </c>
      <c r="BC63" s="2" t="str">
        <f t="shared" si="74"/>
        <v/>
      </c>
      <c r="BD63" s="2" t="str">
        <f t="shared" si="74"/>
        <v/>
      </c>
      <c r="BF63" s="91">
        <f t="shared" si="75"/>
        <v>1.2975107673267141</v>
      </c>
      <c r="BG63" s="91">
        <f t="shared" si="75"/>
        <v>0.73006896693330459</v>
      </c>
      <c r="BH63" s="91">
        <f t="shared" si="75"/>
        <v>4.1062801089740075</v>
      </c>
      <c r="BI63" s="91">
        <f t="shared" si="75"/>
        <v>1.2085517871759592</v>
      </c>
      <c r="BJ63" s="91">
        <f t="shared" si="75"/>
        <v>0.99694401499796947</v>
      </c>
      <c r="BK63" s="91">
        <f t="shared" si="75"/>
        <v>0.44976849304250033</v>
      </c>
      <c r="BL63" s="91">
        <f t="shared" si="75"/>
        <v>0.66744152522430433</v>
      </c>
      <c r="BM63" s="91" t="str">
        <f t="shared" si="75"/>
        <v>-</v>
      </c>
      <c r="BN63" s="91" t="str">
        <f t="shared" si="75"/>
        <v>-</v>
      </c>
      <c r="BO63" s="91" t="str">
        <f t="shared" si="75"/>
        <v>-</v>
      </c>
      <c r="BP63" s="91" t="str">
        <f t="shared" si="75"/>
        <v>-</v>
      </c>
      <c r="BQ63" s="91" t="str">
        <f t="shared" si="75"/>
        <v>-</v>
      </c>
    </row>
    <row r="64" spans="1:70" x14ac:dyDescent="0.25">
      <c r="A64" s="16" t="s">
        <v>196</v>
      </c>
      <c r="B64" s="16" t="s">
        <v>46</v>
      </c>
      <c r="C64" s="70">
        <f t="shared" si="72"/>
        <v>0.18005805327350657</v>
      </c>
      <c r="D64" s="70">
        <f t="shared" si="72"/>
        <v>0.15103944912309619</v>
      </c>
      <c r="E64" s="70">
        <f t="shared" si="72"/>
        <v>0.15306295233143258</v>
      </c>
      <c r="F64" s="70">
        <f t="shared" si="76"/>
        <v>1.0133971834516375</v>
      </c>
      <c r="H64" s="2">
        <f t="shared" si="73"/>
        <v>0.20917748296468941</v>
      </c>
      <c r="I64" s="2">
        <f t="shared" si="73"/>
        <v>0.16353925611393091</v>
      </c>
      <c r="J64" s="2">
        <f t="shared" si="73"/>
        <v>0.18657329185485291</v>
      </c>
      <c r="K64" s="2">
        <f t="shared" si="73"/>
        <v>0.18936736864288325</v>
      </c>
      <c r="L64" s="2">
        <f t="shared" si="73"/>
        <v>0.19657905889243704</v>
      </c>
      <c r="M64" s="2">
        <f t="shared" si="73"/>
        <v>0.11912337674199264</v>
      </c>
      <c r="N64" s="2">
        <f t="shared" si="73"/>
        <v>0.20582485826261276</v>
      </c>
      <c r="O64" s="2">
        <f t="shared" si="73"/>
        <v>0.15777317427978405</v>
      </c>
      <c r="P64" s="2">
        <f t="shared" si="73"/>
        <v>0.20582875236620968</v>
      </c>
      <c r="Q64" s="2">
        <f t="shared" si="73"/>
        <v>0.11320651022763234</v>
      </c>
      <c r="R64" s="81">
        <f t="shared" si="73"/>
        <v>0.14076049831020349</v>
      </c>
      <c r="S64" s="81" t="str">
        <f t="shared" si="73"/>
        <v/>
      </c>
      <c r="T64" s="1"/>
      <c r="U64" s="2">
        <f t="shared" si="74"/>
        <v>0.2165158526720069</v>
      </c>
      <c r="V64" s="2">
        <f t="shared" si="74"/>
        <v>0.22091308701407053</v>
      </c>
      <c r="W64" s="2">
        <f t="shared" si="74"/>
        <v>0.19859028001920367</v>
      </c>
      <c r="X64" s="2">
        <f t="shared" si="74"/>
        <v>0.1019995939435272</v>
      </c>
      <c r="Y64" s="2">
        <f t="shared" si="74"/>
        <v>0.13469196792387655</v>
      </c>
      <c r="Z64" s="2">
        <f t="shared" si="74"/>
        <v>0.25970560042473145</v>
      </c>
      <c r="AA64" s="2">
        <f t="shared" si="74"/>
        <v>0.17324460578135614</v>
      </c>
      <c r="AB64" s="2">
        <f t="shared" si="74"/>
        <v>0.17814820649210869</v>
      </c>
      <c r="AC64" s="2">
        <f t="shared" si="74"/>
        <v>0.19987378348743542</v>
      </c>
      <c r="AD64" s="2">
        <f t="shared" si="74"/>
        <v>0.21268628489930144</v>
      </c>
      <c r="AE64" s="2">
        <f t="shared" si="74"/>
        <v>0.20549693404154354</v>
      </c>
      <c r="AF64" s="2">
        <f t="shared" si="74"/>
        <v>0.16364367584122902</v>
      </c>
      <c r="AG64" s="2">
        <f t="shared" si="74"/>
        <v>0.18847179106940298</v>
      </c>
      <c r="AH64" s="2">
        <f t="shared" si="74"/>
        <v>0.26801114100361378</v>
      </c>
      <c r="AI64" s="2">
        <f t="shared" si="74"/>
        <v>0.16948232404360095</v>
      </c>
      <c r="AJ64" s="2">
        <f t="shared" si="74"/>
        <v>0.1007382707703267</v>
      </c>
      <c r="AK64" s="2">
        <f t="shared" si="74"/>
        <v>0.12110240726341373</v>
      </c>
      <c r="AL64" s="2">
        <f t="shared" si="74"/>
        <v>0.12730958037959975</v>
      </c>
      <c r="AM64" s="2">
        <f t="shared" si="74"/>
        <v>0.16871718478775447</v>
      </c>
      <c r="AN64" s="2">
        <f t="shared" si="74"/>
        <v>0.21168659978557125</v>
      </c>
      <c r="AO64" s="2">
        <f t="shared" si="74"/>
        <v>0.22259454584021532</v>
      </c>
      <c r="AP64" s="2">
        <f t="shared" si="74"/>
        <v>0.1687522064538001</v>
      </c>
      <c r="AQ64" s="2">
        <f t="shared" si="74"/>
        <v>0.16962118538144863</v>
      </c>
      <c r="AR64" s="2">
        <f t="shared" si="74"/>
        <v>0.14771376588138282</v>
      </c>
      <c r="AS64" s="2">
        <f t="shared" si="74"/>
        <v>0.24565181758223953</v>
      </c>
      <c r="AT64" s="2">
        <f t="shared" si="74"/>
        <v>0.27132059504476186</v>
      </c>
      <c r="AU64" s="2">
        <f t="shared" si="74"/>
        <v>0.14466881682739152</v>
      </c>
      <c r="AV64" s="2">
        <f t="shared" si="74"/>
        <v>0.10374683089901506</v>
      </c>
      <c r="AW64" s="2">
        <f t="shared" si="74"/>
        <v>0.14043439940422101</v>
      </c>
      <c r="AX64" s="2">
        <f t="shared" si="74"/>
        <v>0.10060479980351682</v>
      </c>
      <c r="AY64" s="2">
        <f t="shared" si="74"/>
        <v>0.14076049831020349</v>
      </c>
      <c r="AZ64" s="2" t="str">
        <f t="shared" si="74"/>
        <v/>
      </c>
      <c r="BA64" s="2" t="str">
        <f t="shared" si="74"/>
        <v/>
      </c>
      <c r="BB64" s="2" t="str">
        <f t="shared" si="74"/>
        <v/>
      </c>
      <c r="BC64" s="2" t="str">
        <f t="shared" si="74"/>
        <v/>
      </c>
      <c r="BD64" s="2" t="str">
        <f t="shared" si="74"/>
        <v/>
      </c>
      <c r="BF64" s="91">
        <f t="shared" si="75"/>
        <v>1.3033877175379551</v>
      </c>
      <c r="BG64" s="91">
        <f t="shared" si="75"/>
        <v>1.0123481957830383</v>
      </c>
      <c r="BH64" s="91">
        <f t="shared" si="75"/>
        <v>0.85359235922546173</v>
      </c>
      <c r="BI64" s="91">
        <f t="shared" si="75"/>
        <v>1.0298651158659213</v>
      </c>
      <c r="BJ64" s="91">
        <f t="shared" si="75"/>
        <v>1.1596334257729299</v>
      </c>
      <c r="BK64" s="91">
        <f t="shared" si="75"/>
        <v>0.79023746291161179</v>
      </c>
      <c r="BL64" s="91">
        <f t="shared" si="75"/>
        <v>0.83429852440508434</v>
      </c>
      <c r="BM64" s="91" t="str">
        <f t="shared" si="75"/>
        <v>-</v>
      </c>
      <c r="BN64" s="91" t="str">
        <f t="shared" si="75"/>
        <v>-</v>
      </c>
      <c r="BO64" s="91" t="str">
        <f t="shared" si="75"/>
        <v>-</v>
      </c>
      <c r="BP64" s="91" t="str">
        <f t="shared" si="75"/>
        <v>-</v>
      </c>
      <c r="BQ64" s="91" t="str">
        <f t="shared" si="75"/>
        <v>-</v>
      </c>
    </row>
    <row r="65" spans="1:69" x14ac:dyDescent="0.25">
      <c r="A65" s="16" t="s">
        <v>197</v>
      </c>
      <c r="B65" s="16" t="s">
        <v>47</v>
      </c>
      <c r="C65" s="70">
        <f t="shared" si="72"/>
        <v>0.14910102769400238</v>
      </c>
      <c r="D65" s="70">
        <f t="shared" si="72"/>
        <v>0.11003359444464718</v>
      </c>
      <c r="E65" s="70">
        <f t="shared" si="72"/>
        <v>0.10257335362831235</v>
      </c>
      <c r="F65" s="70">
        <f t="shared" si="76"/>
        <v>0.93220033523409318</v>
      </c>
      <c r="H65" s="2">
        <f t="shared" si="73"/>
        <v>0.11211226370144146</v>
      </c>
      <c r="I65" s="2">
        <f t="shared" si="73"/>
        <v>0.19245069483910995</v>
      </c>
      <c r="J65" s="2">
        <f t="shared" si="73"/>
        <v>0.12035154734713423</v>
      </c>
      <c r="K65" s="2">
        <f t="shared" si="73"/>
        <v>0.13764505603234264</v>
      </c>
      <c r="L65" s="2">
        <f t="shared" si="73"/>
        <v>0.19293875208204606</v>
      </c>
      <c r="M65" s="2">
        <f t="shared" si="73"/>
        <v>7.430560800174435E-2</v>
      </c>
      <c r="N65" s="2">
        <f t="shared" si="73"/>
        <v>7.5088412208352745E-2</v>
      </c>
      <c r="O65" s="2">
        <f t="shared" si="73"/>
        <v>0.12771753741616229</v>
      </c>
      <c r="P65" s="2">
        <f t="shared" si="73"/>
        <v>0.15368695559939535</v>
      </c>
      <c r="Q65" s="2">
        <f t="shared" si="73"/>
        <v>6.8098535633975943E-2</v>
      </c>
      <c r="R65" s="81">
        <f t="shared" si="73"/>
        <v>7.6526659236355793E-2</v>
      </c>
      <c r="S65" s="81" t="str">
        <f t="shared" si="73"/>
        <v/>
      </c>
      <c r="T65" s="1"/>
      <c r="U65" s="2">
        <f t="shared" si="74"/>
        <v>0.10217149408299134</v>
      </c>
      <c r="V65" s="2">
        <f t="shared" si="74"/>
        <v>0.11022837064063469</v>
      </c>
      <c r="W65" s="2">
        <f t="shared" si="74"/>
        <v>0.11939969581887383</v>
      </c>
      <c r="X65" s="2">
        <f t="shared" si="74"/>
        <v>0.24122488340131149</v>
      </c>
      <c r="Y65" s="2">
        <f t="shared" si="74"/>
        <v>0.19150954136986856</v>
      </c>
      <c r="Z65" s="2">
        <f t="shared" si="74"/>
        <v>0.13658848022338149</v>
      </c>
      <c r="AA65" s="2">
        <f t="shared" si="74"/>
        <v>0.11254604869120308</v>
      </c>
      <c r="AB65" s="2">
        <f t="shared" si="74"/>
        <v>0.12737506366722945</v>
      </c>
      <c r="AC65" s="2">
        <f t="shared" si="74"/>
        <v>0.12337132142612485</v>
      </c>
      <c r="AD65" s="2">
        <f t="shared" si="74"/>
        <v>0.11995201028933211</v>
      </c>
      <c r="AE65" s="2">
        <f t="shared" si="74"/>
        <v>0.14225338220035449</v>
      </c>
      <c r="AF65" s="2">
        <f t="shared" si="74"/>
        <v>0.14236738168630517</v>
      </c>
      <c r="AG65" s="2">
        <f t="shared" si="74"/>
        <v>0.19641230019590419</v>
      </c>
      <c r="AH65" s="2">
        <f t="shared" si="74"/>
        <v>0.1719506707745676</v>
      </c>
      <c r="AI65" s="2">
        <f t="shared" si="74"/>
        <v>0.20044814617302523</v>
      </c>
      <c r="AJ65" s="2">
        <f t="shared" si="74"/>
        <v>9.88180849975899E-2</v>
      </c>
      <c r="AK65" s="2">
        <f t="shared" si="74"/>
        <v>9.7408921930774883E-2</v>
      </c>
      <c r="AL65" s="2">
        <f t="shared" si="74"/>
        <v>4.8299022251590648E-2</v>
      </c>
      <c r="AM65" s="2">
        <f t="shared" si="74"/>
        <v>6.9150134132870439E-2</v>
      </c>
      <c r="AN65" s="2">
        <f t="shared" si="74"/>
        <v>7.9478368791458059E-2</v>
      </c>
      <c r="AO65" s="2">
        <f t="shared" si="74"/>
        <v>7.5640573966704136E-2</v>
      </c>
      <c r="AP65" s="2">
        <f t="shared" si="74"/>
        <v>0.13719239661248644</v>
      </c>
      <c r="AQ65" s="2">
        <f t="shared" si="74"/>
        <v>0.11192012845749602</v>
      </c>
      <c r="AR65" s="2">
        <f t="shared" si="74"/>
        <v>0.13090291874083376</v>
      </c>
      <c r="AS65" s="2">
        <f t="shared" si="74"/>
        <v>0.13376994258253111</v>
      </c>
      <c r="AT65" s="2">
        <f t="shared" si="74"/>
        <v>0.15207286862570826</v>
      </c>
      <c r="AU65" s="2">
        <f t="shared" si="74"/>
        <v>0.16337058174539063</v>
      </c>
      <c r="AV65" s="2">
        <f t="shared" si="74"/>
        <v>7.660287331822635E-2</v>
      </c>
      <c r="AW65" s="2">
        <f t="shared" si="74"/>
        <v>7.5515442199645177E-2</v>
      </c>
      <c r="AX65" s="2">
        <f t="shared" si="74"/>
        <v>5.3835150023098473E-2</v>
      </c>
      <c r="AY65" s="2">
        <f t="shared" si="74"/>
        <v>7.6526659236355793E-2</v>
      </c>
      <c r="AZ65" s="2" t="str">
        <f t="shared" si="74"/>
        <v/>
      </c>
      <c r="BA65" s="2" t="str">
        <f t="shared" si="74"/>
        <v/>
      </c>
      <c r="BB65" s="2" t="str">
        <f t="shared" si="74"/>
        <v/>
      </c>
      <c r="BC65" s="2" t="str">
        <f t="shared" si="74"/>
        <v/>
      </c>
      <c r="BD65" s="2" t="str">
        <f t="shared" si="74"/>
        <v/>
      </c>
      <c r="BF65" s="91">
        <f t="shared" si="75"/>
        <v>0.68106703322097051</v>
      </c>
      <c r="BG65" s="91">
        <f t="shared" si="75"/>
        <v>0.88439822851915639</v>
      </c>
      <c r="BH65" s="91">
        <f t="shared" si="75"/>
        <v>0.81502665334889379</v>
      </c>
      <c r="BI65" s="91">
        <f t="shared" si="75"/>
        <v>0.77519082989813692</v>
      </c>
      <c r="BJ65" s="91">
        <f t="shared" si="75"/>
        <v>0.77524153540382434</v>
      </c>
      <c r="BK65" s="91">
        <f t="shared" si="75"/>
        <v>1.1146219429178092</v>
      </c>
      <c r="BL65" s="91">
        <f t="shared" si="75"/>
        <v>1.1066740534343944</v>
      </c>
      <c r="BM65" s="91" t="str">
        <f t="shared" si="75"/>
        <v>-</v>
      </c>
      <c r="BN65" s="91" t="str">
        <f t="shared" si="75"/>
        <v>-</v>
      </c>
      <c r="BO65" s="91" t="str">
        <f t="shared" si="75"/>
        <v>-</v>
      </c>
      <c r="BP65" s="91" t="str">
        <f t="shared" si="75"/>
        <v>-</v>
      </c>
      <c r="BQ65" s="91" t="str">
        <f t="shared" si="75"/>
        <v>-</v>
      </c>
    </row>
    <row r="66" spans="1:69" x14ac:dyDescent="0.25">
      <c r="A66" s="16" t="s">
        <v>198</v>
      </c>
      <c r="B66" s="16" t="s">
        <v>48</v>
      </c>
      <c r="C66" s="70">
        <f t="shared" si="72"/>
        <v>0.13365545040980553</v>
      </c>
      <c r="D66" s="70">
        <f t="shared" si="72"/>
        <v>0.15068093966986118</v>
      </c>
      <c r="E66" s="70">
        <f t="shared" si="72"/>
        <v>5.6596843868230683E-2</v>
      </c>
      <c r="F66" s="70">
        <f t="shared" si="76"/>
        <v>0.37560718689592193</v>
      </c>
      <c r="H66" s="2">
        <f t="shared" si="73"/>
        <v>0.12782441718284471</v>
      </c>
      <c r="I66" s="2">
        <f t="shared" si="73"/>
        <v>0.14945055768046459</v>
      </c>
      <c r="J66" s="2">
        <f t="shared" si="73"/>
        <v>0.11161945905722584</v>
      </c>
      <c r="K66" s="2">
        <f t="shared" si="73"/>
        <v>0.12875031726868849</v>
      </c>
      <c r="L66" s="2">
        <f t="shared" si="73"/>
        <v>0.15948827246785385</v>
      </c>
      <c r="M66" s="2">
        <f t="shared" si="73"/>
        <v>0.15292145026651185</v>
      </c>
      <c r="N66" s="2">
        <f t="shared" si="73"/>
        <v>8.0180344963665065E-2</v>
      </c>
      <c r="O66" s="2">
        <f t="shared" si="73"/>
        <v>0.10287903200437944</v>
      </c>
      <c r="P66" s="2">
        <f t="shared" si="73"/>
        <v>6.0536456405261993E-2</v>
      </c>
      <c r="Q66" s="2">
        <f t="shared" si="73"/>
        <v>5.6967975958401314E-2</v>
      </c>
      <c r="R66" s="81">
        <f t="shared" si="73"/>
        <v>4.4238063565111098E-2</v>
      </c>
      <c r="S66" s="81" t="str">
        <f t="shared" si="73"/>
        <v/>
      </c>
      <c r="T66" s="1"/>
      <c r="U66" s="2">
        <f t="shared" si="74"/>
        <v>0.11099405012818563</v>
      </c>
      <c r="V66" s="2">
        <f t="shared" si="74"/>
        <v>0.16268591083214362</v>
      </c>
      <c r="W66" s="2">
        <f t="shared" si="74"/>
        <v>0.12100786854183572</v>
      </c>
      <c r="X66" s="2">
        <f t="shared" si="74"/>
        <v>0.19803586981511806</v>
      </c>
      <c r="Y66" s="2">
        <f t="shared" si="74"/>
        <v>0.13347113628921689</v>
      </c>
      <c r="Z66" s="2">
        <f t="shared" si="74"/>
        <v>0.10666741114548674</v>
      </c>
      <c r="AA66" s="2">
        <f t="shared" si="74"/>
        <v>0.10977938237590441</v>
      </c>
      <c r="AB66" s="2">
        <f t="shared" si="74"/>
        <v>0.12602532581246204</v>
      </c>
      <c r="AC66" s="2">
        <f t="shared" si="74"/>
        <v>0.10724594139201199</v>
      </c>
      <c r="AD66" s="2">
        <f t="shared" si="74"/>
        <v>0.14161292124343519</v>
      </c>
      <c r="AE66" s="2">
        <f t="shared" si="74"/>
        <v>0.12666909127465814</v>
      </c>
      <c r="AF66" s="2">
        <f t="shared" si="74"/>
        <v>0.12420279158819823</v>
      </c>
      <c r="AG66" s="2">
        <f t="shared" si="74"/>
        <v>0.10622421507721198</v>
      </c>
      <c r="AH66" s="2">
        <f t="shared" si="74"/>
        <v>0.17907783875771846</v>
      </c>
      <c r="AI66" s="2">
        <f t="shared" si="74"/>
        <v>0.17320026706342659</v>
      </c>
      <c r="AJ66" s="2">
        <f t="shared" si="74"/>
        <v>0.14382214535142848</v>
      </c>
      <c r="AK66" s="2">
        <f t="shared" si="74"/>
        <v>0.19665826945297529</v>
      </c>
      <c r="AL66" s="2">
        <f t="shared" si="74"/>
        <v>0.13190505458838797</v>
      </c>
      <c r="AM66" s="2">
        <f t="shared" si="74"/>
        <v>0.12662736310557046</v>
      </c>
      <c r="AN66" s="2">
        <f t="shared" si="74"/>
        <v>7.0119441441295713E-2</v>
      </c>
      <c r="AO66" s="2">
        <f t="shared" si="74"/>
        <v>6.0871937508037481E-2</v>
      </c>
      <c r="AP66" s="2">
        <f t="shared" si="74"/>
        <v>4.8370293287320058E-2</v>
      </c>
      <c r="AQ66" s="2">
        <f t="shared" si="74"/>
        <v>9.4130690532568728E-2</v>
      </c>
      <c r="AR66" s="2">
        <f t="shared" si="74"/>
        <v>0.12998701219764869</v>
      </c>
      <c r="AS66" s="2">
        <f t="shared" si="74"/>
        <v>3.9373367196073948E-2</v>
      </c>
      <c r="AT66" s="2">
        <f t="shared" si="74"/>
        <v>5.8217526541991291E-2</v>
      </c>
      <c r="AU66" s="2">
        <f t="shared" si="74"/>
        <v>7.1231292695161333E-2</v>
      </c>
      <c r="AV66" s="2">
        <f t="shared" si="74"/>
        <v>7.0775092922902044E-2</v>
      </c>
      <c r="AW66" s="2">
        <f t="shared" si="74"/>
        <v>6.4693034897253171E-2</v>
      </c>
      <c r="AX66" s="2">
        <f t="shared" si="74"/>
        <v>3.7274424438765663E-2</v>
      </c>
      <c r="AY66" s="2">
        <f t="shared" si="74"/>
        <v>4.4238063565111098E-2</v>
      </c>
      <c r="AZ66" s="2" t="str">
        <f t="shared" si="74"/>
        <v/>
      </c>
      <c r="BA66" s="2" t="str">
        <f t="shared" si="74"/>
        <v/>
      </c>
      <c r="BB66" s="2" t="str">
        <f t="shared" si="74"/>
        <v/>
      </c>
      <c r="BC66" s="2" t="str">
        <f t="shared" si="74"/>
        <v/>
      </c>
      <c r="BD66" s="2" t="str">
        <f t="shared" si="74"/>
        <v/>
      </c>
      <c r="BF66" s="91">
        <f t="shared" si="75"/>
        <v>0.3706628207838894</v>
      </c>
      <c r="BG66" s="91">
        <f t="shared" si="75"/>
        <v>0.32509620925655741</v>
      </c>
      <c r="BH66" s="91">
        <f t="shared" si="75"/>
        <v>0.41126548996068329</v>
      </c>
      <c r="BI66" s="91">
        <f t="shared" si="75"/>
        <v>0.4921014962609796</v>
      </c>
      <c r="BJ66" s="91">
        <f t="shared" si="75"/>
        <v>0.3289616809768709</v>
      </c>
      <c r="BK66" s="91">
        <f t="shared" si="75"/>
        <v>0.28258526221820046</v>
      </c>
      <c r="BL66" s="91">
        <f t="shared" si="75"/>
        <v>0.34935627245297207</v>
      </c>
      <c r="BM66" s="91" t="str">
        <f t="shared" si="75"/>
        <v>-</v>
      </c>
      <c r="BN66" s="91" t="str">
        <f t="shared" si="75"/>
        <v>-</v>
      </c>
      <c r="BO66" s="91" t="str">
        <f t="shared" si="75"/>
        <v>-</v>
      </c>
      <c r="BP66" s="91" t="str">
        <f t="shared" si="75"/>
        <v>-</v>
      </c>
      <c r="BQ66" s="91" t="str">
        <f t="shared" si="75"/>
        <v>-</v>
      </c>
    </row>
    <row r="67" spans="1:69" x14ac:dyDescent="0.25">
      <c r="A67" s="16" t="s">
        <v>199</v>
      </c>
      <c r="B67" s="16" t="s">
        <v>49</v>
      </c>
      <c r="C67" s="70">
        <f t="shared" si="72"/>
        <v>1.7981318631953534E-2</v>
      </c>
      <c r="D67" s="70">
        <f t="shared" si="72"/>
        <v>7.7960767518167162E-2</v>
      </c>
      <c r="E67" s="70">
        <f t="shared" si="72"/>
        <v>8.1861043952921653E-2</v>
      </c>
      <c r="F67" s="70">
        <f t="shared" si="76"/>
        <v>1.0500287075014443</v>
      </c>
      <c r="H67" s="2">
        <f t="shared" si="73"/>
        <v>1.4333025253018133E-2</v>
      </c>
      <c r="I67" s="2">
        <f t="shared" si="73"/>
        <v>1.3964145992948212E-2</v>
      </c>
      <c r="J67" s="2">
        <f t="shared" si="73"/>
        <v>6.1801172008226796E-2</v>
      </c>
      <c r="K67" s="2">
        <f t="shared" si="73"/>
        <v>8.3020970508173614E-2</v>
      </c>
      <c r="L67" s="2">
        <f t="shared" si="73"/>
        <v>0.11306059298292151</v>
      </c>
      <c r="M67" s="2">
        <f t="shared" si="73"/>
        <v>6.560499708125872E-2</v>
      </c>
      <c r="N67" s="2">
        <f t="shared" si="73"/>
        <v>8.5125380192182409E-2</v>
      </c>
      <c r="O67" s="2">
        <f t="shared" si="73"/>
        <v>0.12400003226563576</v>
      </c>
      <c r="P67" s="2">
        <f t="shared" si="73"/>
        <v>7.941840593136236E-2</v>
      </c>
      <c r="Q67" s="2">
        <f t="shared" si="73"/>
        <v>8.4322433737230335E-2</v>
      </c>
      <c r="R67" s="81">
        <f t="shared" si="73"/>
        <v>8.0323757819802971E-2</v>
      </c>
      <c r="S67" s="81" t="str">
        <f t="shared" si="73"/>
        <v/>
      </c>
      <c r="T67" s="1"/>
      <c r="U67" s="2">
        <f t="shared" si="74"/>
        <v>6.9523430089825349E-3</v>
      </c>
      <c r="V67" s="2">
        <f t="shared" si="74"/>
        <v>2.760830642016672E-2</v>
      </c>
      <c r="W67" s="2">
        <f t="shared" si="74"/>
        <v>1.2356897332847259E-2</v>
      </c>
      <c r="X67" s="2">
        <f t="shared" si="74"/>
        <v>4.8099568142446402E-3</v>
      </c>
      <c r="Y67" s="2">
        <f t="shared" si="74"/>
        <v>-4.8393350984322304E-3</v>
      </c>
      <c r="Z67" s="2">
        <f t="shared" si="74"/>
        <v>4.0679064052899325E-2</v>
      </c>
      <c r="AA67" s="2">
        <f t="shared" si="74"/>
        <v>3.1138073277029384E-2</v>
      </c>
      <c r="AB67" s="2">
        <f t="shared" si="74"/>
        <v>5.7775982342559852E-2</v>
      </c>
      <c r="AC67" s="2">
        <f t="shared" si="74"/>
        <v>8.6274252747591151E-2</v>
      </c>
      <c r="AD67" s="2">
        <f t="shared" si="74"/>
        <v>3.6058411215345171E-2</v>
      </c>
      <c r="AE67" s="2">
        <f t="shared" si="74"/>
        <v>0.10071453677129116</v>
      </c>
      <c r="AF67" s="2">
        <f t="shared" si="74"/>
        <v>9.0758707007943445E-2</v>
      </c>
      <c r="AG67" s="2">
        <f t="shared" si="74"/>
        <v>0.11707229386156126</v>
      </c>
      <c r="AH67" s="2">
        <f t="shared" si="74"/>
        <v>0.12283122819183244</v>
      </c>
      <c r="AI67" s="2">
        <f t="shared" si="74"/>
        <v>0.10723308192258034</v>
      </c>
      <c r="AJ67" s="2">
        <f t="shared" si="74"/>
        <v>3.3421538639945535E-2</v>
      </c>
      <c r="AK67" s="2">
        <f t="shared" si="74"/>
        <v>8.4442447179702659E-2</v>
      </c>
      <c r="AL67" s="2">
        <f t="shared" si="74"/>
        <v>7.0922066795262084E-2</v>
      </c>
      <c r="AM67" s="2">
        <f t="shared" si="74"/>
        <v>5.1604860344011357E-2</v>
      </c>
      <c r="AN67" s="2">
        <f t="shared" si="74"/>
        <v>0.12589661963780679</v>
      </c>
      <c r="AO67" s="2">
        <f t="shared" si="74"/>
        <v>7.8368396066547608E-2</v>
      </c>
      <c r="AP67" s="2">
        <f t="shared" si="74"/>
        <v>0.14625624799003292</v>
      </c>
      <c r="AQ67" s="2">
        <f t="shared" si="74"/>
        <v>0.10010535939342836</v>
      </c>
      <c r="AR67" s="2">
        <f t="shared" si="74"/>
        <v>0.12545701270565196</v>
      </c>
      <c r="AS67" s="2">
        <f t="shared" si="74"/>
        <v>0.10422761210915929</v>
      </c>
      <c r="AT67" s="2">
        <f t="shared" si="74"/>
        <v>9.2882264943264889E-2</v>
      </c>
      <c r="AU67" s="2">
        <f t="shared" si="74"/>
        <v>5.9667631620121266E-2</v>
      </c>
      <c r="AV67" s="2">
        <f t="shared" si="74"/>
        <v>8.5852908842072195E-2</v>
      </c>
      <c r="AW67" s="2">
        <f t="shared" si="74"/>
        <v>9.4063390337721972E-2</v>
      </c>
      <c r="AX67" s="2">
        <f t="shared" si="74"/>
        <v>7.501045278848234E-2</v>
      </c>
      <c r="AY67" s="2">
        <f t="shared" si="74"/>
        <v>8.0323757819802971E-2</v>
      </c>
      <c r="AZ67" s="2" t="str">
        <f t="shared" si="74"/>
        <v/>
      </c>
      <c r="BA67" s="2" t="str">
        <f t="shared" si="74"/>
        <v/>
      </c>
      <c r="BB67" s="2" t="str">
        <f t="shared" si="74"/>
        <v/>
      </c>
      <c r="BC67" s="2" t="str">
        <f t="shared" si="74"/>
        <v/>
      </c>
      <c r="BD67" s="2" t="str">
        <f t="shared" si="74"/>
        <v/>
      </c>
      <c r="BF67" s="91">
        <f t="shared" si="75"/>
        <v>0.89028418826754274</v>
      </c>
      <c r="BG67" s="91">
        <f t="shared" si="75"/>
        <v>0.75617793870957173</v>
      </c>
      <c r="BH67" s="91">
        <f t="shared" si="75"/>
        <v>0.55642932712872917</v>
      </c>
      <c r="BI67" s="91">
        <f t="shared" si="75"/>
        <v>2.5687898384026076</v>
      </c>
      <c r="BJ67" s="91">
        <f t="shared" si="75"/>
        <v>1.1139349163761787</v>
      </c>
      <c r="BK67" s="91">
        <f t="shared" si="75"/>
        <v>1.0576461766832403</v>
      </c>
      <c r="BL67" s="91">
        <f t="shared" si="75"/>
        <v>1.556515360846711</v>
      </c>
      <c r="BM67" s="91" t="str">
        <f t="shared" si="75"/>
        <v>-</v>
      </c>
      <c r="BN67" s="91" t="str">
        <f t="shared" si="75"/>
        <v>-</v>
      </c>
      <c r="BO67" s="91" t="str">
        <f t="shared" si="75"/>
        <v>-</v>
      </c>
      <c r="BP67" s="91" t="str">
        <f t="shared" si="75"/>
        <v>-</v>
      </c>
      <c r="BQ67" s="91" t="str">
        <f t="shared" si="75"/>
        <v>-</v>
      </c>
    </row>
    <row r="68" spans="1:69" x14ac:dyDescent="0.25">
      <c r="A68" s="16" t="s">
        <v>200</v>
      </c>
      <c r="B68" s="16" t="s">
        <v>50</v>
      </c>
      <c r="C68" s="76">
        <f t="shared" si="72"/>
        <v>0</v>
      </c>
      <c r="D68" s="70">
        <f t="shared" si="72"/>
        <v>0</v>
      </c>
      <c r="E68" s="70">
        <f t="shared" si="72"/>
        <v>3.9498668653036639E-2</v>
      </c>
      <c r="F68" s="70" t="str">
        <f>IFERROR(E68/D68,"")</f>
        <v/>
      </c>
      <c r="H68" s="2">
        <f t="shared" si="73"/>
        <v>0</v>
      </c>
      <c r="I68" s="2">
        <f t="shared" si="73"/>
        <v>0</v>
      </c>
      <c r="J68" s="2">
        <f t="shared" si="73"/>
        <v>0</v>
      </c>
      <c r="K68" s="2">
        <f t="shared" si="73"/>
        <v>0</v>
      </c>
      <c r="L68" s="2">
        <f t="shared" si="73"/>
        <v>0</v>
      </c>
      <c r="M68" s="2">
        <f t="shared" si="73"/>
        <v>0</v>
      </c>
      <c r="N68" s="2">
        <f t="shared" si="73"/>
        <v>0</v>
      </c>
      <c r="O68" s="2">
        <f t="shared" si="73"/>
        <v>0</v>
      </c>
      <c r="P68" s="2">
        <f t="shared" si="73"/>
        <v>2.994281951722845E-2</v>
      </c>
      <c r="Q68" s="2">
        <f t="shared" si="73"/>
        <v>4.9029841238620385E-2</v>
      </c>
      <c r="R68" s="81">
        <f t="shared" si="73"/>
        <v>3.3819749047242394E-2</v>
      </c>
      <c r="S68" s="81" t="str">
        <f t="shared" si="73"/>
        <v/>
      </c>
      <c r="T68" s="1"/>
      <c r="U68" s="2">
        <f t="shared" si="74"/>
        <v>0</v>
      </c>
      <c r="V68" s="2">
        <f t="shared" si="74"/>
        <v>0</v>
      </c>
      <c r="W68" s="2">
        <f t="shared" si="74"/>
        <v>0</v>
      </c>
      <c r="X68" s="2">
        <f t="shared" ref="V68:BD70" si="77">IFERROR(X56/X$58,"")</f>
        <v>0</v>
      </c>
      <c r="Y68" s="2">
        <f t="shared" si="77"/>
        <v>0</v>
      </c>
      <c r="Z68" s="2">
        <f t="shared" si="77"/>
        <v>0</v>
      </c>
      <c r="AA68" s="2">
        <f t="shared" si="77"/>
        <v>0</v>
      </c>
      <c r="AB68" s="2">
        <f t="shared" si="77"/>
        <v>0</v>
      </c>
      <c r="AC68" s="2">
        <f t="shared" si="77"/>
        <v>0</v>
      </c>
      <c r="AD68" s="2">
        <f t="shared" si="77"/>
        <v>0</v>
      </c>
      <c r="AE68" s="2">
        <f t="shared" si="77"/>
        <v>0</v>
      </c>
      <c r="AF68" s="2">
        <f t="shared" si="77"/>
        <v>0</v>
      </c>
      <c r="AG68" s="2">
        <f t="shared" si="77"/>
        <v>0</v>
      </c>
      <c r="AH68" s="2">
        <f t="shared" si="77"/>
        <v>0</v>
      </c>
      <c r="AI68" s="2">
        <f t="shared" si="77"/>
        <v>0</v>
      </c>
      <c r="AJ68" s="2">
        <f t="shared" si="77"/>
        <v>0</v>
      </c>
      <c r="AK68" s="2">
        <f t="shared" si="77"/>
        <v>0</v>
      </c>
      <c r="AL68" s="2">
        <f t="shared" si="77"/>
        <v>0</v>
      </c>
      <c r="AM68" s="2">
        <f t="shared" si="77"/>
        <v>0</v>
      </c>
      <c r="AN68" s="2">
        <f t="shared" si="77"/>
        <v>0</v>
      </c>
      <c r="AO68" s="2">
        <f t="shared" si="77"/>
        <v>0</v>
      </c>
      <c r="AP68" s="2">
        <f t="shared" si="77"/>
        <v>0</v>
      </c>
      <c r="AQ68" s="2">
        <f t="shared" si="77"/>
        <v>0</v>
      </c>
      <c r="AR68" s="2">
        <f t="shared" si="77"/>
        <v>0</v>
      </c>
      <c r="AS68" s="2">
        <f t="shared" si="77"/>
        <v>0</v>
      </c>
      <c r="AT68" s="2">
        <f t="shared" si="77"/>
        <v>5.3745838082724685E-2</v>
      </c>
      <c r="AU68" s="2">
        <f t="shared" si="77"/>
        <v>2.6893125193477533E-2</v>
      </c>
      <c r="AV68" s="2">
        <f t="shared" si="77"/>
        <v>8.1506285851039167E-2</v>
      </c>
      <c r="AW68" s="2">
        <f t="shared" si="77"/>
        <v>4.0749369717756535E-2</v>
      </c>
      <c r="AX68" s="2">
        <f t="shared" si="77"/>
        <v>2.3931768874958334E-2</v>
      </c>
      <c r="AY68" s="2">
        <f t="shared" si="77"/>
        <v>3.3819749047242394E-2</v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91" t="str">
        <f t="shared" si="75"/>
        <v>-</v>
      </c>
      <c r="BG68" s="91" t="str">
        <f t="shared" si="75"/>
        <v>-</v>
      </c>
      <c r="BH68" s="91" t="str">
        <f t="shared" si="75"/>
        <v>-</v>
      </c>
      <c r="BI68" s="91" t="str">
        <f t="shared" si="75"/>
        <v>-</v>
      </c>
      <c r="BJ68" s="91" t="str">
        <f t="shared" si="75"/>
        <v>-</v>
      </c>
      <c r="BK68" s="91" t="str">
        <f t="shared" si="75"/>
        <v>-</v>
      </c>
      <c r="BL68" s="91" t="str">
        <f t="shared" si="75"/>
        <v>-</v>
      </c>
      <c r="BM68" s="91" t="str">
        <f t="shared" si="75"/>
        <v>-</v>
      </c>
      <c r="BN68" s="91" t="str">
        <f t="shared" si="75"/>
        <v>-</v>
      </c>
      <c r="BO68" s="91" t="str">
        <f t="shared" si="75"/>
        <v>-</v>
      </c>
      <c r="BP68" s="91" t="str">
        <f t="shared" si="75"/>
        <v>-</v>
      </c>
      <c r="BQ68" s="91" t="str">
        <f t="shared" si="75"/>
        <v>-</v>
      </c>
    </row>
    <row r="69" spans="1:69" x14ac:dyDescent="0.25">
      <c r="A69" s="16"/>
      <c r="B69" s="3" t="s">
        <v>153</v>
      </c>
      <c r="C69" s="70">
        <f t="shared" si="72"/>
        <v>1</v>
      </c>
      <c r="D69" s="70">
        <f t="shared" si="72"/>
        <v>1</v>
      </c>
      <c r="E69" s="70">
        <f t="shared" si="72"/>
        <v>0.96050133134696347</v>
      </c>
      <c r="F69" s="70">
        <f>IFERROR(E69/D69,"")</f>
        <v>0.96050133134696347</v>
      </c>
      <c r="H69" s="2">
        <f t="shared" si="73"/>
        <v>1</v>
      </c>
      <c r="I69" s="2">
        <f t="shared" si="73"/>
        <v>1</v>
      </c>
      <c r="J69" s="2">
        <f t="shared" si="73"/>
        <v>1</v>
      </c>
      <c r="K69" s="2">
        <f t="shared" si="73"/>
        <v>1.0000000000000011</v>
      </c>
      <c r="L69" s="2">
        <f t="shared" si="73"/>
        <v>1</v>
      </c>
      <c r="M69" s="2">
        <f t="shared" si="73"/>
        <v>0.99999999999999967</v>
      </c>
      <c r="N69" s="2">
        <f t="shared" si="73"/>
        <v>1.0000000000000002</v>
      </c>
      <c r="O69" s="2">
        <f t="shared" si="73"/>
        <v>0.99999999999999989</v>
      </c>
      <c r="P69" s="2">
        <f t="shared" si="73"/>
        <v>0.97005718048277201</v>
      </c>
      <c r="Q69" s="2">
        <f t="shared" si="73"/>
        <v>0.95097015876137947</v>
      </c>
      <c r="R69" s="81">
        <f t="shared" si="73"/>
        <v>0.9661802509527575</v>
      </c>
      <c r="S69" s="81" t="str">
        <f t="shared" si="73"/>
        <v/>
      </c>
      <c r="T69" s="1"/>
      <c r="U69" s="2">
        <f>IFERROR(U57/U$58,"")</f>
        <v>1</v>
      </c>
      <c r="V69" s="2">
        <f t="shared" si="77"/>
        <v>1.0000000000000002</v>
      </c>
      <c r="W69" s="2">
        <f t="shared" si="77"/>
        <v>1</v>
      </c>
      <c r="X69" s="2">
        <f t="shared" si="77"/>
        <v>1</v>
      </c>
      <c r="Y69" s="2">
        <f t="shared" si="77"/>
        <v>0.99999999999999989</v>
      </c>
      <c r="Z69" s="2">
        <f t="shared" si="77"/>
        <v>1</v>
      </c>
      <c r="AA69" s="2">
        <f t="shared" si="77"/>
        <v>0.99999999999999989</v>
      </c>
      <c r="AB69" s="2">
        <f t="shared" si="77"/>
        <v>1.0000000000000002</v>
      </c>
      <c r="AC69" s="2">
        <f t="shared" si="77"/>
        <v>1.0000000000000002</v>
      </c>
      <c r="AD69" s="2">
        <f t="shared" si="77"/>
        <v>1</v>
      </c>
      <c r="AE69" s="2">
        <f t="shared" si="77"/>
        <v>1.0000000000000016</v>
      </c>
      <c r="AF69" s="2">
        <f t="shared" si="77"/>
        <v>1.0000000000000009</v>
      </c>
      <c r="AG69" s="2">
        <f t="shared" si="77"/>
        <v>0.99999999999999989</v>
      </c>
      <c r="AH69" s="2">
        <f t="shared" si="77"/>
        <v>1</v>
      </c>
      <c r="AI69" s="2">
        <f t="shared" si="77"/>
        <v>1</v>
      </c>
      <c r="AJ69" s="2">
        <f t="shared" si="77"/>
        <v>1.0000000000000009</v>
      </c>
      <c r="AK69" s="2">
        <f t="shared" si="77"/>
        <v>1</v>
      </c>
      <c r="AL69" s="2">
        <f t="shared" si="77"/>
        <v>0.99999999999999867</v>
      </c>
      <c r="AM69" s="2">
        <f t="shared" si="77"/>
        <v>1.0000000000000007</v>
      </c>
      <c r="AN69" s="2">
        <f t="shared" si="77"/>
        <v>1.0000000000000016</v>
      </c>
      <c r="AO69" s="2">
        <f t="shared" si="77"/>
        <v>0.999999999999999</v>
      </c>
      <c r="AP69" s="2">
        <f t="shared" si="77"/>
        <v>1.0000000000000009</v>
      </c>
      <c r="AQ69" s="2">
        <f t="shared" si="77"/>
        <v>0.999999999999998</v>
      </c>
      <c r="AR69" s="2">
        <f t="shared" si="77"/>
        <v>1.0000000000000002</v>
      </c>
      <c r="AS69" s="2">
        <f t="shared" si="77"/>
        <v>1</v>
      </c>
      <c r="AT69" s="2">
        <f t="shared" si="77"/>
        <v>0.94625416191727629</v>
      </c>
      <c r="AU69" s="2">
        <f t="shared" si="77"/>
        <v>0.97310687480652258</v>
      </c>
      <c r="AV69" s="2">
        <f t="shared" si="77"/>
        <v>0.91849371414896086</v>
      </c>
      <c r="AW69" s="2">
        <f t="shared" si="77"/>
        <v>0.95925063028224344</v>
      </c>
      <c r="AX69" s="2">
        <f t="shared" si="77"/>
        <v>0.97606823112504171</v>
      </c>
      <c r="AY69" s="2">
        <f t="shared" si="77"/>
        <v>0.9661802509527575</v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91">
        <f t="shared" si="75"/>
        <v>1.0000000000000002</v>
      </c>
      <c r="BG69" s="91">
        <f t="shared" si="75"/>
        <v>0.94625416191727629</v>
      </c>
      <c r="BH69" s="91">
        <f t="shared" si="75"/>
        <v>0.97310687480652258</v>
      </c>
      <c r="BI69" s="91">
        <f t="shared" si="75"/>
        <v>0.91849371414896008</v>
      </c>
      <c r="BJ69" s="91">
        <f t="shared" si="75"/>
        <v>0.95925063028224344</v>
      </c>
      <c r="BK69" s="91">
        <f t="shared" si="75"/>
        <v>0.97606823112504304</v>
      </c>
      <c r="BL69" s="91">
        <f t="shared" si="75"/>
        <v>0.96618025095275684</v>
      </c>
      <c r="BM69" s="91" t="str">
        <f t="shared" si="75"/>
        <v>-</v>
      </c>
      <c r="BN69" s="91" t="str">
        <f t="shared" si="75"/>
        <v>-</v>
      </c>
      <c r="BO69" s="91" t="str">
        <f t="shared" si="75"/>
        <v>-</v>
      </c>
      <c r="BP69" s="91" t="str">
        <f t="shared" si="75"/>
        <v>-</v>
      </c>
      <c r="BQ69" s="91" t="str">
        <f t="shared" si="75"/>
        <v>-</v>
      </c>
    </row>
    <row r="70" spans="1:69" x14ac:dyDescent="0.25">
      <c r="A70" s="3" t="s">
        <v>201</v>
      </c>
      <c r="B70" s="3" t="s">
        <v>61</v>
      </c>
      <c r="C70" s="70">
        <f>IFERROR(C58/C$58,"")</f>
        <v>1</v>
      </c>
      <c r="D70" s="70">
        <f t="shared" si="72"/>
        <v>1</v>
      </c>
      <c r="E70" s="70">
        <f t="shared" si="72"/>
        <v>1</v>
      </c>
      <c r="F70" s="70">
        <f t="shared" si="76"/>
        <v>1</v>
      </c>
      <c r="G70" s="33"/>
      <c r="H70" s="2">
        <f t="shared" si="73"/>
        <v>1</v>
      </c>
      <c r="I70" s="2">
        <f t="shared" si="73"/>
        <v>1</v>
      </c>
      <c r="J70" s="2">
        <f t="shared" si="73"/>
        <v>1</v>
      </c>
      <c r="K70" s="2">
        <f t="shared" si="73"/>
        <v>1</v>
      </c>
      <c r="L70" s="2">
        <f t="shared" si="73"/>
        <v>1</v>
      </c>
      <c r="M70" s="2">
        <f t="shared" si="73"/>
        <v>1</v>
      </c>
      <c r="N70" s="2">
        <f t="shared" si="73"/>
        <v>1</v>
      </c>
      <c r="O70" s="2">
        <f t="shared" si="73"/>
        <v>1</v>
      </c>
      <c r="P70" s="2">
        <f t="shared" si="73"/>
        <v>1</v>
      </c>
      <c r="Q70" s="2">
        <f t="shared" si="73"/>
        <v>1</v>
      </c>
      <c r="R70" s="81">
        <f t="shared" si="73"/>
        <v>1</v>
      </c>
      <c r="S70" s="81" t="str">
        <f t="shared" si="73"/>
        <v/>
      </c>
      <c r="T70" s="34"/>
      <c r="U70" s="2">
        <f>IFERROR(U58/U$58,"")</f>
        <v>1</v>
      </c>
      <c r="V70" s="2">
        <f>IFERROR(V58/V$58,"")</f>
        <v>1</v>
      </c>
      <c r="W70" s="2">
        <f>IFERROR(W58/W$58,"")</f>
        <v>1</v>
      </c>
      <c r="X70" s="2">
        <f t="shared" si="77"/>
        <v>1</v>
      </c>
      <c r="Y70" s="2">
        <f t="shared" si="77"/>
        <v>1</v>
      </c>
      <c r="Z70" s="2">
        <f t="shared" si="77"/>
        <v>1</v>
      </c>
      <c r="AA70" s="2">
        <f t="shared" si="77"/>
        <v>1</v>
      </c>
      <c r="AB70" s="2">
        <f t="shared" si="77"/>
        <v>1</v>
      </c>
      <c r="AC70" s="2">
        <f t="shared" si="77"/>
        <v>1</v>
      </c>
      <c r="AD70" s="2">
        <f t="shared" si="77"/>
        <v>1</v>
      </c>
      <c r="AE70" s="2">
        <f t="shared" si="77"/>
        <v>1</v>
      </c>
      <c r="AF70" s="2">
        <f t="shared" si="77"/>
        <v>1</v>
      </c>
      <c r="AG70" s="2">
        <f t="shared" si="77"/>
        <v>1</v>
      </c>
      <c r="AH70" s="2">
        <f t="shared" si="77"/>
        <v>1</v>
      </c>
      <c r="AI70" s="2">
        <f t="shared" si="77"/>
        <v>1</v>
      </c>
      <c r="AJ70" s="2">
        <f t="shared" si="77"/>
        <v>1</v>
      </c>
      <c r="AK70" s="2">
        <f t="shared" si="77"/>
        <v>1</v>
      </c>
      <c r="AL70" s="2">
        <f t="shared" si="77"/>
        <v>1</v>
      </c>
      <c r="AM70" s="2">
        <f t="shared" si="77"/>
        <v>1</v>
      </c>
      <c r="AN70" s="2">
        <f t="shared" si="77"/>
        <v>1</v>
      </c>
      <c r="AO70" s="2">
        <f t="shared" si="77"/>
        <v>1</v>
      </c>
      <c r="AP70" s="2">
        <f t="shared" si="77"/>
        <v>1</v>
      </c>
      <c r="AQ70" s="2">
        <f t="shared" si="77"/>
        <v>1</v>
      </c>
      <c r="AR70" s="2">
        <f t="shared" si="77"/>
        <v>1</v>
      </c>
      <c r="AS70" s="2">
        <f t="shared" si="77"/>
        <v>1</v>
      </c>
      <c r="AT70" s="2">
        <f t="shared" si="77"/>
        <v>1</v>
      </c>
      <c r="AU70" s="2">
        <f t="shared" si="77"/>
        <v>1</v>
      </c>
      <c r="AV70" s="2">
        <f t="shared" si="77"/>
        <v>1</v>
      </c>
      <c r="AW70" s="2">
        <f t="shared" si="77"/>
        <v>1</v>
      </c>
      <c r="AX70" s="2">
        <f t="shared" si="77"/>
        <v>1</v>
      </c>
      <c r="AY70" s="2">
        <f t="shared" si="77"/>
        <v>1</v>
      </c>
      <c r="AZ70" s="2" t="str">
        <f t="shared" si="77"/>
        <v/>
      </c>
      <c r="BA70" s="2" t="str">
        <f t="shared" si="77"/>
        <v/>
      </c>
      <c r="BB70" s="2" t="str">
        <f t="shared" si="77"/>
        <v/>
      </c>
      <c r="BC70" s="2" t="str">
        <f t="shared" si="77"/>
        <v/>
      </c>
      <c r="BD70" s="2" t="str">
        <f>IFERROR(BD58/BD$58,"")</f>
        <v/>
      </c>
      <c r="BE70" s="33"/>
      <c r="BF70" s="91">
        <f t="shared" si="75"/>
        <v>1</v>
      </c>
      <c r="BG70" s="91">
        <f t="shared" si="75"/>
        <v>1</v>
      </c>
      <c r="BH70" s="91">
        <f t="shared" si="75"/>
        <v>1</v>
      </c>
      <c r="BI70" s="91">
        <f t="shared" si="75"/>
        <v>1</v>
      </c>
      <c r="BJ70" s="91">
        <f t="shared" si="75"/>
        <v>1</v>
      </c>
      <c r="BK70" s="91">
        <f t="shared" si="75"/>
        <v>1</v>
      </c>
      <c r="BL70" s="91">
        <f t="shared" si="75"/>
        <v>1</v>
      </c>
      <c r="BM70" s="91" t="str">
        <f t="shared" si="75"/>
        <v>-</v>
      </c>
      <c r="BN70" s="91" t="str">
        <f t="shared" si="75"/>
        <v>-</v>
      </c>
      <c r="BO70" s="91" t="str">
        <f t="shared" si="75"/>
        <v>-</v>
      </c>
      <c r="BP70" s="91" t="str">
        <f t="shared" si="75"/>
        <v>-</v>
      </c>
      <c r="BQ70" s="91" t="str">
        <f t="shared" si="75"/>
        <v>-</v>
      </c>
    </row>
    <row r="71" spans="1:69" x14ac:dyDescent="0.25">
      <c r="A71" s="3" t="s">
        <v>33</v>
      </c>
      <c r="B71" s="3"/>
      <c r="C71" s="71"/>
      <c r="D71" s="71"/>
      <c r="E71" s="71"/>
      <c r="F71" s="7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71"/>
      <c r="D72" s="71"/>
      <c r="E72" s="71"/>
      <c r="F72" s="7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7">
        <f>INDEX(U74:AF74,$B$2)</f>
        <v>23</v>
      </c>
      <c r="D74" s="87">
        <f>INDEX(AG74:AR74,$B$2)</f>
        <v>29</v>
      </c>
      <c r="E74" s="87">
        <f>INDEX(AS74:BD74,$B$2)</f>
        <v>292</v>
      </c>
      <c r="F74" s="70">
        <f>IFERROR(E74/D74,"")</f>
        <v>10.068965517241379</v>
      </c>
      <c r="H74" s="4">
        <f>W74</f>
        <v>20</v>
      </c>
      <c r="I74" s="4">
        <f>Z74</f>
        <v>18</v>
      </c>
      <c r="J74" s="4">
        <f>AC74</f>
        <v>24</v>
      </c>
      <c r="K74" s="75">
        <f>AF74</f>
        <v>25</v>
      </c>
      <c r="L74" s="4">
        <f>AI74</f>
        <v>37</v>
      </c>
      <c r="M74" s="4">
        <f>AL74</f>
        <v>30</v>
      </c>
      <c r="N74" s="4">
        <f>AO74</f>
        <v>26</v>
      </c>
      <c r="O74" s="4">
        <f>AR74</f>
        <v>22</v>
      </c>
      <c r="P74" s="4">
        <f>INDEX(AS74:AU74,IF($B$2&gt;3,3,$B$2))</f>
        <v>48</v>
      </c>
      <c r="Q74" s="4">
        <f>INDEX(AV74:AX74,IF($B$2&gt;6,3,$B$2-3))</f>
        <v>316</v>
      </c>
      <c r="R74" s="4">
        <f>IFERROR(INDEX(AY74:BA74,IF($B$2&gt;9,3,$B$2-6)),"-")</f>
        <v>292</v>
      </c>
      <c r="S74" s="75" t="str">
        <f>IFERROR(INDEX(BB74:BD74,IF($B$2&gt;12,3,$B$2-9)),"-")</f>
        <v>-</v>
      </c>
      <c r="U74" s="4">
        <v>18</v>
      </c>
      <c r="V74">
        <v>18</v>
      </c>
      <c r="W74">
        <v>20</v>
      </c>
      <c r="X74">
        <v>20</v>
      </c>
      <c r="Y74">
        <v>19</v>
      </c>
      <c r="Z74">
        <v>18</v>
      </c>
      <c r="AA74">
        <v>23</v>
      </c>
      <c r="AB74">
        <v>23</v>
      </c>
      <c r="AC74">
        <v>24</v>
      </c>
      <c r="AD74">
        <v>24</v>
      </c>
      <c r="AE74">
        <v>23</v>
      </c>
      <c r="AF74">
        <v>25</v>
      </c>
      <c r="AG74">
        <v>37</v>
      </c>
      <c r="AH74">
        <v>36</v>
      </c>
      <c r="AI74">
        <v>37</v>
      </c>
      <c r="AJ74">
        <v>36</v>
      </c>
      <c r="AK74">
        <v>32</v>
      </c>
      <c r="AL74">
        <v>30</v>
      </c>
      <c r="AM74">
        <v>29</v>
      </c>
      <c r="AN74">
        <v>26</v>
      </c>
      <c r="AO74">
        <v>26</v>
      </c>
      <c r="AP74">
        <v>26</v>
      </c>
      <c r="AQ74">
        <v>25</v>
      </c>
      <c r="AR74">
        <v>22</v>
      </c>
      <c r="AS74" s="15">
        <v>48</v>
      </c>
      <c r="AT74" s="15">
        <v>48</v>
      </c>
      <c r="AU74" s="15">
        <v>48</v>
      </c>
      <c r="AV74" s="15">
        <v>339</v>
      </c>
      <c r="AW74" s="15">
        <v>336</v>
      </c>
      <c r="AX74" s="15">
        <v>316</v>
      </c>
      <c r="AY74" s="15">
        <v>292</v>
      </c>
      <c r="AZ74" s="15"/>
      <c r="BA74" s="15"/>
      <c r="BB74" s="15"/>
      <c r="BC74" s="15"/>
      <c r="BD74" s="15"/>
      <c r="BF74" s="91">
        <f t="shared" ref="BF74:BQ83" si="78">IFERROR(AS74/AG74,"-")</f>
        <v>1.2972972972972974</v>
      </c>
      <c r="BG74" s="91">
        <f t="shared" si="78"/>
        <v>1.3333333333333333</v>
      </c>
      <c r="BH74" s="91">
        <f t="shared" si="78"/>
        <v>1.2972972972972974</v>
      </c>
      <c r="BI74" s="91">
        <f t="shared" si="78"/>
        <v>9.4166666666666661</v>
      </c>
      <c r="BJ74" s="91">
        <f t="shared" si="78"/>
        <v>10.5</v>
      </c>
      <c r="BK74" s="91">
        <f t="shared" si="78"/>
        <v>10.533333333333333</v>
      </c>
      <c r="BL74" s="91">
        <f t="shared" si="78"/>
        <v>10.068965517241379</v>
      </c>
      <c r="BM74" s="91">
        <f t="shared" si="78"/>
        <v>0</v>
      </c>
      <c r="BN74" s="91">
        <f t="shared" si="78"/>
        <v>0</v>
      </c>
      <c r="BO74" s="91">
        <f t="shared" si="78"/>
        <v>0</v>
      </c>
      <c r="BP74" s="91">
        <f t="shared" si="78"/>
        <v>0</v>
      </c>
      <c r="BQ74" s="91">
        <f t="shared" si="78"/>
        <v>0</v>
      </c>
    </row>
    <row r="75" spans="1:69" x14ac:dyDescent="0.25">
      <c r="A75" s="16" t="s">
        <v>136</v>
      </c>
      <c r="B75" s="16" t="s">
        <v>44</v>
      </c>
      <c r="C75" s="87">
        <f t="shared" ref="C75:C81" si="79">INDEX(U75:AF75,$B$2)</f>
        <v>269</v>
      </c>
      <c r="D75" s="87">
        <f t="shared" ref="D75:D81" si="80">INDEX(AG75:AR75,$B$2)</f>
        <v>680</v>
      </c>
      <c r="E75" s="87">
        <f t="shared" ref="E75:E81" si="81">INDEX(AS75:BD75,$B$2)</f>
        <v>825</v>
      </c>
      <c r="F75" s="70">
        <f t="shared" ref="F75:F81" si="82">IFERROR(E75/D75,"")</f>
        <v>1.213235294117647</v>
      </c>
      <c r="H75" s="4">
        <f t="shared" ref="H75:H83" si="83">W75</f>
        <v>228</v>
      </c>
      <c r="I75" s="4">
        <f t="shared" ref="I75:I83" si="84">Z75</f>
        <v>246</v>
      </c>
      <c r="J75" s="4">
        <f t="shared" ref="J75:J83" si="85">AC75</f>
        <v>350</v>
      </c>
      <c r="K75" s="75">
        <f t="shared" ref="K75:K83" si="86">AF75</f>
        <v>344</v>
      </c>
      <c r="L75" s="4">
        <f t="shared" ref="L75:L83" si="87">AI75</f>
        <v>363</v>
      </c>
      <c r="M75" s="4">
        <f t="shared" ref="M75:M83" si="88">AL75</f>
        <v>985</v>
      </c>
      <c r="N75" s="4">
        <f t="shared" ref="N75:N83" si="89">AO75</f>
        <v>937</v>
      </c>
      <c r="O75" s="4">
        <f t="shared" ref="O75:O83" si="90">AR75</f>
        <v>1116</v>
      </c>
      <c r="P75" s="4">
        <f t="shared" ref="P75:P83" si="91">INDEX(AS75:AU75,IF($B$2&gt;3,3,$B$2))</f>
        <v>855</v>
      </c>
      <c r="Q75" s="4">
        <f t="shared" ref="Q75:Q83" si="92">INDEX(AV75:AX75,IF($B$2&gt;6,3,$B$2-3))</f>
        <v>1312</v>
      </c>
      <c r="R75" s="4">
        <f t="shared" ref="R75:R82" si="93">IFERROR(INDEX(AY75:BA75,IF($B$2&gt;9,3,$B$2-6)),"-")</f>
        <v>825</v>
      </c>
      <c r="S75" s="75" t="str">
        <f t="shared" ref="S75:S83" si="94">IFERROR(INDEX(BB75:BD75,IF($B$2&gt;12,3,$B$2-9)),"-")</f>
        <v>-</v>
      </c>
      <c r="U75" s="4">
        <v>219</v>
      </c>
      <c r="V75">
        <v>143</v>
      </c>
      <c r="W75">
        <v>228</v>
      </c>
      <c r="X75">
        <v>279</v>
      </c>
      <c r="Y75">
        <v>249</v>
      </c>
      <c r="Z75">
        <v>246</v>
      </c>
      <c r="AA75">
        <v>269</v>
      </c>
      <c r="AB75">
        <v>261</v>
      </c>
      <c r="AC75">
        <v>350</v>
      </c>
      <c r="AD75">
        <v>279</v>
      </c>
      <c r="AE75">
        <v>494</v>
      </c>
      <c r="AF75">
        <v>344</v>
      </c>
      <c r="AG75">
        <v>134</v>
      </c>
      <c r="AH75">
        <v>122</v>
      </c>
      <c r="AI75">
        <v>363</v>
      </c>
      <c r="AJ75">
        <v>339</v>
      </c>
      <c r="AK75">
        <v>535</v>
      </c>
      <c r="AL75">
        <v>985</v>
      </c>
      <c r="AM75">
        <v>680</v>
      </c>
      <c r="AN75">
        <v>814</v>
      </c>
      <c r="AO75">
        <v>937</v>
      </c>
      <c r="AP75">
        <v>881</v>
      </c>
      <c r="AQ75">
        <v>935</v>
      </c>
      <c r="AR75">
        <v>1116</v>
      </c>
      <c r="AS75" s="15">
        <v>320</v>
      </c>
      <c r="AT75" s="15">
        <v>666</v>
      </c>
      <c r="AU75" s="15">
        <v>855</v>
      </c>
      <c r="AV75" s="15">
        <v>650</v>
      </c>
      <c r="AW75" s="15">
        <v>587</v>
      </c>
      <c r="AX75" s="15">
        <v>1312</v>
      </c>
      <c r="AY75" s="15">
        <v>825</v>
      </c>
      <c r="AZ75" s="15"/>
      <c r="BA75" s="15"/>
      <c r="BB75" s="15"/>
      <c r="BC75" s="15"/>
      <c r="BD75" s="15"/>
      <c r="BF75" s="91">
        <f t="shared" si="78"/>
        <v>2.3880597014925371</v>
      </c>
      <c r="BG75" s="91">
        <f t="shared" si="78"/>
        <v>5.4590163934426226</v>
      </c>
      <c r="BH75" s="91">
        <f t="shared" si="78"/>
        <v>2.3553719008264462</v>
      </c>
      <c r="BI75" s="91">
        <f t="shared" si="78"/>
        <v>1.9174041297935103</v>
      </c>
      <c r="BJ75" s="91">
        <f t="shared" si="78"/>
        <v>1.097196261682243</v>
      </c>
      <c r="BK75" s="91">
        <f t="shared" si="78"/>
        <v>1.331979695431472</v>
      </c>
      <c r="BL75" s="91">
        <f t="shared" si="78"/>
        <v>1.213235294117647</v>
      </c>
      <c r="BM75" s="91">
        <f t="shared" si="78"/>
        <v>0</v>
      </c>
      <c r="BN75" s="91">
        <f t="shared" si="78"/>
        <v>0</v>
      </c>
      <c r="BO75" s="91">
        <f t="shared" si="78"/>
        <v>0</v>
      </c>
      <c r="BP75" s="91">
        <f t="shared" si="78"/>
        <v>0</v>
      </c>
      <c r="BQ75" s="91">
        <f t="shared" si="78"/>
        <v>0</v>
      </c>
    </row>
    <row r="76" spans="1:69" x14ac:dyDescent="0.25">
      <c r="A76" s="16" t="s">
        <v>137</v>
      </c>
      <c r="B76" s="16" t="s">
        <v>45</v>
      </c>
      <c r="C76" s="87">
        <f t="shared" si="79"/>
        <v>234</v>
      </c>
      <c r="D76" s="87">
        <f t="shared" si="80"/>
        <v>976</v>
      </c>
      <c r="E76" s="87">
        <f t="shared" si="81"/>
        <v>1306</v>
      </c>
      <c r="F76" s="70">
        <f t="shared" si="82"/>
        <v>1.3381147540983607</v>
      </c>
      <c r="H76" s="4">
        <f t="shared" si="83"/>
        <v>140</v>
      </c>
      <c r="I76" s="4">
        <f t="shared" si="84"/>
        <v>227</v>
      </c>
      <c r="J76" s="4">
        <f t="shared" si="85"/>
        <v>257</v>
      </c>
      <c r="K76" s="75">
        <f t="shared" si="86"/>
        <v>468</v>
      </c>
      <c r="L76" s="4">
        <f t="shared" si="87"/>
        <v>120</v>
      </c>
      <c r="M76" s="4">
        <f t="shared" si="88"/>
        <v>524</v>
      </c>
      <c r="N76" s="4">
        <f t="shared" si="89"/>
        <v>808</v>
      </c>
      <c r="O76" s="4">
        <f t="shared" si="90"/>
        <v>914</v>
      </c>
      <c r="P76" s="4">
        <f t="shared" si="91"/>
        <v>661</v>
      </c>
      <c r="Q76" s="4">
        <f t="shared" si="92"/>
        <v>563</v>
      </c>
      <c r="R76" s="4">
        <f t="shared" si="93"/>
        <v>1306</v>
      </c>
      <c r="S76" s="75" t="str">
        <f t="shared" si="94"/>
        <v>-</v>
      </c>
      <c r="U76" s="4">
        <v>170</v>
      </c>
      <c r="V76">
        <v>218</v>
      </c>
      <c r="W76">
        <v>140</v>
      </c>
      <c r="X76">
        <v>226</v>
      </c>
      <c r="Y76">
        <v>266</v>
      </c>
      <c r="Z76">
        <v>227</v>
      </c>
      <c r="AA76">
        <v>234</v>
      </c>
      <c r="AB76">
        <v>262</v>
      </c>
      <c r="AC76">
        <v>257</v>
      </c>
      <c r="AD76">
        <v>345</v>
      </c>
      <c r="AE76">
        <v>271</v>
      </c>
      <c r="AF76">
        <v>468</v>
      </c>
      <c r="AG76">
        <v>344</v>
      </c>
      <c r="AH76">
        <v>134</v>
      </c>
      <c r="AI76">
        <v>120</v>
      </c>
      <c r="AJ76">
        <v>357</v>
      </c>
      <c r="AK76">
        <v>338</v>
      </c>
      <c r="AL76">
        <v>524</v>
      </c>
      <c r="AM76">
        <v>976</v>
      </c>
      <c r="AN76">
        <v>669</v>
      </c>
      <c r="AO76">
        <v>808</v>
      </c>
      <c r="AP76">
        <v>934</v>
      </c>
      <c r="AQ76">
        <v>873</v>
      </c>
      <c r="AR76">
        <v>914</v>
      </c>
      <c r="AS76" s="15">
        <v>1116</v>
      </c>
      <c r="AT76" s="15">
        <v>319</v>
      </c>
      <c r="AU76" s="15">
        <v>661</v>
      </c>
      <c r="AV76" s="15">
        <v>837</v>
      </c>
      <c r="AW76" s="15">
        <v>650</v>
      </c>
      <c r="AX76" s="15">
        <v>563</v>
      </c>
      <c r="AY76" s="15">
        <v>1306</v>
      </c>
      <c r="AZ76" s="15"/>
      <c r="BA76" s="15"/>
      <c r="BB76" s="15"/>
      <c r="BC76" s="15"/>
      <c r="BD76" s="15"/>
      <c r="BF76" s="91">
        <f t="shared" si="78"/>
        <v>3.2441860465116279</v>
      </c>
      <c r="BG76" s="91">
        <f t="shared" si="78"/>
        <v>2.3805970149253732</v>
      </c>
      <c r="BH76" s="91">
        <f t="shared" si="78"/>
        <v>5.5083333333333337</v>
      </c>
      <c r="BI76" s="91">
        <f t="shared" si="78"/>
        <v>2.3445378151260505</v>
      </c>
      <c r="BJ76" s="91">
        <f t="shared" si="78"/>
        <v>1.9230769230769231</v>
      </c>
      <c r="BK76" s="91">
        <f t="shared" si="78"/>
        <v>1.0744274809160306</v>
      </c>
      <c r="BL76" s="91">
        <f t="shared" si="78"/>
        <v>1.3381147540983607</v>
      </c>
      <c r="BM76" s="91">
        <f t="shared" si="78"/>
        <v>0</v>
      </c>
      <c r="BN76" s="91">
        <f t="shared" si="78"/>
        <v>0</v>
      </c>
      <c r="BO76" s="91">
        <f t="shared" si="78"/>
        <v>0</v>
      </c>
      <c r="BP76" s="91">
        <f t="shared" si="78"/>
        <v>0</v>
      </c>
      <c r="BQ76" s="91">
        <f t="shared" si="78"/>
        <v>0</v>
      </c>
    </row>
    <row r="77" spans="1:69" x14ac:dyDescent="0.25">
      <c r="A77" s="16" t="s">
        <v>138</v>
      </c>
      <c r="B77" s="16" t="s">
        <v>46</v>
      </c>
      <c r="C77" s="87">
        <f t="shared" si="79"/>
        <v>400</v>
      </c>
      <c r="D77" s="87">
        <f t="shared" si="80"/>
        <v>821</v>
      </c>
      <c r="E77" s="87">
        <f t="shared" si="81"/>
        <v>1143</v>
      </c>
      <c r="F77" s="70">
        <f t="shared" si="82"/>
        <v>1.392204628501827</v>
      </c>
      <c r="H77" s="4">
        <f t="shared" si="83"/>
        <v>364</v>
      </c>
      <c r="I77" s="4">
        <f t="shared" si="84"/>
        <v>372</v>
      </c>
      <c r="J77" s="4">
        <f t="shared" si="85"/>
        <v>422</v>
      </c>
      <c r="K77" s="75">
        <f t="shared" si="86"/>
        <v>488</v>
      </c>
      <c r="L77" s="4">
        <f t="shared" si="87"/>
        <v>415</v>
      </c>
      <c r="M77" s="4">
        <f t="shared" si="88"/>
        <v>634</v>
      </c>
      <c r="N77" s="4">
        <f t="shared" si="89"/>
        <v>1507</v>
      </c>
      <c r="O77" s="4">
        <f t="shared" si="90"/>
        <v>1690</v>
      </c>
      <c r="P77" s="4">
        <f t="shared" si="91"/>
        <v>1372</v>
      </c>
      <c r="Q77" s="4">
        <f t="shared" si="92"/>
        <v>1424</v>
      </c>
      <c r="R77" s="4">
        <f t="shared" si="93"/>
        <v>1143</v>
      </c>
      <c r="S77" s="75" t="str">
        <f t="shared" si="94"/>
        <v>-</v>
      </c>
      <c r="U77" s="4">
        <v>271</v>
      </c>
      <c r="V77">
        <v>340</v>
      </c>
      <c r="W77">
        <v>364</v>
      </c>
      <c r="X77">
        <v>343</v>
      </c>
      <c r="Y77">
        <v>277</v>
      </c>
      <c r="Z77">
        <v>372</v>
      </c>
      <c r="AA77">
        <v>400</v>
      </c>
      <c r="AB77">
        <v>397</v>
      </c>
      <c r="AC77">
        <v>422</v>
      </c>
      <c r="AD77">
        <v>451</v>
      </c>
      <c r="AE77">
        <v>509</v>
      </c>
      <c r="AF77">
        <v>488</v>
      </c>
      <c r="AG77">
        <v>627</v>
      </c>
      <c r="AH77">
        <v>711</v>
      </c>
      <c r="AI77">
        <v>415</v>
      </c>
      <c r="AJ77">
        <v>230</v>
      </c>
      <c r="AK77">
        <v>428</v>
      </c>
      <c r="AL77">
        <v>634</v>
      </c>
      <c r="AM77">
        <v>821</v>
      </c>
      <c r="AN77">
        <v>1403</v>
      </c>
      <c r="AO77">
        <v>1507</v>
      </c>
      <c r="AP77">
        <v>1390</v>
      </c>
      <c r="AQ77">
        <v>1640</v>
      </c>
      <c r="AR77">
        <v>1690</v>
      </c>
      <c r="AS77" s="15">
        <v>1727</v>
      </c>
      <c r="AT77" s="15">
        <v>1989</v>
      </c>
      <c r="AU77" s="15">
        <v>1372</v>
      </c>
      <c r="AV77" s="15">
        <v>903</v>
      </c>
      <c r="AW77" s="15">
        <v>1466</v>
      </c>
      <c r="AX77" s="15">
        <v>1424</v>
      </c>
      <c r="AY77" s="15">
        <v>1143</v>
      </c>
      <c r="AZ77" s="15"/>
      <c r="BA77" s="15"/>
      <c r="BB77" s="15"/>
      <c r="BC77" s="15"/>
      <c r="BD77" s="15"/>
      <c r="BF77" s="91">
        <f t="shared" si="78"/>
        <v>2.7543859649122808</v>
      </c>
      <c r="BG77" s="91">
        <f t="shared" si="78"/>
        <v>2.7974683544303796</v>
      </c>
      <c r="BH77" s="91">
        <f t="shared" si="78"/>
        <v>3.3060240963855421</v>
      </c>
      <c r="BI77" s="91">
        <f t="shared" si="78"/>
        <v>3.9260869565217393</v>
      </c>
      <c r="BJ77" s="91">
        <f t="shared" si="78"/>
        <v>3.4252336448598131</v>
      </c>
      <c r="BK77" s="91">
        <f t="shared" si="78"/>
        <v>2.2460567823343847</v>
      </c>
      <c r="BL77" s="91">
        <f t="shared" si="78"/>
        <v>1.392204628501827</v>
      </c>
      <c r="BM77" s="91">
        <f t="shared" si="78"/>
        <v>0</v>
      </c>
      <c r="BN77" s="91">
        <f t="shared" si="78"/>
        <v>0</v>
      </c>
      <c r="BO77" s="91">
        <f t="shared" si="78"/>
        <v>0</v>
      </c>
      <c r="BP77" s="91">
        <f t="shared" si="78"/>
        <v>0</v>
      </c>
      <c r="BQ77" s="91">
        <f t="shared" si="78"/>
        <v>0</v>
      </c>
    </row>
    <row r="78" spans="1:69" x14ac:dyDescent="0.25">
      <c r="A78" s="16" t="s">
        <v>139</v>
      </c>
      <c r="B78" s="16" t="s">
        <v>47</v>
      </c>
      <c r="C78" s="87">
        <f t="shared" si="79"/>
        <v>241</v>
      </c>
      <c r="D78" s="87">
        <f t="shared" si="80"/>
        <v>376</v>
      </c>
      <c r="E78" s="87">
        <f t="shared" si="81"/>
        <v>522</v>
      </c>
      <c r="F78" s="70">
        <f t="shared" si="82"/>
        <v>1.3882978723404256</v>
      </c>
      <c r="H78" s="4">
        <f t="shared" si="83"/>
        <v>275</v>
      </c>
      <c r="I78" s="4">
        <f t="shared" si="84"/>
        <v>249</v>
      </c>
      <c r="J78" s="4">
        <f t="shared" si="85"/>
        <v>321</v>
      </c>
      <c r="K78" s="75">
        <f t="shared" si="86"/>
        <v>394</v>
      </c>
      <c r="L78" s="4">
        <f t="shared" si="87"/>
        <v>655</v>
      </c>
      <c r="M78" s="4">
        <f t="shared" si="88"/>
        <v>331</v>
      </c>
      <c r="N78" s="4">
        <f t="shared" si="89"/>
        <v>772</v>
      </c>
      <c r="O78" s="4">
        <f t="shared" si="90"/>
        <v>1583</v>
      </c>
      <c r="P78" s="4">
        <f t="shared" si="91"/>
        <v>1138</v>
      </c>
      <c r="Q78" s="4">
        <f t="shared" si="92"/>
        <v>569</v>
      </c>
      <c r="R78" s="4">
        <f t="shared" si="93"/>
        <v>522</v>
      </c>
      <c r="S78" s="75" t="str">
        <f t="shared" si="94"/>
        <v>-</v>
      </c>
      <c r="U78" s="4">
        <v>219</v>
      </c>
      <c r="V78">
        <v>222</v>
      </c>
      <c r="W78">
        <v>275</v>
      </c>
      <c r="X78">
        <v>302</v>
      </c>
      <c r="Y78">
        <v>320</v>
      </c>
      <c r="Z78">
        <v>249</v>
      </c>
      <c r="AA78">
        <v>241</v>
      </c>
      <c r="AB78">
        <v>282</v>
      </c>
      <c r="AC78">
        <v>321</v>
      </c>
      <c r="AD78">
        <v>363</v>
      </c>
      <c r="AE78">
        <v>377</v>
      </c>
      <c r="AF78">
        <v>394</v>
      </c>
      <c r="AG78">
        <v>523</v>
      </c>
      <c r="AH78">
        <v>512</v>
      </c>
      <c r="AI78">
        <v>655</v>
      </c>
      <c r="AJ78">
        <v>603</v>
      </c>
      <c r="AK78">
        <v>532</v>
      </c>
      <c r="AL78">
        <v>331</v>
      </c>
      <c r="AM78">
        <v>376</v>
      </c>
      <c r="AN78">
        <v>511</v>
      </c>
      <c r="AO78">
        <v>772</v>
      </c>
      <c r="AP78">
        <v>1261</v>
      </c>
      <c r="AQ78">
        <v>1364</v>
      </c>
      <c r="AR78">
        <v>1583</v>
      </c>
      <c r="AS78" s="15">
        <v>1778</v>
      </c>
      <c r="AT78" s="15">
        <v>1020</v>
      </c>
      <c r="AU78" s="15">
        <v>1138</v>
      </c>
      <c r="AV78" s="15">
        <v>860</v>
      </c>
      <c r="AW78" s="15">
        <v>626</v>
      </c>
      <c r="AX78" s="15">
        <v>569</v>
      </c>
      <c r="AY78" s="15">
        <v>522</v>
      </c>
      <c r="AZ78" s="15"/>
      <c r="BA78" s="15"/>
      <c r="BB78" s="15"/>
      <c r="BC78" s="15"/>
      <c r="BD78" s="15"/>
      <c r="BF78" s="91">
        <f t="shared" si="78"/>
        <v>3.3996175908221797</v>
      </c>
      <c r="BG78" s="91">
        <f t="shared" si="78"/>
        <v>1.9921875</v>
      </c>
      <c r="BH78" s="91">
        <f t="shared" si="78"/>
        <v>1.7374045801526719</v>
      </c>
      <c r="BI78" s="91">
        <f t="shared" si="78"/>
        <v>1.4262023217247097</v>
      </c>
      <c r="BJ78" s="91">
        <f t="shared" si="78"/>
        <v>1.1766917293233083</v>
      </c>
      <c r="BK78" s="91">
        <f t="shared" si="78"/>
        <v>1.7190332326283988</v>
      </c>
      <c r="BL78" s="91">
        <f t="shared" si="78"/>
        <v>1.3882978723404256</v>
      </c>
      <c r="BM78" s="91">
        <f t="shared" si="78"/>
        <v>0</v>
      </c>
      <c r="BN78" s="91">
        <f t="shared" si="78"/>
        <v>0</v>
      </c>
      <c r="BO78" s="91">
        <f t="shared" si="78"/>
        <v>0</v>
      </c>
      <c r="BP78" s="91">
        <f t="shared" si="78"/>
        <v>0</v>
      </c>
      <c r="BQ78" s="91">
        <f t="shared" si="78"/>
        <v>0</v>
      </c>
    </row>
    <row r="79" spans="1:69" x14ac:dyDescent="0.25">
      <c r="A79" s="16" t="s">
        <v>140</v>
      </c>
      <c r="B79" s="16" t="s">
        <v>48</v>
      </c>
      <c r="C79" s="87">
        <f>INDEX(U79:AF79,$B$2)</f>
        <v>216</v>
      </c>
      <c r="D79" s="87">
        <f t="shared" si="80"/>
        <v>701</v>
      </c>
      <c r="E79" s="87">
        <f t="shared" si="81"/>
        <v>817</v>
      </c>
      <c r="F79" s="70">
        <f t="shared" si="82"/>
        <v>1.1654778887303852</v>
      </c>
      <c r="H79" s="4">
        <f t="shared" si="83"/>
        <v>225</v>
      </c>
      <c r="I79" s="4">
        <f t="shared" si="84"/>
        <v>252</v>
      </c>
      <c r="J79" s="4">
        <f t="shared" si="85"/>
        <v>242</v>
      </c>
      <c r="K79" s="75">
        <f t="shared" si="86"/>
        <v>304</v>
      </c>
      <c r="L79" s="4">
        <f t="shared" si="87"/>
        <v>440</v>
      </c>
      <c r="M79" s="4">
        <f t="shared" si="88"/>
        <v>693</v>
      </c>
      <c r="N79" s="4">
        <f t="shared" si="89"/>
        <v>550</v>
      </c>
      <c r="O79" s="4">
        <f t="shared" si="90"/>
        <v>672</v>
      </c>
      <c r="P79" s="4">
        <f t="shared" si="91"/>
        <v>734</v>
      </c>
      <c r="Q79" s="4">
        <f t="shared" si="92"/>
        <v>867</v>
      </c>
      <c r="R79" s="4">
        <f t="shared" si="93"/>
        <v>817</v>
      </c>
      <c r="S79" s="75" t="str">
        <f t="shared" si="94"/>
        <v>-</v>
      </c>
      <c r="U79" s="4">
        <v>169</v>
      </c>
      <c r="V79">
        <v>184</v>
      </c>
      <c r="W79">
        <v>225</v>
      </c>
      <c r="X79">
        <v>255</v>
      </c>
      <c r="Y79">
        <v>228</v>
      </c>
      <c r="Z79">
        <v>252</v>
      </c>
      <c r="AA79">
        <v>216</v>
      </c>
      <c r="AB79">
        <v>248</v>
      </c>
      <c r="AC79">
        <v>242</v>
      </c>
      <c r="AD79">
        <v>265</v>
      </c>
      <c r="AE79">
        <v>300</v>
      </c>
      <c r="AF79">
        <v>304</v>
      </c>
      <c r="AG79">
        <v>365</v>
      </c>
      <c r="AH79">
        <v>394</v>
      </c>
      <c r="AI79">
        <v>440</v>
      </c>
      <c r="AJ79">
        <v>565</v>
      </c>
      <c r="AK79">
        <v>563</v>
      </c>
      <c r="AL79">
        <v>693</v>
      </c>
      <c r="AM79">
        <v>701</v>
      </c>
      <c r="AN79">
        <v>622</v>
      </c>
      <c r="AO79">
        <v>550</v>
      </c>
      <c r="AP79">
        <v>530</v>
      </c>
      <c r="AQ79">
        <v>583</v>
      </c>
      <c r="AR79">
        <v>672</v>
      </c>
      <c r="AS79" s="15">
        <v>1048</v>
      </c>
      <c r="AT79" s="15">
        <v>609</v>
      </c>
      <c r="AU79" s="15">
        <v>734</v>
      </c>
      <c r="AV79" s="15">
        <v>718</v>
      </c>
      <c r="AW79" s="15">
        <v>841</v>
      </c>
      <c r="AX79" s="15">
        <v>867</v>
      </c>
      <c r="AY79" s="15">
        <v>817</v>
      </c>
      <c r="AZ79" s="15"/>
      <c r="BA79" s="15"/>
      <c r="BB79" s="15"/>
      <c r="BC79" s="15"/>
      <c r="BD79" s="15"/>
      <c r="BF79" s="91">
        <f t="shared" si="78"/>
        <v>2.871232876712329</v>
      </c>
      <c r="BG79" s="91">
        <f t="shared" si="78"/>
        <v>1.5456852791878173</v>
      </c>
      <c r="BH79" s="91">
        <f t="shared" si="78"/>
        <v>1.6681818181818182</v>
      </c>
      <c r="BI79" s="91">
        <f t="shared" si="78"/>
        <v>1.2707964601769912</v>
      </c>
      <c r="BJ79" s="91">
        <f t="shared" si="78"/>
        <v>1.4937833037300177</v>
      </c>
      <c r="BK79" s="91">
        <f t="shared" si="78"/>
        <v>1.251082251082251</v>
      </c>
      <c r="BL79" s="91">
        <f t="shared" si="78"/>
        <v>1.1654778887303852</v>
      </c>
      <c r="BM79" s="91">
        <f t="shared" si="78"/>
        <v>0</v>
      </c>
      <c r="BN79" s="91">
        <f t="shared" si="78"/>
        <v>0</v>
      </c>
      <c r="BO79" s="91">
        <f t="shared" si="78"/>
        <v>0</v>
      </c>
      <c r="BP79" s="91">
        <f t="shared" si="78"/>
        <v>0</v>
      </c>
      <c r="BQ79" s="91">
        <f t="shared" si="78"/>
        <v>0</v>
      </c>
    </row>
    <row r="80" spans="1:69" x14ac:dyDescent="0.25">
      <c r="A80" s="16" t="s">
        <v>141</v>
      </c>
      <c r="B80" s="16" t="s">
        <v>49</v>
      </c>
      <c r="C80" s="87">
        <f t="shared" si="79"/>
        <v>102</v>
      </c>
      <c r="D80" s="87">
        <f t="shared" si="80"/>
        <v>374</v>
      </c>
      <c r="E80" s="87">
        <f t="shared" si="81"/>
        <v>548</v>
      </c>
      <c r="F80" s="70">
        <f t="shared" si="82"/>
        <v>1.46524064171123</v>
      </c>
      <c r="H80" s="4">
        <f t="shared" si="83"/>
        <v>79</v>
      </c>
      <c r="I80" s="4">
        <f t="shared" si="84"/>
        <v>121</v>
      </c>
      <c r="J80" s="4">
        <f t="shared" si="85"/>
        <v>116</v>
      </c>
      <c r="K80" s="75">
        <f t="shared" si="86"/>
        <v>169</v>
      </c>
      <c r="L80" s="4">
        <f t="shared" si="87"/>
        <v>229</v>
      </c>
      <c r="M80" s="4">
        <f t="shared" si="88"/>
        <v>329</v>
      </c>
      <c r="N80" s="4">
        <f t="shared" si="89"/>
        <v>482</v>
      </c>
      <c r="O80" s="4">
        <f t="shared" si="90"/>
        <v>704</v>
      </c>
      <c r="P80" s="4">
        <f t="shared" si="91"/>
        <v>435</v>
      </c>
      <c r="Q80" s="4">
        <f t="shared" si="92"/>
        <v>473</v>
      </c>
      <c r="R80" s="4">
        <f t="shared" si="93"/>
        <v>548</v>
      </c>
      <c r="S80" s="75" t="str">
        <f t="shared" si="94"/>
        <v>-</v>
      </c>
      <c r="U80" s="4">
        <v>76</v>
      </c>
      <c r="V80">
        <v>78</v>
      </c>
      <c r="W80">
        <v>79</v>
      </c>
      <c r="X80">
        <v>78</v>
      </c>
      <c r="Y80">
        <v>100</v>
      </c>
      <c r="Z80">
        <v>121</v>
      </c>
      <c r="AA80">
        <v>102</v>
      </c>
      <c r="AB80">
        <v>99</v>
      </c>
      <c r="AC80">
        <v>116</v>
      </c>
      <c r="AD80">
        <v>125</v>
      </c>
      <c r="AE80">
        <v>134</v>
      </c>
      <c r="AF80">
        <v>169</v>
      </c>
      <c r="AG80">
        <v>189</v>
      </c>
      <c r="AH80">
        <v>221</v>
      </c>
      <c r="AI80">
        <v>229</v>
      </c>
      <c r="AJ80">
        <v>255</v>
      </c>
      <c r="AK80">
        <v>305</v>
      </c>
      <c r="AL80">
        <v>329</v>
      </c>
      <c r="AM80">
        <v>374</v>
      </c>
      <c r="AN80">
        <v>425</v>
      </c>
      <c r="AO80">
        <v>482</v>
      </c>
      <c r="AP80">
        <v>574</v>
      </c>
      <c r="AQ80">
        <v>600</v>
      </c>
      <c r="AR80">
        <v>704</v>
      </c>
      <c r="AS80" s="15">
        <v>773</v>
      </c>
      <c r="AT80" s="15">
        <v>461</v>
      </c>
      <c r="AU80" s="15">
        <v>435</v>
      </c>
      <c r="AV80" s="15">
        <v>423</v>
      </c>
      <c r="AW80" s="15">
        <v>438</v>
      </c>
      <c r="AX80" s="15">
        <v>473</v>
      </c>
      <c r="AY80" s="15">
        <v>548</v>
      </c>
      <c r="AZ80" s="15"/>
      <c r="BA80" s="15"/>
      <c r="BB80" s="15"/>
      <c r="BC80" s="15"/>
      <c r="BD80" s="15"/>
      <c r="BF80" s="91">
        <f t="shared" si="78"/>
        <v>4.0899470899470902</v>
      </c>
      <c r="BG80" s="91">
        <f t="shared" si="78"/>
        <v>2.0859728506787332</v>
      </c>
      <c r="BH80" s="91">
        <f t="shared" si="78"/>
        <v>1.8995633187772927</v>
      </c>
      <c r="BI80" s="91">
        <f t="shared" si="78"/>
        <v>1.6588235294117648</v>
      </c>
      <c r="BJ80" s="91">
        <f t="shared" si="78"/>
        <v>1.4360655737704917</v>
      </c>
      <c r="BK80" s="91">
        <f t="shared" si="78"/>
        <v>1.4376899696048633</v>
      </c>
      <c r="BL80" s="91">
        <f t="shared" si="78"/>
        <v>1.46524064171123</v>
      </c>
      <c r="BM80" s="91">
        <f t="shared" si="78"/>
        <v>0</v>
      </c>
      <c r="BN80" s="91">
        <f t="shared" si="78"/>
        <v>0</v>
      </c>
      <c r="BO80" s="91">
        <f t="shared" si="78"/>
        <v>0</v>
      </c>
      <c r="BP80" s="91">
        <f t="shared" si="78"/>
        <v>0</v>
      </c>
      <c r="BQ80" s="91">
        <f t="shared" si="78"/>
        <v>0</v>
      </c>
    </row>
    <row r="81" spans="1:69" x14ac:dyDescent="0.25">
      <c r="A81" s="16" t="s">
        <v>142</v>
      </c>
      <c r="B81" s="16" t="s">
        <v>50</v>
      </c>
      <c r="C81" s="87">
        <f t="shared" si="79"/>
        <v>0</v>
      </c>
      <c r="D81" s="87">
        <f t="shared" si="80"/>
        <v>0</v>
      </c>
      <c r="E81" s="87">
        <f t="shared" si="81"/>
        <v>4093</v>
      </c>
      <c r="F81" s="70" t="str">
        <f t="shared" si="82"/>
        <v/>
      </c>
      <c r="G81" s="11"/>
      <c r="H81" s="4">
        <f t="shared" si="83"/>
        <v>0</v>
      </c>
      <c r="I81" s="4">
        <f t="shared" si="84"/>
        <v>0</v>
      </c>
      <c r="J81" s="4">
        <f t="shared" si="85"/>
        <v>0</v>
      </c>
      <c r="K81" s="75">
        <f t="shared" si="86"/>
        <v>0</v>
      </c>
      <c r="L81" s="4">
        <f t="shared" si="87"/>
        <v>0</v>
      </c>
      <c r="M81" s="4">
        <f t="shared" si="88"/>
        <v>0</v>
      </c>
      <c r="N81" s="4">
        <f t="shared" si="89"/>
        <v>0</v>
      </c>
      <c r="O81" s="4">
        <f t="shared" si="90"/>
        <v>0</v>
      </c>
      <c r="P81" s="4">
        <f t="shared" si="91"/>
        <v>1709</v>
      </c>
      <c r="Q81" s="4">
        <f t="shared" si="92"/>
        <v>3299</v>
      </c>
      <c r="R81" s="4">
        <f t="shared" si="93"/>
        <v>4093</v>
      </c>
      <c r="S81" s="75" t="str">
        <f t="shared" si="94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>
        <v>1555</v>
      </c>
      <c r="AU81" s="11">
        <v>1709</v>
      </c>
      <c r="AV81" s="11">
        <v>2366</v>
      </c>
      <c r="AW81" s="11">
        <v>2740</v>
      </c>
      <c r="AX81" s="11">
        <v>3299</v>
      </c>
      <c r="AY81" s="11">
        <v>4093</v>
      </c>
      <c r="AZ81" s="11"/>
      <c r="BA81" s="11"/>
      <c r="BB81" s="11"/>
      <c r="BC81" s="11"/>
      <c r="BD81" s="11"/>
      <c r="BE81" s="11"/>
      <c r="BF81" s="91" t="str">
        <f t="shared" si="78"/>
        <v>-</v>
      </c>
      <c r="BG81" s="91" t="str">
        <f t="shared" si="78"/>
        <v>-</v>
      </c>
      <c r="BH81" s="91" t="str">
        <f t="shared" si="78"/>
        <v>-</v>
      </c>
      <c r="BI81" s="91" t="str">
        <f t="shared" si="78"/>
        <v>-</v>
      </c>
      <c r="BJ81" s="91" t="str">
        <f t="shared" si="78"/>
        <v>-</v>
      </c>
      <c r="BK81" s="91" t="str">
        <f t="shared" si="78"/>
        <v>-</v>
      </c>
      <c r="BL81" s="91" t="str">
        <f t="shared" si="78"/>
        <v>-</v>
      </c>
      <c r="BM81" s="91" t="str">
        <f t="shared" si="78"/>
        <v>-</v>
      </c>
      <c r="BN81" s="91" t="str">
        <f t="shared" si="78"/>
        <v>-</v>
      </c>
      <c r="BO81" s="91" t="str">
        <f t="shared" si="78"/>
        <v>-</v>
      </c>
      <c r="BP81" s="91" t="str">
        <f t="shared" si="78"/>
        <v>-</v>
      </c>
      <c r="BQ81" s="91" t="str">
        <f t="shared" si="78"/>
        <v>-</v>
      </c>
    </row>
    <row r="82" spans="1:69" x14ac:dyDescent="0.25">
      <c r="A82" s="3"/>
      <c r="B82" s="3" t="s">
        <v>153</v>
      </c>
      <c r="C82" s="87">
        <f>SUM(C74:C80)</f>
        <v>1485</v>
      </c>
      <c r="D82" s="87">
        <f t="shared" ref="D82:E82" si="95">SUM(D74:D80)</f>
        <v>3957</v>
      </c>
      <c r="E82" s="87">
        <f t="shared" si="95"/>
        <v>5453</v>
      </c>
      <c r="F82" s="70">
        <f>IFERROR(E82/D82,"")</f>
        <v>1.3780641900429618</v>
      </c>
      <c r="G82" s="11"/>
      <c r="H82" s="4">
        <f t="shared" si="83"/>
        <v>1331</v>
      </c>
      <c r="I82" s="4">
        <f t="shared" si="84"/>
        <v>1485</v>
      </c>
      <c r="J82" s="4">
        <f t="shared" si="85"/>
        <v>1732</v>
      </c>
      <c r="K82" s="75">
        <f t="shared" si="86"/>
        <v>2192</v>
      </c>
      <c r="L82" s="4">
        <f t="shared" si="87"/>
        <v>2259</v>
      </c>
      <c r="M82" s="4">
        <f t="shared" si="88"/>
        <v>3526</v>
      </c>
      <c r="N82" s="4">
        <f t="shared" si="89"/>
        <v>5082</v>
      </c>
      <c r="O82" s="4">
        <f t="shared" si="90"/>
        <v>6701</v>
      </c>
      <c r="P82" s="4">
        <f t="shared" si="91"/>
        <v>5243</v>
      </c>
      <c r="Q82" s="4">
        <f t="shared" si="92"/>
        <v>5524</v>
      </c>
      <c r="R82" s="4">
        <f t="shared" si="93"/>
        <v>5453</v>
      </c>
      <c r="S82" s="75" t="str">
        <f t="shared" si="94"/>
        <v>-</v>
      </c>
      <c r="T82" s="11"/>
      <c r="U82" s="65">
        <f>SUM(U74:U80)</f>
        <v>1142</v>
      </c>
      <c r="V82" s="65">
        <f>SUM(V74:V80)</f>
        <v>1203</v>
      </c>
      <c r="W82" s="65">
        <f t="shared" ref="W82:BD82" si="96">SUM(W74:W80)</f>
        <v>1331</v>
      </c>
      <c r="X82" s="65">
        <f t="shared" si="96"/>
        <v>1503</v>
      </c>
      <c r="Y82" s="65">
        <f t="shared" si="96"/>
        <v>1459</v>
      </c>
      <c r="Z82" s="65">
        <f t="shared" si="96"/>
        <v>1485</v>
      </c>
      <c r="AA82" s="65">
        <f t="shared" si="96"/>
        <v>1485</v>
      </c>
      <c r="AB82" s="65">
        <f t="shared" si="96"/>
        <v>1572</v>
      </c>
      <c r="AC82" s="65">
        <f t="shared" si="96"/>
        <v>1732</v>
      </c>
      <c r="AD82" s="65">
        <f t="shared" si="96"/>
        <v>1852</v>
      </c>
      <c r="AE82" s="65">
        <f t="shared" si="96"/>
        <v>2108</v>
      </c>
      <c r="AF82" s="65">
        <f t="shared" si="96"/>
        <v>2192</v>
      </c>
      <c r="AG82" s="65">
        <f t="shared" si="96"/>
        <v>2219</v>
      </c>
      <c r="AH82" s="65">
        <f t="shared" si="96"/>
        <v>2130</v>
      </c>
      <c r="AI82" s="65">
        <f t="shared" si="96"/>
        <v>2259</v>
      </c>
      <c r="AJ82" s="65">
        <f>SUM(AJ74:AJ80)</f>
        <v>2385</v>
      </c>
      <c r="AK82" s="65">
        <f t="shared" si="96"/>
        <v>2733</v>
      </c>
      <c r="AL82" s="65">
        <f t="shared" si="96"/>
        <v>3526</v>
      </c>
      <c r="AM82" s="65">
        <f t="shared" si="96"/>
        <v>3957</v>
      </c>
      <c r="AN82" s="65">
        <f t="shared" si="96"/>
        <v>4470</v>
      </c>
      <c r="AO82" s="65">
        <f t="shared" si="96"/>
        <v>5082</v>
      </c>
      <c r="AP82" s="65">
        <f t="shared" si="96"/>
        <v>5596</v>
      </c>
      <c r="AQ82" s="65">
        <f t="shared" si="96"/>
        <v>6020</v>
      </c>
      <c r="AR82" s="65">
        <f t="shared" si="96"/>
        <v>6701</v>
      </c>
      <c r="AS82" s="65">
        <f t="shared" si="96"/>
        <v>6810</v>
      </c>
      <c r="AT82" s="65">
        <f t="shared" si="96"/>
        <v>5112</v>
      </c>
      <c r="AU82" s="65">
        <f t="shared" si="96"/>
        <v>5243</v>
      </c>
      <c r="AV82" s="65">
        <f t="shared" si="96"/>
        <v>4730</v>
      </c>
      <c r="AW82" s="65">
        <f t="shared" si="96"/>
        <v>4944</v>
      </c>
      <c r="AX82" s="65">
        <f t="shared" si="96"/>
        <v>5524</v>
      </c>
      <c r="AY82" s="65">
        <f t="shared" si="96"/>
        <v>5453</v>
      </c>
      <c r="AZ82" s="65">
        <f t="shared" si="96"/>
        <v>0</v>
      </c>
      <c r="BA82" s="65">
        <f t="shared" si="96"/>
        <v>0</v>
      </c>
      <c r="BB82" s="65">
        <f t="shared" si="96"/>
        <v>0</v>
      </c>
      <c r="BC82" s="65">
        <f t="shared" si="96"/>
        <v>0</v>
      </c>
      <c r="BD82" s="65">
        <f t="shared" si="96"/>
        <v>0</v>
      </c>
      <c r="BE82" s="11"/>
      <c r="BF82" s="91">
        <f t="shared" si="78"/>
        <v>3.0689499774673275</v>
      </c>
      <c r="BG82" s="91">
        <f t="shared" si="78"/>
        <v>2.4</v>
      </c>
      <c r="BH82" s="91">
        <f t="shared" si="78"/>
        <v>2.3209384683488268</v>
      </c>
      <c r="BI82" s="91">
        <f t="shared" si="78"/>
        <v>1.9832285115303983</v>
      </c>
      <c r="BJ82" s="91">
        <f t="shared" si="78"/>
        <v>1.8090010976948407</v>
      </c>
      <c r="BK82" s="91">
        <f t="shared" si="78"/>
        <v>1.5666477595008508</v>
      </c>
      <c r="BL82" s="91">
        <f t="shared" si="78"/>
        <v>1.3780641900429618</v>
      </c>
      <c r="BM82" s="91">
        <f t="shared" si="78"/>
        <v>0</v>
      </c>
      <c r="BN82" s="91">
        <f t="shared" si="78"/>
        <v>0</v>
      </c>
      <c r="BO82" s="91">
        <f t="shared" si="78"/>
        <v>0</v>
      </c>
      <c r="BP82" s="91">
        <f t="shared" si="78"/>
        <v>0</v>
      </c>
      <c r="BQ82" s="91">
        <f t="shared" si="78"/>
        <v>0</v>
      </c>
    </row>
    <row r="83" spans="1:69" x14ac:dyDescent="0.25">
      <c r="A83" s="3" t="s">
        <v>113</v>
      </c>
      <c r="B83" s="3" t="s">
        <v>61</v>
      </c>
      <c r="C83" s="87">
        <f>SUM(C74:C81)</f>
        <v>1485</v>
      </c>
      <c r="D83" s="87">
        <f>SUM(D74:D81)</f>
        <v>3957</v>
      </c>
      <c r="E83" s="87">
        <f>SUM(E74:E81)</f>
        <v>9546</v>
      </c>
      <c r="F83" s="70">
        <f>IFERROR(E83/D83,"")</f>
        <v>2.4124336618650495</v>
      </c>
      <c r="G83" s="33"/>
      <c r="H83" s="4">
        <f t="shared" si="83"/>
        <v>1331</v>
      </c>
      <c r="I83" s="4">
        <f t="shared" si="84"/>
        <v>1485</v>
      </c>
      <c r="J83" s="4">
        <f t="shared" si="85"/>
        <v>1732</v>
      </c>
      <c r="K83" s="75">
        <f t="shared" si="86"/>
        <v>2192</v>
      </c>
      <c r="L83" s="4">
        <f t="shared" si="87"/>
        <v>2259</v>
      </c>
      <c r="M83" s="4">
        <f t="shared" si="88"/>
        <v>3526</v>
      </c>
      <c r="N83" s="4">
        <f t="shared" si="89"/>
        <v>5082</v>
      </c>
      <c r="O83" s="4">
        <f t="shared" si="90"/>
        <v>6701</v>
      </c>
      <c r="P83" s="4">
        <f t="shared" si="91"/>
        <v>0</v>
      </c>
      <c r="Q83" s="4">
        <f t="shared" si="92"/>
        <v>0</v>
      </c>
      <c r="R83" s="4">
        <f>IFERROR(INDEX(AY83:BA83,IF($B$2&gt;9,3,$B$2-6)),"-")</f>
        <v>0</v>
      </c>
      <c r="S83" s="75" t="str">
        <f t="shared" si="94"/>
        <v>-</v>
      </c>
      <c r="T83" s="35"/>
      <c r="U83" s="36">
        <v>1142</v>
      </c>
      <c r="V83" s="36">
        <v>1203</v>
      </c>
      <c r="W83" s="36">
        <v>1331</v>
      </c>
      <c r="X83" s="36">
        <v>1503</v>
      </c>
      <c r="Y83" s="36">
        <v>1459</v>
      </c>
      <c r="Z83" s="36">
        <v>1485</v>
      </c>
      <c r="AA83" s="36">
        <v>1485</v>
      </c>
      <c r="AB83" s="36">
        <v>1572</v>
      </c>
      <c r="AC83" s="36">
        <v>1732</v>
      </c>
      <c r="AD83" s="36">
        <v>1852</v>
      </c>
      <c r="AE83" s="36">
        <v>2108</v>
      </c>
      <c r="AF83" s="36">
        <v>2192</v>
      </c>
      <c r="AG83" s="36">
        <v>2219</v>
      </c>
      <c r="AH83" s="36">
        <v>2130</v>
      </c>
      <c r="AI83" s="36">
        <v>2259</v>
      </c>
      <c r="AJ83" s="36">
        <v>2385</v>
      </c>
      <c r="AK83" s="36">
        <v>2733</v>
      </c>
      <c r="AL83" s="36">
        <v>3526</v>
      </c>
      <c r="AM83" s="36">
        <v>3957</v>
      </c>
      <c r="AN83" s="36">
        <v>4470</v>
      </c>
      <c r="AO83" s="36">
        <v>5082</v>
      </c>
      <c r="AP83" s="36">
        <v>5596</v>
      </c>
      <c r="AQ83" s="36">
        <v>6020</v>
      </c>
      <c r="AR83" s="36">
        <v>6701</v>
      </c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91">
        <f t="shared" si="78"/>
        <v>0</v>
      </c>
      <c r="BG83" s="91">
        <f t="shared" si="78"/>
        <v>0</v>
      </c>
      <c r="BH83" s="91">
        <f t="shared" si="78"/>
        <v>0</v>
      </c>
      <c r="BI83" s="91">
        <f t="shared" si="78"/>
        <v>0</v>
      </c>
      <c r="BJ83" s="91">
        <f t="shared" si="78"/>
        <v>0</v>
      </c>
      <c r="BK83" s="91">
        <f t="shared" si="78"/>
        <v>0</v>
      </c>
      <c r="BL83" s="91">
        <f t="shared" si="78"/>
        <v>0</v>
      </c>
      <c r="BM83" s="91">
        <f t="shared" si="78"/>
        <v>0</v>
      </c>
      <c r="BN83" s="91">
        <f t="shared" si="78"/>
        <v>0</v>
      </c>
      <c r="BO83" s="91">
        <f t="shared" si="78"/>
        <v>0</v>
      </c>
      <c r="BP83" s="91">
        <f t="shared" si="78"/>
        <v>0</v>
      </c>
      <c r="BQ83" s="91">
        <f t="shared" si="78"/>
        <v>0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7">
        <f>SUM(U86          : INDEX(U86:AF86,$B$2))</f>
        <v>81</v>
      </c>
      <c r="D86" s="77">
        <f>SUM(AG86           : INDEX(AG86:AR86,$B$2))</f>
        <v>94</v>
      </c>
      <c r="E86" s="77">
        <f>SUM(AS86            : INDEX(AS86:BD86,$B$2))</f>
        <v>509</v>
      </c>
      <c r="F86" s="70">
        <f t="shared" ref="F86:F93" si="97">IFERROR(E86/D86,"")</f>
        <v>5.4148936170212769</v>
      </c>
      <c r="G86" s="33"/>
      <c r="H86" s="4">
        <f>SUM(U86:W86)</f>
        <v>27</v>
      </c>
      <c r="I86" s="4">
        <f t="shared" ref="I86:I95" si="98">SUM(X86:Z86)</f>
        <v>40</v>
      </c>
      <c r="J86" s="4">
        <f>SUM(AA86:AC86)</f>
        <v>44</v>
      </c>
      <c r="K86" s="4">
        <f t="shared" ref="K86:K95" si="99">SUM(AD86:AF86)</f>
        <v>46</v>
      </c>
      <c r="L86" s="4">
        <f t="shared" ref="L86:L95" si="100">SUM(AG86:AI86)</f>
        <v>38</v>
      </c>
      <c r="M86" s="4">
        <f t="shared" ref="M86:M95" si="101">SUM(AJ86:AL86)</f>
        <v>41</v>
      </c>
      <c r="N86" s="4">
        <f t="shared" ref="N86:N95" si="102">SUM(AM86:AO86)</f>
        <v>40</v>
      </c>
      <c r="O86" s="4">
        <f t="shared" ref="O86:O95" si="103">SUM(AP86:AR86)</f>
        <v>35</v>
      </c>
      <c r="P86" s="4">
        <f t="shared" ref="P86:P95" si="104">SUM(AS86:AU86)</f>
        <v>94</v>
      </c>
      <c r="Q86" s="4">
        <f t="shared" ref="Q86:Q95" si="105">SUM(AV86:AX86)</f>
        <v>351</v>
      </c>
      <c r="R86" s="4">
        <f t="shared" ref="R86:R95" si="106">SUM(AY86:BA86)</f>
        <v>64</v>
      </c>
      <c r="S86" s="4">
        <f t="shared" ref="S86:S95" si="107">SUM(BB86:BD86)</f>
        <v>0</v>
      </c>
      <c r="U86">
        <v>11</v>
      </c>
      <c r="V86">
        <v>5</v>
      </c>
      <c r="W86">
        <v>11</v>
      </c>
      <c r="X86">
        <v>11</v>
      </c>
      <c r="Y86">
        <v>16</v>
      </c>
      <c r="Z86">
        <v>13</v>
      </c>
      <c r="AA86">
        <v>14</v>
      </c>
      <c r="AB86">
        <v>13</v>
      </c>
      <c r="AC86">
        <v>17</v>
      </c>
      <c r="AD86">
        <v>19</v>
      </c>
      <c r="AE86">
        <v>12</v>
      </c>
      <c r="AF86">
        <v>15</v>
      </c>
      <c r="AG86">
        <v>12</v>
      </c>
      <c r="AH86">
        <v>8</v>
      </c>
      <c r="AI86">
        <v>18</v>
      </c>
      <c r="AJ86">
        <v>13</v>
      </c>
      <c r="AK86">
        <v>13</v>
      </c>
      <c r="AL86">
        <v>15</v>
      </c>
      <c r="AM86">
        <v>15</v>
      </c>
      <c r="AN86">
        <v>12</v>
      </c>
      <c r="AO86">
        <v>13</v>
      </c>
      <c r="AP86">
        <v>11</v>
      </c>
      <c r="AQ86">
        <v>11</v>
      </c>
      <c r="AR86" s="4">
        <v>13</v>
      </c>
      <c r="AS86" s="4">
        <v>26</v>
      </c>
      <c r="AT86" s="4">
        <v>35</v>
      </c>
      <c r="AU86" s="4">
        <v>33</v>
      </c>
      <c r="AV86" s="4">
        <v>157</v>
      </c>
      <c r="AW86" s="4">
        <v>102</v>
      </c>
      <c r="AX86" s="4">
        <v>92</v>
      </c>
      <c r="AY86" s="4">
        <v>64</v>
      </c>
      <c r="AZ86" s="4"/>
      <c r="BA86" s="4"/>
      <c r="BB86" s="4"/>
      <c r="BC86" s="4"/>
      <c r="BD86" s="4"/>
      <c r="BF86" s="91">
        <f t="shared" ref="BF86:BQ95" si="108">IFERROR(AS86/AG86,"-")</f>
        <v>2.1666666666666665</v>
      </c>
      <c r="BG86" s="91">
        <f t="shared" si="108"/>
        <v>4.375</v>
      </c>
      <c r="BH86" s="91">
        <f t="shared" si="108"/>
        <v>1.8333333333333333</v>
      </c>
      <c r="BI86" s="91">
        <f t="shared" si="108"/>
        <v>12.076923076923077</v>
      </c>
      <c r="BJ86" s="91">
        <f t="shared" si="108"/>
        <v>7.8461538461538458</v>
      </c>
      <c r="BK86" s="91">
        <f t="shared" si="108"/>
        <v>6.1333333333333337</v>
      </c>
      <c r="BL86" s="91">
        <f t="shared" si="108"/>
        <v>4.2666666666666666</v>
      </c>
      <c r="BM86" s="91">
        <f t="shared" si="108"/>
        <v>0</v>
      </c>
      <c r="BN86" s="91">
        <f t="shared" si="108"/>
        <v>0</v>
      </c>
      <c r="BO86" s="91">
        <f t="shared" si="108"/>
        <v>0</v>
      </c>
      <c r="BP86" s="91">
        <f t="shared" si="108"/>
        <v>0</v>
      </c>
      <c r="BQ86" s="91">
        <f t="shared" si="108"/>
        <v>0</v>
      </c>
    </row>
    <row r="87" spans="1:69" x14ac:dyDescent="0.25">
      <c r="A87" s="16" t="s">
        <v>144</v>
      </c>
      <c r="B87" s="16" t="s">
        <v>44</v>
      </c>
      <c r="C87" s="77">
        <f>SUM(U87          : INDEX(U87:AF87,$B$2))</f>
        <v>629</v>
      </c>
      <c r="D87" s="77">
        <f>SUM(AG87           : INDEX(AG87:AR87,$B$2))</f>
        <v>1413</v>
      </c>
      <c r="E87" s="77">
        <f>SUM(AS87            : INDEX(AS87:BD87,$B$2))</f>
        <v>2422</v>
      </c>
      <c r="F87" s="70">
        <f t="shared" si="97"/>
        <v>1.7140835102618541</v>
      </c>
      <c r="G87" s="33"/>
      <c r="H87" s="4">
        <f t="shared" ref="H87:H95" si="109">SUM(U87:W87)</f>
        <v>208</v>
      </c>
      <c r="I87" s="4">
        <f t="shared" si="98"/>
        <v>274</v>
      </c>
      <c r="J87" s="4">
        <f t="shared" ref="J87:J95" si="110">SUM(AA87:AC87)</f>
        <v>436</v>
      </c>
      <c r="K87" s="4">
        <f t="shared" si="99"/>
        <v>548</v>
      </c>
      <c r="L87" s="4">
        <f t="shared" si="100"/>
        <v>273</v>
      </c>
      <c r="M87" s="4">
        <f t="shared" si="101"/>
        <v>860</v>
      </c>
      <c r="N87" s="4">
        <f t="shared" si="102"/>
        <v>1041</v>
      </c>
      <c r="O87" s="4">
        <f t="shared" si="103"/>
        <v>1225</v>
      </c>
      <c r="P87" s="4">
        <f t="shared" si="104"/>
        <v>764</v>
      </c>
      <c r="Q87" s="4">
        <f t="shared" si="105"/>
        <v>1298</v>
      </c>
      <c r="R87" s="4">
        <f t="shared" si="106"/>
        <v>360</v>
      </c>
      <c r="S87" s="4">
        <f t="shared" si="107"/>
        <v>0</v>
      </c>
      <c r="U87">
        <v>77</v>
      </c>
      <c r="V87">
        <v>52</v>
      </c>
      <c r="W87">
        <v>79</v>
      </c>
      <c r="X87">
        <v>90</v>
      </c>
      <c r="Y87">
        <v>86</v>
      </c>
      <c r="Z87">
        <v>98</v>
      </c>
      <c r="AA87">
        <v>147</v>
      </c>
      <c r="AB87">
        <v>99</v>
      </c>
      <c r="AC87">
        <v>190</v>
      </c>
      <c r="AD87">
        <v>131</v>
      </c>
      <c r="AE87">
        <v>256</v>
      </c>
      <c r="AF87">
        <v>161</v>
      </c>
      <c r="AG87">
        <v>46</v>
      </c>
      <c r="AH87">
        <v>40</v>
      </c>
      <c r="AI87">
        <v>187</v>
      </c>
      <c r="AJ87">
        <v>175</v>
      </c>
      <c r="AK87">
        <v>225</v>
      </c>
      <c r="AL87">
        <v>460</v>
      </c>
      <c r="AM87">
        <v>280</v>
      </c>
      <c r="AN87">
        <v>334</v>
      </c>
      <c r="AO87">
        <v>427</v>
      </c>
      <c r="AP87">
        <v>345</v>
      </c>
      <c r="AQ87">
        <v>280</v>
      </c>
      <c r="AR87" s="4">
        <v>600</v>
      </c>
      <c r="AS87" s="4">
        <v>113</v>
      </c>
      <c r="AT87" s="4">
        <v>203</v>
      </c>
      <c r="AU87" s="4">
        <v>448</v>
      </c>
      <c r="AV87" s="4">
        <v>317</v>
      </c>
      <c r="AW87" s="4">
        <v>275</v>
      </c>
      <c r="AX87" s="4">
        <v>706</v>
      </c>
      <c r="AY87" s="4">
        <v>360</v>
      </c>
      <c r="AZ87" s="4"/>
      <c r="BA87" s="4"/>
      <c r="BB87" s="4"/>
      <c r="BC87" s="4"/>
      <c r="BD87" s="4"/>
      <c r="BF87" s="91">
        <f t="shared" si="108"/>
        <v>2.4565217391304346</v>
      </c>
      <c r="BG87" s="91">
        <f t="shared" si="108"/>
        <v>5.0750000000000002</v>
      </c>
      <c r="BH87" s="91">
        <f t="shared" si="108"/>
        <v>2.3957219251336896</v>
      </c>
      <c r="BI87" s="91">
        <f t="shared" si="108"/>
        <v>1.8114285714285714</v>
      </c>
      <c r="BJ87" s="91">
        <f t="shared" si="108"/>
        <v>1.2222222222222223</v>
      </c>
      <c r="BK87" s="91">
        <f t="shared" si="108"/>
        <v>1.5347826086956522</v>
      </c>
      <c r="BL87" s="91">
        <f t="shared" si="108"/>
        <v>1.2857142857142858</v>
      </c>
      <c r="BM87" s="91">
        <f t="shared" si="108"/>
        <v>0</v>
      </c>
      <c r="BN87" s="91">
        <f t="shared" si="108"/>
        <v>0</v>
      </c>
      <c r="BO87" s="91">
        <f t="shared" si="108"/>
        <v>0</v>
      </c>
      <c r="BP87" s="91">
        <f t="shared" si="108"/>
        <v>0</v>
      </c>
      <c r="BQ87" s="91">
        <f t="shared" si="108"/>
        <v>0</v>
      </c>
    </row>
    <row r="88" spans="1:69" x14ac:dyDescent="0.25">
      <c r="A88" s="16" t="s">
        <v>145</v>
      </c>
      <c r="B88" s="16" t="s">
        <v>45</v>
      </c>
      <c r="C88" s="77">
        <f>SUM(U88          : INDEX(U88:AF88,$B$2))</f>
        <v>477</v>
      </c>
      <c r="D88" s="77">
        <f>SUM(AG88           : INDEX(AG88:AR88,$B$2))</f>
        <v>698</v>
      </c>
      <c r="E88" s="77">
        <f>SUM(AS88            : INDEX(AS88:BD88,$B$2))</f>
        <v>1026</v>
      </c>
      <c r="F88" s="70">
        <f t="shared" si="97"/>
        <v>1.4699140401146131</v>
      </c>
      <c r="G88" s="33"/>
      <c r="H88" s="4">
        <f t="shared" si="109"/>
        <v>160</v>
      </c>
      <c r="I88" s="4">
        <f t="shared" si="98"/>
        <v>228</v>
      </c>
      <c r="J88" s="4">
        <f t="shared" si="110"/>
        <v>283</v>
      </c>
      <c r="K88" s="4">
        <f t="shared" si="99"/>
        <v>408</v>
      </c>
      <c r="L88" s="4">
        <f t="shared" si="100"/>
        <v>134</v>
      </c>
      <c r="M88" s="4">
        <f t="shared" si="101"/>
        <v>349</v>
      </c>
      <c r="N88" s="4">
        <f t="shared" si="102"/>
        <v>612</v>
      </c>
      <c r="O88" s="4">
        <f t="shared" si="103"/>
        <v>680</v>
      </c>
      <c r="P88" s="4">
        <f t="shared" si="104"/>
        <v>413</v>
      </c>
      <c r="Q88" s="4">
        <f t="shared" si="105"/>
        <v>433</v>
      </c>
      <c r="R88" s="4">
        <f t="shared" si="106"/>
        <v>180</v>
      </c>
      <c r="S88" s="4">
        <f t="shared" si="107"/>
        <v>0</v>
      </c>
      <c r="U88">
        <v>46</v>
      </c>
      <c r="V88">
        <v>64</v>
      </c>
      <c r="W88">
        <v>50</v>
      </c>
      <c r="X88">
        <v>68</v>
      </c>
      <c r="Y88">
        <v>82</v>
      </c>
      <c r="Z88">
        <v>78</v>
      </c>
      <c r="AA88">
        <v>89</v>
      </c>
      <c r="AB88">
        <v>83</v>
      </c>
      <c r="AC88">
        <v>111</v>
      </c>
      <c r="AD88">
        <v>140</v>
      </c>
      <c r="AE88">
        <v>73</v>
      </c>
      <c r="AF88">
        <v>195</v>
      </c>
      <c r="AG88">
        <v>67</v>
      </c>
      <c r="AH88">
        <v>42</v>
      </c>
      <c r="AI88">
        <v>25</v>
      </c>
      <c r="AJ88">
        <v>82</v>
      </c>
      <c r="AK88">
        <v>103</v>
      </c>
      <c r="AL88">
        <v>164</v>
      </c>
      <c r="AM88">
        <v>215</v>
      </c>
      <c r="AN88">
        <v>158</v>
      </c>
      <c r="AO88">
        <v>239</v>
      </c>
      <c r="AP88">
        <v>202</v>
      </c>
      <c r="AQ88">
        <v>207</v>
      </c>
      <c r="AR88" s="4">
        <v>271</v>
      </c>
      <c r="AS88" s="4">
        <v>163</v>
      </c>
      <c r="AT88" s="4">
        <v>71</v>
      </c>
      <c r="AU88" s="4">
        <v>179</v>
      </c>
      <c r="AV88" s="4">
        <v>188</v>
      </c>
      <c r="AW88" s="4">
        <v>137</v>
      </c>
      <c r="AX88" s="4">
        <v>108</v>
      </c>
      <c r="AY88" s="4">
        <v>180</v>
      </c>
      <c r="AZ88" s="4"/>
      <c r="BA88" s="4"/>
      <c r="BB88" s="4"/>
      <c r="BC88" s="4"/>
      <c r="BD88" s="4"/>
      <c r="BF88" s="91">
        <f t="shared" si="108"/>
        <v>2.4328358208955225</v>
      </c>
      <c r="BG88" s="91">
        <f t="shared" si="108"/>
        <v>1.6904761904761905</v>
      </c>
      <c r="BH88" s="91">
        <f t="shared" si="108"/>
        <v>7.16</v>
      </c>
      <c r="BI88" s="91">
        <f t="shared" si="108"/>
        <v>2.2926829268292681</v>
      </c>
      <c r="BJ88" s="91">
        <f t="shared" si="108"/>
        <v>1.3300970873786409</v>
      </c>
      <c r="BK88" s="91">
        <f t="shared" si="108"/>
        <v>0.65853658536585369</v>
      </c>
      <c r="BL88" s="91">
        <f t="shared" si="108"/>
        <v>0.83720930232558144</v>
      </c>
      <c r="BM88" s="91">
        <f t="shared" si="108"/>
        <v>0</v>
      </c>
      <c r="BN88" s="91">
        <f t="shared" si="108"/>
        <v>0</v>
      </c>
      <c r="BO88" s="91">
        <f t="shared" si="108"/>
        <v>0</v>
      </c>
      <c r="BP88" s="91">
        <f t="shared" si="108"/>
        <v>0</v>
      </c>
      <c r="BQ88" s="91">
        <f t="shared" si="108"/>
        <v>0</v>
      </c>
    </row>
    <row r="89" spans="1:69" x14ac:dyDescent="0.25">
      <c r="A89" s="16" t="s">
        <v>146</v>
      </c>
      <c r="B89" s="16" t="s">
        <v>46</v>
      </c>
      <c r="C89" s="77">
        <f>SUM(U89          : INDEX(U89:AF89,$B$2))</f>
        <v>554</v>
      </c>
      <c r="D89" s="77">
        <f>SUM(AG89           : INDEX(AG89:AR89,$B$2))</f>
        <v>702</v>
      </c>
      <c r="E89" s="77">
        <f>SUM(AS89            : INDEX(AS89:BD89,$B$2))</f>
        <v>1191</v>
      </c>
      <c r="F89" s="70">
        <f t="shared" si="97"/>
        <v>1.6965811965811965</v>
      </c>
      <c r="G89" s="33"/>
      <c r="H89" s="4">
        <f t="shared" si="109"/>
        <v>202</v>
      </c>
      <c r="I89" s="4">
        <f t="shared" si="98"/>
        <v>241</v>
      </c>
      <c r="J89" s="4">
        <f t="shared" si="110"/>
        <v>357</v>
      </c>
      <c r="K89" s="4">
        <f t="shared" si="99"/>
        <v>462</v>
      </c>
      <c r="L89" s="4">
        <f t="shared" si="100"/>
        <v>314</v>
      </c>
      <c r="M89" s="4">
        <f t="shared" si="101"/>
        <v>258</v>
      </c>
      <c r="N89" s="4">
        <f t="shared" si="102"/>
        <v>632</v>
      </c>
      <c r="O89" s="4">
        <f t="shared" si="103"/>
        <v>723</v>
      </c>
      <c r="P89" s="4">
        <f t="shared" si="104"/>
        <v>647</v>
      </c>
      <c r="Q89" s="4">
        <f t="shared" si="105"/>
        <v>429</v>
      </c>
      <c r="R89" s="4">
        <f t="shared" si="106"/>
        <v>115</v>
      </c>
      <c r="S89" s="4">
        <f t="shared" si="107"/>
        <v>0</v>
      </c>
      <c r="U89">
        <v>64</v>
      </c>
      <c r="V89">
        <v>54</v>
      </c>
      <c r="W89">
        <v>84</v>
      </c>
      <c r="X89">
        <v>58</v>
      </c>
      <c r="Y89">
        <v>64</v>
      </c>
      <c r="Z89">
        <v>119</v>
      </c>
      <c r="AA89">
        <v>111</v>
      </c>
      <c r="AB89">
        <v>86</v>
      </c>
      <c r="AC89">
        <v>160</v>
      </c>
      <c r="AD89">
        <v>134</v>
      </c>
      <c r="AE89">
        <v>159</v>
      </c>
      <c r="AF89">
        <v>169</v>
      </c>
      <c r="AG89">
        <v>97</v>
      </c>
      <c r="AH89">
        <v>121</v>
      </c>
      <c r="AI89">
        <v>96</v>
      </c>
      <c r="AJ89">
        <v>37</v>
      </c>
      <c r="AK89">
        <v>70</v>
      </c>
      <c r="AL89">
        <v>151</v>
      </c>
      <c r="AM89">
        <v>130</v>
      </c>
      <c r="AN89">
        <v>231</v>
      </c>
      <c r="AO89">
        <v>271</v>
      </c>
      <c r="AP89">
        <v>179</v>
      </c>
      <c r="AQ89">
        <v>216</v>
      </c>
      <c r="AR89" s="4">
        <v>328</v>
      </c>
      <c r="AS89" s="4">
        <v>154</v>
      </c>
      <c r="AT89" s="4">
        <v>299</v>
      </c>
      <c r="AU89" s="4">
        <v>194</v>
      </c>
      <c r="AV89" s="4">
        <v>139</v>
      </c>
      <c r="AW89" s="4">
        <v>154</v>
      </c>
      <c r="AX89" s="4">
        <v>136</v>
      </c>
      <c r="AY89" s="4">
        <v>115</v>
      </c>
      <c r="AZ89" s="4"/>
      <c r="BA89" s="4"/>
      <c r="BB89" s="4"/>
      <c r="BC89" s="4"/>
      <c r="BD89" s="4"/>
      <c r="BF89" s="91">
        <f t="shared" si="108"/>
        <v>1.5876288659793814</v>
      </c>
      <c r="BG89" s="91">
        <f t="shared" si="108"/>
        <v>2.4710743801652892</v>
      </c>
      <c r="BH89" s="91">
        <f t="shared" si="108"/>
        <v>2.0208333333333335</v>
      </c>
      <c r="BI89" s="91">
        <f t="shared" si="108"/>
        <v>3.7567567567567566</v>
      </c>
      <c r="BJ89" s="91">
        <f t="shared" si="108"/>
        <v>2.2000000000000002</v>
      </c>
      <c r="BK89" s="91">
        <f t="shared" si="108"/>
        <v>0.90066225165562919</v>
      </c>
      <c r="BL89" s="91">
        <f t="shared" si="108"/>
        <v>0.88461538461538458</v>
      </c>
      <c r="BM89" s="91">
        <f t="shared" si="108"/>
        <v>0</v>
      </c>
      <c r="BN89" s="91">
        <f t="shared" si="108"/>
        <v>0</v>
      </c>
      <c r="BO89" s="91">
        <f t="shared" si="108"/>
        <v>0</v>
      </c>
      <c r="BP89" s="91">
        <f t="shared" si="108"/>
        <v>0</v>
      </c>
      <c r="BQ89" s="91">
        <f t="shared" si="108"/>
        <v>0</v>
      </c>
    </row>
    <row r="90" spans="1:69" x14ac:dyDescent="0.25">
      <c r="A90" s="16" t="s">
        <v>147</v>
      </c>
      <c r="B90" s="16" t="s">
        <v>47</v>
      </c>
      <c r="C90" s="77">
        <f>SUM(U90          : INDEX(U90:AF90,$B$2))</f>
        <v>407</v>
      </c>
      <c r="D90" s="77">
        <f>SUM(AG90           : INDEX(AG90:AR90,$B$2))</f>
        <v>653</v>
      </c>
      <c r="E90" s="77">
        <f>SUM(AS90            : INDEX(AS90:BD90,$B$2))</f>
        <v>820</v>
      </c>
      <c r="F90" s="70">
        <f t="shared" si="97"/>
        <v>1.2557427258805514</v>
      </c>
      <c r="G90" s="33"/>
      <c r="H90" s="4">
        <f t="shared" si="109"/>
        <v>126</v>
      </c>
      <c r="I90" s="4">
        <f t="shared" si="98"/>
        <v>220</v>
      </c>
      <c r="J90" s="4">
        <f t="shared" si="110"/>
        <v>241</v>
      </c>
      <c r="K90" s="4">
        <f t="shared" si="99"/>
        <v>309</v>
      </c>
      <c r="L90" s="4">
        <f t="shared" si="100"/>
        <v>346</v>
      </c>
      <c r="M90" s="4">
        <f t="shared" si="101"/>
        <v>255</v>
      </c>
      <c r="N90" s="4">
        <f t="shared" si="102"/>
        <v>225</v>
      </c>
      <c r="O90" s="4">
        <f t="shared" si="103"/>
        <v>453</v>
      </c>
      <c r="P90" s="4">
        <f t="shared" si="104"/>
        <v>487</v>
      </c>
      <c r="Q90" s="4">
        <f t="shared" si="105"/>
        <v>268</v>
      </c>
      <c r="R90" s="4">
        <f t="shared" si="106"/>
        <v>65</v>
      </c>
      <c r="S90" s="4">
        <f t="shared" si="107"/>
        <v>0</v>
      </c>
      <c r="U90">
        <v>30</v>
      </c>
      <c r="V90">
        <v>30</v>
      </c>
      <c r="W90">
        <v>66</v>
      </c>
      <c r="X90">
        <v>62</v>
      </c>
      <c r="Y90">
        <v>85</v>
      </c>
      <c r="Z90">
        <v>73</v>
      </c>
      <c r="AA90">
        <v>61</v>
      </c>
      <c r="AB90">
        <v>57</v>
      </c>
      <c r="AC90">
        <v>123</v>
      </c>
      <c r="AD90">
        <v>93</v>
      </c>
      <c r="AE90">
        <v>108</v>
      </c>
      <c r="AF90">
        <v>108</v>
      </c>
      <c r="AG90">
        <v>88</v>
      </c>
      <c r="AH90">
        <v>86</v>
      </c>
      <c r="AI90">
        <v>172</v>
      </c>
      <c r="AJ90">
        <v>108</v>
      </c>
      <c r="AK90">
        <v>83</v>
      </c>
      <c r="AL90">
        <v>64</v>
      </c>
      <c r="AM90">
        <v>52</v>
      </c>
      <c r="AN90">
        <v>75</v>
      </c>
      <c r="AO90">
        <v>98</v>
      </c>
      <c r="AP90">
        <v>115</v>
      </c>
      <c r="AQ90">
        <v>108</v>
      </c>
      <c r="AR90" s="4">
        <v>230</v>
      </c>
      <c r="AS90" s="4">
        <v>105</v>
      </c>
      <c r="AT90" s="4">
        <v>168</v>
      </c>
      <c r="AU90" s="4">
        <v>214</v>
      </c>
      <c r="AV90" s="4">
        <v>130</v>
      </c>
      <c r="AW90" s="4">
        <v>70</v>
      </c>
      <c r="AX90" s="4">
        <v>68</v>
      </c>
      <c r="AY90" s="4">
        <v>65</v>
      </c>
      <c r="AZ90" s="4"/>
      <c r="BA90" s="4"/>
      <c r="BB90" s="4"/>
      <c r="BC90" s="4"/>
      <c r="BD90" s="4"/>
      <c r="BF90" s="91">
        <f t="shared" si="108"/>
        <v>1.1931818181818181</v>
      </c>
      <c r="BG90" s="91">
        <f t="shared" si="108"/>
        <v>1.9534883720930232</v>
      </c>
      <c r="BH90" s="91">
        <f t="shared" si="108"/>
        <v>1.2441860465116279</v>
      </c>
      <c r="BI90" s="91">
        <f t="shared" si="108"/>
        <v>1.2037037037037037</v>
      </c>
      <c r="BJ90" s="91">
        <f t="shared" si="108"/>
        <v>0.84337349397590367</v>
      </c>
      <c r="BK90" s="91">
        <f t="shared" si="108"/>
        <v>1.0625</v>
      </c>
      <c r="BL90" s="91">
        <f t="shared" si="108"/>
        <v>1.25</v>
      </c>
      <c r="BM90" s="91">
        <f t="shared" si="108"/>
        <v>0</v>
      </c>
      <c r="BN90" s="91">
        <f t="shared" si="108"/>
        <v>0</v>
      </c>
      <c r="BO90" s="91">
        <f t="shared" si="108"/>
        <v>0</v>
      </c>
      <c r="BP90" s="91">
        <f t="shared" si="108"/>
        <v>0</v>
      </c>
      <c r="BQ90" s="91">
        <f t="shared" si="108"/>
        <v>0</v>
      </c>
    </row>
    <row r="91" spans="1:69" x14ac:dyDescent="0.25">
      <c r="A91" s="16" t="s">
        <v>148</v>
      </c>
      <c r="B91" s="16" t="s">
        <v>48</v>
      </c>
      <c r="C91" s="77">
        <f>SUM(U91          : INDEX(U91:AF91,$B$2))</f>
        <v>339</v>
      </c>
      <c r="D91" s="77">
        <f>SUM(AG91           : INDEX(AG91:AR91,$B$2))</f>
        <v>680</v>
      </c>
      <c r="E91" s="77">
        <f>SUM(AS91            : INDEX(AS91:BD91,$B$2))</f>
        <v>506</v>
      </c>
      <c r="F91" s="70">
        <f t="shared" si="97"/>
        <v>0.74411764705882355</v>
      </c>
      <c r="G91" s="33"/>
      <c r="H91" s="4">
        <f t="shared" si="109"/>
        <v>101</v>
      </c>
      <c r="I91" s="4">
        <f t="shared" si="98"/>
        <v>178</v>
      </c>
      <c r="J91" s="4">
        <f t="shared" si="110"/>
        <v>223</v>
      </c>
      <c r="K91" s="4">
        <f t="shared" si="99"/>
        <v>296</v>
      </c>
      <c r="L91" s="4">
        <f t="shared" si="100"/>
        <v>228</v>
      </c>
      <c r="M91" s="4">
        <f t="shared" si="101"/>
        <v>366</v>
      </c>
      <c r="N91" s="4">
        <f t="shared" si="102"/>
        <v>226</v>
      </c>
      <c r="O91" s="4">
        <f t="shared" si="103"/>
        <v>246</v>
      </c>
      <c r="P91" s="4">
        <f t="shared" si="104"/>
        <v>229</v>
      </c>
      <c r="Q91" s="4">
        <f t="shared" si="105"/>
        <v>221</v>
      </c>
      <c r="R91" s="4">
        <f t="shared" si="106"/>
        <v>56</v>
      </c>
      <c r="S91" s="4">
        <f t="shared" si="107"/>
        <v>0</v>
      </c>
      <c r="U91">
        <v>32</v>
      </c>
      <c r="V91">
        <v>27</v>
      </c>
      <c r="W91">
        <v>42</v>
      </c>
      <c r="X91">
        <v>52</v>
      </c>
      <c r="Y91">
        <v>67</v>
      </c>
      <c r="Z91">
        <v>59</v>
      </c>
      <c r="AA91">
        <v>60</v>
      </c>
      <c r="AB91">
        <v>51</v>
      </c>
      <c r="AC91">
        <v>112</v>
      </c>
      <c r="AD91">
        <v>93</v>
      </c>
      <c r="AE91">
        <v>93</v>
      </c>
      <c r="AF91">
        <v>110</v>
      </c>
      <c r="AG91">
        <v>54</v>
      </c>
      <c r="AH91">
        <v>66</v>
      </c>
      <c r="AI91">
        <v>108</v>
      </c>
      <c r="AJ91">
        <v>107</v>
      </c>
      <c r="AK91">
        <v>117</v>
      </c>
      <c r="AL91">
        <v>142</v>
      </c>
      <c r="AM91">
        <v>86</v>
      </c>
      <c r="AN91">
        <v>63</v>
      </c>
      <c r="AO91">
        <v>77</v>
      </c>
      <c r="AP91">
        <v>47</v>
      </c>
      <c r="AQ91">
        <v>63</v>
      </c>
      <c r="AR91" s="4">
        <v>136</v>
      </c>
      <c r="AS91" s="4">
        <v>45</v>
      </c>
      <c r="AT91" s="4">
        <v>73</v>
      </c>
      <c r="AU91" s="4">
        <v>111</v>
      </c>
      <c r="AV91" s="4">
        <v>94</v>
      </c>
      <c r="AW91" s="4">
        <v>65</v>
      </c>
      <c r="AX91" s="4">
        <v>62</v>
      </c>
      <c r="AY91" s="4">
        <v>56</v>
      </c>
      <c r="AZ91" s="4"/>
      <c r="BA91" s="4"/>
      <c r="BB91" s="4"/>
      <c r="BC91" s="4"/>
      <c r="BD91" s="4"/>
      <c r="BF91" s="91">
        <f t="shared" si="108"/>
        <v>0.83333333333333337</v>
      </c>
      <c r="BG91" s="91">
        <f t="shared" si="108"/>
        <v>1.106060606060606</v>
      </c>
      <c r="BH91" s="91">
        <f t="shared" si="108"/>
        <v>1.0277777777777777</v>
      </c>
      <c r="BI91" s="91">
        <f t="shared" si="108"/>
        <v>0.87850467289719625</v>
      </c>
      <c r="BJ91" s="91">
        <f t="shared" si="108"/>
        <v>0.55555555555555558</v>
      </c>
      <c r="BK91" s="91">
        <f t="shared" si="108"/>
        <v>0.43661971830985913</v>
      </c>
      <c r="BL91" s="91">
        <f t="shared" si="108"/>
        <v>0.65116279069767447</v>
      </c>
      <c r="BM91" s="91">
        <f t="shared" si="108"/>
        <v>0</v>
      </c>
      <c r="BN91" s="91">
        <f t="shared" si="108"/>
        <v>0</v>
      </c>
      <c r="BO91" s="91">
        <f t="shared" si="108"/>
        <v>0</v>
      </c>
      <c r="BP91" s="91">
        <f t="shared" si="108"/>
        <v>0</v>
      </c>
      <c r="BQ91" s="91">
        <f t="shared" si="108"/>
        <v>0</v>
      </c>
    </row>
    <row r="92" spans="1:69" x14ac:dyDescent="0.25">
      <c r="A92" s="16" t="s">
        <v>149</v>
      </c>
      <c r="B92" s="16" t="s">
        <v>49</v>
      </c>
      <c r="C92" s="77">
        <f>SUM(U92          : INDEX(U92:AF92,$B$2))</f>
        <v>63</v>
      </c>
      <c r="D92" s="77">
        <f>SUM(AG92           : INDEX(AG92:AR92,$B$2))</f>
        <v>308</v>
      </c>
      <c r="E92" s="77">
        <f>SUM(AS92            : INDEX(AS92:BD92,$B$2))</f>
        <v>432</v>
      </c>
      <c r="F92" s="70">
        <f t="shared" si="97"/>
        <v>1.4025974025974026</v>
      </c>
      <c r="G92" s="33"/>
      <c r="H92" s="4">
        <f t="shared" si="109"/>
        <v>12</v>
      </c>
      <c r="I92" s="4">
        <f t="shared" si="98"/>
        <v>31</v>
      </c>
      <c r="J92" s="4">
        <f t="shared" si="110"/>
        <v>94</v>
      </c>
      <c r="K92" s="4">
        <f t="shared" si="99"/>
        <v>130</v>
      </c>
      <c r="L92" s="4">
        <f t="shared" si="100"/>
        <v>103</v>
      </c>
      <c r="M92" s="4">
        <f t="shared" si="101"/>
        <v>152</v>
      </c>
      <c r="N92" s="4">
        <f t="shared" si="102"/>
        <v>214</v>
      </c>
      <c r="O92" s="4">
        <f t="shared" si="103"/>
        <v>291</v>
      </c>
      <c r="P92" s="4">
        <f t="shared" si="104"/>
        <v>193</v>
      </c>
      <c r="Q92" s="4">
        <f t="shared" si="105"/>
        <v>188</v>
      </c>
      <c r="R92" s="4">
        <f t="shared" si="106"/>
        <v>51</v>
      </c>
      <c r="S92" s="4">
        <f t="shared" si="107"/>
        <v>0</v>
      </c>
      <c r="U92">
        <v>2</v>
      </c>
      <c r="V92">
        <v>6</v>
      </c>
      <c r="W92">
        <v>4</v>
      </c>
      <c r="X92">
        <v>3</v>
      </c>
      <c r="Y92">
        <v>15</v>
      </c>
      <c r="Z92">
        <v>13</v>
      </c>
      <c r="AA92">
        <v>20</v>
      </c>
      <c r="AB92">
        <v>22</v>
      </c>
      <c r="AC92">
        <v>52</v>
      </c>
      <c r="AD92">
        <v>26</v>
      </c>
      <c r="AE92">
        <v>54</v>
      </c>
      <c r="AF92">
        <v>50</v>
      </c>
      <c r="AG92">
        <v>30</v>
      </c>
      <c r="AH92">
        <v>24</v>
      </c>
      <c r="AI92">
        <v>49</v>
      </c>
      <c r="AJ92">
        <v>31</v>
      </c>
      <c r="AK92">
        <v>52</v>
      </c>
      <c r="AL92">
        <v>69</v>
      </c>
      <c r="AM92">
        <v>53</v>
      </c>
      <c r="AN92">
        <v>83</v>
      </c>
      <c r="AO92">
        <v>78</v>
      </c>
      <c r="AP92">
        <v>91</v>
      </c>
      <c r="AQ92">
        <v>80</v>
      </c>
      <c r="AR92" s="4">
        <v>120</v>
      </c>
      <c r="AS92" s="4">
        <v>55</v>
      </c>
      <c r="AT92" s="4">
        <v>71</v>
      </c>
      <c r="AU92" s="4">
        <v>67</v>
      </c>
      <c r="AV92" s="4">
        <v>73</v>
      </c>
      <c r="AW92" s="4">
        <v>61</v>
      </c>
      <c r="AX92" s="4">
        <v>54</v>
      </c>
      <c r="AY92" s="4">
        <v>51</v>
      </c>
      <c r="AZ92" s="4"/>
      <c r="BA92" s="4"/>
      <c r="BB92" s="4"/>
      <c r="BC92" s="4"/>
      <c r="BD92" s="4"/>
      <c r="BF92" s="91">
        <f t="shared" si="108"/>
        <v>1.8333333333333333</v>
      </c>
      <c r="BG92" s="91">
        <f t="shared" si="108"/>
        <v>2.9583333333333335</v>
      </c>
      <c r="BH92" s="91">
        <f t="shared" si="108"/>
        <v>1.3673469387755102</v>
      </c>
      <c r="BI92" s="91">
        <f t="shared" si="108"/>
        <v>2.3548387096774195</v>
      </c>
      <c r="BJ92" s="91">
        <f t="shared" si="108"/>
        <v>1.1730769230769231</v>
      </c>
      <c r="BK92" s="91">
        <f t="shared" si="108"/>
        <v>0.78260869565217395</v>
      </c>
      <c r="BL92" s="91">
        <f t="shared" si="108"/>
        <v>0.96226415094339623</v>
      </c>
      <c r="BM92" s="91">
        <f t="shared" si="108"/>
        <v>0</v>
      </c>
      <c r="BN92" s="91">
        <f t="shared" si="108"/>
        <v>0</v>
      </c>
      <c r="BO92" s="91">
        <f t="shared" si="108"/>
        <v>0</v>
      </c>
      <c r="BP92" s="91">
        <f t="shared" si="108"/>
        <v>0</v>
      </c>
      <c r="BQ92" s="91">
        <f t="shared" si="108"/>
        <v>0</v>
      </c>
    </row>
    <row r="93" spans="1:69" x14ac:dyDescent="0.25">
      <c r="A93" s="16" t="s">
        <v>150</v>
      </c>
      <c r="B93" s="16" t="s">
        <v>50</v>
      </c>
      <c r="C93" s="77">
        <f>SUM(U93          : INDEX(U93:AF93,$B$2))</f>
        <v>0</v>
      </c>
      <c r="D93" s="77">
        <f>SUM(AG93           : INDEX(AG93:AR93,$B$2))</f>
        <v>0</v>
      </c>
      <c r="E93" s="77">
        <f>SUM(AS93            : INDEX(AS93:BD93,$B$2))</f>
        <v>345</v>
      </c>
      <c r="F93" s="70" t="str">
        <f t="shared" si="97"/>
        <v/>
      </c>
      <c r="G93" s="33"/>
      <c r="H93" s="4">
        <f t="shared" si="109"/>
        <v>0</v>
      </c>
      <c r="I93" s="4">
        <f t="shared" si="98"/>
        <v>0</v>
      </c>
      <c r="J93" s="4">
        <f t="shared" si="110"/>
        <v>0</v>
      </c>
      <c r="K93" s="4">
        <f t="shared" si="99"/>
        <v>0</v>
      </c>
      <c r="L93" s="4">
        <f t="shared" si="100"/>
        <v>0</v>
      </c>
      <c r="M93" s="4">
        <f t="shared" si="101"/>
        <v>0</v>
      </c>
      <c r="N93" s="4">
        <f t="shared" si="102"/>
        <v>0</v>
      </c>
      <c r="O93" s="4">
        <f t="shared" si="103"/>
        <v>0</v>
      </c>
      <c r="P93" s="4">
        <f t="shared" si="104"/>
        <v>112</v>
      </c>
      <c r="Q93" s="4">
        <f t="shared" si="105"/>
        <v>201</v>
      </c>
      <c r="R93" s="4">
        <f t="shared" si="106"/>
        <v>32</v>
      </c>
      <c r="S93" s="4">
        <f t="shared" si="107"/>
        <v>0</v>
      </c>
      <c r="T93" s="7"/>
      <c r="AR93" s="4"/>
      <c r="AS93" s="4"/>
      <c r="AT93" s="4">
        <v>67</v>
      </c>
      <c r="AU93" s="4">
        <v>45</v>
      </c>
      <c r="AV93" s="4">
        <v>115</v>
      </c>
      <c r="AW93" s="4">
        <v>44</v>
      </c>
      <c r="AX93" s="4">
        <v>42</v>
      </c>
      <c r="AY93" s="4">
        <v>32</v>
      </c>
      <c r="AZ93" s="4"/>
      <c r="BA93" s="4"/>
      <c r="BB93" s="4"/>
      <c r="BC93" s="4"/>
      <c r="BD93" s="4"/>
      <c r="BF93" s="91" t="str">
        <f t="shared" si="108"/>
        <v>-</v>
      </c>
      <c r="BG93" s="91" t="str">
        <f t="shared" si="108"/>
        <v>-</v>
      </c>
      <c r="BH93" s="91" t="str">
        <f t="shared" si="108"/>
        <v>-</v>
      </c>
      <c r="BI93" s="91" t="str">
        <f t="shared" si="108"/>
        <v>-</v>
      </c>
      <c r="BJ93" s="91" t="str">
        <f t="shared" si="108"/>
        <v>-</v>
      </c>
      <c r="BK93" s="91" t="str">
        <f t="shared" si="108"/>
        <v>-</v>
      </c>
      <c r="BL93" s="91" t="str">
        <f t="shared" si="108"/>
        <v>-</v>
      </c>
      <c r="BM93" s="91" t="str">
        <f t="shared" si="108"/>
        <v>-</v>
      </c>
      <c r="BN93" s="91" t="str">
        <f t="shared" si="108"/>
        <v>-</v>
      </c>
      <c r="BO93" s="91" t="str">
        <f t="shared" si="108"/>
        <v>-</v>
      </c>
      <c r="BP93" s="91" t="str">
        <f t="shared" si="108"/>
        <v>-</v>
      </c>
      <c r="BQ93" s="91" t="str">
        <f t="shared" si="108"/>
        <v>-</v>
      </c>
    </row>
    <row r="94" spans="1:69" x14ac:dyDescent="0.25">
      <c r="A94" s="16"/>
      <c r="B94" s="3" t="s">
        <v>153</v>
      </c>
      <c r="C94" s="78">
        <f>SUM(C86:C92)</f>
        <v>2550</v>
      </c>
      <c r="D94" s="78">
        <f t="shared" ref="D94" si="111">SUM(D86:D92)</f>
        <v>4548</v>
      </c>
      <c r="E94" s="78">
        <f>SUM(E86:E92)</f>
        <v>6906</v>
      </c>
      <c r="F94" s="70">
        <f>IFERROR(E94/D94,"")</f>
        <v>1.5184696569920844</v>
      </c>
      <c r="G94" s="33"/>
      <c r="H94" s="4">
        <f t="shared" si="109"/>
        <v>836</v>
      </c>
      <c r="I94" s="4">
        <f t="shared" si="98"/>
        <v>1212</v>
      </c>
      <c r="J94" s="4">
        <f t="shared" si="110"/>
        <v>1678</v>
      </c>
      <c r="K94" s="4">
        <f t="shared" si="99"/>
        <v>2199</v>
      </c>
      <c r="L94" s="4">
        <f t="shared" si="100"/>
        <v>1436</v>
      </c>
      <c r="M94" s="4">
        <f t="shared" si="101"/>
        <v>2281</v>
      </c>
      <c r="N94" s="4">
        <f t="shared" si="102"/>
        <v>2990</v>
      </c>
      <c r="O94" s="4">
        <f t="shared" si="103"/>
        <v>3653</v>
      </c>
      <c r="P94" s="4">
        <f t="shared" si="104"/>
        <v>2827</v>
      </c>
      <c r="Q94" s="4">
        <f t="shared" si="105"/>
        <v>3188</v>
      </c>
      <c r="R94" s="4">
        <f t="shared" si="106"/>
        <v>891</v>
      </c>
      <c r="S94" s="4">
        <f t="shared" si="107"/>
        <v>0</v>
      </c>
      <c r="T94" s="7"/>
      <c r="U94" s="65">
        <f>SUM(U86:U92)</f>
        <v>262</v>
      </c>
      <c r="V94" s="65">
        <f t="shared" ref="V94:BD94" si="112">SUM(V86:V92)</f>
        <v>238</v>
      </c>
      <c r="W94" s="65">
        <f t="shared" si="112"/>
        <v>336</v>
      </c>
      <c r="X94" s="65">
        <f t="shared" si="112"/>
        <v>344</v>
      </c>
      <c r="Y94" s="65">
        <f t="shared" si="112"/>
        <v>415</v>
      </c>
      <c r="Z94" s="65">
        <f t="shared" si="112"/>
        <v>453</v>
      </c>
      <c r="AA94" s="65">
        <f t="shared" si="112"/>
        <v>502</v>
      </c>
      <c r="AB94" s="65">
        <f t="shared" si="112"/>
        <v>411</v>
      </c>
      <c r="AC94" s="65">
        <f t="shared" si="112"/>
        <v>765</v>
      </c>
      <c r="AD94" s="65">
        <f t="shared" si="112"/>
        <v>636</v>
      </c>
      <c r="AE94" s="65">
        <f t="shared" si="112"/>
        <v>755</v>
      </c>
      <c r="AF94" s="65">
        <f t="shared" si="112"/>
        <v>808</v>
      </c>
      <c r="AG94" s="65">
        <f t="shared" si="112"/>
        <v>394</v>
      </c>
      <c r="AH94" s="65">
        <f t="shared" si="112"/>
        <v>387</v>
      </c>
      <c r="AI94" s="65">
        <f t="shared" si="112"/>
        <v>655</v>
      </c>
      <c r="AJ94" s="65">
        <f>SUM(AJ86:AJ92)</f>
        <v>553</v>
      </c>
      <c r="AK94" s="65">
        <f t="shared" si="112"/>
        <v>663</v>
      </c>
      <c r="AL94" s="65">
        <f t="shared" si="112"/>
        <v>1065</v>
      </c>
      <c r="AM94" s="65">
        <f t="shared" si="112"/>
        <v>831</v>
      </c>
      <c r="AN94" s="65">
        <f t="shared" si="112"/>
        <v>956</v>
      </c>
      <c r="AO94" s="65">
        <f t="shared" si="112"/>
        <v>1203</v>
      </c>
      <c r="AP94" s="65">
        <f t="shared" si="112"/>
        <v>990</v>
      </c>
      <c r="AQ94" s="65">
        <f t="shared" si="112"/>
        <v>965</v>
      </c>
      <c r="AR94" s="65">
        <f t="shared" si="112"/>
        <v>1698</v>
      </c>
      <c r="AS94" s="65">
        <f t="shared" si="112"/>
        <v>661</v>
      </c>
      <c r="AT94" s="65">
        <f t="shared" si="112"/>
        <v>920</v>
      </c>
      <c r="AU94" s="65">
        <f t="shared" si="112"/>
        <v>1246</v>
      </c>
      <c r="AV94" s="65">
        <f t="shared" si="112"/>
        <v>1098</v>
      </c>
      <c r="AW94" s="65">
        <f t="shared" si="112"/>
        <v>864</v>
      </c>
      <c r="AX94" s="65">
        <f t="shared" si="112"/>
        <v>1226</v>
      </c>
      <c r="AY94" s="65">
        <f t="shared" si="112"/>
        <v>891</v>
      </c>
      <c r="AZ94" s="65">
        <f t="shared" si="112"/>
        <v>0</v>
      </c>
      <c r="BA94" s="65">
        <f t="shared" si="112"/>
        <v>0</v>
      </c>
      <c r="BB94" s="65">
        <f t="shared" si="112"/>
        <v>0</v>
      </c>
      <c r="BC94" s="65">
        <f t="shared" si="112"/>
        <v>0</v>
      </c>
      <c r="BD94" s="65">
        <f t="shared" si="112"/>
        <v>0</v>
      </c>
      <c r="BF94" s="91">
        <f t="shared" si="108"/>
        <v>1.6776649746192893</v>
      </c>
      <c r="BG94" s="91">
        <f t="shared" si="108"/>
        <v>2.3772609819121446</v>
      </c>
      <c r="BH94" s="91">
        <f t="shared" si="108"/>
        <v>1.9022900763358779</v>
      </c>
      <c r="BI94" s="91">
        <f t="shared" si="108"/>
        <v>1.9855334538878842</v>
      </c>
      <c r="BJ94" s="91">
        <f t="shared" si="108"/>
        <v>1.3031674208144797</v>
      </c>
      <c r="BK94" s="91">
        <f t="shared" si="108"/>
        <v>1.1511737089201879</v>
      </c>
      <c r="BL94" s="91">
        <f t="shared" si="108"/>
        <v>1.0722021660649819</v>
      </c>
      <c r="BM94" s="91">
        <f t="shared" si="108"/>
        <v>0</v>
      </c>
      <c r="BN94" s="91">
        <f t="shared" si="108"/>
        <v>0</v>
      </c>
      <c r="BO94" s="91">
        <f t="shared" si="108"/>
        <v>0</v>
      </c>
      <c r="BP94" s="91">
        <f t="shared" si="108"/>
        <v>0</v>
      </c>
      <c r="BQ94" s="91">
        <f t="shared" si="108"/>
        <v>0</v>
      </c>
    </row>
    <row r="95" spans="1:69" x14ac:dyDescent="0.25">
      <c r="A95" s="3" t="s">
        <v>152</v>
      </c>
      <c r="B95" s="3" t="s">
        <v>61</v>
      </c>
      <c r="C95" s="78">
        <f>SUM(C86:C93)</f>
        <v>2550</v>
      </c>
      <c r="D95" s="78">
        <f t="shared" ref="D95:E95" si="113">SUM(D86:D93)</f>
        <v>4548</v>
      </c>
      <c r="E95" s="78">
        <f t="shared" si="113"/>
        <v>7251</v>
      </c>
      <c r="F95" s="70">
        <f>IFERROR(E95/D95,"")</f>
        <v>1.5943271767810026</v>
      </c>
      <c r="G95" s="33"/>
      <c r="H95" s="4">
        <f t="shared" si="109"/>
        <v>836</v>
      </c>
      <c r="I95" s="4">
        <f t="shared" si="98"/>
        <v>1212</v>
      </c>
      <c r="J95" s="4">
        <f t="shared" si="110"/>
        <v>1678</v>
      </c>
      <c r="K95" s="4">
        <f t="shared" si="99"/>
        <v>2199</v>
      </c>
      <c r="L95" s="4">
        <f t="shared" si="100"/>
        <v>1436</v>
      </c>
      <c r="M95" s="4">
        <f t="shared" si="101"/>
        <v>2281</v>
      </c>
      <c r="N95" s="4">
        <f t="shared" si="102"/>
        <v>2990</v>
      </c>
      <c r="O95" s="4">
        <f t="shared" si="103"/>
        <v>3653</v>
      </c>
      <c r="P95" s="4">
        <f t="shared" si="104"/>
        <v>2939</v>
      </c>
      <c r="Q95" s="4">
        <f t="shared" si="105"/>
        <v>3389</v>
      </c>
      <c r="R95" s="4">
        <f t="shared" si="106"/>
        <v>923</v>
      </c>
      <c r="S95" s="4">
        <f t="shared" si="107"/>
        <v>0</v>
      </c>
      <c r="T95" s="19"/>
      <c r="U95" s="18">
        <v>262</v>
      </c>
      <c r="V95" s="18">
        <v>238</v>
      </c>
      <c r="W95" s="18">
        <v>336</v>
      </c>
      <c r="X95" s="18">
        <v>344</v>
      </c>
      <c r="Y95" s="18">
        <v>415</v>
      </c>
      <c r="Z95" s="18">
        <v>453</v>
      </c>
      <c r="AA95" s="18">
        <v>502</v>
      </c>
      <c r="AB95" s="18">
        <v>411</v>
      </c>
      <c r="AC95" s="18">
        <v>765</v>
      </c>
      <c r="AD95" s="18">
        <v>636</v>
      </c>
      <c r="AE95" s="18">
        <v>755</v>
      </c>
      <c r="AF95" s="18">
        <v>808</v>
      </c>
      <c r="AG95" s="18">
        <v>394</v>
      </c>
      <c r="AH95" s="18">
        <v>387</v>
      </c>
      <c r="AI95" s="18">
        <v>655</v>
      </c>
      <c r="AJ95" s="18">
        <v>553</v>
      </c>
      <c r="AK95" s="18">
        <v>663</v>
      </c>
      <c r="AL95" s="18">
        <v>1065</v>
      </c>
      <c r="AM95" s="18">
        <v>831</v>
      </c>
      <c r="AN95" s="18">
        <v>956</v>
      </c>
      <c r="AO95" s="18">
        <v>1203</v>
      </c>
      <c r="AP95" s="18">
        <v>990</v>
      </c>
      <c r="AQ95" s="18">
        <v>965</v>
      </c>
      <c r="AR95" s="18">
        <v>1698</v>
      </c>
      <c r="AS95" s="68">
        <v>661</v>
      </c>
      <c r="AT95" s="68">
        <v>987</v>
      </c>
      <c r="AU95" s="68">
        <v>1291</v>
      </c>
      <c r="AV95" s="68">
        <v>1213</v>
      </c>
      <c r="AW95" s="68">
        <v>908</v>
      </c>
      <c r="AX95" s="68">
        <v>1268</v>
      </c>
      <c r="AY95" s="68">
        <v>923</v>
      </c>
      <c r="AZ95" s="68"/>
      <c r="BA95" s="68"/>
      <c r="BB95" s="68"/>
      <c r="BC95" s="68"/>
      <c r="BD95" s="68"/>
      <c r="BE95" s="33"/>
      <c r="BF95" s="91">
        <f t="shared" si="108"/>
        <v>1.6776649746192893</v>
      </c>
      <c r="BG95" s="91">
        <f t="shared" si="108"/>
        <v>2.5503875968992249</v>
      </c>
      <c r="BH95" s="91">
        <f t="shared" si="108"/>
        <v>1.9709923664122138</v>
      </c>
      <c r="BI95" s="91">
        <f t="shared" si="108"/>
        <v>2.1934900542495481</v>
      </c>
      <c r="BJ95" s="91">
        <f t="shared" si="108"/>
        <v>1.3695324283559578</v>
      </c>
      <c r="BK95" s="91">
        <f t="shared" si="108"/>
        <v>1.1906103286384977</v>
      </c>
      <c r="BL95" s="91">
        <f t="shared" si="108"/>
        <v>1.1107099879663056</v>
      </c>
      <c r="BM95" s="91">
        <f t="shared" si="108"/>
        <v>0</v>
      </c>
      <c r="BN95" s="91">
        <f t="shared" si="108"/>
        <v>0</v>
      </c>
      <c r="BO95" s="91">
        <f t="shared" si="108"/>
        <v>0</v>
      </c>
      <c r="BP95" s="91">
        <f t="shared" si="108"/>
        <v>0</v>
      </c>
      <c r="BQ95" s="91">
        <f t="shared" si="108"/>
        <v>0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3"/>
      <c r="D98" s="73"/>
      <c r="E98" s="73"/>
      <c r="F98" s="7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50"/>
      <c r="S98" s="50"/>
      <c r="T98" s="8"/>
      <c r="U98" s="8">
        <v>0.61111111111111105</v>
      </c>
      <c r="V98" s="8">
        <v>0.27777777777777801</v>
      </c>
      <c r="W98" s="8">
        <v>0.55000000000000004</v>
      </c>
      <c r="X98" s="8">
        <v>0.55000000000000004</v>
      </c>
      <c r="Y98" s="8">
        <v>0.84210526315789502</v>
      </c>
      <c r="Z98" s="8">
        <v>0.72222222222222199</v>
      </c>
      <c r="AA98" s="8">
        <v>0.60869565217391297</v>
      </c>
      <c r="AB98" s="8">
        <v>0.565217391304348</v>
      </c>
      <c r="AC98" s="8">
        <v>0.70833333333333304</v>
      </c>
      <c r="AD98" s="8">
        <v>0.79166666666666696</v>
      </c>
      <c r="AE98" s="8">
        <v>0.52173913043478304</v>
      </c>
      <c r="AF98" s="8">
        <v>0.6</v>
      </c>
      <c r="AG98" s="8">
        <v>0.38709677419354799</v>
      </c>
      <c r="AH98" s="8">
        <v>0.219178082191781</v>
      </c>
      <c r="AI98" s="8">
        <v>0.49315068493150699</v>
      </c>
      <c r="AJ98" s="8">
        <v>0.35616438356164398</v>
      </c>
      <c r="AK98" s="8">
        <v>0.38235294117647101</v>
      </c>
      <c r="AL98" s="8">
        <v>0.483870967741935</v>
      </c>
      <c r="AM98" s="8">
        <v>0.50847457627118597</v>
      </c>
      <c r="AN98" s="8">
        <v>0.43636363636363601</v>
      </c>
      <c r="AO98" s="8">
        <v>0.5</v>
      </c>
      <c r="AP98" s="8">
        <v>0.42307692307692302</v>
      </c>
      <c r="AQ98" s="8">
        <v>0.43137254901960798</v>
      </c>
      <c r="AR98" s="8">
        <v>0.55319148936170204</v>
      </c>
      <c r="AS98" s="8">
        <v>0.74285714285714288</v>
      </c>
      <c r="AT98" s="8">
        <v>0.72916666666666696</v>
      </c>
      <c r="AU98" s="8">
        <v>0.6875</v>
      </c>
      <c r="AV98" s="8">
        <v>0.81136949999999997</v>
      </c>
      <c r="AW98" s="8">
        <f t="shared" ref="AW98:BD105" si="114">IF(ISBLANK(AW86)=FALSE,IFERROR(AW86/AVERAGE(AW74,AV74),""),"")</f>
        <v>0.30222222222222223</v>
      </c>
      <c r="AX98" s="8">
        <f t="shared" si="114"/>
        <v>0.2822085889570552</v>
      </c>
      <c r="AY98" s="8">
        <f t="shared" si="114"/>
        <v>0.21052631578947367</v>
      </c>
      <c r="AZ98" s="8" t="str">
        <f t="shared" si="114"/>
        <v/>
      </c>
      <c r="BA98" s="8" t="str">
        <f t="shared" si="114"/>
        <v/>
      </c>
      <c r="BB98" s="8" t="str">
        <f t="shared" si="114"/>
        <v/>
      </c>
      <c r="BC98" s="8" t="str">
        <f t="shared" si="114"/>
        <v/>
      </c>
      <c r="BD98" s="8" t="str">
        <f t="shared" si="114"/>
        <v/>
      </c>
      <c r="BE98" s="8"/>
      <c r="BF98" s="91">
        <f t="shared" ref="BF98:BQ107" si="115">IFERROR(AS98/AG98,"-")</f>
        <v>1.9190476190476211</v>
      </c>
      <c r="BG98" s="91">
        <f t="shared" si="115"/>
        <v>3.3268229166666652</v>
      </c>
      <c r="BH98" s="91">
        <f t="shared" si="115"/>
        <v>1.3940972222222219</v>
      </c>
      <c r="BI98" s="91">
        <f t="shared" si="115"/>
        <v>2.2780759038461529</v>
      </c>
      <c r="BJ98" s="91">
        <f t="shared" si="115"/>
        <v>0.79042735042734957</v>
      </c>
      <c r="BK98" s="91">
        <f t="shared" si="115"/>
        <v>0.58323108384458133</v>
      </c>
      <c r="BL98" s="91">
        <f t="shared" si="115"/>
        <v>0.41403508771929859</v>
      </c>
      <c r="BM98" s="91" t="str">
        <f t="shared" si="115"/>
        <v>-</v>
      </c>
      <c r="BN98" s="91" t="str">
        <f t="shared" si="115"/>
        <v>-</v>
      </c>
      <c r="BO98" s="91" t="str">
        <f t="shared" si="115"/>
        <v>-</v>
      </c>
      <c r="BP98" s="91" t="str">
        <f t="shared" si="115"/>
        <v>-</v>
      </c>
      <c r="BQ98" s="91" t="str">
        <f t="shared" si="115"/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3"/>
      <c r="D99" s="73"/>
      <c r="E99" s="73"/>
      <c r="F99" s="7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50"/>
      <c r="S99" s="50"/>
      <c r="T99" s="8"/>
      <c r="U99" s="8">
        <v>0.35159817351598199</v>
      </c>
      <c r="V99" s="8">
        <v>0.36363636363636398</v>
      </c>
      <c r="W99" s="8">
        <v>0.34649122807017502</v>
      </c>
      <c r="X99" s="8">
        <v>0.32258064516128998</v>
      </c>
      <c r="Y99" s="8">
        <v>0.34538152610441802</v>
      </c>
      <c r="Z99" s="8">
        <v>0.39837398373983701</v>
      </c>
      <c r="AA99" s="8">
        <v>0.54646840148698905</v>
      </c>
      <c r="AB99" s="8">
        <v>0.37931034482758602</v>
      </c>
      <c r="AC99" s="8">
        <v>0.54285714285714304</v>
      </c>
      <c r="AD99" s="8">
        <v>0.46953405017921102</v>
      </c>
      <c r="AE99" s="8">
        <v>0.51821862348178105</v>
      </c>
      <c r="AF99" s="8">
        <v>0.46802325581395299</v>
      </c>
      <c r="AG99" s="8">
        <v>0.19246861924686201</v>
      </c>
      <c r="AH99" s="8">
        <v>0.3125</v>
      </c>
      <c r="AI99" s="8">
        <v>0.77113402061855696</v>
      </c>
      <c r="AJ99" s="8">
        <v>0.49857549857549899</v>
      </c>
      <c r="AK99" s="8">
        <v>0.51487414187642999</v>
      </c>
      <c r="AL99" s="8">
        <v>0.60526315789473695</v>
      </c>
      <c r="AM99" s="8">
        <v>0.33633633633633597</v>
      </c>
      <c r="AN99" s="8">
        <v>0.44712182061579703</v>
      </c>
      <c r="AO99" s="8">
        <v>0.48772130211307801</v>
      </c>
      <c r="AP99" s="8">
        <v>0.37953795379538002</v>
      </c>
      <c r="AQ99" s="8">
        <v>0.308370044052863</v>
      </c>
      <c r="AR99" s="8">
        <v>0.58508044856167696</v>
      </c>
      <c r="AS99" s="8">
        <v>0.1573816155988858</v>
      </c>
      <c r="AT99" s="8">
        <v>0.41176470588235298</v>
      </c>
      <c r="AU99" s="8">
        <v>0.58908612754766598</v>
      </c>
      <c r="AV99" s="8">
        <v>0.42126249999999998</v>
      </c>
      <c r="AW99" s="8">
        <f t="shared" si="114"/>
        <v>0.44462409054163299</v>
      </c>
      <c r="AX99" s="8">
        <f t="shared" si="114"/>
        <v>0.74354923644023174</v>
      </c>
      <c r="AY99" s="8">
        <v>0.33692090000000002</v>
      </c>
      <c r="AZ99" s="8"/>
      <c r="BA99" s="8"/>
      <c r="BB99" s="8"/>
      <c r="BC99" s="8"/>
      <c r="BD99" s="8"/>
      <c r="BE99" s="8"/>
      <c r="BF99" s="91">
        <f t="shared" si="115"/>
        <v>0.81770013322029766</v>
      </c>
      <c r="BG99" s="91">
        <f t="shared" si="115"/>
        <v>1.3176470588235296</v>
      </c>
      <c r="BH99" s="91">
        <f t="shared" si="115"/>
        <v>0.76392184989470024</v>
      </c>
      <c r="BI99" s="91">
        <f t="shared" si="115"/>
        <v>0.84493221428571352</v>
      </c>
      <c r="BJ99" s="91">
        <f t="shared" si="115"/>
        <v>0.86355878918530526</v>
      </c>
      <c r="BK99" s="91">
        <f t="shared" si="115"/>
        <v>1.2284726515099478</v>
      </c>
      <c r="BL99" s="91">
        <f t="shared" si="115"/>
        <v>1.0017380330357155</v>
      </c>
      <c r="BM99" s="91">
        <f t="shared" si="115"/>
        <v>0</v>
      </c>
      <c r="BN99" s="91">
        <f t="shared" si="115"/>
        <v>0</v>
      </c>
      <c r="BO99" s="91">
        <f t="shared" si="115"/>
        <v>0</v>
      </c>
      <c r="BP99" s="91">
        <f t="shared" si="115"/>
        <v>0</v>
      </c>
      <c r="BQ99" s="91">
        <f t="shared" si="115"/>
        <v>0</v>
      </c>
      <c r="BR99" s="8"/>
      <c r="BS99" s="8"/>
    </row>
    <row r="100" spans="1:71" x14ac:dyDescent="0.25">
      <c r="A100" s="44" t="s">
        <v>156</v>
      </c>
      <c r="B100" s="22" t="s">
        <v>45</v>
      </c>
      <c r="C100" s="73"/>
      <c r="D100" s="73"/>
      <c r="E100" s="73"/>
      <c r="F100" s="7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50"/>
      <c r="S100" s="50"/>
      <c r="T100" s="8"/>
      <c r="U100" s="8">
        <v>0.27058823529411802</v>
      </c>
      <c r="V100" s="8">
        <v>0.293577981651376</v>
      </c>
      <c r="W100" s="8">
        <v>0.35714285714285698</v>
      </c>
      <c r="X100" s="8">
        <v>0.30088495575221202</v>
      </c>
      <c r="Y100" s="8">
        <v>0.30827067669172897</v>
      </c>
      <c r="Z100" s="8">
        <v>0.34361233480176201</v>
      </c>
      <c r="AA100" s="8">
        <v>0.38034188034187999</v>
      </c>
      <c r="AB100" s="8">
        <v>0.31679389312977102</v>
      </c>
      <c r="AC100" s="8">
        <v>0.43190661478599202</v>
      </c>
      <c r="AD100" s="8">
        <v>0.405797101449275</v>
      </c>
      <c r="AE100" s="8">
        <v>0.26937269372693701</v>
      </c>
      <c r="AF100" s="8">
        <v>0.41666666666666702</v>
      </c>
      <c r="AG100" s="8">
        <v>0.165024630541872</v>
      </c>
      <c r="AH100" s="8">
        <v>0.17573221757322199</v>
      </c>
      <c r="AI100" s="8">
        <v>0.196850393700787</v>
      </c>
      <c r="AJ100" s="8">
        <v>0.34381551362683399</v>
      </c>
      <c r="AK100" s="8">
        <v>0.29640287769784202</v>
      </c>
      <c r="AL100" s="8">
        <v>0.38051044083526703</v>
      </c>
      <c r="AM100" s="8">
        <v>0.28666666666666701</v>
      </c>
      <c r="AN100" s="8">
        <v>0.19209726443769001</v>
      </c>
      <c r="AO100" s="8">
        <v>0.323628977657414</v>
      </c>
      <c r="AP100" s="8">
        <v>0.23191733639494799</v>
      </c>
      <c r="AQ100" s="8">
        <v>0.22910902047592699</v>
      </c>
      <c r="AR100" s="8">
        <v>0.30330162283156098</v>
      </c>
      <c r="AS100" s="8">
        <v>0.16059113300492611</v>
      </c>
      <c r="AT100" s="8">
        <v>9.8954703832752594E-2</v>
      </c>
      <c r="AU100" s="8">
        <v>0.36530612244897998</v>
      </c>
      <c r="AV100" s="8">
        <v>0.25100129999999998</v>
      </c>
      <c r="AW100" s="8">
        <f t="shared" si="114"/>
        <v>0.18426361802286484</v>
      </c>
      <c r="AX100" s="8">
        <f t="shared" si="114"/>
        <v>0.17807089859851608</v>
      </c>
      <c r="AY100" s="8">
        <v>0.19261639999999999</v>
      </c>
      <c r="AZ100" s="8"/>
      <c r="BA100" s="8"/>
      <c r="BB100" s="8"/>
      <c r="BC100" s="8"/>
      <c r="BD100" s="8"/>
      <c r="BE100" s="8"/>
      <c r="BF100" s="91">
        <f t="shared" si="115"/>
        <v>0.97313432835820857</v>
      </c>
      <c r="BG100" s="91">
        <f t="shared" si="115"/>
        <v>0.56309938609590093</v>
      </c>
      <c r="BH100" s="91">
        <f t="shared" si="115"/>
        <v>1.8557551020408221</v>
      </c>
      <c r="BI100" s="91">
        <f t="shared" si="115"/>
        <v>0.730046464024391</v>
      </c>
      <c r="BJ100" s="91">
        <f t="shared" si="115"/>
        <v>0.6216660899315094</v>
      </c>
      <c r="BK100" s="91">
        <f t="shared" si="115"/>
        <v>0.46797900790219749</v>
      </c>
      <c r="BL100" s="91">
        <f t="shared" si="115"/>
        <v>0.67191767441860384</v>
      </c>
      <c r="BM100" s="91">
        <f t="shared" si="115"/>
        <v>0</v>
      </c>
      <c r="BN100" s="91">
        <f t="shared" si="115"/>
        <v>0</v>
      </c>
      <c r="BO100" s="91">
        <f t="shared" si="115"/>
        <v>0</v>
      </c>
      <c r="BP100" s="91">
        <f t="shared" si="115"/>
        <v>0</v>
      </c>
      <c r="BQ100" s="91">
        <f t="shared" si="115"/>
        <v>0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3"/>
      <c r="D101" s="73"/>
      <c r="E101" s="73"/>
      <c r="F101" s="7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50"/>
      <c r="S101" s="50"/>
      <c r="T101" s="8"/>
      <c r="U101" s="8">
        <v>0.23616236162361601</v>
      </c>
      <c r="V101" s="8">
        <v>0.158823529411765</v>
      </c>
      <c r="W101" s="8">
        <v>0.230769230769231</v>
      </c>
      <c r="X101" s="8">
        <v>0.16909620991253599</v>
      </c>
      <c r="Y101" s="8">
        <v>0.231046931407942</v>
      </c>
      <c r="Z101" s="8">
        <v>0.31989247311828001</v>
      </c>
      <c r="AA101" s="8">
        <v>0.27750000000000002</v>
      </c>
      <c r="AB101" s="8">
        <v>0.216624685138539</v>
      </c>
      <c r="AC101" s="8">
        <v>0.37914691943127998</v>
      </c>
      <c r="AD101" s="8">
        <v>0.29711751662971198</v>
      </c>
      <c r="AE101" s="8">
        <v>0.31237721021610998</v>
      </c>
      <c r="AF101" s="8">
        <v>0.34631147540983598</v>
      </c>
      <c r="AG101" s="8">
        <v>0.173991031390135</v>
      </c>
      <c r="AH101" s="8">
        <v>0.180866965620329</v>
      </c>
      <c r="AI101" s="8">
        <v>0.170515097690941</v>
      </c>
      <c r="AJ101" s="8">
        <v>0.11472868217054299</v>
      </c>
      <c r="AK101" s="8">
        <v>0.21276595744680901</v>
      </c>
      <c r="AL101" s="8">
        <v>0.28436911487758898</v>
      </c>
      <c r="AM101" s="8">
        <v>0.17869415807560099</v>
      </c>
      <c r="AN101" s="8">
        <v>0.20773381294964</v>
      </c>
      <c r="AO101" s="8">
        <v>0.186254295532646</v>
      </c>
      <c r="AP101" s="8">
        <v>0.12357611322057301</v>
      </c>
      <c r="AQ101" s="8">
        <v>0.14257425742574301</v>
      </c>
      <c r="AR101" s="8">
        <v>0.19699699699699699</v>
      </c>
      <c r="AS101" s="8">
        <v>9.0137547556335962E-2</v>
      </c>
      <c r="AT101" s="8">
        <v>0.160925726587729</v>
      </c>
      <c r="AU101" s="8">
        <v>0.11544183278786101</v>
      </c>
      <c r="AV101" s="8">
        <v>0.1221978</v>
      </c>
      <c r="AW101" s="8">
        <f t="shared" si="114"/>
        <v>0.13001266357112706</v>
      </c>
      <c r="AX101" s="8">
        <f t="shared" si="114"/>
        <v>9.4117647058823528E-2</v>
      </c>
      <c r="AY101" s="8">
        <v>8.9598750000000005E-2</v>
      </c>
      <c r="AZ101" s="8"/>
      <c r="BA101" s="8"/>
      <c r="BB101" s="8"/>
      <c r="BC101" s="8"/>
      <c r="BD101" s="8"/>
      <c r="BE101" s="8"/>
      <c r="BF101" s="91">
        <f t="shared" si="115"/>
        <v>0.51805858518203263</v>
      </c>
      <c r="BG101" s="91">
        <f t="shared" si="115"/>
        <v>0.88974637262140999</v>
      </c>
      <c r="BH101" s="91">
        <f t="shared" si="115"/>
        <v>0.67701824853714476</v>
      </c>
      <c r="BI101" s="91">
        <f t="shared" si="115"/>
        <v>1.0651024459459426</v>
      </c>
      <c r="BJ101" s="91">
        <f t="shared" si="115"/>
        <v>0.61105951878429576</v>
      </c>
      <c r="BK101" s="91">
        <f t="shared" si="115"/>
        <v>0.3309700038955985</v>
      </c>
      <c r="BL101" s="91">
        <f t="shared" si="115"/>
        <v>0.50140838942307808</v>
      </c>
      <c r="BM101" s="91">
        <f t="shared" si="115"/>
        <v>0</v>
      </c>
      <c r="BN101" s="91">
        <f t="shared" si="115"/>
        <v>0</v>
      </c>
      <c r="BO101" s="91">
        <f t="shared" si="115"/>
        <v>0</v>
      </c>
      <c r="BP101" s="91">
        <f t="shared" si="115"/>
        <v>0</v>
      </c>
      <c r="BQ101" s="91">
        <f t="shared" si="115"/>
        <v>0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3"/>
      <c r="D102" s="73"/>
      <c r="E102" s="73"/>
      <c r="F102" s="73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50"/>
      <c r="S102" s="50"/>
      <c r="T102" s="8"/>
      <c r="U102" s="8">
        <v>0.13698630136986301</v>
      </c>
      <c r="V102" s="8">
        <v>0.135135135135135</v>
      </c>
      <c r="W102" s="8">
        <v>0.24</v>
      </c>
      <c r="X102" s="8">
        <v>0.205298013245033</v>
      </c>
      <c r="Y102" s="8">
        <v>0.265625</v>
      </c>
      <c r="Z102" s="8">
        <v>0.29317269076305202</v>
      </c>
      <c r="AA102" s="8">
        <v>0.25311203319502101</v>
      </c>
      <c r="AB102" s="8">
        <v>0.20212765957446799</v>
      </c>
      <c r="AC102" s="8">
        <v>0.38317757009345799</v>
      </c>
      <c r="AD102" s="8">
        <v>0.256198347107438</v>
      </c>
      <c r="AE102" s="8">
        <v>0.28647214854111402</v>
      </c>
      <c r="AF102" s="8">
        <v>0.27411167512690399</v>
      </c>
      <c r="AG102" s="8">
        <v>0.19193020719738299</v>
      </c>
      <c r="AH102" s="8">
        <v>0.166183574879227</v>
      </c>
      <c r="AI102" s="8">
        <v>0.294772922022279</v>
      </c>
      <c r="AJ102" s="8">
        <v>0.171701112877583</v>
      </c>
      <c r="AK102" s="8">
        <v>0.14625550660792999</v>
      </c>
      <c r="AL102" s="8">
        <v>0.148319814600232</v>
      </c>
      <c r="AM102" s="8">
        <v>0.14710042432814699</v>
      </c>
      <c r="AN102" s="8">
        <v>0.16910935738444199</v>
      </c>
      <c r="AO102" s="8">
        <v>0.15276695245518301</v>
      </c>
      <c r="AP102" s="8">
        <v>0.113133300541072</v>
      </c>
      <c r="AQ102" s="8">
        <v>8.2285714285714295E-2</v>
      </c>
      <c r="AR102" s="8">
        <v>0.15609093993892101</v>
      </c>
      <c r="AS102" s="8">
        <v>6.2481404343945252E-2</v>
      </c>
      <c r="AT102" s="8">
        <v>0.120085775553967</v>
      </c>
      <c r="AU102" s="8">
        <v>0.19833178869323401</v>
      </c>
      <c r="AV102" s="8">
        <v>0.1301301</v>
      </c>
      <c r="AW102" s="8">
        <f t="shared" si="114"/>
        <v>9.4212651413189769E-2</v>
      </c>
      <c r="AX102" s="8">
        <f t="shared" si="114"/>
        <v>0.11380753138075314</v>
      </c>
      <c r="AY102" s="8">
        <v>0.1191567</v>
      </c>
      <c r="AZ102" s="8"/>
      <c r="BA102" s="8"/>
      <c r="BB102" s="8"/>
      <c r="BC102" s="8"/>
      <c r="BD102" s="8"/>
      <c r="BE102" s="8"/>
      <c r="BF102" s="91">
        <f t="shared" si="115"/>
        <v>0.32554231695112346</v>
      </c>
      <c r="BG102" s="91">
        <f t="shared" si="115"/>
        <v>0.7226091726648598</v>
      </c>
      <c r="BH102" s="91">
        <f t="shared" si="115"/>
        <v>0.67282906222384986</v>
      </c>
      <c r="BI102" s="91">
        <f t="shared" si="115"/>
        <v>0.75788734166666871</v>
      </c>
      <c r="BJ102" s="91">
        <f t="shared" si="115"/>
        <v>0.64416481538536163</v>
      </c>
      <c r="BK102" s="91">
        <f t="shared" si="115"/>
        <v>0.76731171548117028</v>
      </c>
      <c r="BL102" s="91">
        <f t="shared" si="115"/>
        <v>0.81003641250000069</v>
      </c>
      <c r="BM102" s="91">
        <f t="shared" si="115"/>
        <v>0</v>
      </c>
      <c r="BN102" s="91">
        <f t="shared" si="115"/>
        <v>0</v>
      </c>
      <c r="BO102" s="91">
        <f t="shared" si="115"/>
        <v>0</v>
      </c>
      <c r="BP102" s="91">
        <f t="shared" si="115"/>
        <v>0</v>
      </c>
      <c r="BQ102" s="91">
        <f t="shared" si="115"/>
        <v>0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3"/>
      <c r="D103" s="73"/>
      <c r="E103" s="73"/>
      <c r="F103" s="7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50"/>
      <c r="S103" s="50"/>
      <c r="T103" s="8"/>
      <c r="U103" s="8">
        <v>0.189349112426035</v>
      </c>
      <c r="V103" s="8">
        <v>0.14673913043478301</v>
      </c>
      <c r="W103" s="8">
        <v>0.18666666666666701</v>
      </c>
      <c r="X103" s="8">
        <v>0.20392156862745101</v>
      </c>
      <c r="Y103" s="8">
        <v>0.29385964912280699</v>
      </c>
      <c r="Z103" s="8">
        <v>0.23412698412698399</v>
      </c>
      <c r="AA103" s="8">
        <v>0.27777777777777801</v>
      </c>
      <c r="AB103" s="8">
        <v>0.20564516129032301</v>
      </c>
      <c r="AC103" s="8">
        <v>0.46280991735537202</v>
      </c>
      <c r="AD103" s="8">
        <v>0.35094339622641502</v>
      </c>
      <c r="AE103" s="8">
        <v>0.31</v>
      </c>
      <c r="AF103" s="8">
        <v>0.36184210526315802</v>
      </c>
      <c r="AG103" s="8">
        <v>0.161434977578475</v>
      </c>
      <c r="AH103" s="8">
        <v>0.173913043478261</v>
      </c>
      <c r="AI103" s="8">
        <v>0.25899280575539602</v>
      </c>
      <c r="AJ103" s="8">
        <v>0.21293532338308499</v>
      </c>
      <c r="AK103" s="8">
        <v>0.20744680851063799</v>
      </c>
      <c r="AL103" s="8">
        <v>0.226114649681529</v>
      </c>
      <c r="AM103" s="8">
        <v>0.12338593974174999</v>
      </c>
      <c r="AN103" s="8">
        <v>9.5238095238095205E-2</v>
      </c>
      <c r="AO103" s="8">
        <v>0.131399317406143</v>
      </c>
      <c r="AP103" s="8">
        <v>8.7037037037036996E-2</v>
      </c>
      <c r="AQ103" s="8">
        <v>0.113207547169811</v>
      </c>
      <c r="AR103" s="8">
        <v>0.21673306772908399</v>
      </c>
      <c r="AS103" s="8">
        <v>5.232558139534884E-2</v>
      </c>
      <c r="AT103" s="8">
        <v>8.8111044055522003E-2</v>
      </c>
      <c r="AU103" s="8">
        <v>0.16530156366344001</v>
      </c>
      <c r="AV103" s="8">
        <v>0.1294766</v>
      </c>
      <c r="AW103" s="8">
        <f t="shared" si="114"/>
        <v>8.3386786401539445E-2</v>
      </c>
      <c r="AX103" s="8">
        <f t="shared" si="114"/>
        <v>7.2599531615925056E-2</v>
      </c>
      <c r="AY103" s="8">
        <v>6.6508310000000001E-2</v>
      </c>
      <c r="AZ103" s="8"/>
      <c r="BA103" s="8"/>
      <c r="BB103" s="8"/>
      <c r="BC103" s="8"/>
      <c r="BD103" s="8"/>
      <c r="BE103" s="8"/>
      <c r="BF103" s="91">
        <f t="shared" si="115"/>
        <v>0.32412790697674487</v>
      </c>
      <c r="BG103" s="91">
        <f t="shared" si="115"/>
        <v>0.50663850331925109</v>
      </c>
      <c r="BH103" s="91">
        <f t="shared" si="115"/>
        <v>0.63824770414494814</v>
      </c>
      <c r="BI103" s="91">
        <f t="shared" si="115"/>
        <v>0.60805599532710164</v>
      </c>
      <c r="BJ103" s="91">
        <f t="shared" si="115"/>
        <v>0.40196707290998562</v>
      </c>
      <c r="BK103" s="91">
        <f t="shared" si="115"/>
        <v>0.32107398489296385</v>
      </c>
      <c r="BL103" s="91">
        <f t="shared" si="115"/>
        <v>0.53902665197674582</v>
      </c>
      <c r="BM103" s="91">
        <f t="shared" si="115"/>
        <v>0</v>
      </c>
      <c r="BN103" s="91">
        <f t="shared" si="115"/>
        <v>0</v>
      </c>
      <c r="BO103" s="91">
        <f t="shared" si="115"/>
        <v>0</v>
      </c>
      <c r="BP103" s="91">
        <f t="shared" si="115"/>
        <v>0</v>
      </c>
      <c r="BQ103" s="91">
        <f t="shared" si="115"/>
        <v>0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3"/>
      <c r="D104" s="73"/>
      <c r="E104" s="73"/>
      <c r="F104" s="73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50"/>
      <c r="S104" s="50"/>
      <c r="T104" s="8"/>
      <c r="U104" s="8">
        <v>2.6315789473684199E-2</v>
      </c>
      <c r="V104" s="8">
        <v>7.69230769230769E-2</v>
      </c>
      <c r="W104" s="8">
        <v>5.0632911392405097E-2</v>
      </c>
      <c r="X104" s="8">
        <v>3.8461538461538498E-2</v>
      </c>
      <c r="Y104" s="8">
        <v>0.15</v>
      </c>
      <c r="Z104" s="8">
        <v>0.107438016528926</v>
      </c>
      <c r="AA104" s="8">
        <v>0.19607843137254899</v>
      </c>
      <c r="AB104" s="8">
        <v>0.22222222222222199</v>
      </c>
      <c r="AC104" s="8">
        <v>0.44827586206896602</v>
      </c>
      <c r="AD104" s="8">
        <v>0.20799999999999999</v>
      </c>
      <c r="AE104" s="8">
        <v>0.402985074626866</v>
      </c>
      <c r="AF104" s="8">
        <v>0.29585798816567999</v>
      </c>
      <c r="AG104" s="8">
        <v>0.16759776536312801</v>
      </c>
      <c r="AH104" s="8">
        <v>0.117073170731707</v>
      </c>
      <c r="AI104" s="8">
        <v>0.21777777777777799</v>
      </c>
      <c r="AJ104" s="8">
        <v>0.128099173553719</v>
      </c>
      <c r="AK104" s="8">
        <v>0.185714285714286</v>
      </c>
      <c r="AL104" s="8">
        <v>0.21766561514195601</v>
      </c>
      <c r="AM104" s="8">
        <v>0.150782361308677</v>
      </c>
      <c r="AN104" s="8">
        <v>0.207759699624531</v>
      </c>
      <c r="AO104" s="8">
        <v>0.17199558985666999</v>
      </c>
      <c r="AP104" s="8">
        <v>0.172348484848485</v>
      </c>
      <c r="AQ104" s="8">
        <v>0.136286201022147</v>
      </c>
      <c r="AR104" s="8">
        <v>0.184049079754601</v>
      </c>
      <c r="AS104" s="8">
        <v>7.4475287745429927E-2</v>
      </c>
      <c r="AT104" s="8">
        <v>0.115072933549433</v>
      </c>
      <c r="AU104" s="8">
        <v>0.14955357142857101</v>
      </c>
      <c r="AV104" s="8">
        <v>0.17016319999999999</v>
      </c>
      <c r="AW104" s="8">
        <f t="shared" si="114"/>
        <v>0.14169570267131243</v>
      </c>
      <c r="AX104" s="8">
        <f t="shared" si="114"/>
        <v>0.11855104281009879</v>
      </c>
      <c r="AY104" s="8">
        <v>9.9902060000000001E-2</v>
      </c>
      <c r="AZ104" s="8"/>
      <c r="BA104" s="8"/>
      <c r="BB104" s="8"/>
      <c r="BC104" s="8"/>
      <c r="BD104" s="8"/>
      <c r="BE104" s="8"/>
      <c r="BF104" s="91">
        <f t="shared" si="115"/>
        <v>0.44436921688106651</v>
      </c>
      <c r="BG104" s="91">
        <f t="shared" si="115"/>
        <v>0.98291464073474288</v>
      </c>
      <c r="BH104" s="91">
        <f t="shared" si="115"/>
        <v>0.68672558309037646</v>
      </c>
      <c r="BI104" s="91">
        <f t="shared" si="115"/>
        <v>1.3283707870967743</v>
      </c>
      <c r="BJ104" s="91">
        <f t="shared" si="115"/>
        <v>0.76297686053783498</v>
      </c>
      <c r="BK104" s="91">
        <f t="shared" si="115"/>
        <v>0.54464754450436648</v>
      </c>
      <c r="BL104" s="91">
        <f t="shared" si="115"/>
        <v>0.66255800169811363</v>
      </c>
      <c r="BM104" s="91">
        <f t="shared" si="115"/>
        <v>0</v>
      </c>
      <c r="BN104" s="91">
        <f t="shared" si="115"/>
        <v>0</v>
      </c>
      <c r="BO104" s="91">
        <f t="shared" si="115"/>
        <v>0</v>
      </c>
      <c r="BP104" s="91">
        <f t="shared" si="115"/>
        <v>0</v>
      </c>
      <c r="BQ104" s="91">
        <f t="shared" si="115"/>
        <v>0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3"/>
      <c r="D105" s="73"/>
      <c r="E105" s="73"/>
      <c r="F105" s="73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50"/>
      <c r="S105" s="50"/>
      <c r="T105" s="51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>
        <v>8.6173633440514499E-2</v>
      </c>
      <c r="AU105" s="8">
        <v>2.7573529411764702E-2</v>
      </c>
      <c r="AV105" s="8">
        <v>5.6441720000000001E-2</v>
      </c>
      <c r="AW105" s="8">
        <f t="shared" si="114"/>
        <v>1.7234625930278104E-2</v>
      </c>
      <c r="AX105" s="8">
        <f t="shared" si="114"/>
        <v>1.3909587680079483E-2</v>
      </c>
      <c r="AY105" s="8">
        <v>8.6580089999999995E-3</v>
      </c>
      <c r="AZ105" s="8"/>
      <c r="BA105" s="8"/>
      <c r="BB105" s="8"/>
      <c r="BC105" s="8"/>
      <c r="BD105" s="8"/>
      <c r="BE105" s="8"/>
      <c r="BF105" s="91" t="str">
        <f t="shared" si="115"/>
        <v>-</v>
      </c>
      <c r="BG105" s="91" t="str">
        <f t="shared" si="115"/>
        <v>-</v>
      </c>
      <c r="BH105" s="91" t="str">
        <f t="shared" si="115"/>
        <v>-</v>
      </c>
      <c r="BI105" s="91" t="str">
        <f t="shared" si="115"/>
        <v>-</v>
      </c>
      <c r="BJ105" s="91" t="str">
        <f t="shared" si="115"/>
        <v>-</v>
      </c>
      <c r="BK105" s="91" t="str">
        <f t="shared" si="115"/>
        <v>-</v>
      </c>
      <c r="BL105" s="91" t="str">
        <f t="shared" si="115"/>
        <v>-</v>
      </c>
      <c r="BM105" s="91" t="str">
        <f t="shared" si="115"/>
        <v>-</v>
      </c>
      <c r="BN105" s="91" t="str">
        <f t="shared" si="115"/>
        <v>-</v>
      </c>
      <c r="BO105" s="91" t="str">
        <f t="shared" si="115"/>
        <v>-</v>
      </c>
      <c r="BP105" s="91" t="str">
        <f t="shared" si="115"/>
        <v>-</v>
      </c>
      <c r="BQ105" s="91" t="str">
        <f t="shared" si="115"/>
        <v>-</v>
      </c>
      <c r="BR105" s="8"/>
      <c r="BS105" s="8"/>
    </row>
    <row r="106" spans="1:71" x14ac:dyDescent="0.25">
      <c r="A106" s="44"/>
      <c r="B106" s="3" t="s">
        <v>153</v>
      </c>
      <c r="C106" s="73"/>
      <c r="D106" s="73"/>
      <c r="E106" s="73"/>
      <c r="F106" s="73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50"/>
      <c r="S106" s="50"/>
      <c r="T106" s="51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8"/>
      <c r="BF106" s="91" t="str">
        <f t="shared" si="115"/>
        <v>-</v>
      </c>
      <c r="BG106" s="91" t="str">
        <f t="shared" si="115"/>
        <v>-</v>
      </c>
      <c r="BH106" s="91" t="str">
        <f t="shared" si="115"/>
        <v>-</v>
      </c>
      <c r="BI106" s="91" t="str">
        <f t="shared" si="115"/>
        <v>-</v>
      </c>
      <c r="BJ106" s="91" t="str">
        <f t="shared" si="115"/>
        <v>-</v>
      </c>
      <c r="BK106" s="91" t="str">
        <f t="shared" si="115"/>
        <v>-</v>
      </c>
      <c r="BL106" s="91" t="str">
        <f t="shared" si="115"/>
        <v>-</v>
      </c>
      <c r="BM106" s="91" t="str">
        <f t="shared" si="115"/>
        <v>-</v>
      </c>
      <c r="BN106" s="91" t="str">
        <f t="shared" si="115"/>
        <v>-</v>
      </c>
      <c r="BO106" s="91" t="str">
        <f t="shared" si="115"/>
        <v>-</v>
      </c>
      <c r="BP106" s="91" t="str">
        <f t="shared" si="115"/>
        <v>-</v>
      </c>
      <c r="BQ106" s="91" t="str">
        <f t="shared" si="115"/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3"/>
      <c r="D107" s="73"/>
      <c r="E107" s="73"/>
      <c r="F107" s="73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50"/>
      <c r="S107" s="50"/>
      <c r="T107" s="9"/>
      <c r="U107" s="9">
        <v>0.22942206654991201</v>
      </c>
      <c r="V107" s="9">
        <v>0.19783873649210301</v>
      </c>
      <c r="W107" s="9">
        <v>0.25244177310292998</v>
      </c>
      <c r="X107" s="9">
        <v>0.22887558216899501</v>
      </c>
      <c r="Y107" s="9">
        <v>0.284441398217957</v>
      </c>
      <c r="Z107" s="9">
        <v>0.30505050505050502</v>
      </c>
      <c r="AA107" s="9">
        <v>0.33804713804713798</v>
      </c>
      <c r="AB107" s="9">
        <v>0.261450381679389</v>
      </c>
      <c r="AC107" s="9">
        <v>0.441685912240185</v>
      </c>
      <c r="AD107" s="9">
        <v>0.34341252699783997</v>
      </c>
      <c r="AE107" s="9">
        <v>0.35815939278937398</v>
      </c>
      <c r="AF107" s="9">
        <v>0.36861313868613099</v>
      </c>
      <c r="AG107" s="9">
        <v>0.178644298345046</v>
      </c>
      <c r="AH107" s="9">
        <v>0.17797194757415499</v>
      </c>
      <c r="AI107" s="9">
        <v>0.298473456368193</v>
      </c>
      <c r="AJ107" s="9">
        <v>0.238156761412575</v>
      </c>
      <c r="AK107" s="9">
        <v>0.25908558030480699</v>
      </c>
      <c r="AL107" s="9">
        <v>0.34030995366672001</v>
      </c>
      <c r="AM107" s="9">
        <v>0.222103434451423</v>
      </c>
      <c r="AN107" s="9">
        <v>0.22688975910763001</v>
      </c>
      <c r="AO107" s="9">
        <v>0.25188442211055301</v>
      </c>
      <c r="AP107" s="9">
        <v>0.18542798276830899</v>
      </c>
      <c r="AQ107" s="9">
        <v>0.166150137741047</v>
      </c>
      <c r="AR107" s="9">
        <v>0.266960144642717</v>
      </c>
      <c r="AS107" s="8">
        <v>9.7846199393087113E-2</v>
      </c>
      <c r="AT107" s="8">
        <v>0.136528901090747</v>
      </c>
      <c r="AU107" s="8">
        <v>0.20923593618807701</v>
      </c>
      <c r="AV107" s="8">
        <v>0.22019449999999999</v>
      </c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>
        <v>0.16233939999999999</v>
      </c>
      <c r="AZ107" s="8"/>
      <c r="BA107" s="8"/>
      <c r="BB107" s="8"/>
      <c r="BC107" s="8"/>
      <c r="BD107" s="8"/>
      <c r="BE107" s="8"/>
      <c r="BF107" s="91">
        <f t="shared" si="115"/>
        <v>0.54771521005445234</v>
      </c>
      <c r="BG107" s="91">
        <f t="shared" si="115"/>
        <v>0.76713719747242726</v>
      </c>
      <c r="BH107" s="91">
        <f t="shared" si="115"/>
        <v>0.70102024727440504</v>
      </c>
      <c r="BI107" s="91">
        <f t="shared" si="115"/>
        <v>0.92457799095841009</v>
      </c>
      <c r="BJ107" s="91" t="str">
        <f t="shared" si="115"/>
        <v>-</v>
      </c>
      <c r="BK107" s="91" t="str">
        <f t="shared" si="115"/>
        <v>-</v>
      </c>
      <c r="BL107" s="91">
        <f t="shared" si="115"/>
        <v>0.73091800854392375</v>
      </c>
      <c r="BM107" s="91">
        <f t="shared" si="115"/>
        <v>0</v>
      </c>
      <c r="BN107" s="91">
        <f t="shared" si="115"/>
        <v>0</v>
      </c>
      <c r="BO107" s="91">
        <f t="shared" si="115"/>
        <v>0</v>
      </c>
      <c r="BP107" s="91">
        <f t="shared" si="115"/>
        <v>0</v>
      </c>
      <c r="BQ107" s="91">
        <f t="shared" si="115"/>
        <v>0</v>
      </c>
      <c r="BR107" s="8"/>
      <c r="BS107" s="8"/>
    </row>
    <row r="108" spans="1:71" x14ac:dyDescent="0.25">
      <c r="A108" s="44" t="s">
        <v>33</v>
      </c>
      <c r="B108" s="22"/>
      <c r="C108" s="73"/>
      <c r="D108" s="73"/>
      <c r="E108" s="73"/>
      <c r="F108" s="73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7">
        <f>SUM(U110           : INDEX(U110:AF110,$B$2))</f>
        <v>181</v>
      </c>
      <c r="D110" s="77">
        <f>SUM(AG110            : INDEX(AG110:AR110,$B$2))</f>
        <v>190</v>
      </c>
      <c r="E110" s="77">
        <f>SUM(AS110            : INDEX(AS110:BD110,$B$2))</f>
        <v>1157</v>
      </c>
      <c r="F110" s="70">
        <f>IFERROR(E110/D110,"")</f>
        <v>6.0894736842105264</v>
      </c>
      <c r="H110" s="4">
        <f>SUM(U110:W110)</f>
        <v>71</v>
      </c>
      <c r="I110" s="4">
        <f t="shared" ref="I110:I119" si="116">SUM(X110:Z110)</f>
        <v>64</v>
      </c>
      <c r="J110" s="4">
        <f>SUM(AA110:AC110)</f>
        <v>121</v>
      </c>
      <c r="K110" s="4">
        <f t="shared" ref="K110:K119" si="117">SUM(AD110:AF110)</f>
        <v>188</v>
      </c>
      <c r="L110" s="4">
        <f t="shared" ref="L110:L119" si="118">SUM(AG110:AI110)</f>
        <v>73</v>
      </c>
      <c r="M110" s="4">
        <f t="shared" ref="M110:M119" si="119">SUM(AJ110:AL110)</f>
        <v>83</v>
      </c>
      <c r="N110" s="4">
        <f t="shared" ref="N110:N119" si="120">SUM(AM110:AO110)</f>
        <v>104.5</v>
      </c>
      <c r="O110" s="4">
        <f t="shared" ref="O110:O119" si="121">SUM(AP110:AR110)</f>
        <v>95.5</v>
      </c>
      <c r="P110" s="4">
        <f t="shared" ref="P110:P119" si="122">SUM(AS110:AU110)</f>
        <v>246.5</v>
      </c>
      <c r="Q110" s="4">
        <f t="shared" ref="Q110:Q119" si="123">SUM(AV110:AX110)</f>
        <v>729.5</v>
      </c>
      <c r="R110" s="4">
        <f t="shared" ref="R110:R119" si="124">SUM(AY110:BA110)</f>
        <v>181</v>
      </c>
      <c r="S110" s="4">
        <f t="shared" ref="S110:S119" si="125">SUM(BB110:BD110)</f>
        <v>0</v>
      </c>
      <c r="U110">
        <v>22</v>
      </c>
      <c r="V110">
        <v>8</v>
      </c>
      <c r="W110">
        <v>41</v>
      </c>
      <c r="X110">
        <v>19</v>
      </c>
      <c r="Y110">
        <v>19</v>
      </c>
      <c r="Z110">
        <v>26</v>
      </c>
      <c r="AA110">
        <v>46</v>
      </c>
      <c r="AB110">
        <v>23</v>
      </c>
      <c r="AC110">
        <v>52</v>
      </c>
      <c r="AD110">
        <v>34</v>
      </c>
      <c r="AE110">
        <v>54</v>
      </c>
      <c r="AF110">
        <v>100</v>
      </c>
      <c r="AG110">
        <v>17</v>
      </c>
      <c r="AH110">
        <v>12</v>
      </c>
      <c r="AI110">
        <v>44</v>
      </c>
      <c r="AJ110">
        <v>25</v>
      </c>
      <c r="AK110">
        <v>24</v>
      </c>
      <c r="AL110">
        <v>34</v>
      </c>
      <c r="AM110">
        <v>34</v>
      </c>
      <c r="AN110">
        <v>30</v>
      </c>
      <c r="AO110">
        <v>40.5</v>
      </c>
      <c r="AP110">
        <v>25</v>
      </c>
      <c r="AQ110">
        <v>20</v>
      </c>
      <c r="AR110" s="4">
        <v>50.5</v>
      </c>
      <c r="AS110">
        <v>51.5</v>
      </c>
      <c r="AT110">
        <v>92.5</v>
      </c>
      <c r="AU110">
        <v>102.5</v>
      </c>
      <c r="AV110">
        <v>332</v>
      </c>
      <c r="AW110">
        <v>241</v>
      </c>
      <c r="AX110">
        <v>156.5</v>
      </c>
      <c r="AY110">
        <v>181</v>
      </c>
      <c r="BF110" s="91">
        <f t="shared" ref="BF110:BQ119" si="126">IFERROR(AS110/AG110,"-")</f>
        <v>3.0294117647058822</v>
      </c>
      <c r="BG110" s="91">
        <f t="shared" si="126"/>
        <v>7.708333333333333</v>
      </c>
      <c r="BH110" s="91">
        <f t="shared" si="126"/>
        <v>2.3295454545454546</v>
      </c>
      <c r="BI110" s="91">
        <f t="shared" si="126"/>
        <v>13.28</v>
      </c>
      <c r="BJ110" s="91">
        <f t="shared" si="126"/>
        <v>10.041666666666666</v>
      </c>
      <c r="BK110" s="91">
        <f t="shared" si="126"/>
        <v>4.6029411764705879</v>
      </c>
      <c r="BL110" s="91">
        <f t="shared" si="126"/>
        <v>5.3235294117647056</v>
      </c>
      <c r="BM110" s="91">
        <f t="shared" si="126"/>
        <v>0</v>
      </c>
      <c r="BN110" s="91">
        <f t="shared" si="126"/>
        <v>0</v>
      </c>
      <c r="BO110" s="91">
        <f t="shared" si="126"/>
        <v>0</v>
      </c>
      <c r="BP110" s="91">
        <f t="shared" si="126"/>
        <v>0</v>
      </c>
      <c r="BQ110" s="91">
        <f t="shared" si="126"/>
        <v>0</v>
      </c>
    </row>
    <row r="111" spans="1:71" x14ac:dyDescent="0.25">
      <c r="A111" s="44" t="s">
        <v>163</v>
      </c>
      <c r="B111" s="22" t="s">
        <v>44</v>
      </c>
      <c r="C111" s="77">
        <f>SUM(U111           : INDEX(U111:AF111,$B$2))</f>
        <v>849.5</v>
      </c>
      <c r="D111" s="77">
        <f>SUM(AG111            : INDEX(AG111:AR111,$B$2))</f>
        <v>2094</v>
      </c>
      <c r="E111" s="77">
        <f>SUM(AS111            : INDEX(AS111:BD111,$B$2))</f>
        <v>3738</v>
      </c>
      <c r="F111" s="70">
        <f t="shared" ref="F111:F118" si="127">IFERROR(E111/D111,"")</f>
        <v>1.7851002865329513</v>
      </c>
      <c r="H111" s="4">
        <f t="shared" ref="H111:H119" si="128">SUM(U111:W111)</f>
        <v>264</v>
      </c>
      <c r="I111" s="4">
        <f t="shared" si="116"/>
        <v>371.5</v>
      </c>
      <c r="J111" s="4">
        <f t="shared" ref="J111:J119" si="129">SUM(AA111:AC111)</f>
        <v>624</v>
      </c>
      <c r="K111" s="4">
        <f t="shared" si="117"/>
        <v>851</v>
      </c>
      <c r="L111" s="4">
        <f t="shared" si="118"/>
        <v>417</v>
      </c>
      <c r="M111" s="4">
        <f t="shared" si="119"/>
        <v>1294</v>
      </c>
      <c r="N111" s="4">
        <f t="shared" si="120"/>
        <v>1514.5</v>
      </c>
      <c r="O111" s="4">
        <f t="shared" si="121"/>
        <v>2140.5</v>
      </c>
      <c r="P111" s="4">
        <f t="shared" si="122"/>
        <v>1189</v>
      </c>
      <c r="Q111" s="4">
        <f t="shared" si="123"/>
        <v>1981</v>
      </c>
      <c r="R111" s="4">
        <f t="shared" si="124"/>
        <v>568</v>
      </c>
      <c r="S111" s="4">
        <f t="shared" si="125"/>
        <v>0</v>
      </c>
      <c r="U111">
        <v>101</v>
      </c>
      <c r="V111">
        <v>61</v>
      </c>
      <c r="W111">
        <v>102</v>
      </c>
      <c r="X111">
        <v>132</v>
      </c>
      <c r="Y111">
        <v>106.5</v>
      </c>
      <c r="Z111">
        <v>133</v>
      </c>
      <c r="AA111">
        <v>214</v>
      </c>
      <c r="AB111">
        <v>125</v>
      </c>
      <c r="AC111">
        <v>285</v>
      </c>
      <c r="AD111">
        <v>173</v>
      </c>
      <c r="AE111">
        <v>431</v>
      </c>
      <c r="AF111">
        <v>247</v>
      </c>
      <c r="AG111">
        <v>63</v>
      </c>
      <c r="AH111">
        <v>47</v>
      </c>
      <c r="AI111">
        <v>307</v>
      </c>
      <c r="AJ111">
        <v>235</v>
      </c>
      <c r="AK111">
        <v>304</v>
      </c>
      <c r="AL111">
        <v>755</v>
      </c>
      <c r="AM111">
        <v>383</v>
      </c>
      <c r="AN111">
        <v>440</v>
      </c>
      <c r="AO111">
        <v>691.5</v>
      </c>
      <c r="AP111">
        <v>497.5</v>
      </c>
      <c r="AQ111">
        <v>533</v>
      </c>
      <c r="AR111" s="4">
        <v>1110</v>
      </c>
      <c r="AS111">
        <v>195</v>
      </c>
      <c r="AT111">
        <v>268</v>
      </c>
      <c r="AU111">
        <v>726</v>
      </c>
      <c r="AV111">
        <v>470</v>
      </c>
      <c r="AW111">
        <v>458</v>
      </c>
      <c r="AX111">
        <v>1053</v>
      </c>
      <c r="AY111">
        <v>568</v>
      </c>
      <c r="BF111" s="91">
        <f t="shared" si="126"/>
        <v>3.0952380952380953</v>
      </c>
      <c r="BG111" s="91">
        <f t="shared" si="126"/>
        <v>5.7021276595744679</v>
      </c>
      <c r="BH111" s="91">
        <f t="shared" si="126"/>
        <v>2.3648208469055376</v>
      </c>
      <c r="BI111" s="91">
        <f t="shared" si="126"/>
        <v>2</v>
      </c>
      <c r="BJ111" s="91">
        <f t="shared" si="126"/>
        <v>1.506578947368421</v>
      </c>
      <c r="BK111" s="91">
        <f t="shared" si="126"/>
        <v>1.3947019867549668</v>
      </c>
      <c r="BL111" s="91">
        <f t="shared" si="126"/>
        <v>1.4830287206266319</v>
      </c>
      <c r="BM111" s="91">
        <f t="shared" si="126"/>
        <v>0</v>
      </c>
      <c r="BN111" s="91">
        <f t="shared" si="126"/>
        <v>0</v>
      </c>
      <c r="BO111" s="91">
        <f t="shared" si="126"/>
        <v>0</v>
      </c>
      <c r="BP111" s="91">
        <f t="shared" si="126"/>
        <v>0</v>
      </c>
      <c r="BQ111" s="91">
        <f t="shared" si="126"/>
        <v>0</v>
      </c>
    </row>
    <row r="112" spans="1:71" x14ac:dyDescent="0.25">
      <c r="A112" s="44" t="s">
        <v>164</v>
      </c>
      <c r="B112" s="22" t="s">
        <v>45</v>
      </c>
      <c r="C112" s="77">
        <f>SUM(U112           : INDEX(U112:AF112,$B$2))</f>
        <v>656.5</v>
      </c>
      <c r="D112" s="77">
        <f>SUM(AG112            : INDEX(AG112:AR112,$B$2))</f>
        <v>996</v>
      </c>
      <c r="E112" s="77">
        <f>SUM(AS112            : INDEX(AS112:BD112,$B$2))</f>
        <v>1459.5</v>
      </c>
      <c r="F112" s="70">
        <f t="shared" si="127"/>
        <v>1.4653614457831325</v>
      </c>
      <c r="H112" s="4">
        <f t="shared" si="128"/>
        <v>223</v>
      </c>
      <c r="I112" s="4">
        <f t="shared" si="116"/>
        <v>301.5</v>
      </c>
      <c r="J112" s="4">
        <f t="shared" si="129"/>
        <v>422</v>
      </c>
      <c r="K112" s="4">
        <f t="shared" si="117"/>
        <v>683</v>
      </c>
      <c r="L112" s="4">
        <f t="shared" si="118"/>
        <v>173</v>
      </c>
      <c r="M112" s="4">
        <f t="shared" si="119"/>
        <v>557</v>
      </c>
      <c r="N112" s="4">
        <f t="shared" si="120"/>
        <v>916</v>
      </c>
      <c r="O112" s="4">
        <f t="shared" si="121"/>
        <v>1063.5</v>
      </c>
      <c r="P112" s="4">
        <f t="shared" si="122"/>
        <v>586</v>
      </c>
      <c r="Q112" s="4">
        <f t="shared" si="123"/>
        <v>645.5</v>
      </c>
      <c r="R112" s="4">
        <f t="shared" si="124"/>
        <v>228</v>
      </c>
      <c r="S112" s="4">
        <f t="shared" si="125"/>
        <v>0</v>
      </c>
      <c r="U112">
        <v>67</v>
      </c>
      <c r="V112">
        <v>76</v>
      </c>
      <c r="W112">
        <v>80</v>
      </c>
      <c r="X112">
        <v>83</v>
      </c>
      <c r="Y112">
        <v>117.5</v>
      </c>
      <c r="Z112">
        <v>101</v>
      </c>
      <c r="AA112">
        <v>132</v>
      </c>
      <c r="AB112">
        <v>102</v>
      </c>
      <c r="AC112">
        <v>188</v>
      </c>
      <c r="AD112">
        <v>193</v>
      </c>
      <c r="AE112">
        <v>132</v>
      </c>
      <c r="AF112">
        <v>358</v>
      </c>
      <c r="AG112">
        <v>73</v>
      </c>
      <c r="AH112">
        <v>61</v>
      </c>
      <c r="AI112">
        <v>39</v>
      </c>
      <c r="AJ112">
        <v>100</v>
      </c>
      <c r="AK112">
        <v>156</v>
      </c>
      <c r="AL112">
        <v>301</v>
      </c>
      <c r="AM112">
        <v>266</v>
      </c>
      <c r="AN112">
        <v>242</v>
      </c>
      <c r="AO112">
        <v>408</v>
      </c>
      <c r="AP112">
        <v>269.5</v>
      </c>
      <c r="AQ112">
        <v>305.5</v>
      </c>
      <c r="AR112" s="4">
        <v>488.5</v>
      </c>
      <c r="AS112">
        <v>189</v>
      </c>
      <c r="AT112">
        <v>116</v>
      </c>
      <c r="AU112">
        <v>281</v>
      </c>
      <c r="AV112">
        <v>292</v>
      </c>
      <c r="AW112">
        <v>199</v>
      </c>
      <c r="AX112">
        <v>154.5</v>
      </c>
      <c r="AY112">
        <v>228</v>
      </c>
      <c r="BF112" s="91">
        <f t="shared" si="126"/>
        <v>2.5890410958904111</v>
      </c>
      <c r="BG112" s="91">
        <f t="shared" si="126"/>
        <v>1.901639344262295</v>
      </c>
      <c r="BH112" s="91">
        <f t="shared" si="126"/>
        <v>7.2051282051282053</v>
      </c>
      <c r="BI112" s="91">
        <f t="shared" si="126"/>
        <v>2.92</v>
      </c>
      <c r="BJ112" s="91">
        <f t="shared" si="126"/>
        <v>1.2756410256410255</v>
      </c>
      <c r="BK112" s="91">
        <f t="shared" si="126"/>
        <v>0.51328903654485047</v>
      </c>
      <c r="BL112" s="91">
        <f t="shared" si="126"/>
        <v>0.8571428571428571</v>
      </c>
      <c r="BM112" s="91">
        <f t="shared" si="126"/>
        <v>0</v>
      </c>
      <c r="BN112" s="91">
        <f t="shared" si="126"/>
        <v>0</v>
      </c>
      <c r="BO112" s="91">
        <f t="shared" si="126"/>
        <v>0</v>
      </c>
      <c r="BP112" s="91">
        <f t="shared" si="126"/>
        <v>0</v>
      </c>
      <c r="BQ112" s="91">
        <f t="shared" si="126"/>
        <v>0</v>
      </c>
    </row>
    <row r="113" spans="1:69" x14ac:dyDescent="0.25">
      <c r="A113" s="44" t="s">
        <v>165</v>
      </c>
      <c r="B113" s="22" t="s">
        <v>46</v>
      </c>
      <c r="C113" s="77">
        <f>SUM(U113           : INDEX(U113:AF113,$B$2))</f>
        <v>734</v>
      </c>
      <c r="D113" s="77">
        <f>SUM(AG113            : INDEX(AG113:AR113,$B$2))</f>
        <v>1047</v>
      </c>
      <c r="E113" s="77">
        <f>SUM(AS113            : INDEX(AS113:BD113,$B$2))</f>
        <v>1820.5</v>
      </c>
      <c r="F113" s="70">
        <f t="shared" si="127"/>
        <v>1.7387774594078318</v>
      </c>
      <c r="H113" s="4">
        <f t="shared" si="128"/>
        <v>261</v>
      </c>
      <c r="I113" s="4">
        <f t="shared" si="116"/>
        <v>311</v>
      </c>
      <c r="J113" s="4">
        <f t="shared" si="129"/>
        <v>501</v>
      </c>
      <c r="K113" s="4">
        <f t="shared" si="117"/>
        <v>738.5</v>
      </c>
      <c r="L113" s="4">
        <f t="shared" si="118"/>
        <v>434</v>
      </c>
      <c r="M113" s="4">
        <f t="shared" si="119"/>
        <v>436</v>
      </c>
      <c r="N113" s="4">
        <f t="shared" si="120"/>
        <v>979</v>
      </c>
      <c r="O113" s="4">
        <f t="shared" si="121"/>
        <v>1116.5</v>
      </c>
      <c r="P113" s="4">
        <f t="shared" si="122"/>
        <v>982.5</v>
      </c>
      <c r="Q113" s="4">
        <f t="shared" si="123"/>
        <v>634.5</v>
      </c>
      <c r="R113" s="4">
        <f t="shared" si="124"/>
        <v>203.5</v>
      </c>
      <c r="S113" s="4">
        <f t="shared" si="125"/>
        <v>0</v>
      </c>
      <c r="U113">
        <v>80</v>
      </c>
      <c r="V113">
        <v>65</v>
      </c>
      <c r="W113">
        <v>116</v>
      </c>
      <c r="X113">
        <v>75</v>
      </c>
      <c r="Y113">
        <v>79</v>
      </c>
      <c r="Z113">
        <v>157</v>
      </c>
      <c r="AA113">
        <v>162</v>
      </c>
      <c r="AB113">
        <v>94</v>
      </c>
      <c r="AC113">
        <v>245</v>
      </c>
      <c r="AD113">
        <v>177</v>
      </c>
      <c r="AE113">
        <v>311</v>
      </c>
      <c r="AF113">
        <v>250.5</v>
      </c>
      <c r="AG113">
        <v>110</v>
      </c>
      <c r="AH113">
        <v>150</v>
      </c>
      <c r="AI113">
        <v>174</v>
      </c>
      <c r="AJ113">
        <v>78</v>
      </c>
      <c r="AK113">
        <v>129</v>
      </c>
      <c r="AL113">
        <v>229</v>
      </c>
      <c r="AM113">
        <v>177</v>
      </c>
      <c r="AN113">
        <v>325</v>
      </c>
      <c r="AO113">
        <v>477</v>
      </c>
      <c r="AP113">
        <v>268</v>
      </c>
      <c r="AQ113">
        <v>294</v>
      </c>
      <c r="AR113" s="4">
        <v>554.5</v>
      </c>
      <c r="AS113">
        <v>239.5</v>
      </c>
      <c r="AT113">
        <v>417</v>
      </c>
      <c r="AU113">
        <v>326</v>
      </c>
      <c r="AV113">
        <v>205</v>
      </c>
      <c r="AW113">
        <v>226</v>
      </c>
      <c r="AX113">
        <v>203.5</v>
      </c>
      <c r="AY113">
        <v>203.5</v>
      </c>
      <c r="BF113" s="91">
        <f t="shared" si="126"/>
        <v>2.1772727272727272</v>
      </c>
      <c r="BG113" s="91">
        <f t="shared" si="126"/>
        <v>2.78</v>
      </c>
      <c r="BH113" s="91">
        <f t="shared" si="126"/>
        <v>1.8735632183908046</v>
      </c>
      <c r="BI113" s="91">
        <f t="shared" si="126"/>
        <v>2.6282051282051282</v>
      </c>
      <c r="BJ113" s="91">
        <f t="shared" si="126"/>
        <v>1.751937984496124</v>
      </c>
      <c r="BK113" s="91">
        <f t="shared" si="126"/>
        <v>0.888646288209607</v>
      </c>
      <c r="BL113" s="91">
        <f t="shared" si="126"/>
        <v>1.1497175141242937</v>
      </c>
      <c r="BM113" s="91">
        <f t="shared" si="126"/>
        <v>0</v>
      </c>
      <c r="BN113" s="91">
        <f t="shared" si="126"/>
        <v>0</v>
      </c>
      <c r="BO113" s="91">
        <f t="shared" si="126"/>
        <v>0</v>
      </c>
      <c r="BP113" s="91">
        <f t="shared" si="126"/>
        <v>0</v>
      </c>
      <c r="BQ113" s="91">
        <f t="shared" si="126"/>
        <v>0</v>
      </c>
    </row>
    <row r="114" spans="1:69" x14ac:dyDescent="0.25">
      <c r="A114" s="44" t="s">
        <v>166</v>
      </c>
      <c r="B114" s="22" t="s">
        <v>47</v>
      </c>
      <c r="C114" s="77">
        <f>SUM(U114           : INDEX(U114:AF114,$B$2))</f>
        <v>528</v>
      </c>
      <c r="D114" s="77">
        <f>SUM(AG114            : INDEX(AG114:AR114,$B$2))</f>
        <v>817</v>
      </c>
      <c r="E114" s="77">
        <f>SUM(AS114            : INDEX(AS114:BD114,$B$2))</f>
        <v>1177</v>
      </c>
      <c r="F114" s="70">
        <f t="shared" si="127"/>
        <v>1.4406364749082008</v>
      </c>
      <c r="H114" s="4">
        <f t="shared" si="128"/>
        <v>148</v>
      </c>
      <c r="I114" s="4">
        <f t="shared" si="116"/>
        <v>300</v>
      </c>
      <c r="J114" s="4">
        <f t="shared" si="129"/>
        <v>286</v>
      </c>
      <c r="K114" s="4">
        <f t="shared" si="117"/>
        <v>525.5</v>
      </c>
      <c r="L114" s="4">
        <f t="shared" si="118"/>
        <v>448</v>
      </c>
      <c r="M114" s="4">
        <f t="shared" si="119"/>
        <v>299</v>
      </c>
      <c r="N114" s="4">
        <f t="shared" si="120"/>
        <v>319.5</v>
      </c>
      <c r="O114" s="4">
        <f t="shared" si="121"/>
        <v>791</v>
      </c>
      <c r="P114" s="4">
        <f t="shared" si="122"/>
        <v>715</v>
      </c>
      <c r="Q114" s="4">
        <f t="shared" si="123"/>
        <v>344</v>
      </c>
      <c r="R114" s="4">
        <f t="shared" si="124"/>
        <v>118</v>
      </c>
      <c r="S114" s="4">
        <f t="shared" si="125"/>
        <v>0</v>
      </c>
      <c r="U114">
        <v>37</v>
      </c>
      <c r="V114">
        <v>34</v>
      </c>
      <c r="W114">
        <v>77</v>
      </c>
      <c r="X114">
        <v>103</v>
      </c>
      <c r="Y114">
        <v>112</v>
      </c>
      <c r="Z114">
        <v>85</v>
      </c>
      <c r="AA114">
        <v>80</v>
      </c>
      <c r="AB114">
        <v>62</v>
      </c>
      <c r="AC114">
        <v>144</v>
      </c>
      <c r="AD114">
        <v>106.5</v>
      </c>
      <c r="AE114">
        <v>206</v>
      </c>
      <c r="AF114">
        <v>213</v>
      </c>
      <c r="AG114">
        <v>101</v>
      </c>
      <c r="AH114">
        <v>98</v>
      </c>
      <c r="AI114">
        <v>249</v>
      </c>
      <c r="AJ114">
        <v>105</v>
      </c>
      <c r="AK114">
        <v>105</v>
      </c>
      <c r="AL114">
        <v>89</v>
      </c>
      <c r="AM114">
        <v>70</v>
      </c>
      <c r="AN114">
        <v>98</v>
      </c>
      <c r="AO114">
        <v>151.5</v>
      </c>
      <c r="AP114">
        <v>177</v>
      </c>
      <c r="AQ114">
        <v>200</v>
      </c>
      <c r="AR114" s="4">
        <v>414</v>
      </c>
      <c r="AS114">
        <v>124.5</v>
      </c>
      <c r="AT114">
        <v>238</v>
      </c>
      <c r="AU114">
        <v>352.5</v>
      </c>
      <c r="AV114">
        <v>145</v>
      </c>
      <c r="AW114">
        <v>100</v>
      </c>
      <c r="AX114">
        <v>99</v>
      </c>
      <c r="AY114">
        <v>118</v>
      </c>
      <c r="BF114" s="91">
        <f t="shared" si="126"/>
        <v>1.2326732673267327</v>
      </c>
      <c r="BG114" s="91">
        <f t="shared" si="126"/>
        <v>2.4285714285714284</v>
      </c>
      <c r="BH114" s="91">
        <f t="shared" si="126"/>
        <v>1.4156626506024097</v>
      </c>
      <c r="BI114" s="91">
        <f t="shared" si="126"/>
        <v>1.3809523809523809</v>
      </c>
      <c r="BJ114" s="91">
        <f t="shared" si="126"/>
        <v>0.95238095238095233</v>
      </c>
      <c r="BK114" s="91">
        <f t="shared" si="126"/>
        <v>1.1123595505617978</v>
      </c>
      <c r="BL114" s="91">
        <f t="shared" si="126"/>
        <v>1.6857142857142857</v>
      </c>
      <c r="BM114" s="91">
        <f t="shared" si="126"/>
        <v>0</v>
      </c>
      <c r="BN114" s="91">
        <f t="shared" si="126"/>
        <v>0</v>
      </c>
      <c r="BO114" s="91">
        <f t="shared" si="126"/>
        <v>0</v>
      </c>
      <c r="BP114" s="91">
        <f t="shared" si="126"/>
        <v>0</v>
      </c>
      <c r="BQ114" s="91">
        <f t="shared" si="126"/>
        <v>0</v>
      </c>
    </row>
    <row r="115" spans="1:69" x14ac:dyDescent="0.25">
      <c r="A115" s="44" t="s">
        <v>167</v>
      </c>
      <c r="B115" s="22" t="s">
        <v>48</v>
      </c>
      <c r="C115" s="77">
        <f>SUM(U115           : INDEX(U115:AF115,$B$2))</f>
        <v>414</v>
      </c>
      <c r="D115" s="77">
        <f>SUM(AG115            : INDEX(AG115:AR115,$B$2))</f>
        <v>928</v>
      </c>
      <c r="E115" s="77">
        <f>SUM(AS115            : INDEX(AS115:BD115,$B$2))</f>
        <v>652</v>
      </c>
      <c r="F115" s="70">
        <f t="shared" si="127"/>
        <v>0.70258620689655171</v>
      </c>
      <c r="H115" s="4">
        <f t="shared" si="128"/>
        <v>130</v>
      </c>
      <c r="I115" s="4">
        <f t="shared" si="116"/>
        <v>208</v>
      </c>
      <c r="J115" s="4">
        <f t="shared" si="129"/>
        <v>266</v>
      </c>
      <c r="K115" s="4">
        <f t="shared" si="117"/>
        <v>457</v>
      </c>
      <c r="L115" s="4">
        <f t="shared" si="118"/>
        <v>314</v>
      </c>
      <c r="M115" s="4">
        <f t="shared" si="119"/>
        <v>516</v>
      </c>
      <c r="N115" s="4">
        <f t="shared" si="120"/>
        <v>293</v>
      </c>
      <c r="O115" s="4">
        <f t="shared" si="121"/>
        <v>458</v>
      </c>
      <c r="P115" s="4">
        <f t="shared" si="122"/>
        <v>277.5</v>
      </c>
      <c r="Q115" s="4">
        <f t="shared" si="123"/>
        <v>305.5</v>
      </c>
      <c r="R115" s="4">
        <f t="shared" si="124"/>
        <v>69</v>
      </c>
      <c r="S115" s="4">
        <f t="shared" si="125"/>
        <v>0</v>
      </c>
      <c r="U115">
        <v>33</v>
      </c>
      <c r="V115">
        <v>31</v>
      </c>
      <c r="W115">
        <v>66</v>
      </c>
      <c r="X115">
        <v>77</v>
      </c>
      <c r="Y115">
        <v>70</v>
      </c>
      <c r="Z115">
        <v>61</v>
      </c>
      <c r="AA115">
        <v>76</v>
      </c>
      <c r="AB115">
        <v>58</v>
      </c>
      <c r="AC115">
        <v>132</v>
      </c>
      <c r="AD115">
        <v>111</v>
      </c>
      <c r="AE115">
        <v>177</v>
      </c>
      <c r="AF115">
        <v>169</v>
      </c>
      <c r="AG115">
        <v>56</v>
      </c>
      <c r="AH115">
        <v>83</v>
      </c>
      <c r="AI115">
        <v>175</v>
      </c>
      <c r="AJ115">
        <v>110</v>
      </c>
      <c r="AK115">
        <v>171</v>
      </c>
      <c r="AL115">
        <v>235</v>
      </c>
      <c r="AM115">
        <v>98</v>
      </c>
      <c r="AN115">
        <v>75</v>
      </c>
      <c r="AO115">
        <v>120</v>
      </c>
      <c r="AP115">
        <v>68</v>
      </c>
      <c r="AQ115">
        <v>114</v>
      </c>
      <c r="AR115" s="4">
        <v>276</v>
      </c>
      <c r="AS115">
        <v>41</v>
      </c>
      <c r="AT115">
        <v>88</v>
      </c>
      <c r="AU115">
        <v>148.5</v>
      </c>
      <c r="AV115">
        <v>132</v>
      </c>
      <c r="AW115">
        <v>97</v>
      </c>
      <c r="AX115">
        <v>76.5</v>
      </c>
      <c r="AY115">
        <v>69</v>
      </c>
      <c r="BF115" s="91">
        <f t="shared" si="126"/>
        <v>0.7321428571428571</v>
      </c>
      <c r="BG115" s="91">
        <f t="shared" si="126"/>
        <v>1.0602409638554218</v>
      </c>
      <c r="BH115" s="91">
        <f t="shared" si="126"/>
        <v>0.84857142857142853</v>
      </c>
      <c r="BI115" s="91">
        <f t="shared" si="126"/>
        <v>1.2</v>
      </c>
      <c r="BJ115" s="91">
        <f t="shared" si="126"/>
        <v>0.56725146198830412</v>
      </c>
      <c r="BK115" s="91">
        <f t="shared" si="126"/>
        <v>0.32553191489361705</v>
      </c>
      <c r="BL115" s="91">
        <f t="shared" si="126"/>
        <v>0.70408163265306123</v>
      </c>
      <c r="BM115" s="91">
        <f t="shared" si="126"/>
        <v>0</v>
      </c>
      <c r="BN115" s="91">
        <f t="shared" si="126"/>
        <v>0</v>
      </c>
      <c r="BO115" s="91">
        <f t="shared" si="126"/>
        <v>0</v>
      </c>
      <c r="BP115" s="91">
        <f t="shared" si="126"/>
        <v>0</v>
      </c>
      <c r="BQ115" s="91">
        <f t="shared" si="126"/>
        <v>0</v>
      </c>
    </row>
    <row r="116" spans="1:69" x14ac:dyDescent="0.25">
      <c r="A116" s="44" t="s">
        <v>168</v>
      </c>
      <c r="B116" s="22" t="s">
        <v>49</v>
      </c>
      <c r="C116" s="77">
        <f>SUM(U116           : INDEX(U116:AF116,$B$2))</f>
        <v>66</v>
      </c>
      <c r="D116" s="77">
        <f>SUM(AG116            : INDEX(AG116:AR116,$B$2))</f>
        <v>457</v>
      </c>
      <c r="E116" s="77">
        <f>SUM(AS116            : INDEX(AS116:BD116,$B$2))</f>
        <v>715</v>
      </c>
      <c r="F116" s="70">
        <f t="shared" si="127"/>
        <v>1.5645514223194747</v>
      </c>
      <c r="H116" s="4">
        <f t="shared" si="128"/>
        <v>13</v>
      </c>
      <c r="I116" s="4">
        <f t="shared" si="116"/>
        <v>33</v>
      </c>
      <c r="J116" s="4">
        <f t="shared" si="129"/>
        <v>99</v>
      </c>
      <c r="K116" s="4">
        <f t="shared" si="117"/>
        <v>238</v>
      </c>
      <c r="L116" s="4">
        <f t="shared" si="118"/>
        <v>171</v>
      </c>
      <c r="M116" s="4">
        <f t="shared" si="119"/>
        <v>228</v>
      </c>
      <c r="N116" s="4">
        <f t="shared" si="120"/>
        <v>312.5</v>
      </c>
      <c r="O116" s="4">
        <f t="shared" si="121"/>
        <v>634</v>
      </c>
      <c r="P116" s="4">
        <f t="shared" si="122"/>
        <v>270.5</v>
      </c>
      <c r="Q116" s="4">
        <f t="shared" si="123"/>
        <v>364</v>
      </c>
      <c r="R116" s="4">
        <f t="shared" si="124"/>
        <v>80.5</v>
      </c>
      <c r="S116" s="4">
        <f t="shared" si="125"/>
        <v>0</v>
      </c>
      <c r="U116">
        <v>2</v>
      </c>
      <c r="V116">
        <v>7</v>
      </c>
      <c r="W116">
        <v>4</v>
      </c>
      <c r="X116">
        <v>3</v>
      </c>
      <c r="Y116">
        <v>15</v>
      </c>
      <c r="Z116">
        <v>15</v>
      </c>
      <c r="AA116">
        <v>20</v>
      </c>
      <c r="AB116">
        <v>19</v>
      </c>
      <c r="AC116">
        <v>60</v>
      </c>
      <c r="AD116">
        <v>22.5</v>
      </c>
      <c r="AE116">
        <v>124</v>
      </c>
      <c r="AF116">
        <v>91.5</v>
      </c>
      <c r="AG116">
        <v>48</v>
      </c>
      <c r="AH116">
        <v>32</v>
      </c>
      <c r="AI116">
        <v>91</v>
      </c>
      <c r="AJ116">
        <v>43</v>
      </c>
      <c r="AK116">
        <v>68</v>
      </c>
      <c r="AL116">
        <v>117</v>
      </c>
      <c r="AM116">
        <v>58</v>
      </c>
      <c r="AN116">
        <v>111</v>
      </c>
      <c r="AO116">
        <v>143.5</v>
      </c>
      <c r="AP116">
        <v>149</v>
      </c>
      <c r="AQ116">
        <v>169.5</v>
      </c>
      <c r="AR116" s="4">
        <v>315.5</v>
      </c>
      <c r="AS116">
        <v>71.5</v>
      </c>
      <c r="AT116">
        <v>104.5</v>
      </c>
      <c r="AU116">
        <v>94.5</v>
      </c>
      <c r="AV116">
        <v>140</v>
      </c>
      <c r="AW116">
        <v>115</v>
      </c>
      <c r="AX116">
        <v>109</v>
      </c>
      <c r="AY116">
        <v>80.5</v>
      </c>
      <c r="BF116" s="91">
        <f t="shared" si="126"/>
        <v>1.4895833333333333</v>
      </c>
      <c r="BG116" s="91">
        <f t="shared" si="126"/>
        <v>3.265625</v>
      </c>
      <c r="BH116" s="91">
        <f t="shared" si="126"/>
        <v>1.0384615384615385</v>
      </c>
      <c r="BI116" s="91">
        <f t="shared" si="126"/>
        <v>3.2558139534883721</v>
      </c>
      <c r="BJ116" s="91">
        <f t="shared" si="126"/>
        <v>1.6911764705882353</v>
      </c>
      <c r="BK116" s="91">
        <f t="shared" si="126"/>
        <v>0.93162393162393164</v>
      </c>
      <c r="BL116" s="91">
        <f t="shared" si="126"/>
        <v>1.3879310344827587</v>
      </c>
      <c r="BM116" s="91">
        <f t="shared" si="126"/>
        <v>0</v>
      </c>
      <c r="BN116" s="91">
        <f t="shared" si="126"/>
        <v>0</v>
      </c>
      <c r="BO116" s="91">
        <f t="shared" si="126"/>
        <v>0</v>
      </c>
      <c r="BP116" s="91">
        <f t="shared" si="126"/>
        <v>0</v>
      </c>
      <c r="BQ116" s="91">
        <f t="shared" si="126"/>
        <v>0</v>
      </c>
    </row>
    <row r="117" spans="1:69" x14ac:dyDescent="0.25">
      <c r="A117" s="44" t="s">
        <v>169</v>
      </c>
      <c r="B117" s="22" t="s">
        <v>50</v>
      </c>
      <c r="C117" s="77">
        <f>SUM(U117           : INDEX(U117:AF117,$B$2))</f>
        <v>0</v>
      </c>
      <c r="D117" s="77">
        <f>SUM(AG117            : INDEX(AG117:AR117,$B$2))</f>
        <v>0</v>
      </c>
      <c r="E117" s="77">
        <f>SUM(AS117            : INDEX(AS117:BD117,$B$2))</f>
        <v>457</v>
      </c>
      <c r="F117" s="70" t="str">
        <f t="shared" si="127"/>
        <v/>
      </c>
      <c r="H117" s="4">
        <f t="shared" si="128"/>
        <v>0</v>
      </c>
      <c r="I117" s="4">
        <f t="shared" si="116"/>
        <v>0</v>
      </c>
      <c r="J117" s="4">
        <f t="shared" si="129"/>
        <v>0</v>
      </c>
      <c r="K117" s="4">
        <f t="shared" si="117"/>
        <v>0</v>
      </c>
      <c r="L117" s="4">
        <f t="shared" si="118"/>
        <v>0</v>
      </c>
      <c r="M117" s="4">
        <f t="shared" si="119"/>
        <v>0</v>
      </c>
      <c r="N117" s="4">
        <f t="shared" si="120"/>
        <v>0</v>
      </c>
      <c r="O117" s="4">
        <f t="shared" si="121"/>
        <v>0</v>
      </c>
      <c r="P117" s="4">
        <f t="shared" si="122"/>
        <v>145</v>
      </c>
      <c r="Q117" s="4">
        <f t="shared" si="123"/>
        <v>263</v>
      </c>
      <c r="R117" s="4">
        <f t="shared" si="124"/>
        <v>49</v>
      </c>
      <c r="S117" s="4">
        <f t="shared" si="125"/>
        <v>0</v>
      </c>
      <c r="T117" s="7"/>
      <c r="AR117" s="4"/>
      <c r="AT117">
        <v>81</v>
      </c>
      <c r="AU117">
        <v>64</v>
      </c>
      <c r="AV117">
        <v>159</v>
      </c>
      <c r="AW117">
        <v>57</v>
      </c>
      <c r="AX117">
        <v>47</v>
      </c>
      <c r="AY117">
        <v>49</v>
      </c>
      <c r="BF117" s="91" t="str">
        <f t="shared" si="126"/>
        <v>-</v>
      </c>
      <c r="BG117" s="91" t="str">
        <f t="shared" si="126"/>
        <v>-</v>
      </c>
      <c r="BH117" s="91" t="str">
        <f t="shared" si="126"/>
        <v>-</v>
      </c>
      <c r="BI117" s="91" t="str">
        <f t="shared" si="126"/>
        <v>-</v>
      </c>
      <c r="BJ117" s="91" t="str">
        <f t="shared" si="126"/>
        <v>-</v>
      </c>
      <c r="BK117" s="91" t="str">
        <f t="shared" si="126"/>
        <v>-</v>
      </c>
      <c r="BL117" s="91" t="str">
        <f t="shared" si="126"/>
        <v>-</v>
      </c>
      <c r="BM117" s="91" t="str">
        <f t="shared" si="126"/>
        <v>-</v>
      </c>
      <c r="BN117" s="91" t="str">
        <f t="shared" si="126"/>
        <v>-</v>
      </c>
      <c r="BO117" s="91" t="str">
        <f t="shared" si="126"/>
        <v>-</v>
      </c>
      <c r="BP117" s="91" t="str">
        <f t="shared" si="126"/>
        <v>-</v>
      </c>
      <c r="BQ117" s="91" t="str">
        <f t="shared" si="126"/>
        <v>-</v>
      </c>
    </row>
    <row r="118" spans="1:69" x14ac:dyDescent="0.25">
      <c r="A118" s="44"/>
      <c r="B118" s="3" t="s">
        <v>153</v>
      </c>
      <c r="C118" s="75">
        <f>SUM(C110:C116)</f>
        <v>3429</v>
      </c>
      <c r="D118" s="75">
        <f t="shared" ref="D118:E118" si="130">SUM(D110:D116)</f>
        <v>6529</v>
      </c>
      <c r="E118" s="75">
        <f t="shared" si="130"/>
        <v>10719</v>
      </c>
      <c r="F118" s="70">
        <f t="shared" si="127"/>
        <v>1.641752182570072</v>
      </c>
      <c r="H118" s="4">
        <f t="shared" si="128"/>
        <v>1110</v>
      </c>
      <c r="I118" s="4">
        <f t="shared" si="116"/>
        <v>1589</v>
      </c>
      <c r="J118" s="4">
        <f t="shared" si="129"/>
        <v>2319</v>
      </c>
      <c r="K118" s="4">
        <f t="shared" si="117"/>
        <v>3681</v>
      </c>
      <c r="L118" s="4">
        <f t="shared" si="118"/>
        <v>2030</v>
      </c>
      <c r="M118" s="4">
        <f t="shared" si="119"/>
        <v>3413</v>
      </c>
      <c r="N118" s="4">
        <f t="shared" si="120"/>
        <v>4439</v>
      </c>
      <c r="O118" s="4">
        <f t="shared" si="121"/>
        <v>6299</v>
      </c>
      <c r="P118" s="4">
        <f t="shared" si="122"/>
        <v>4267</v>
      </c>
      <c r="Q118" s="4">
        <f t="shared" si="123"/>
        <v>5004</v>
      </c>
      <c r="R118" s="4">
        <f t="shared" si="124"/>
        <v>1448</v>
      </c>
      <c r="S118" s="4">
        <f t="shared" si="125"/>
        <v>0</v>
      </c>
      <c r="T118" s="7"/>
      <c r="U118" s="65">
        <f>SUM(U110:U116)</f>
        <v>342</v>
      </c>
      <c r="V118" s="65">
        <f>SUM(V110:V116)</f>
        <v>282</v>
      </c>
      <c r="W118" s="65">
        <f>SUM(W110:W116)</f>
        <v>486</v>
      </c>
      <c r="X118" s="65">
        <f>SUM(X110:X116)</f>
        <v>492</v>
      </c>
      <c r="Y118" s="65">
        <f t="shared" ref="Y118:BD118" si="131">SUM(Y110:Y116)</f>
        <v>519</v>
      </c>
      <c r="Z118" s="65">
        <f t="shared" si="131"/>
        <v>578</v>
      </c>
      <c r="AA118" s="65">
        <f t="shared" si="131"/>
        <v>730</v>
      </c>
      <c r="AB118" s="65">
        <f t="shared" si="131"/>
        <v>483</v>
      </c>
      <c r="AC118" s="65">
        <f t="shared" si="131"/>
        <v>1106</v>
      </c>
      <c r="AD118" s="65">
        <f t="shared" si="131"/>
        <v>817</v>
      </c>
      <c r="AE118" s="65">
        <f t="shared" si="131"/>
        <v>1435</v>
      </c>
      <c r="AF118" s="65">
        <f t="shared" si="131"/>
        <v>1429</v>
      </c>
      <c r="AG118" s="65">
        <f t="shared" si="131"/>
        <v>468</v>
      </c>
      <c r="AH118" s="65">
        <f t="shared" si="131"/>
        <v>483</v>
      </c>
      <c r="AI118" s="65">
        <f t="shared" si="131"/>
        <v>1079</v>
      </c>
      <c r="AJ118" s="65">
        <f>SUM(AJ110:AJ116)</f>
        <v>696</v>
      </c>
      <c r="AK118" s="65">
        <f t="shared" si="131"/>
        <v>957</v>
      </c>
      <c r="AL118" s="65">
        <f t="shared" si="131"/>
        <v>1760</v>
      </c>
      <c r="AM118" s="65">
        <f t="shared" si="131"/>
        <v>1086</v>
      </c>
      <c r="AN118" s="65">
        <f t="shared" si="131"/>
        <v>1321</v>
      </c>
      <c r="AO118" s="65">
        <f t="shared" si="131"/>
        <v>2032</v>
      </c>
      <c r="AP118" s="65">
        <f t="shared" si="131"/>
        <v>1454</v>
      </c>
      <c r="AQ118" s="65">
        <f t="shared" si="131"/>
        <v>1636</v>
      </c>
      <c r="AR118" s="65">
        <f t="shared" si="131"/>
        <v>3209</v>
      </c>
      <c r="AS118" s="65">
        <f t="shared" si="131"/>
        <v>912</v>
      </c>
      <c r="AT118" s="65">
        <f t="shared" si="131"/>
        <v>1324</v>
      </c>
      <c r="AU118" s="65">
        <f t="shared" si="131"/>
        <v>2031</v>
      </c>
      <c r="AV118" s="65">
        <f t="shared" si="131"/>
        <v>1716</v>
      </c>
      <c r="AW118" s="65">
        <f t="shared" si="131"/>
        <v>1436</v>
      </c>
      <c r="AX118" s="65">
        <f t="shared" si="131"/>
        <v>1852</v>
      </c>
      <c r="AY118" s="65">
        <f t="shared" si="131"/>
        <v>1448</v>
      </c>
      <c r="AZ118" s="65">
        <f t="shared" si="131"/>
        <v>0</v>
      </c>
      <c r="BA118" s="65">
        <f t="shared" si="131"/>
        <v>0</v>
      </c>
      <c r="BB118" s="65">
        <f t="shared" si="131"/>
        <v>0</v>
      </c>
      <c r="BC118" s="65">
        <f t="shared" si="131"/>
        <v>0</v>
      </c>
      <c r="BD118" s="65">
        <f t="shared" si="131"/>
        <v>0</v>
      </c>
      <c r="BF118" s="91">
        <f t="shared" si="126"/>
        <v>1.9487179487179487</v>
      </c>
      <c r="BG118" s="91">
        <f t="shared" si="126"/>
        <v>2.7412008281573499</v>
      </c>
      <c r="BH118" s="91">
        <f t="shared" si="126"/>
        <v>1.8822984244670993</v>
      </c>
      <c r="BI118" s="91">
        <f t="shared" si="126"/>
        <v>2.4655172413793105</v>
      </c>
      <c r="BJ118" s="91">
        <f t="shared" si="126"/>
        <v>1.5005224660397074</v>
      </c>
      <c r="BK118" s="91">
        <f t="shared" si="126"/>
        <v>1.0522727272727272</v>
      </c>
      <c r="BL118" s="91">
        <f t="shared" si="126"/>
        <v>1.3333333333333333</v>
      </c>
      <c r="BM118" s="91">
        <f t="shared" si="126"/>
        <v>0</v>
      </c>
      <c r="BN118" s="91">
        <f t="shared" si="126"/>
        <v>0</v>
      </c>
      <c r="BO118" s="91">
        <f t="shared" si="126"/>
        <v>0</v>
      </c>
      <c r="BP118" s="91">
        <f t="shared" si="126"/>
        <v>0</v>
      </c>
      <c r="BQ118" s="91">
        <f t="shared" si="126"/>
        <v>0</v>
      </c>
    </row>
    <row r="119" spans="1:69" x14ac:dyDescent="0.25">
      <c r="A119" s="45" t="s">
        <v>208</v>
      </c>
      <c r="B119" s="3" t="s">
        <v>61</v>
      </c>
      <c r="C119" s="75">
        <f>SUM(C110:C117)</f>
        <v>3429</v>
      </c>
      <c r="D119" s="75">
        <f t="shared" ref="D119:E119" si="132">SUM(D110:D117)</f>
        <v>6529</v>
      </c>
      <c r="E119" s="75">
        <f t="shared" si="132"/>
        <v>11176</v>
      </c>
      <c r="F119" s="70">
        <f>IFERROR(E119/D119,"")</f>
        <v>1.71174758768571</v>
      </c>
      <c r="H119" s="4">
        <f t="shared" si="128"/>
        <v>1110</v>
      </c>
      <c r="I119" s="4">
        <f t="shared" si="116"/>
        <v>1589</v>
      </c>
      <c r="J119" s="4">
        <f t="shared" si="129"/>
        <v>2319</v>
      </c>
      <c r="K119" s="4">
        <f t="shared" si="117"/>
        <v>3681</v>
      </c>
      <c r="L119" s="4">
        <f t="shared" si="118"/>
        <v>2030</v>
      </c>
      <c r="M119" s="4">
        <f t="shared" si="119"/>
        <v>3413</v>
      </c>
      <c r="N119" s="4">
        <f t="shared" si="120"/>
        <v>4439</v>
      </c>
      <c r="O119" s="4">
        <f t="shared" si="121"/>
        <v>6299</v>
      </c>
      <c r="P119" s="4">
        <f t="shared" si="122"/>
        <v>4412</v>
      </c>
      <c r="Q119" s="4">
        <f t="shared" si="123"/>
        <v>5267</v>
      </c>
      <c r="R119" s="4">
        <f t="shared" si="124"/>
        <v>1497</v>
      </c>
      <c r="S119" s="4">
        <f t="shared" si="125"/>
        <v>0</v>
      </c>
      <c r="T119" s="5"/>
      <c r="U119" s="6">
        <v>342</v>
      </c>
      <c r="V119" s="6">
        <v>282</v>
      </c>
      <c r="W119" s="6">
        <v>486</v>
      </c>
      <c r="X119" s="6">
        <v>492</v>
      </c>
      <c r="Y119" s="6">
        <v>519</v>
      </c>
      <c r="Z119" s="6">
        <v>578</v>
      </c>
      <c r="AA119" s="6">
        <v>730</v>
      </c>
      <c r="AB119" s="6">
        <v>483</v>
      </c>
      <c r="AC119" s="6">
        <v>1106</v>
      </c>
      <c r="AD119" s="6">
        <v>817</v>
      </c>
      <c r="AE119" s="6">
        <v>1435</v>
      </c>
      <c r="AF119" s="6">
        <v>1429</v>
      </c>
      <c r="AG119" s="6">
        <v>468</v>
      </c>
      <c r="AH119" s="6">
        <v>483</v>
      </c>
      <c r="AI119" s="6">
        <v>1079</v>
      </c>
      <c r="AJ119" s="6">
        <v>696</v>
      </c>
      <c r="AK119" s="6">
        <v>957</v>
      </c>
      <c r="AL119" s="6">
        <v>1760</v>
      </c>
      <c r="AM119" s="6">
        <v>1086</v>
      </c>
      <c r="AN119" s="6">
        <v>1321</v>
      </c>
      <c r="AO119" s="6">
        <v>2032</v>
      </c>
      <c r="AP119" s="6">
        <v>1454</v>
      </c>
      <c r="AQ119" s="6">
        <v>1636</v>
      </c>
      <c r="AR119" s="6">
        <v>3209</v>
      </c>
      <c r="AS119">
        <v>912</v>
      </c>
      <c r="AT119">
        <v>1405</v>
      </c>
      <c r="AU119">
        <v>2095</v>
      </c>
      <c r="AV119">
        <v>1875</v>
      </c>
      <c r="AW119">
        <v>1493</v>
      </c>
      <c r="AX119">
        <v>1899</v>
      </c>
      <c r="AY119">
        <v>1497</v>
      </c>
      <c r="BF119" s="91">
        <f t="shared" si="126"/>
        <v>1.9487179487179487</v>
      </c>
      <c r="BG119" s="91">
        <f t="shared" si="126"/>
        <v>2.9089026915113871</v>
      </c>
      <c r="BH119" s="91">
        <f t="shared" si="126"/>
        <v>1.9416126042632067</v>
      </c>
      <c r="BI119" s="91">
        <f t="shared" si="126"/>
        <v>2.6939655172413794</v>
      </c>
      <c r="BJ119" s="91">
        <f t="shared" si="126"/>
        <v>1.5600835945663531</v>
      </c>
      <c r="BK119" s="91">
        <f t="shared" si="126"/>
        <v>1.0789772727272726</v>
      </c>
      <c r="BL119" s="91">
        <f t="shared" si="126"/>
        <v>1.3784530386740332</v>
      </c>
      <c r="BM119" s="91">
        <f t="shared" si="126"/>
        <v>0</v>
      </c>
      <c r="BN119" s="91">
        <f t="shared" si="126"/>
        <v>0</v>
      </c>
      <c r="BO119" s="91">
        <f t="shared" si="126"/>
        <v>0</v>
      </c>
      <c r="BP119" s="91">
        <f t="shared" si="126"/>
        <v>0</v>
      </c>
      <c r="BQ119" s="91">
        <f t="shared" si="126"/>
        <v>0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71">
        <f t="shared" ref="C122:E131" si="133">IFERROR(C49/C110,"-")</f>
        <v>40.721342541436464</v>
      </c>
      <c r="D122" s="71">
        <f t="shared" si="133"/>
        <v>34.142515789473684</v>
      </c>
      <c r="E122" s="71">
        <f t="shared" si="133"/>
        <v>17.473573465859985</v>
      </c>
      <c r="F122" s="70">
        <f t="shared" ref="F122:F130" si="134">IFERROR(E122/D122,"")</f>
        <v>0.51178341905452607</v>
      </c>
      <c r="H122" s="71">
        <f>IFERROR(H49/H110,"-")</f>
        <v>38.613056338028173</v>
      </c>
      <c r="I122" s="71">
        <f t="shared" ref="I122:S122" si="135">IFERROR(I49/I110,"-")</f>
        <v>30.380531249999997</v>
      </c>
      <c r="J122" s="71">
        <f t="shared" si="135"/>
        <v>37.288157024793392</v>
      </c>
      <c r="K122" s="71">
        <f t="shared" si="135"/>
        <v>27.753619680851067</v>
      </c>
      <c r="L122" s="71">
        <f t="shared" si="135"/>
        <v>25.646479452054795</v>
      </c>
      <c r="M122" s="71">
        <f t="shared" si="135"/>
        <v>43.004457831325304</v>
      </c>
      <c r="N122" s="71">
        <f t="shared" si="135"/>
        <v>27.299119617224878</v>
      </c>
      <c r="O122" s="71">
        <f t="shared" si="135"/>
        <v>32.260413612565443</v>
      </c>
      <c r="P122" s="71">
        <f t="shared" si="135"/>
        <v>21.619977687626779</v>
      </c>
      <c r="Q122" s="71">
        <f t="shared" si="135"/>
        <v>16.375051405071968</v>
      </c>
      <c r="R122" s="71">
        <f t="shared" si="135"/>
        <v>16.254143646408838</v>
      </c>
      <c r="S122" s="71" t="str">
        <f t="shared" si="135"/>
        <v>-</v>
      </c>
      <c r="U122" s="1">
        <v>26.307136363636399</v>
      </c>
      <c r="V122" s="1">
        <v>28.190874999999998</v>
      </c>
      <c r="W122" s="1">
        <v>47.2498292682927</v>
      </c>
      <c r="X122" s="1">
        <v>44.296421052631601</v>
      </c>
      <c r="Y122" s="1">
        <v>31.103526315789502</v>
      </c>
      <c r="Z122" s="1">
        <v>19.682884615384602</v>
      </c>
      <c r="AA122" s="1">
        <v>58.362652173912998</v>
      </c>
      <c r="AB122" s="1">
        <v>22.0925652173913</v>
      </c>
      <c r="AC122" s="1">
        <v>25.3664615384615</v>
      </c>
      <c r="AD122" s="1">
        <v>21.278647058823498</v>
      </c>
      <c r="AE122" s="1">
        <v>24.3535740740741</v>
      </c>
      <c r="AF122" s="1">
        <v>31.791135000000001</v>
      </c>
      <c r="AG122" s="1">
        <v>39.548705882352898</v>
      </c>
      <c r="AH122" s="1">
        <v>36.599166666666697</v>
      </c>
      <c r="AI122" s="1">
        <v>17.2880681818182</v>
      </c>
      <c r="AJ122" s="1">
        <v>45.611800000000002</v>
      </c>
      <c r="AK122" s="1">
        <v>45.190708333333298</v>
      </c>
      <c r="AL122" s="1">
        <v>39.544058823529397</v>
      </c>
      <c r="AM122" s="1">
        <v>30.750441176470598</v>
      </c>
      <c r="AN122" s="1">
        <v>22.620833333333302</v>
      </c>
      <c r="AO122" s="1">
        <v>27.8671111111111</v>
      </c>
      <c r="AP122" s="1">
        <v>20.943280000000001</v>
      </c>
      <c r="AQ122" s="1">
        <v>32.650750000000002</v>
      </c>
      <c r="AR122" s="1">
        <v>37.708366336633702</v>
      </c>
      <c r="AS122" s="48">
        <v>21.312368932038833</v>
      </c>
      <c r="AT122" s="48">
        <v>22.8813783783784</v>
      </c>
      <c r="AU122" s="48">
        <v>20.6361951219512</v>
      </c>
      <c r="AV122" s="48">
        <v>15.044729999999999</v>
      </c>
      <c r="AW122" s="48">
        <v>15.86801</v>
      </c>
      <c r="AX122" s="48">
        <v>19.978020000000001</v>
      </c>
      <c r="AY122" s="48">
        <v>16.254144</v>
      </c>
      <c r="AZ122" s="48"/>
      <c r="BA122" s="48"/>
      <c r="BB122" s="48"/>
      <c r="BC122" s="48"/>
      <c r="BD122" s="48"/>
      <c r="BF122" s="91">
        <f t="shared" ref="BF122:BQ131" si="136">IFERROR(AS122/AG122,"-")</f>
        <v>0.53888916101167961</v>
      </c>
      <c r="BG122" s="91">
        <f t="shared" si="136"/>
        <v>0.62518850734429421</v>
      </c>
      <c r="BH122" s="91">
        <f t="shared" si="136"/>
        <v>1.1936669213078539</v>
      </c>
      <c r="BI122" s="91">
        <f t="shared" si="136"/>
        <v>0.32984293538075671</v>
      </c>
      <c r="BJ122" s="91">
        <f t="shared" si="136"/>
        <v>0.35113435007380783</v>
      </c>
      <c r="BK122" s="91">
        <f t="shared" si="136"/>
        <v>0.5052091412556956</v>
      </c>
      <c r="BL122" s="91">
        <f t="shared" si="136"/>
        <v>0.52858246510093099</v>
      </c>
      <c r="BM122" s="91">
        <f t="shared" si="136"/>
        <v>0</v>
      </c>
      <c r="BN122" s="91">
        <f t="shared" si="136"/>
        <v>0</v>
      </c>
      <c r="BO122" s="91">
        <f t="shared" si="136"/>
        <v>0</v>
      </c>
      <c r="BP122" s="91">
        <f t="shared" si="136"/>
        <v>0</v>
      </c>
      <c r="BQ122" s="91">
        <f t="shared" si="136"/>
        <v>0</v>
      </c>
    </row>
    <row r="123" spans="1:69" x14ac:dyDescent="0.25">
      <c r="A123" s="44" t="s">
        <v>179</v>
      </c>
      <c r="B123" s="22" t="s">
        <v>44</v>
      </c>
      <c r="C123" s="71">
        <f t="shared" si="133"/>
        <v>14.444759858740438</v>
      </c>
      <c r="D123" s="71">
        <f t="shared" si="133"/>
        <v>14.457191499522489</v>
      </c>
      <c r="E123" s="71">
        <f t="shared" si="133"/>
        <v>13.793332263242378</v>
      </c>
      <c r="F123" s="70">
        <f t="shared" si="134"/>
        <v>0.95408103736455052</v>
      </c>
      <c r="H123" s="71">
        <f t="shared" ref="H123:S129" si="137">IFERROR(H50/H111,"-")</f>
        <v>13.602568181818183</v>
      </c>
      <c r="I123" s="71">
        <f t="shared" si="137"/>
        <v>16.294052489905788</v>
      </c>
      <c r="J123" s="71">
        <f t="shared" si="137"/>
        <v>13.673552884615386</v>
      </c>
      <c r="K123" s="71">
        <f t="shared" si="137"/>
        <v>13.536226792009437</v>
      </c>
      <c r="L123" s="71">
        <f t="shared" si="137"/>
        <v>14.669510791366905</v>
      </c>
      <c r="M123" s="71">
        <f t="shared" si="137"/>
        <v>14.988589644513199</v>
      </c>
      <c r="N123" s="71">
        <f t="shared" si="137"/>
        <v>13.157463519313357</v>
      </c>
      <c r="O123" s="71">
        <f t="shared" si="137"/>
        <v>13.673086428404659</v>
      </c>
      <c r="P123" s="71">
        <f t="shared" si="137"/>
        <v>13.899988225399504</v>
      </c>
      <c r="Q123" s="71">
        <f t="shared" si="137"/>
        <v>13.786370519939425</v>
      </c>
      <c r="R123" s="71">
        <f t="shared" si="137"/>
        <v>13.594348591549297</v>
      </c>
      <c r="S123" s="71" t="str">
        <f t="shared" si="137"/>
        <v>-</v>
      </c>
      <c r="U123" s="1">
        <v>14.291</v>
      </c>
      <c r="V123" s="1">
        <v>12.264639344262299</v>
      </c>
      <c r="W123" s="1">
        <v>13.7210196078431</v>
      </c>
      <c r="X123" s="1">
        <v>18.9903106060606</v>
      </c>
      <c r="Y123" s="1">
        <v>16.552014084507</v>
      </c>
      <c r="Z123" s="1">
        <v>13.411503759398499</v>
      </c>
      <c r="AA123" s="1">
        <v>12.2733878504673</v>
      </c>
      <c r="AB123" s="1">
        <v>12.617048</v>
      </c>
      <c r="AC123" s="1">
        <v>15.1882842105263</v>
      </c>
      <c r="AD123" s="1">
        <v>13.2831502890173</v>
      </c>
      <c r="AE123" s="1">
        <v>13.9989211136892</v>
      </c>
      <c r="AF123" s="1">
        <v>12.9061093117409</v>
      </c>
      <c r="AG123" s="1">
        <v>16.773777777777799</v>
      </c>
      <c r="AH123" s="1">
        <v>12.8626382978723</v>
      </c>
      <c r="AI123" s="1">
        <v>14.5143127035831</v>
      </c>
      <c r="AJ123" s="1">
        <v>22.127795744680899</v>
      </c>
      <c r="AK123" s="1">
        <v>14.617838815789501</v>
      </c>
      <c r="AL123" s="1">
        <v>12.9157350993378</v>
      </c>
      <c r="AM123" s="1">
        <v>12.430647519582299</v>
      </c>
      <c r="AN123" s="1">
        <v>12.8955613636364</v>
      </c>
      <c r="AO123" s="1">
        <v>13.7266717281273</v>
      </c>
      <c r="AP123" s="1">
        <v>13.1045788944724</v>
      </c>
      <c r="AQ123" s="1">
        <v>14.3001988742965</v>
      </c>
      <c r="AR123" s="1">
        <v>13.6267635135136</v>
      </c>
      <c r="AS123" s="48">
        <v>14.136574358974359</v>
      </c>
      <c r="AT123" s="48">
        <v>13.929567164179099</v>
      </c>
      <c r="AU123" s="48">
        <v>13.825523415977999</v>
      </c>
      <c r="AV123" s="48">
        <v>14.33109</v>
      </c>
      <c r="AW123" s="48">
        <v>14.003489999999999</v>
      </c>
      <c r="AX123" s="48">
        <v>13.4488</v>
      </c>
      <c r="AY123" s="48">
        <v>13.594348999999999</v>
      </c>
      <c r="AZ123" s="48"/>
      <c r="BA123" s="48"/>
      <c r="BB123" s="48"/>
      <c r="BC123" s="48"/>
      <c r="BD123" s="48"/>
      <c r="BF123" s="91">
        <f t="shared" si="136"/>
        <v>0.84277820692859939</v>
      </c>
      <c r="BG123" s="91">
        <f t="shared" si="136"/>
        <v>1.082947902413091</v>
      </c>
      <c r="BH123" s="91">
        <f t="shared" si="136"/>
        <v>0.95254413338944655</v>
      </c>
      <c r="BI123" s="91">
        <f t="shared" si="136"/>
        <v>0.64765104330127055</v>
      </c>
      <c r="BJ123" s="91">
        <f t="shared" si="136"/>
        <v>0.95797266452781582</v>
      </c>
      <c r="BK123" s="91">
        <f t="shared" si="136"/>
        <v>1.0412725173257487</v>
      </c>
      <c r="BL123" s="91">
        <f t="shared" si="136"/>
        <v>1.0936155158920315</v>
      </c>
      <c r="BM123" s="91">
        <f t="shared" si="136"/>
        <v>0</v>
      </c>
      <c r="BN123" s="91">
        <f t="shared" si="136"/>
        <v>0</v>
      </c>
      <c r="BO123" s="91">
        <f t="shared" si="136"/>
        <v>0</v>
      </c>
      <c r="BP123" s="91">
        <f t="shared" si="136"/>
        <v>0</v>
      </c>
      <c r="BQ123" s="91">
        <f t="shared" si="136"/>
        <v>0</v>
      </c>
    </row>
    <row r="124" spans="1:69" x14ac:dyDescent="0.25">
      <c r="A124" s="44" t="s">
        <v>180</v>
      </c>
      <c r="B124" s="22" t="s">
        <v>45</v>
      </c>
      <c r="C124" s="71">
        <f t="shared" si="133"/>
        <v>14.006704493526275</v>
      </c>
      <c r="D124" s="71">
        <f t="shared" si="133"/>
        <v>13.137911646586344</v>
      </c>
      <c r="E124" s="71">
        <f t="shared" si="133"/>
        <v>13.282238437821171</v>
      </c>
      <c r="F124" s="70">
        <f t="shared" si="134"/>
        <v>1.0109855200063191</v>
      </c>
      <c r="H124" s="71">
        <f t="shared" si="137"/>
        <v>13.515623318385652</v>
      </c>
      <c r="I124" s="71">
        <f t="shared" si="137"/>
        <v>14.126631840796021</v>
      </c>
      <c r="J124" s="71">
        <f t="shared" si="137"/>
        <v>13.769943127962083</v>
      </c>
      <c r="K124" s="71">
        <f t="shared" si="137"/>
        <v>14.059117130307497</v>
      </c>
      <c r="L124" s="71">
        <f t="shared" si="137"/>
        <v>12.628398843930629</v>
      </c>
      <c r="M124" s="71">
        <f t="shared" si="137"/>
        <v>13.387175942549371</v>
      </c>
      <c r="N124" s="71">
        <f t="shared" si="137"/>
        <v>12.903828602620109</v>
      </c>
      <c r="O124" s="71">
        <f t="shared" si="137"/>
        <v>13.806782322520009</v>
      </c>
      <c r="P124" s="71">
        <f t="shared" si="137"/>
        <v>13.003868600682594</v>
      </c>
      <c r="Q124" s="71">
        <f t="shared" si="137"/>
        <v>13.224833462432224</v>
      </c>
      <c r="R124" s="71">
        <f t="shared" si="137"/>
        <v>14.160219298245615</v>
      </c>
      <c r="S124" s="71" t="str">
        <f t="shared" si="137"/>
        <v>-</v>
      </c>
      <c r="U124" s="1">
        <v>13.4432388059701</v>
      </c>
      <c r="V124" s="1">
        <v>12.978</v>
      </c>
      <c r="W124" s="1">
        <v>14.086987499999999</v>
      </c>
      <c r="X124" s="1">
        <v>13.3713734939759</v>
      </c>
      <c r="Y124" s="1">
        <v>13.507051063829801</v>
      </c>
      <c r="Z124" s="1">
        <v>15.468089108910901</v>
      </c>
      <c r="AA124" s="1">
        <v>14.5624090909091</v>
      </c>
      <c r="AB124" s="1">
        <v>13.3408431372549</v>
      </c>
      <c r="AC124" s="1">
        <v>13.446340425531901</v>
      </c>
      <c r="AD124" s="1">
        <v>14.598518134715</v>
      </c>
      <c r="AE124" s="1">
        <v>12.3322954545455</v>
      </c>
      <c r="AF124" s="1">
        <v>14.4050279329609</v>
      </c>
      <c r="AG124" s="1">
        <v>12.6821780821918</v>
      </c>
      <c r="AH124" s="1">
        <v>12.4004426229508</v>
      </c>
      <c r="AI124" s="1">
        <v>12.884282051282099</v>
      </c>
      <c r="AJ124" s="1">
        <v>14.84295</v>
      </c>
      <c r="AK124" s="1">
        <v>11.007173076923101</v>
      </c>
      <c r="AL124" s="1">
        <v>14.1370199335548</v>
      </c>
      <c r="AM124" s="1">
        <v>12.947330827067701</v>
      </c>
      <c r="AN124" s="1">
        <v>11.4765247933884</v>
      </c>
      <c r="AO124" s="1">
        <v>13.722053921568699</v>
      </c>
      <c r="AP124" s="1">
        <v>14.185758812615999</v>
      </c>
      <c r="AQ124" s="1">
        <v>13.054851063829799</v>
      </c>
      <c r="AR124" s="1">
        <v>14.0679508700103</v>
      </c>
      <c r="AS124" s="48">
        <v>12.063328042328042</v>
      </c>
      <c r="AT124" s="48">
        <v>13.648775862069</v>
      </c>
      <c r="AU124" s="48">
        <v>13.3702491103203</v>
      </c>
      <c r="AV124" s="48">
        <v>13.084899999999999</v>
      </c>
      <c r="AW124" s="48">
        <v>13.04302</v>
      </c>
      <c r="AX124" s="48">
        <v>13.7235</v>
      </c>
      <c r="AY124" s="48">
        <v>14.160219</v>
      </c>
      <c r="AZ124" s="48"/>
      <c r="BA124" s="48"/>
      <c r="BB124" s="48"/>
      <c r="BC124" s="48"/>
      <c r="BD124" s="48"/>
      <c r="BF124" s="91">
        <f t="shared" si="136"/>
        <v>0.95120317378820418</v>
      </c>
      <c r="BG124" s="91">
        <f t="shared" si="136"/>
        <v>1.1006684420125277</v>
      </c>
      <c r="BH124" s="91">
        <f t="shared" si="136"/>
        <v>1.0377178221575678</v>
      </c>
      <c r="BI124" s="91">
        <f t="shared" si="136"/>
        <v>0.88155656389060122</v>
      </c>
      <c r="BJ124" s="91">
        <f t="shared" si="136"/>
        <v>1.1849563833374366</v>
      </c>
      <c r="BK124" s="91">
        <f t="shared" si="136"/>
        <v>0.97074914405593404</v>
      </c>
      <c r="BL124" s="91">
        <f t="shared" si="136"/>
        <v>1.0936786268252785</v>
      </c>
      <c r="BM124" s="91">
        <f t="shared" si="136"/>
        <v>0</v>
      </c>
      <c r="BN124" s="91">
        <f t="shared" si="136"/>
        <v>0</v>
      </c>
      <c r="BO124" s="91">
        <f t="shared" si="136"/>
        <v>0</v>
      </c>
      <c r="BP124" s="91">
        <f t="shared" si="136"/>
        <v>0</v>
      </c>
      <c r="BQ124" s="91">
        <f t="shared" si="136"/>
        <v>0</v>
      </c>
    </row>
    <row r="125" spans="1:69" x14ac:dyDescent="0.25">
      <c r="A125" s="44" t="s">
        <v>181</v>
      </c>
      <c r="B125" s="22" t="s">
        <v>46</v>
      </c>
      <c r="C125" s="71">
        <f t="shared" si="133"/>
        <v>13.624645776566757</v>
      </c>
      <c r="D125" s="71">
        <f t="shared" si="133"/>
        <v>14.091565425023878</v>
      </c>
      <c r="E125" s="71">
        <f t="shared" si="133"/>
        <v>13.532053556715192</v>
      </c>
      <c r="F125" s="70">
        <f t="shared" si="134"/>
        <v>0.96029455554206189</v>
      </c>
      <c r="H125" s="71">
        <f t="shared" si="137"/>
        <v>13.960954022988506</v>
      </c>
      <c r="I125" s="71">
        <f t="shared" si="137"/>
        <v>13.410909967845658</v>
      </c>
      <c r="J125" s="71">
        <f t="shared" si="137"/>
        <v>13.512179640718564</v>
      </c>
      <c r="K125" s="71">
        <f t="shared" si="137"/>
        <v>14.643863236289777</v>
      </c>
      <c r="L125" s="71">
        <f t="shared" si="137"/>
        <v>13.636790322580646</v>
      </c>
      <c r="M125" s="71">
        <f t="shared" si="137"/>
        <v>14.134403669724772</v>
      </c>
      <c r="N125" s="71">
        <f t="shared" si="137"/>
        <v>13.135563329928509</v>
      </c>
      <c r="O125" s="71">
        <f t="shared" si="137"/>
        <v>13.629307657859407</v>
      </c>
      <c r="P125" s="71">
        <f t="shared" si="137"/>
        <v>13.122375063613241</v>
      </c>
      <c r="Q125" s="71">
        <f t="shared" si="137"/>
        <v>13.57018124507486</v>
      </c>
      <c r="R125" s="71">
        <f t="shared" si="137"/>
        <v>15.391105651105653</v>
      </c>
      <c r="S125" s="71" t="str">
        <f t="shared" si="137"/>
        <v>-</v>
      </c>
      <c r="U125" s="1">
        <v>14.0415375</v>
      </c>
      <c r="V125" s="1">
        <v>13.9194923076923</v>
      </c>
      <c r="W125" s="1">
        <v>13.928612068965499</v>
      </c>
      <c r="X125" s="1">
        <v>13.356906666666699</v>
      </c>
      <c r="Y125" s="1">
        <v>12.3246202531646</v>
      </c>
      <c r="Z125" s="1">
        <v>13.9833121019108</v>
      </c>
      <c r="AA125" s="1">
        <v>13.4931358024691</v>
      </c>
      <c r="AB125" s="1">
        <v>12.7887234042553</v>
      </c>
      <c r="AC125" s="1">
        <v>13.8023428571429</v>
      </c>
      <c r="AD125" s="1">
        <v>14.3278531073446</v>
      </c>
      <c r="AE125" s="1">
        <v>13.9604533762058</v>
      </c>
      <c r="AF125" s="1">
        <v>15.7156167664671</v>
      </c>
      <c r="AG125" s="1">
        <v>11.609454545454501</v>
      </c>
      <c r="AH125" s="1">
        <v>12.460513333333299</v>
      </c>
      <c r="AI125" s="1">
        <v>15.9324712643678</v>
      </c>
      <c r="AJ125" s="1">
        <v>16.215705128205101</v>
      </c>
      <c r="AK125" s="1">
        <v>13.5933255813953</v>
      </c>
      <c r="AL125" s="1">
        <v>13.730288209607</v>
      </c>
      <c r="AM125" s="1">
        <v>15.101141242937899</v>
      </c>
      <c r="AN125" s="1">
        <v>11.5962153846154</v>
      </c>
      <c r="AO125" s="1">
        <v>13.4550199161426</v>
      </c>
      <c r="AP125" s="1">
        <v>13.6999067164179</v>
      </c>
      <c r="AQ125" s="1">
        <v>13.496574829931999</v>
      </c>
      <c r="AR125" s="1">
        <v>13.665561767358</v>
      </c>
      <c r="AS125" s="48">
        <v>13.190883089770354</v>
      </c>
      <c r="AT125" s="48">
        <v>13.008937649880099</v>
      </c>
      <c r="AU125" s="48">
        <v>13.217147239263801</v>
      </c>
      <c r="AV125" s="48">
        <v>13.533950000000001</v>
      </c>
      <c r="AW125" s="48">
        <v>13.642300000000001</v>
      </c>
      <c r="AX125" s="48">
        <v>13.526579999999999</v>
      </c>
      <c r="AY125" s="48">
        <v>15.391106000000001</v>
      </c>
      <c r="AZ125" s="48"/>
      <c r="BA125" s="48"/>
      <c r="BB125" s="48"/>
      <c r="BC125" s="48"/>
      <c r="BD125" s="48"/>
      <c r="BF125" s="91">
        <f t="shared" si="136"/>
        <v>1.1362190220155552</v>
      </c>
      <c r="BG125" s="91">
        <f t="shared" si="136"/>
        <v>1.044012979391443</v>
      </c>
      <c r="BH125" s="91">
        <f t="shared" si="136"/>
        <v>0.82957295324444169</v>
      </c>
      <c r="BI125" s="91">
        <f t="shared" si="136"/>
        <v>0.83461988812681742</v>
      </c>
      <c r="BJ125" s="91">
        <f t="shared" si="136"/>
        <v>1.0036028283374401</v>
      </c>
      <c r="BK125" s="91">
        <f t="shared" si="136"/>
        <v>0.98516358822938122</v>
      </c>
      <c r="BL125" s="91">
        <f t="shared" si="136"/>
        <v>1.0192015128126628</v>
      </c>
      <c r="BM125" s="91">
        <f t="shared" si="136"/>
        <v>0</v>
      </c>
      <c r="BN125" s="91">
        <f t="shared" si="136"/>
        <v>0</v>
      </c>
      <c r="BO125" s="91">
        <f t="shared" si="136"/>
        <v>0</v>
      </c>
      <c r="BP125" s="91">
        <f t="shared" si="136"/>
        <v>0</v>
      </c>
      <c r="BQ125" s="91">
        <f t="shared" si="136"/>
        <v>0</v>
      </c>
    </row>
    <row r="126" spans="1:69" x14ac:dyDescent="0.25">
      <c r="A126" s="44" t="s">
        <v>182</v>
      </c>
      <c r="B126" s="22" t="s">
        <v>47</v>
      </c>
      <c r="C126" s="71">
        <f t="shared" si="133"/>
        <v>15.683949810606061</v>
      </c>
      <c r="D126" s="71">
        <f t="shared" si="133"/>
        <v>13.155845777233782</v>
      </c>
      <c r="E126" s="71">
        <f t="shared" si="133"/>
        <v>14.02627655055225</v>
      </c>
      <c r="F126" s="70">
        <f t="shared" si="134"/>
        <v>1.0661630417426107</v>
      </c>
      <c r="H126" s="71">
        <f t="shared" si="137"/>
        <v>13.195689189189189</v>
      </c>
      <c r="I126" s="71">
        <f t="shared" si="137"/>
        <v>16.360434999999999</v>
      </c>
      <c r="J126" s="71">
        <f t="shared" si="137"/>
        <v>15.268603146853145</v>
      </c>
      <c r="K126" s="71">
        <f t="shared" si="137"/>
        <v>14.958529971455757</v>
      </c>
      <c r="L126" s="71">
        <f t="shared" si="137"/>
        <v>12.966002232142857</v>
      </c>
      <c r="M126" s="71">
        <f t="shared" si="137"/>
        <v>12.856341137123746</v>
      </c>
      <c r="N126" s="71">
        <f t="shared" si="137"/>
        <v>14.683704225352111</v>
      </c>
      <c r="O126" s="71">
        <f t="shared" si="137"/>
        <v>15.573040455120125</v>
      </c>
      <c r="P126" s="71">
        <f t="shared" si="137"/>
        <v>13.463870629370629</v>
      </c>
      <c r="Q126" s="71">
        <f t="shared" si="137"/>
        <v>15.056540697674418</v>
      </c>
      <c r="R126" s="71">
        <f t="shared" si="137"/>
        <v>14.430593220338983</v>
      </c>
      <c r="S126" s="71" t="str">
        <f t="shared" si="137"/>
        <v>-</v>
      </c>
      <c r="U126" s="1">
        <v>14.326594594594599</v>
      </c>
      <c r="V126" s="1">
        <v>13.2779117647059</v>
      </c>
      <c r="W126" s="1">
        <v>12.615961038961</v>
      </c>
      <c r="X126" s="1">
        <v>23.001364077669901</v>
      </c>
      <c r="Y126" s="1">
        <v>12.360366071428601</v>
      </c>
      <c r="Z126" s="1">
        <v>13.5838705882353</v>
      </c>
      <c r="AA126" s="1">
        <v>17.750412499999999</v>
      </c>
      <c r="AB126" s="1">
        <v>13.8632903225806</v>
      </c>
      <c r="AC126" s="1">
        <v>14.494885416666699</v>
      </c>
      <c r="AD126" s="1">
        <v>13.4299014084507</v>
      </c>
      <c r="AE126" s="1">
        <v>14.5898203883495</v>
      </c>
      <c r="AF126" s="1">
        <v>16.079436619718301</v>
      </c>
      <c r="AG126" s="1">
        <v>13.1766633663366</v>
      </c>
      <c r="AH126" s="1">
        <v>12.2363571428571</v>
      </c>
      <c r="AI126" s="1">
        <v>13.167722891566299</v>
      </c>
      <c r="AJ126" s="1">
        <v>11.816342857142899</v>
      </c>
      <c r="AK126" s="1">
        <v>13.432971428571401</v>
      </c>
      <c r="AL126" s="1">
        <v>13.4030112359551</v>
      </c>
      <c r="AM126" s="1">
        <v>15.6501571428571</v>
      </c>
      <c r="AN126" s="1">
        <v>14.438734693877599</v>
      </c>
      <c r="AO126" s="1">
        <v>14.3956204620462</v>
      </c>
      <c r="AP126" s="1">
        <v>16.863966101694899</v>
      </c>
      <c r="AQ126" s="1">
        <v>13.090885</v>
      </c>
      <c r="AR126" s="1">
        <v>16.220231884057998</v>
      </c>
      <c r="AS126" s="48">
        <v>13.818108433734938</v>
      </c>
      <c r="AT126" s="48">
        <v>12.7752647058824</v>
      </c>
      <c r="AU126" s="48">
        <v>13.8036879432624</v>
      </c>
      <c r="AV126" s="48">
        <v>14.128</v>
      </c>
      <c r="AW126" s="48">
        <v>16.579000000000001</v>
      </c>
      <c r="AX126" s="48">
        <v>14.878690000000001</v>
      </c>
      <c r="AY126" s="48">
        <v>14.430593</v>
      </c>
      <c r="AZ126" s="48"/>
      <c r="BA126" s="48"/>
      <c r="BB126" s="48"/>
      <c r="BC126" s="48"/>
      <c r="BD126" s="48"/>
      <c r="BF126" s="91">
        <f t="shared" si="136"/>
        <v>1.0486803866475853</v>
      </c>
      <c r="BG126" s="91">
        <f t="shared" si="136"/>
        <v>1.0440415032622583</v>
      </c>
      <c r="BH126" s="91">
        <f t="shared" si="136"/>
        <v>1.0482972687785999</v>
      </c>
      <c r="BI126" s="91">
        <f t="shared" si="136"/>
        <v>1.1956321994719135</v>
      </c>
      <c r="BJ126" s="91">
        <f t="shared" si="136"/>
        <v>1.234201984881552</v>
      </c>
      <c r="BK126" s="91">
        <f t="shared" si="136"/>
        <v>1.1101005392046694</v>
      </c>
      <c r="BL126" s="91">
        <f t="shared" si="136"/>
        <v>0.92207336119856642</v>
      </c>
      <c r="BM126" s="91">
        <f t="shared" si="136"/>
        <v>0</v>
      </c>
      <c r="BN126" s="91">
        <f t="shared" si="136"/>
        <v>0</v>
      </c>
      <c r="BO126" s="91">
        <f t="shared" si="136"/>
        <v>0</v>
      </c>
      <c r="BP126" s="91">
        <f t="shared" si="136"/>
        <v>0</v>
      </c>
      <c r="BQ126" s="91">
        <f t="shared" si="136"/>
        <v>0</v>
      </c>
    </row>
    <row r="127" spans="1:69" x14ac:dyDescent="0.25">
      <c r="A127" s="44" t="s">
        <v>183</v>
      </c>
      <c r="B127" s="22" t="s">
        <v>48</v>
      </c>
      <c r="C127" s="71">
        <f t="shared" si="133"/>
        <v>17.93060990338164</v>
      </c>
      <c r="D127" s="71">
        <f t="shared" si="133"/>
        <v>15.860828663793102</v>
      </c>
      <c r="E127" s="71">
        <f t="shared" si="133"/>
        <v>13.971046012269937</v>
      </c>
      <c r="F127" s="70">
        <f t="shared" si="134"/>
        <v>0.8808522119757124</v>
      </c>
      <c r="H127" s="71">
        <f t="shared" si="137"/>
        <v>17.128176923076921</v>
      </c>
      <c r="I127" s="71">
        <f t="shared" si="137"/>
        <v>18.324444711538462</v>
      </c>
      <c r="J127" s="71">
        <f t="shared" si="137"/>
        <v>15.225513157894737</v>
      </c>
      <c r="K127" s="71">
        <f t="shared" si="137"/>
        <v>16.089150984682714</v>
      </c>
      <c r="L127" s="71">
        <f t="shared" si="137"/>
        <v>15.291980891719744</v>
      </c>
      <c r="M127" s="71">
        <f t="shared" si="137"/>
        <v>15.331536821705427</v>
      </c>
      <c r="N127" s="71">
        <f t="shared" si="137"/>
        <v>17.097549488054607</v>
      </c>
      <c r="O127" s="71">
        <f t="shared" si="137"/>
        <v>21.665102620087357</v>
      </c>
      <c r="P127" s="71">
        <f t="shared" si="137"/>
        <v>13.664475675675675</v>
      </c>
      <c r="Q127" s="71">
        <f t="shared" si="137"/>
        <v>14.182913256955811</v>
      </c>
      <c r="R127" s="71">
        <f t="shared" si="137"/>
        <v>14.265942028985508</v>
      </c>
      <c r="S127" s="71" t="str">
        <f t="shared" si="137"/>
        <v>-</v>
      </c>
      <c r="U127" s="1">
        <v>17.4502121212121</v>
      </c>
      <c r="V127" s="1">
        <v>21.493322580645199</v>
      </c>
      <c r="W127" s="1">
        <v>14.916863636363599</v>
      </c>
      <c r="X127" s="1">
        <v>25.259331168831199</v>
      </c>
      <c r="Y127" s="1">
        <v>13.7831428571429</v>
      </c>
      <c r="Z127" s="1">
        <v>14.7819016393443</v>
      </c>
      <c r="AA127" s="1">
        <v>18.2253289473684</v>
      </c>
      <c r="AB127" s="1">
        <v>14.6623448275862</v>
      </c>
      <c r="AC127" s="1">
        <v>13.7457992424242</v>
      </c>
      <c r="AD127" s="1">
        <v>15.212297297297299</v>
      </c>
      <c r="AE127" s="1">
        <v>15.1200056497175</v>
      </c>
      <c r="AF127" s="1">
        <v>17.680094674556202</v>
      </c>
      <c r="AG127" s="1">
        <v>12.8526785714286</v>
      </c>
      <c r="AH127" s="1">
        <v>15.0465903614458</v>
      </c>
      <c r="AI127" s="1">
        <v>16.188942857142901</v>
      </c>
      <c r="AJ127" s="1">
        <v>16.416063636363599</v>
      </c>
      <c r="AK127" s="1">
        <v>16.652473684210499</v>
      </c>
      <c r="AL127" s="1">
        <v>13.8626936170213</v>
      </c>
      <c r="AM127" s="1">
        <v>20.470346938775499</v>
      </c>
      <c r="AN127" s="1">
        <v>16.6449866666667</v>
      </c>
      <c r="AO127" s="1">
        <v>14.62595</v>
      </c>
      <c r="AP127" s="1">
        <v>15.4765</v>
      </c>
      <c r="AQ127" s="1">
        <v>19.315999999999999</v>
      </c>
      <c r="AR127" s="1">
        <v>24.1601123188406</v>
      </c>
      <c r="AS127" s="48">
        <v>12.350317073170732</v>
      </c>
      <c r="AT127" s="48">
        <v>13.227147727272699</v>
      </c>
      <c r="AU127" s="48">
        <v>14.2864646464646</v>
      </c>
      <c r="AV127" s="48">
        <v>14.338710000000001</v>
      </c>
      <c r="AW127" s="48">
        <v>14.64227</v>
      </c>
      <c r="AX127" s="48">
        <v>13.331630000000001</v>
      </c>
      <c r="AY127" s="48">
        <v>14.265942000000001</v>
      </c>
      <c r="AZ127" s="48"/>
      <c r="BA127" s="48"/>
      <c r="BB127" s="48"/>
      <c r="BC127" s="48"/>
      <c r="BD127" s="48"/>
      <c r="BF127" s="91">
        <f t="shared" si="136"/>
        <v>0.96091386745058627</v>
      </c>
      <c r="BG127" s="91">
        <f t="shared" si="136"/>
        <v>0.87907940666510753</v>
      </c>
      <c r="BH127" s="91">
        <f t="shared" si="136"/>
        <v>0.88248286330574766</v>
      </c>
      <c r="BI127" s="91">
        <f t="shared" si="136"/>
        <v>0.87345604388606257</v>
      </c>
      <c r="BJ127" s="91">
        <f t="shared" si="136"/>
        <v>0.87928498057819915</v>
      </c>
      <c r="BK127" s="91">
        <f t="shared" si="136"/>
        <v>0.96169116683288491</v>
      </c>
      <c r="BL127" s="91">
        <f t="shared" si="136"/>
        <v>0.69690768029813199</v>
      </c>
      <c r="BM127" s="91">
        <f t="shared" si="136"/>
        <v>0</v>
      </c>
      <c r="BN127" s="91">
        <f t="shared" si="136"/>
        <v>0</v>
      </c>
      <c r="BO127" s="91">
        <f t="shared" si="136"/>
        <v>0</v>
      </c>
      <c r="BP127" s="91">
        <f t="shared" si="136"/>
        <v>0</v>
      </c>
      <c r="BQ127" s="91">
        <f t="shared" si="136"/>
        <v>0</v>
      </c>
    </row>
    <row r="128" spans="1:69" x14ac:dyDescent="0.25">
      <c r="A128" s="44" t="s">
        <v>184</v>
      </c>
      <c r="B128" s="22" t="s">
        <v>49</v>
      </c>
      <c r="C128" s="71">
        <f t="shared" si="133"/>
        <v>15.131651515151514</v>
      </c>
      <c r="D128" s="71">
        <f t="shared" si="133"/>
        <v>16.663853391684903</v>
      </c>
      <c r="E128" s="71">
        <f t="shared" si="133"/>
        <v>18.427038461538462</v>
      </c>
      <c r="F128" s="70">
        <f t="shared" si="134"/>
        <v>1.1058089643739528</v>
      </c>
      <c r="H128" s="71">
        <f t="shared" si="137"/>
        <v>19.205923076923078</v>
      </c>
      <c r="I128" s="71">
        <f t="shared" si="137"/>
        <v>10.791878787878789</v>
      </c>
      <c r="J128" s="71">
        <f t="shared" si="137"/>
        <v>22.650363636363636</v>
      </c>
      <c r="K128" s="71">
        <f t="shared" si="137"/>
        <v>19.921033613445378</v>
      </c>
      <c r="L128" s="71">
        <f t="shared" si="137"/>
        <v>19.905807017543861</v>
      </c>
      <c r="M128" s="71">
        <f t="shared" si="137"/>
        <v>14.88569298245614</v>
      </c>
      <c r="N128" s="71">
        <f t="shared" si="137"/>
        <v>17.019335999999999</v>
      </c>
      <c r="O128" s="71">
        <f t="shared" si="137"/>
        <v>18.863917981072586</v>
      </c>
      <c r="P128" s="71">
        <f t="shared" si="137"/>
        <v>18.390471349353053</v>
      </c>
      <c r="Q128" s="71">
        <f t="shared" si="137"/>
        <v>17.619258241758242</v>
      </c>
      <c r="R128" s="71">
        <f t="shared" si="137"/>
        <v>22.20248447204969</v>
      </c>
      <c r="S128" s="71" t="str">
        <f t="shared" si="137"/>
        <v>-</v>
      </c>
      <c r="U128" s="1">
        <v>18.035</v>
      </c>
      <c r="V128" s="1">
        <v>16.1531428571429</v>
      </c>
      <c r="W128" s="1">
        <v>25.133749999999999</v>
      </c>
      <c r="X128" s="1">
        <v>15.7466666666667</v>
      </c>
      <c r="Y128" s="1">
        <v>-2.3321333333333301</v>
      </c>
      <c r="Z128" s="1">
        <v>22.9249333333333</v>
      </c>
      <c r="AA128" s="1">
        <v>19.643999999999998</v>
      </c>
      <c r="AB128" s="1">
        <v>20.519526315789498</v>
      </c>
      <c r="AC128" s="1">
        <v>24.327249999999999</v>
      </c>
      <c r="AD128" s="1">
        <v>19.1090444444444</v>
      </c>
      <c r="AE128" s="1">
        <v>17.1603064516129</v>
      </c>
      <c r="AF128" s="1">
        <v>23.862016393442602</v>
      </c>
      <c r="AG128" s="1">
        <v>16.526125</v>
      </c>
      <c r="AH128" s="1">
        <v>26.7690625</v>
      </c>
      <c r="AI128" s="1">
        <v>19.275043956044001</v>
      </c>
      <c r="AJ128" s="1">
        <v>9.7587441860465098</v>
      </c>
      <c r="AK128" s="1">
        <v>17.981029411764698</v>
      </c>
      <c r="AL128" s="1">
        <v>14.970957264957301</v>
      </c>
      <c r="AM128" s="1">
        <v>14.0956896551724</v>
      </c>
      <c r="AN128" s="1">
        <v>20.1928378378378</v>
      </c>
      <c r="AO128" s="1">
        <v>15.7462543554007</v>
      </c>
      <c r="AP128" s="1">
        <v>21.3565503355705</v>
      </c>
      <c r="AQ128" s="1">
        <v>13.8158761061947</v>
      </c>
      <c r="AR128" s="1">
        <v>20.3987543581617</v>
      </c>
      <c r="AS128" s="48">
        <v>18.74718881118881</v>
      </c>
      <c r="AT128" s="48">
        <v>17.770990430622</v>
      </c>
      <c r="AU128" s="48">
        <v>18.805608465608501</v>
      </c>
      <c r="AV128" s="48">
        <v>16.3995</v>
      </c>
      <c r="AW128" s="48">
        <v>17.95748</v>
      </c>
      <c r="AX128" s="48">
        <v>18.829080000000001</v>
      </c>
      <c r="AY128" s="48">
        <v>22.202483999999998</v>
      </c>
      <c r="AZ128" s="48"/>
      <c r="BA128" s="48"/>
      <c r="BB128" s="48"/>
      <c r="BC128" s="48"/>
      <c r="BD128" s="48"/>
      <c r="BF128" s="91">
        <f t="shared" si="136"/>
        <v>1.1343971324910593</v>
      </c>
      <c r="BG128" s="91">
        <f t="shared" si="136"/>
        <v>0.66386301091500677</v>
      </c>
      <c r="BH128" s="91">
        <f t="shared" si="136"/>
        <v>0.97564542568587498</v>
      </c>
      <c r="BI128" s="91">
        <f t="shared" si="136"/>
        <v>1.6804928674581654</v>
      </c>
      <c r="BJ128" s="91">
        <f t="shared" si="136"/>
        <v>0.99869031904539962</v>
      </c>
      <c r="BK128" s="91">
        <f t="shared" si="136"/>
        <v>1.257707150368631</v>
      </c>
      <c r="BL128" s="91">
        <f t="shared" si="136"/>
        <v>1.5751257684545301</v>
      </c>
      <c r="BM128" s="91">
        <f t="shared" si="136"/>
        <v>0</v>
      </c>
      <c r="BN128" s="91">
        <f t="shared" si="136"/>
        <v>0</v>
      </c>
      <c r="BO128" s="91">
        <f t="shared" si="136"/>
        <v>0</v>
      </c>
      <c r="BP128" s="91">
        <f t="shared" si="136"/>
        <v>0</v>
      </c>
      <c r="BQ128" s="91">
        <f t="shared" si="136"/>
        <v>0</v>
      </c>
    </row>
    <row r="129" spans="1:69" x14ac:dyDescent="0.25">
      <c r="A129" s="44" t="s">
        <v>185</v>
      </c>
      <c r="B129" s="22" t="s">
        <v>50</v>
      </c>
      <c r="C129" s="71" t="str">
        <f t="shared" si="133"/>
        <v>-</v>
      </c>
      <c r="D129" s="71" t="str">
        <f t="shared" si="133"/>
        <v>-</v>
      </c>
      <c r="E129" s="71">
        <f t="shared" si="133"/>
        <v>13.910750547045952</v>
      </c>
      <c r="F129" s="70" t="str">
        <f t="shared" si="134"/>
        <v/>
      </c>
      <c r="H129" s="71" t="str">
        <f t="shared" si="137"/>
        <v>-</v>
      </c>
      <c r="I129" s="71" t="str">
        <f t="shared" si="137"/>
        <v>-</v>
      </c>
      <c r="J129" s="71" t="str">
        <f t="shared" si="137"/>
        <v>-</v>
      </c>
      <c r="K129" s="71" t="str">
        <f t="shared" si="137"/>
        <v>-</v>
      </c>
      <c r="L129" s="71" t="str">
        <f t="shared" si="137"/>
        <v>-</v>
      </c>
      <c r="M129" s="71" t="str">
        <f t="shared" si="137"/>
        <v>-</v>
      </c>
      <c r="N129" s="71" t="str">
        <f t="shared" si="137"/>
        <v>-</v>
      </c>
      <c r="O129" s="71" t="str">
        <f t="shared" si="137"/>
        <v>-</v>
      </c>
      <c r="P129" s="71">
        <f t="shared" si="137"/>
        <v>12.934917241379312</v>
      </c>
      <c r="Q129" s="71">
        <f t="shared" si="137"/>
        <v>14.179163498098859</v>
      </c>
      <c r="R129" s="71">
        <f t="shared" si="137"/>
        <v>15.357755102040816</v>
      </c>
      <c r="S129" s="71" t="str">
        <f t="shared" si="137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>
        <v>13.266456790123501</v>
      </c>
      <c r="AU129" s="48">
        <v>12.5153125</v>
      </c>
      <c r="AV129" s="48">
        <v>13.708740000000001</v>
      </c>
      <c r="AW129" s="48">
        <v>15.695259999999999</v>
      </c>
      <c r="AX129" s="48">
        <v>13.93191</v>
      </c>
      <c r="AY129" s="48">
        <v>15.357754999999999</v>
      </c>
      <c r="AZ129" s="48"/>
      <c r="BA129" s="48"/>
      <c r="BB129" s="48"/>
      <c r="BC129" s="48"/>
      <c r="BD129" s="48"/>
      <c r="BF129" s="91" t="str">
        <f t="shared" si="136"/>
        <v>-</v>
      </c>
      <c r="BG129" s="91" t="str">
        <f t="shared" si="136"/>
        <v>-</v>
      </c>
      <c r="BH129" s="91" t="str">
        <f t="shared" si="136"/>
        <v>-</v>
      </c>
      <c r="BI129" s="91" t="str">
        <f t="shared" si="136"/>
        <v>-</v>
      </c>
      <c r="BJ129" s="91" t="str">
        <f t="shared" si="136"/>
        <v>-</v>
      </c>
      <c r="BK129" s="91" t="str">
        <f t="shared" si="136"/>
        <v>-</v>
      </c>
      <c r="BL129" s="91" t="str">
        <f t="shared" si="136"/>
        <v>-</v>
      </c>
      <c r="BM129" s="91" t="str">
        <f t="shared" si="136"/>
        <v>-</v>
      </c>
      <c r="BN129" s="91" t="str">
        <f t="shared" si="136"/>
        <v>-</v>
      </c>
      <c r="BO129" s="91" t="str">
        <f t="shared" si="136"/>
        <v>-</v>
      </c>
      <c r="BP129" s="91" t="str">
        <f t="shared" si="136"/>
        <v>-</v>
      </c>
      <c r="BQ129" s="91" t="str">
        <f t="shared" si="136"/>
        <v>-</v>
      </c>
    </row>
    <row r="130" spans="1:69" x14ac:dyDescent="0.25">
      <c r="A130" s="44"/>
      <c r="B130" s="3" t="s">
        <v>153</v>
      </c>
      <c r="C130" s="71">
        <f t="shared" si="133"/>
        <v>16.197248468941382</v>
      </c>
      <c r="D130" s="71">
        <f t="shared" si="133"/>
        <v>14.961283810690777</v>
      </c>
      <c r="E130" s="71">
        <f t="shared" si="133"/>
        <v>14.422083496594833</v>
      </c>
      <c r="F130" s="70">
        <f t="shared" si="134"/>
        <v>0.96396029104730629</v>
      </c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"/>
      <c r="U130" s="77">
        <f>IFERROR(U57/U118,"-")</f>
        <v>15.170114035087719</v>
      </c>
      <c r="V130" s="77">
        <f t="shared" ref="V130:BD130" si="138">IFERROR(V57/V118,"-")</f>
        <v>14.523329787234045</v>
      </c>
      <c r="W130" s="77">
        <f t="shared" si="138"/>
        <v>16.740621399176955</v>
      </c>
      <c r="X130" s="77">
        <f t="shared" si="138"/>
        <v>19.961979674796748</v>
      </c>
      <c r="Y130" s="77">
        <f t="shared" si="138"/>
        <v>13.928090558766858</v>
      </c>
      <c r="Z130" s="77">
        <f t="shared" si="138"/>
        <v>14.625157439446367</v>
      </c>
      <c r="AA130" s="77">
        <f t="shared" si="138"/>
        <v>17.284042465753423</v>
      </c>
      <c r="AB130" s="77">
        <f t="shared" si="138"/>
        <v>13.970966873706006</v>
      </c>
      <c r="AC130" s="77">
        <f t="shared" si="138"/>
        <v>15.297058770343583</v>
      </c>
      <c r="AD130" s="77">
        <f t="shared" si="138"/>
        <v>14.594621787025705</v>
      </c>
      <c r="AE130" s="77">
        <f t="shared" si="138"/>
        <v>14.723215331010474</v>
      </c>
      <c r="AF130" s="77">
        <f t="shared" si="138"/>
        <v>16.834790062981121</v>
      </c>
      <c r="AG130" s="77">
        <f t="shared" si="138"/>
        <v>14.478123931623928</v>
      </c>
      <c r="AH130" s="77">
        <f t="shared" si="138"/>
        <v>14.438670807453416</v>
      </c>
      <c r="AI130" s="77">
        <f t="shared" si="138"/>
        <v>15.159557924003707</v>
      </c>
      <c r="AJ130" s="77">
        <f t="shared" si="138"/>
        <v>18.039591954023006</v>
      </c>
      <c r="AK130" s="77">
        <f t="shared" si="138"/>
        <v>15.130410658307209</v>
      </c>
      <c r="AL130" s="77">
        <f t="shared" si="138"/>
        <v>14.032704545454584</v>
      </c>
      <c r="AM130" s="77">
        <f t="shared" si="138"/>
        <v>14.587937384898721</v>
      </c>
      <c r="AN130" s="77">
        <f t="shared" si="138"/>
        <v>13.477317183951573</v>
      </c>
      <c r="AO130" s="77">
        <f t="shared" si="138"/>
        <v>14.189415354330745</v>
      </c>
      <c r="AP130" s="77">
        <f t="shared" si="138"/>
        <v>14.963684319119682</v>
      </c>
      <c r="AQ130" s="77">
        <f t="shared" si="138"/>
        <v>14.299060513447465</v>
      </c>
      <c r="AR130" s="77">
        <f t="shared" si="138"/>
        <v>15.985946400747963</v>
      </c>
      <c r="AS130" s="77">
        <f t="shared" si="138"/>
        <v>14.10147587719298</v>
      </c>
      <c r="AT130" s="77">
        <f t="shared" si="138"/>
        <v>14.28943126888219</v>
      </c>
      <c r="AU130" s="77">
        <f t="shared" si="138"/>
        <v>14.270231413096999</v>
      </c>
      <c r="AV130" s="77">
        <f t="shared" si="138"/>
        <v>14.314050116550117</v>
      </c>
      <c r="AW130" s="77">
        <f t="shared" si="138"/>
        <v>14.665612813370473</v>
      </c>
      <c r="AX130" s="77">
        <f t="shared" si="138"/>
        <v>14.420259179265658</v>
      </c>
      <c r="AY130" s="77">
        <f t="shared" si="138"/>
        <v>14.847147790055248</v>
      </c>
      <c r="AZ130" s="77" t="str">
        <f t="shared" si="138"/>
        <v>-</v>
      </c>
      <c r="BA130" s="77" t="str">
        <f t="shared" si="138"/>
        <v>-</v>
      </c>
      <c r="BB130" s="77" t="str">
        <f t="shared" si="138"/>
        <v>-</v>
      </c>
      <c r="BC130" s="77" t="str">
        <f t="shared" si="138"/>
        <v>-</v>
      </c>
      <c r="BD130" s="77" t="str">
        <f t="shared" si="138"/>
        <v>-</v>
      </c>
      <c r="BF130" s="91">
        <f t="shared" si="136"/>
        <v>0.9739850234595484</v>
      </c>
      <c r="BG130" s="91">
        <f t="shared" si="136"/>
        <v>0.98966390046830444</v>
      </c>
      <c r="BH130" s="91">
        <f t="shared" si="136"/>
        <v>0.94133559069697248</v>
      </c>
      <c r="BI130" s="91">
        <f t="shared" si="136"/>
        <v>0.79347970580664617</v>
      </c>
      <c r="BJ130" s="91">
        <f t="shared" si="136"/>
        <v>0.96928055322268836</v>
      </c>
      <c r="BK130" s="91">
        <f t="shared" si="136"/>
        <v>1.027617957219559</v>
      </c>
      <c r="BL130" s="91">
        <f t="shared" si="136"/>
        <v>1.0177688180527056</v>
      </c>
      <c r="BM130" s="91" t="str">
        <f t="shared" si="136"/>
        <v>-</v>
      </c>
      <c r="BN130" s="91" t="str">
        <f t="shared" si="136"/>
        <v>-</v>
      </c>
      <c r="BO130" s="91" t="str">
        <f t="shared" si="136"/>
        <v>-</v>
      </c>
      <c r="BP130" s="91" t="str">
        <f t="shared" si="136"/>
        <v>-</v>
      </c>
      <c r="BQ130" s="91" t="str">
        <f t="shared" si="136"/>
        <v>-</v>
      </c>
    </row>
    <row r="131" spans="1:69" x14ac:dyDescent="0.25">
      <c r="A131" s="45" t="s">
        <v>209</v>
      </c>
      <c r="B131" s="3" t="s">
        <v>61</v>
      </c>
      <c r="C131" s="71">
        <f>IFERROR(C58/C119,"-")</f>
        <v>16.197248468941382</v>
      </c>
      <c r="D131" s="71">
        <f t="shared" si="133"/>
        <v>14.961283810690777</v>
      </c>
      <c r="E131" s="71">
        <f t="shared" si="133"/>
        <v>14.401174481030781</v>
      </c>
      <c r="F131" s="70">
        <f>IFERROR(E131/D131,"")</f>
        <v>0.96256274951085663</v>
      </c>
      <c r="H131" s="71">
        <f t="shared" ref="H131:S131" si="139">IFERROR(H58/H119,"-")</f>
        <v>15.693423423423424</v>
      </c>
      <c r="I131" s="71">
        <f t="shared" si="139"/>
        <v>16.049914411579611</v>
      </c>
      <c r="J131" s="71">
        <f t="shared" si="139"/>
        <v>15.646345407503235</v>
      </c>
      <c r="K131" s="71">
        <f t="shared" si="139"/>
        <v>15.514407769627818</v>
      </c>
      <c r="L131" s="71">
        <f t="shared" si="139"/>
        <v>14.830937438423645</v>
      </c>
      <c r="M131" s="71">
        <f t="shared" si="139"/>
        <v>15.157608848520391</v>
      </c>
      <c r="N131" s="71">
        <f t="shared" si="139"/>
        <v>14.075000675827912</v>
      </c>
      <c r="O131" s="71">
        <f t="shared" si="139"/>
        <v>15.311852992538546</v>
      </c>
      <c r="P131" s="71">
        <f t="shared" si="139"/>
        <v>14.197224841341795</v>
      </c>
      <c r="Q131" s="71">
        <f t="shared" si="139"/>
        <v>14.440510727169166</v>
      </c>
      <c r="R131" s="71">
        <f t="shared" si="139"/>
        <v>14.863861055444222</v>
      </c>
      <c r="S131" s="71" t="str">
        <f t="shared" si="139"/>
        <v>-</v>
      </c>
      <c r="T131" s="5"/>
      <c r="U131" s="10">
        <v>15.1701140350877</v>
      </c>
      <c r="V131" s="10">
        <v>14.523329787233999</v>
      </c>
      <c r="W131" s="10">
        <v>16.740621399177002</v>
      </c>
      <c r="X131" s="10">
        <v>19.961979674796702</v>
      </c>
      <c r="Y131" s="10">
        <v>13.9280905587669</v>
      </c>
      <c r="Z131" s="10">
        <v>14.625157439446401</v>
      </c>
      <c r="AA131" s="10">
        <v>17.284042465753402</v>
      </c>
      <c r="AB131" s="10">
        <v>13.970966873706001</v>
      </c>
      <c r="AC131" s="10">
        <v>15.2970587703436</v>
      </c>
      <c r="AD131" s="10">
        <v>14.5946217870257</v>
      </c>
      <c r="AE131" s="10">
        <v>14.723215331010501</v>
      </c>
      <c r="AF131" s="10">
        <v>16.834790062981099</v>
      </c>
      <c r="AG131" s="10">
        <v>14.4781239316239</v>
      </c>
      <c r="AH131" s="10">
        <v>14.4386708074534</v>
      </c>
      <c r="AI131" s="10">
        <v>15.1595579240037</v>
      </c>
      <c r="AJ131" s="10">
        <v>18.039591954022999</v>
      </c>
      <c r="AK131" s="10">
        <v>15.1304106583072</v>
      </c>
      <c r="AL131" s="10">
        <v>14.0327045454546</v>
      </c>
      <c r="AM131" s="10">
        <v>14.5879373848987</v>
      </c>
      <c r="AN131" s="10">
        <v>13.4773171839516</v>
      </c>
      <c r="AO131" s="10">
        <v>14.1894153543307</v>
      </c>
      <c r="AP131" s="10">
        <v>14.9636843191197</v>
      </c>
      <c r="AQ131" s="10">
        <v>14.2990605134475</v>
      </c>
      <c r="AR131" s="10">
        <v>15.985946400748</v>
      </c>
      <c r="AS131" s="48">
        <v>14.10147587719298</v>
      </c>
      <c r="AT131" s="48">
        <v>14.230455516014199</v>
      </c>
      <c r="AU131" s="48">
        <v>14.2166205250597</v>
      </c>
      <c r="AV131" s="48">
        <v>14.26272</v>
      </c>
      <c r="AW131" s="48">
        <v>14.70492</v>
      </c>
      <c r="AX131" s="48">
        <v>14.40817</v>
      </c>
      <c r="AY131" s="48">
        <v>14.863861</v>
      </c>
      <c r="AZ131" s="48"/>
      <c r="BA131" s="48"/>
      <c r="BB131" s="48"/>
      <c r="BC131" s="48"/>
      <c r="BD131" s="48"/>
      <c r="BF131" s="91">
        <f t="shared" si="136"/>
        <v>0.97398502345955029</v>
      </c>
      <c r="BG131" s="91">
        <f t="shared" si="136"/>
        <v>0.98557933107445617</v>
      </c>
      <c r="BH131" s="91">
        <f t="shared" si="136"/>
        <v>0.93779914931088126</v>
      </c>
      <c r="BI131" s="91">
        <f t="shared" si="136"/>
        <v>0.79063429130498042</v>
      </c>
      <c r="BJ131" s="91">
        <f t="shared" si="136"/>
        <v>0.97187844613631891</v>
      </c>
      <c r="BK131" s="91">
        <f t="shared" si="136"/>
        <v>1.0267564569131487</v>
      </c>
      <c r="BL131" s="91">
        <f t="shared" si="136"/>
        <v>1.0189145050339286</v>
      </c>
      <c r="BM131" s="91">
        <f t="shared" si="136"/>
        <v>0</v>
      </c>
      <c r="BN131" s="91">
        <f t="shared" si="136"/>
        <v>0</v>
      </c>
      <c r="BO131" s="91">
        <f t="shared" si="136"/>
        <v>0</v>
      </c>
      <c r="BP131" s="91">
        <f t="shared" si="136"/>
        <v>0</v>
      </c>
      <c r="BQ131" s="91">
        <f t="shared" si="136"/>
        <v>0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71">
        <f t="shared" ref="C134:E143" si="140">IFERROR(C110/C86,"-")</f>
        <v>2.2345679012345681</v>
      </c>
      <c r="D134" s="71">
        <f t="shared" si="140"/>
        <v>2.021276595744681</v>
      </c>
      <c r="E134" s="71">
        <f t="shared" si="140"/>
        <v>2.2730844793713163</v>
      </c>
      <c r="F134" s="70">
        <f t="shared" ref="F134:F142" si="141">IFERROR(E134/D134,"")</f>
        <v>1.1245786371626512</v>
      </c>
      <c r="H134" s="71">
        <f t="shared" ref="H134:S143" si="142">IFERROR(H110/H86,"-")</f>
        <v>2.6296296296296298</v>
      </c>
      <c r="I134" s="71">
        <f t="shared" si="142"/>
        <v>1.6</v>
      </c>
      <c r="J134" s="71">
        <f t="shared" si="142"/>
        <v>2.75</v>
      </c>
      <c r="K134" s="71">
        <f t="shared" si="142"/>
        <v>4.0869565217391308</v>
      </c>
      <c r="L134" s="71">
        <f t="shared" si="142"/>
        <v>1.9210526315789473</v>
      </c>
      <c r="M134" s="71">
        <f t="shared" si="142"/>
        <v>2.024390243902439</v>
      </c>
      <c r="N134" s="71">
        <f t="shared" si="142"/>
        <v>2.6124999999999998</v>
      </c>
      <c r="O134" s="71">
        <f t="shared" si="142"/>
        <v>2.7285714285714286</v>
      </c>
      <c r="P134" s="71">
        <f t="shared" si="142"/>
        <v>2.6223404255319149</v>
      </c>
      <c r="Q134" s="71">
        <f t="shared" si="142"/>
        <v>2.0783475783475782</v>
      </c>
      <c r="R134" s="71">
        <f t="shared" si="142"/>
        <v>2.828125</v>
      </c>
      <c r="S134" s="71" t="str">
        <f t="shared" si="142"/>
        <v>-</v>
      </c>
      <c r="U134" s="12">
        <v>2</v>
      </c>
      <c r="V134" s="12">
        <v>1.6</v>
      </c>
      <c r="W134" s="12">
        <v>3.7272727272727302</v>
      </c>
      <c r="X134" s="12">
        <v>1.72727272727273</v>
      </c>
      <c r="Y134" s="12">
        <v>1.1875</v>
      </c>
      <c r="Z134" s="12">
        <v>2</v>
      </c>
      <c r="AA134" s="12">
        <v>3.28571428571429</v>
      </c>
      <c r="AB134" s="12">
        <v>1.7692307692307701</v>
      </c>
      <c r="AC134" s="12">
        <v>3.0588235294117601</v>
      </c>
      <c r="AD134" s="12">
        <v>1.7894736842105301</v>
      </c>
      <c r="AE134" s="12">
        <v>4.5</v>
      </c>
      <c r="AF134" s="12">
        <v>6.6666666666666696</v>
      </c>
      <c r="AG134" s="12">
        <v>1.4166666666666701</v>
      </c>
      <c r="AH134" s="12">
        <v>1.5</v>
      </c>
      <c r="AI134" s="12">
        <v>2.4444444444444402</v>
      </c>
      <c r="AJ134" s="12">
        <v>1.92307692307692</v>
      </c>
      <c r="AK134" s="12">
        <v>1.84615384615385</v>
      </c>
      <c r="AL134" s="12">
        <v>2.2666666666666702</v>
      </c>
      <c r="AM134" s="12">
        <v>2.2666666666666702</v>
      </c>
      <c r="AN134" s="12">
        <v>2.5</v>
      </c>
      <c r="AO134" s="12">
        <v>3.1153846153846199</v>
      </c>
      <c r="AP134" s="12">
        <v>2.2727272727272698</v>
      </c>
      <c r="AQ134" s="12">
        <v>1.8181818181818199</v>
      </c>
      <c r="AR134" s="12">
        <v>3.8846153846153801</v>
      </c>
      <c r="AS134" s="48">
        <v>1.9807692307692308</v>
      </c>
      <c r="AT134" s="48">
        <v>2.6428571428571401</v>
      </c>
      <c r="AU134" s="48">
        <v>3.10606060606061</v>
      </c>
      <c r="AV134" s="48">
        <v>2.1146500000000001</v>
      </c>
      <c r="AW134" s="48">
        <v>2.3627449999999999</v>
      </c>
      <c r="AX134" s="48">
        <v>1.701087</v>
      </c>
      <c r="AY134" s="48">
        <v>2.828125</v>
      </c>
      <c r="AZ134" s="48"/>
      <c r="BA134" s="48"/>
      <c r="BB134" s="48"/>
      <c r="BC134" s="48"/>
      <c r="BD134" s="48"/>
      <c r="BF134" s="91">
        <f t="shared" ref="BF134:BQ143" si="143">IFERROR(AS134/AG134,"-")</f>
        <v>1.3981900452488654</v>
      </c>
      <c r="BG134" s="91">
        <f t="shared" si="143"/>
        <v>1.7619047619047601</v>
      </c>
      <c r="BH134" s="91">
        <f t="shared" si="143"/>
        <v>1.2706611570247972</v>
      </c>
      <c r="BI134" s="91">
        <f t="shared" si="143"/>
        <v>1.0996180000000018</v>
      </c>
      <c r="BJ134" s="91">
        <f t="shared" si="143"/>
        <v>1.2798202083333305</v>
      </c>
      <c r="BK134" s="91">
        <f t="shared" si="143"/>
        <v>0.75047955882352824</v>
      </c>
      <c r="BL134" s="91">
        <f t="shared" si="143"/>
        <v>1.247702205882351</v>
      </c>
      <c r="BM134" s="91">
        <f t="shared" si="143"/>
        <v>0</v>
      </c>
      <c r="BN134" s="91">
        <f t="shared" si="143"/>
        <v>0</v>
      </c>
      <c r="BO134" s="91">
        <f t="shared" si="143"/>
        <v>0</v>
      </c>
      <c r="BP134" s="91">
        <f t="shared" si="143"/>
        <v>0</v>
      </c>
      <c r="BQ134" s="91">
        <f t="shared" si="143"/>
        <v>0</v>
      </c>
    </row>
    <row r="135" spans="1:69" x14ac:dyDescent="0.25">
      <c r="A135" s="44" t="s">
        <v>171</v>
      </c>
      <c r="B135" s="22" t="s">
        <v>44</v>
      </c>
      <c r="C135" s="71">
        <f t="shared" si="140"/>
        <v>1.3505564387917328</v>
      </c>
      <c r="D135" s="71">
        <f t="shared" si="140"/>
        <v>1.4819532908704882</v>
      </c>
      <c r="E135" s="71">
        <f t="shared" si="140"/>
        <v>1.5433526011560694</v>
      </c>
      <c r="F135" s="70">
        <f>IFERROR(E135/D135,"")</f>
        <v>1.0414313397485799</v>
      </c>
      <c r="H135" s="71">
        <f t="shared" si="142"/>
        <v>1.2692307692307692</v>
      </c>
      <c r="I135" s="71">
        <f t="shared" si="142"/>
        <v>1.3558394160583942</v>
      </c>
      <c r="J135" s="71">
        <f t="shared" si="142"/>
        <v>1.4311926605504588</v>
      </c>
      <c r="K135" s="71">
        <f t="shared" si="142"/>
        <v>1.552919708029197</v>
      </c>
      <c r="L135" s="71">
        <f t="shared" si="142"/>
        <v>1.5274725274725274</v>
      </c>
      <c r="M135" s="71">
        <f t="shared" si="142"/>
        <v>1.5046511627906978</v>
      </c>
      <c r="N135" s="71">
        <f t="shared" si="142"/>
        <v>1.4548511047070125</v>
      </c>
      <c r="O135" s="71">
        <f t="shared" si="142"/>
        <v>1.7473469387755103</v>
      </c>
      <c r="P135" s="71">
        <f t="shared" si="142"/>
        <v>1.5562827225130891</v>
      </c>
      <c r="Q135" s="71">
        <f t="shared" si="142"/>
        <v>1.5261941448382126</v>
      </c>
      <c r="R135" s="71">
        <f t="shared" si="142"/>
        <v>1.5777777777777777</v>
      </c>
      <c r="S135" s="71" t="str">
        <f t="shared" si="142"/>
        <v>-</v>
      </c>
      <c r="U135" s="12">
        <v>1.31168831168831</v>
      </c>
      <c r="V135" s="12">
        <v>1.17307692307692</v>
      </c>
      <c r="W135" s="12">
        <v>1.29113924050633</v>
      </c>
      <c r="X135" s="12">
        <v>1.4666666666666699</v>
      </c>
      <c r="Y135" s="12">
        <v>1.23837209302326</v>
      </c>
      <c r="Z135" s="12">
        <v>1.3571428571428601</v>
      </c>
      <c r="AA135" s="12">
        <v>1.4557823129251699</v>
      </c>
      <c r="AB135" s="12">
        <v>1.2626262626262601</v>
      </c>
      <c r="AC135" s="12">
        <v>1.5</v>
      </c>
      <c r="AD135" s="12">
        <v>1.3206106870229</v>
      </c>
      <c r="AE135" s="12">
        <v>1.68359375</v>
      </c>
      <c r="AF135" s="12">
        <v>1.5341614906832299</v>
      </c>
      <c r="AG135" s="12">
        <v>1.3695652173913</v>
      </c>
      <c r="AH135" s="12">
        <v>1.175</v>
      </c>
      <c r="AI135" s="12">
        <v>1.64171122994652</v>
      </c>
      <c r="AJ135" s="12">
        <v>1.3428571428571401</v>
      </c>
      <c r="AK135" s="12">
        <v>1.35111111111111</v>
      </c>
      <c r="AL135" s="12">
        <v>1.64130434782609</v>
      </c>
      <c r="AM135" s="12">
        <v>1.36785714285714</v>
      </c>
      <c r="AN135" s="12">
        <v>1.31736526946108</v>
      </c>
      <c r="AO135" s="12">
        <v>1.6194379391100699</v>
      </c>
      <c r="AP135" s="12">
        <v>1.4420289855072499</v>
      </c>
      <c r="AQ135" s="12">
        <v>1.90357142857143</v>
      </c>
      <c r="AR135" s="12">
        <v>1.85</v>
      </c>
      <c r="AS135" s="48">
        <v>1.7256637168141593</v>
      </c>
      <c r="AT135" s="48">
        <v>1.32019704433498</v>
      </c>
      <c r="AU135" s="48">
        <v>1.62053571428571</v>
      </c>
      <c r="AV135" s="48">
        <v>1.48265</v>
      </c>
      <c r="AW135" s="48">
        <v>1.6654549999999999</v>
      </c>
      <c r="AX135" s="48">
        <v>1.491501</v>
      </c>
      <c r="AY135" s="48">
        <v>1.5777779999999999</v>
      </c>
      <c r="AZ135" s="48"/>
      <c r="BA135" s="48"/>
      <c r="BB135" s="48"/>
      <c r="BC135" s="48"/>
      <c r="BD135" s="48"/>
      <c r="BF135" s="91">
        <f t="shared" si="143"/>
        <v>1.260008428150025</v>
      </c>
      <c r="BG135" s="91">
        <f t="shared" si="143"/>
        <v>1.1235719526255148</v>
      </c>
      <c r="BH135" s="91">
        <f t="shared" si="143"/>
        <v>0.98710155886458806</v>
      </c>
      <c r="BI135" s="91">
        <f t="shared" si="143"/>
        <v>1.1041010638297895</v>
      </c>
      <c r="BJ135" s="91">
        <f t="shared" si="143"/>
        <v>1.2326558388157904</v>
      </c>
      <c r="BK135" s="91">
        <f t="shared" si="143"/>
        <v>0.90872908609271352</v>
      </c>
      <c r="BL135" s="91">
        <f t="shared" si="143"/>
        <v>1.153466945169715</v>
      </c>
      <c r="BM135" s="91">
        <f t="shared" si="143"/>
        <v>0</v>
      </c>
      <c r="BN135" s="91">
        <f t="shared" si="143"/>
        <v>0</v>
      </c>
      <c r="BO135" s="91">
        <f t="shared" si="143"/>
        <v>0</v>
      </c>
      <c r="BP135" s="91">
        <f t="shared" si="143"/>
        <v>0</v>
      </c>
      <c r="BQ135" s="91">
        <f t="shared" si="143"/>
        <v>0</v>
      </c>
    </row>
    <row r="136" spans="1:69" x14ac:dyDescent="0.25">
      <c r="A136" s="44" t="s">
        <v>172</v>
      </c>
      <c r="B136" s="22" t="s">
        <v>45</v>
      </c>
      <c r="C136" s="71">
        <f t="shared" si="140"/>
        <v>1.3763102725366876</v>
      </c>
      <c r="D136" s="71">
        <f t="shared" si="140"/>
        <v>1.4269340974212035</v>
      </c>
      <c r="E136" s="71">
        <f t="shared" si="140"/>
        <v>1.422514619883041</v>
      </c>
      <c r="F136" s="70">
        <f t="shared" si="141"/>
        <v>0.99690281594213104</v>
      </c>
      <c r="H136" s="71">
        <f t="shared" si="142"/>
        <v>1.39375</v>
      </c>
      <c r="I136" s="71">
        <f t="shared" si="142"/>
        <v>1.3223684210526316</v>
      </c>
      <c r="J136" s="71">
        <f t="shared" si="142"/>
        <v>1.4911660777385158</v>
      </c>
      <c r="K136" s="71">
        <f t="shared" si="142"/>
        <v>1.6740196078431373</v>
      </c>
      <c r="L136" s="71">
        <f t="shared" si="142"/>
        <v>1.291044776119403</v>
      </c>
      <c r="M136" s="71">
        <f t="shared" si="142"/>
        <v>1.5959885386819483</v>
      </c>
      <c r="N136" s="71">
        <f t="shared" si="142"/>
        <v>1.4967320261437909</v>
      </c>
      <c r="O136" s="71">
        <f t="shared" si="142"/>
        <v>1.5639705882352941</v>
      </c>
      <c r="P136" s="71">
        <f t="shared" si="142"/>
        <v>1.4188861985472154</v>
      </c>
      <c r="Q136" s="71">
        <f t="shared" si="142"/>
        <v>1.4907621247113163</v>
      </c>
      <c r="R136" s="71">
        <f t="shared" si="142"/>
        <v>1.2666666666666666</v>
      </c>
      <c r="S136" s="71" t="str">
        <f t="shared" si="142"/>
        <v>-</v>
      </c>
      <c r="U136" s="12">
        <v>1.4565217391304299</v>
      </c>
      <c r="V136" s="12">
        <v>1.1875</v>
      </c>
      <c r="W136" s="12">
        <v>1.6</v>
      </c>
      <c r="X136" s="12">
        <v>1.22058823529412</v>
      </c>
      <c r="Y136" s="12">
        <v>1.43292682926829</v>
      </c>
      <c r="Z136" s="12">
        <v>1.29487179487179</v>
      </c>
      <c r="AA136" s="12">
        <v>1.48314606741573</v>
      </c>
      <c r="AB136" s="12">
        <v>1.2289156626505999</v>
      </c>
      <c r="AC136" s="12">
        <v>1.6936936936936899</v>
      </c>
      <c r="AD136" s="12">
        <v>1.3785714285714299</v>
      </c>
      <c r="AE136" s="12">
        <v>1.8082191780821899</v>
      </c>
      <c r="AF136" s="12">
        <v>1.83589743589744</v>
      </c>
      <c r="AG136" s="12">
        <v>1.08955223880597</v>
      </c>
      <c r="AH136" s="12">
        <v>1.4523809523809501</v>
      </c>
      <c r="AI136" s="12">
        <v>1.56</v>
      </c>
      <c r="AJ136" s="12">
        <v>1.2195121951219501</v>
      </c>
      <c r="AK136" s="12">
        <v>1.5145631067961201</v>
      </c>
      <c r="AL136" s="12">
        <v>1.83536585365854</v>
      </c>
      <c r="AM136" s="12">
        <v>1.2372093023255799</v>
      </c>
      <c r="AN136" s="12">
        <v>1.53164556962025</v>
      </c>
      <c r="AO136" s="12">
        <v>1.7071129707113</v>
      </c>
      <c r="AP136" s="12">
        <v>1.33415841584158</v>
      </c>
      <c r="AQ136" s="12">
        <v>1.4758454106280201</v>
      </c>
      <c r="AR136" s="12">
        <v>1.80258302583026</v>
      </c>
      <c r="AS136" s="48">
        <v>1.1595092024539877</v>
      </c>
      <c r="AT136" s="48">
        <v>1.63380281690141</v>
      </c>
      <c r="AU136" s="48">
        <v>1.5698324022346399</v>
      </c>
      <c r="AV136" s="48">
        <v>1.553191</v>
      </c>
      <c r="AW136" s="48">
        <v>1.452555</v>
      </c>
      <c r="AX136" s="48">
        <v>1.4305559999999999</v>
      </c>
      <c r="AY136" s="48">
        <v>1.266667</v>
      </c>
      <c r="AZ136" s="48"/>
      <c r="BA136" s="48"/>
      <c r="BB136" s="48"/>
      <c r="BC136" s="48"/>
      <c r="BD136" s="48"/>
      <c r="BF136" s="91">
        <f t="shared" si="143"/>
        <v>1.064207076224893</v>
      </c>
      <c r="BG136" s="91">
        <f t="shared" si="143"/>
        <v>1.1249134149157267</v>
      </c>
      <c r="BH136" s="91">
        <f t="shared" si="143"/>
        <v>1.0063028219452819</v>
      </c>
      <c r="BI136" s="91">
        <f t="shared" si="143"/>
        <v>1.2736166200000012</v>
      </c>
      <c r="BJ136" s="91">
        <f t="shared" si="143"/>
        <v>0.95905874999999774</v>
      </c>
      <c r="BK136" s="91">
        <f t="shared" si="143"/>
        <v>0.7794391495016596</v>
      </c>
      <c r="BL136" s="91">
        <f t="shared" si="143"/>
        <v>1.0238097932330839</v>
      </c>
      <c r="BM136" s="91">
        <f t="shared" si="143"/>
        <v>0</v>
      </c>
      <c r="BN136" s="91">
        <f t="shared" si="143"/>
        <v>0</v>
      </c>
      <c r="BO136" s="91">
        <f t="shared" si="143"/>
        <v>0</v>
      </c>
      <c r="BP136" s="91">
        <f t="shared" si="143"/>
        <v>0</v>
      </c>
      <c r="BQ136" s="91">
        <f t="shared" si="143"/>
        <v>0</v>
      </c>
    </row>
    <row r="137" spans="1:69" x14ac:dyDescent="0.25">
      <c r="A137" s="44" t="s">
        <v>173</v>
      </c>
      <c r="B137" s="22" t="s">
        <v>46</v>
      </c>
      <c r="C137" s="71">
        <f t="shared" si="140"/>
        <v>1.3249097472924187</v>
      </c>
      <c r="D137" s="71">
        <f t="shared" si="140"/>
        <v>1.4914529914529915</v>
      </c>
      <c r="E137" s="71">
        <f t="shared" si="140"/>
        <v>1.5285474391267841</v>
      </c>
      <c r="F137" s="70">
        <f t="shared" si="141"/>
        <v>1.0248713488701073</v>
      </c>
      <c r="H137" s="71">
        <f t="shared" si="142"/>
        <v>1.2920792079207921</v>
      </c>
      <c r="I137" s="71">
        <f t="shared" si="142"/>
        <v>1.2904564315352698</v>
      </c>
      <c r="J137" s="71">
        <f t="shared" si="142"/>
        <v>1.403361344537815</v>
      </c>
      <c r="K137" s="71">
        <f t="shared" si="142"/>
        <v>1.5984848484848484</v>
      </c>
      <c r="L137" s="71">
        <f t="shared" si="142"/>
        <v>1.3821656050955413</v>
      </c>
      <c r="M137" s="71">
        <f t="shared" si="142"/>
        <v>1.6899224806201549</v>
      </c>
      <c r="N137" s="71">
        <f t="shared" si="142"/>
        <v>1.5490506329113924</v>
      </c>
      <c r="O137" s="71">
        <f t="shared" si="142"/>
        <v>1.5442600276625174</v>
      </c>
      <c r="P137" s="71">
        <f t="shared" si="142"/>
        <v>1.51854714064915</v>
      </c>
      <c r="Q137" s="71">
        <f t="shared" si="142"/>
        <v>1.479020979020979</v>
      </c>
      <c r="R137" s="71">
        <f t="shared" si="142"/>
        <v>1.7695652173913043</v>
      </c>
      <c r="S137" s="71" t="str">
        <f t="shared" si="142"/>
        <v>-</v>
      </c>
      <c r="U137" s="12">
        <v>1.25</v>
      </c>
      <c r="V137" s="12">
        <v>1.2037037037036999</v>
      </c>
      <c r="W137" s="12">
        <v>1.38095238095238</v>
      </c>
      <c r="X137" s="12">
        <v>1.2931034482758601</v>
      </c>
      <c r="Y137" s="12">
        <v>1.234375</v>
      </c>
      <c r="Z137" s="12">
        <v>1.3193277310924401</v>
      </c>
      <c r="AA137" s="12">
        <v>1.4594594594594601</v>
      </c>
      <c r="AB137" s="12">
        <v>1.0930232558139501</v>
      </c>
      <c r="AC137" s="12">
        <v>1.53125</v>
      </c>
      <c r="AD137" s="12">
        <v>1.3208955223880601</v>
      </c>
      <c r="AE137" s="12">
        <v>1.9559748427673</v>
      </c>
      <c r="AF137" s="12">
        <v>1.48224852071006</v>
      </c>
      <c r="AG137" s="12">
        <v>1.1340206185567001</v>
      </c>
      <c r="AH137" s="12">
        <v>1.2396694214876001</v>
      </c>
      <c r="AI137" s="12">
        <v>1.8125</v>
      </c>
      <c r="AJ137" s="12">
        <v>2.1081081081081101</v>
      </c>
      <c r="AK137" s="12">
        <v>1.8428571428571401</v>
      </c>
      <c r="AL137" s="12">
        <v>1.51655629139073</v>
      </c>
      <c r="AM137" s="12">
        <v>1.36153846153846</v>
      </c>
      <c r="AN137" s="12">
        <v>1.40692640692641</v>
      </c>
      <c r="AO137" s="12">
        <v>1.76014760147601</v>
      </c>
      <c r="AP137" s="12">
        <v>1.4972067039106101</v>
      </c>
      <c r="AQ137" s="12">
        <v>1.3611111111111101</v>
      </c>
      <c r="AR137" s="12">
        <v>1.6905487804878001</v>
      </c>
      <c r="AS137" s="48">
        <v>1.5551948051948052</v>
      </c>
      <c r="AT137" s="48">
        <v>1.3946488294314401</v>
      </c>
      <c r="AU137" s="48">
        <v>1.68041237113402</v>
      </c>
      <c r="AV137" s="48">
        <v>1.47482</v>
      </c>
      <c r="AW137" s="48">
        <v>1.4675320000000001</v>
      </c>
      <c r="AX137" s="48">
        <v>1.496324</v>
      </c>
      <c r="AY137" s="48">
        <v>1.7695650000000001</v>
      </c>
      <c r="AZ137" s="48"/>
      <c r="BA137" s="48"/>
      <c r="BB137" s="48"/>
      <c r="BC137" s="48"/>
      <c r="BD137" s="48"/>
      <c r="BF137" s="91">
        <f t="shared" si="143"/>
        <v>1.3713990554899658</v>
      </c>
      <c r="BG137" s="91">
        <f t="shared" si="143"/>
        <v>1.1250167224080312</v>
      </c>
      <c r="BH137" s="91">
        <f t="shared" si="143"/>
        <v>0.92712406683256277</v>
      </c>
      <c r="BI137" s="91">
        <f t="shared" si="143"/>
        <v>0.69959410256410193</v>
      </c>
      <c r="BJ137" s="91">
        <f t="shared" si="143"/>
        <v>0.79633519379845086</v>
      </c>
      <c r="BK137" s="91">
        <f t="shared" si="143"/>
        <v>0.98665905676855792</v>
      </c>
      <c r="BL137" s="91">
        <f t="shared" si="143"/>
        <v>1.2996805084745777</v>
      </c>
      <c r="BM137" s="91">
        <f t="shared" si="143"/>
        <v>0</v>
      </c>
      <c r="BN137" s="91">
        <f t="shared" si="143"/>
        <v>0</v>
      </c>
      <c r="BO137" s="91">
        <f t="shared" si="143"/>
        <v>0</v>
      </c>
      <c r="BP137" s="91">
        <f t="shared" si="143"/>
        <v>0</v>
      </c>
      <c r="BQ137" s="91">
        <f t="shared" si="143"/>
        <v>0</v>
      </c>
    </row>
    <row r="138" spans="1:69" x14ac:dyDescent="0.25">
      <c r="A138" s="44" t="s">
        <v>174</v>
      </c>
      <c r="B138" s="22" t="s">
        <v>47</v>
      </c>
      <c r="C138" s="71">
        <f t="shared" si="140"/>
        <v>1.2972972972972974</v>
      </c>
      <c r="D138" s="71">
        <f t="shared" si="140"/>
        <v>1.2511485451761102</v>
      </c>
      <c r="E138" s="71">
        <f t="shared" si="140"/>
        <v>1.4353658536585365</v>
      </c>
      <c r="F138" s="70">
        <f t="shared" si="141"/>
        <v>1.1472385586768965</v>
      </c>
      <c r="H138" s="71">
        <f t="shared" si="142"/>
        <v>1.1746031746031746</v>
      </c>
      <c r="I138" s="71">
        <f t="shared" si="142"/>
        <v>1.3636363636363635</v>
      </c>
      <c r="J138" s="71">
        <f t="shared" si="142"/>
        <v>1.1867219917012448</v>
      </c>
      <c r="K138" s="71">
        <f t="shared" si="142"/>
        <v>1.7006472491909386</v>
      </c>
      <c r="L138" s="71">
        <f t="shared" si="142"/>
        <v>1.2947976878612717</v>
      </c>
      <c r="M138" s="71">
        <f t="shared" si="142"/>
        <v>1.1725490196078432</v>
      </c>
      <c r="N138" s="71">
        <f t="shared" si="142"/>
        <v>1.42</v>
      </c>
      <c r="O138" s="71">
        <f t="shared" si="142"/>
        <v>1.7461368653421634</v>
      </c>
      <c r="P138" s="71">
        <f t="shared" si="142"/>
        <v>1.4681724845995894</v>
      </c>
      <c r="Q138" s="71">
        <f t="shared" si="142"/>
        <v>1.2835820895522387</v>
      </c>
      <c r="R138" s="71">
        <f t="shared" si="142"/>
        <v>1.8153846153846154</v>
      </c>
      <c r="S138" s="71" t="str">
        <f t="shared" si="142"/>
        <v>-</v>
      </c>
      <c r="U138" s="12">
        <v>1.2333333333333301</v>
      </c>
      <c r="V138" s="12">
        <v>1.13333333333333</v>
      </c>
      <c r="W138" s="12">
        <v>1.1666666666666701</v>
      </c>
      <c r="X138" s="12">
        <v>1.6612903225806499</v>
      </c>
      <c r="Y138" s="12">
        <v>1.3176470588235301</v>
      </c>
      <c r="Z138" s="12">
        <v>1.16438356164384</v>
      </c>
      <c r="AA138" s="12">
        <v>1.3114754098360699</v>
      </c>
      <c r="AB138" s="12">
        <v>1.0877192982456101</v>
      </c>
      <c r="AC138" s="12">
        <v>1.17073170731707</v>
      </c>
      <c r="AD138" s="12">
        <v>1.1451612903225801</v>
      </c>
      <c r="AE138" s="12">
        <v>1.9074074074074101</v>
      </c>
      <c r="AF138" s="12">
        <v>1.9722222222222201</v>
      </c>
      <c r="AG138" s="12">
        <v>1.14772727272727</v>
      </c>
      <c r="AH138" s="12">
        <v>1.13953488372093</v>
      </c>
      <c r="AI138" s="12">
        <v>1.44767441860465</v>
      </c>
      <c r="AJ138" s="12">
        <v>0.97222222222222199</v>
      </c>
      <c r="AK138" s="12">
        <v>1.26506024096386</v>
      </c>
      <c r="AL138" s="12">
        <v>1.390625</v>
      </c>
      <c r="AM138" s="12">
        <v>1.34615384615385</v>
      </c>
      <c r="AN138" s="12">
        <v>1.30666666666667</v>
      </c>
      <c r="AO138" s="12">
        <v>1.5459183673469401</v>
      </c>
      <c r="AP138" s="12">
        <v>1.53913043478261</v>
      </c>
      <c r="AQ138" s="12">
        <v>1.8518518518518501</v>
      </c>
      <c r="AR138" s="12">
        <v>1.8</v>
      </c>
      <c r="AS138" s="48">
        <v>1.1857142857142857</v>
      </c>
      <c r="AT138" s="48">
        <v>1.4166666666666701</v>
      </c>
      <c r="AU138" s="48">
        <v>1.64719626168224</v>
      </c>
      <c r="AV138" s="48">
        <v>1.1153850000000001</v>
      </c>
      <c r="AW138" s="48">
        <v>1.428571</v>
      </c>
      <c r="AX138" s="48">
        <v>1.4558819999999999</v>
      </c>
      <c r="AY138" s="48">
        <v>1.815385</v>
      </c>
      <c r="AZ138" s="48"/>
      <c r="BA138" s="48"/>
      <c r="BB138" s="48"/>
      <c r="BC138" s="48"/>
      <c r="BD138" s="48"/>
      <c r="BF138" s="91">
        <f t="shared" si="143"/>
        <v>1.0330975954738355</v>
      </c>
      <c r="BG138" s="91">
        <f t="shared" si="143"/>
        <v>1.2431972789115677</v>
      </c>
      <c r="BH138" s="91">
        <f t="shared" si="143"/>
        <v>1.1378223173066084</v>
      </c>
      <c r="BI138" s="91">
        <f t="shared" si="143"/>
        <v>1.1472531428571433</v>
      </c>
      <c r="BJ138" s="91">
        <f t="shared" si="143"/>
        <v>1.1292513619047577</v>
      </c>
      <c r="BK138" s="91">
        <f t="shared" si="143"/>
        <v>1.0469263820224719</v>
      </c>
      <c r="BL138" s="91">
        <f t="shared" si="143"/>
        <v>1.3485717142857103</v>
      </c>
      <c r="BM138" s="91">
        <f t="shared" si="143"/>
        <v>0</v>
      </c>
      <c r="BN138" s="91">
        <f t="shared" si="143"/>
        <v>0</v>
      </c>
      <c r="BO138" s="91">
        <f t="shared" si="143"/>
        <v>0</v>
      </c>
      <c r="BP138" s="91">
        <f t="shared" si="143"/>
        <v>0</v>
      </c>
      <c r="BQ138" s="91">
        <f t="shared" si="143"/>
        <v>0</v>
      </c>
    </row>
    <row r="139" spans="1:69" x14ac:dyDescent="0.25">
      <c r="A139" s="44" t="s">
        <v>175</v>
      </c>
      <c r="B139" s="22" t="s">
        <v>48</v>
      </c>
      <c r="C139" s="71">
        <f t="shared" si="140"/>
        <v>1.2212389380530972</v>
      </c>
      <c r="D139" s="71">
        <f t="shared" si="140"/>
        <v>1.3647058823529412</v>
      </c>
      <c r="E139" s="71">
        <f t="shared" si="140"/>
        <v>1.2885375494071147</v>
      </c>
      <c r="F139" s="70">
        <f t="shared" si="141"/>
        <v>0.94418699741038581</v>
      </c>
      <c r="H139" s="71">
        <f t="shared" si="142"/>
        <v>1.2871287128712872</v>
      </c>
      <c r="I139" s="71">
        <f t="shared" si="142"/>
        <v>1.1685393258426966</v>
      </c>
      <c r="J139" s="71">
        <f t="shared" si="142"/>
        <v>1.1928251121076232</v>
      </c>
      <c r="K139" s="71">
        <f t="shared" si="142"/>
        <v>1.5439189189189189</v>
      </c>
      <c r="L139" s="71">
        <f t="shared" si="142"/>
        <v>1.3771929824561404</v>
      </c>
      <c r="M139" s="71">
        <f t="shared" si="142"/>
        <v>1.4098360655737705</v>
      </c>
      <c r="N139" s="71">
        <f t="shared" si="142"/>
        <v>1.2964601769911503</v>
      </c>
      <c r="O139" s="71">
        <f t="shared" si="142"/>
        <v>1.8617886178861789</v>
      </c>
      <c r="P139" s="71">
        <f t="shared" si="142"/>
        <v>1.2117903930131004</v>
      </c>
      <c r="Q139" s="71">
        <f t="shared" si="142"/>
        <v>1.3823529411764706</v>
      </c>
      <c r="R139" s="71">
        <f t="shared" si="142"/>
        <v>1.2321428571428572</v>
      </c>
      <c r="S139" s="71" t="str">
        <f t="shared" si="142"/>
        <v>-</v>
      </c>
      <c r="U139" s="12">
        <v>1.03125</v>
      </c>
      <c r="V139" s="12">
        <v>1.1481481481481499</v>
      </c>
      <c r="W139" s="12">
        <v>1.5714285714285701</v>
      </c>
      <c r="X139" s="12">
        <v>1.4807692307692299</v>
      </c>
      <c r="Y139" s="12">
        <v>1.0447761194029801</v>
      </c>
      <c r="Z139" s="12">
        <v>1.0338983050847499</v>
      </c>
      <c r="AA139" s="12">
        <v>1.2666666666666699</v>
      </c>
      <c r="AB139" s="12">
        <v>1.1372549019607801</v>
      </c>
      <c r="AC139" s="12">
        <v>1.1785714285714299</v>
      </c>
      <c r="AD139" s="12">
        <v>1.19354838709677</v>
      </c>
      <c r="AE139" s="12">
        <v>1.9032258064516101</v>
      </c>
      <c r="AF139" s="12">
        <v>1.5363636363636399</v>
      </c>
      <c r="AG139" s="12">
        <v>1.0370370370370401</v>
      </c>
      <c r="AH139" s="12">
        <v>1.25757575757576</v>
      </c>
      <c r="AI139" s="12">
        <v>1.62037037037037</v>
      </c>
      <c r="AJ139" s="12">
        <v>1.02803738317757</v>
      </c>
      <c r="AK139" s="12">
        <v>1.4615384615384599</v>
      </c>
      <c r="AL139" s="12">
        <v>1.6549295774647901</v>
      </c>
      <c r="AM139" s="12">
        <v>1.13953488372093</v>
      </c>
      <c r="AN139" s="12">
        <v>1.19047619047619</v>
      </c>
      <c r="AO139" s="12">
        <v>1.5584415584415601</v>
      </c>
      <c r="AP139" s="12">
        <v>1.4468085106383</v>
      </c>
      <c r="AQ139" s="12">
        <v>1.80952380952381</v>
      </c>
      <c r="AR139" s="12">
        <v>2.02941176470588</v>
      </c>
      <c r="AS139" s="48">
        <v>0.91111111111111109</v>
      </c>
      <c r="AT139" s="48">
        <v>1.20547945205479</v>
      </c>
      <c r="AU139" s="48">
        <v>1.3378378378378399</v>
      </c>
      <c r="AV139" s="48">
        <v>1.404255</v>
      </c>
      <c r="AW139" s="48">
        <v>1.492308</v>
      </c>
      <c r="AX139" s="48">
        <v>1.2338709999999999</v>
      </c>
      <c r="AY139" s="48">
        <v>1.232143</v>
      </c>
      <c r="AZ139" s="48"/>
      <c r="BA139" s="48"/>
      <c r="BB139" s="48"/>
      <c r="BC139" s="48"/>
      <c r="BD139" s="48"/>
      <c r="BF139" s="91">
        <f t="shared" si="143"/>
        <v>0.87857142857142601</v>
      </c>
      <c r="BG139" s="91">
        <f t="shared" si="143"/>
        <v>0.9585740221158553</v>
      </c>
      <c r="BH139" s="91">
        <f t="shared" si="143"/>
        <v>0.82563706563706707</v>
      </c>
      <c r="BI139" s="91">
        <f t="shared" si="143"/>
        <v>1.3659571363636365</v>
      </c>
      <c r="BJ139" s="91">
        <f t="shared" si="143"/>
        <v>1.0210528421052643</v>
      </c>
      <c r="BK139" s="91">
        <f t="shared" si="143"/>
        <v>0.74557311489361633</v>
      </c>
      <c r="BL139" s="91">
        <f t="shared" si="143"/>
        <v>1.0812683469387756</v>
      </c>
      <c r="BM139" s="91">
        <f t="shared" si="143"/>
        <v>0</v>
      </c>
      <c r="BN139" s="91">
        <f t="shared" si="143"/>
        <v>0</v>
      </c>
      <c r="BO139" s="91">
        <f t="shared" si="143"/>
        <v>0</v>
      </c>
      <c r="BP139" s="91">
        <f t="shared" si="143"/>
        <v>0</v>
      </c>
      <c r="BQ139" s="91">
        <f t="shared" si="143"/>
        <v>0</v>
      </c>
    </row>
    <row r="140" spans="1:69" x14ac:dyDescent="0.25">
      <c r="A140" s="44" t="s">
        <v>176</v>
      </c>
      <c r="B140" s="22" t="s">
        <v>49</v>
      </c>
      <c r="C140" s="71">
        <f t="shared" si="140"/>
        <v>1.0476190476190477</v>
      </c>
      <c r="D140" s="71">
        <f t="shared" si="140"/>
        <v>1.4837662337662338</v>
      </c>
      <c r="E140" s="71">
        <f t="shared" si="140"/>
        <v>1.6550925925925926</v>
      </c>
      <c r="F140" s="70">
        <f t="shared" si="141"/>
        <v>1.1154672177648106</v>
      </c>
      <c r="H140" s="71">
        <f t="shared" si="142"/>
        <v>1.0833333333333333</v>
      </c>
      <c r="I140" s="71">
        <f t="shared" si="142"/>
        <v>1.064516129032258</v>
      </c>
      <c r="J140" s="71">
        <f t="shared" si="142"/>
        <v>1.053191489361702</v>
      </c>
      <c r="K140" s="71">
        <f t="shared" si="142"/>
        <v>1.8307692307692307</v>
      </c>
      <c r="L140" s="71">
        <f t="shared" si="142"/>
        <v>1.6601941747572815</v>
      </c>
      <c r="M140" s="71">
        <f t="shared" si="142"/>
        <v>1.5</v>
      </c>
      <c r="N140" s="71">
        <f t="shared" si="142"/>
        <v>1.4602803738317758</v>
      </c>
      <c r="O140" s="71">
        <f t="shared" si="142"/>
        <v>2.1786941580756012</v>
      </c>
      <c r="P140" s="71">
        <f t="shared" si="142"/>
        <v>1.4015544041450778</v>
      </c>
      <c r="Q140" s="71">
        <f t="shared" si="142"/>
        <v>1.9361702127659575</v>
      </c>
      <c r="R140" s="71">
        <f t="shared" si="142"/>
        <v>1.5784313725490196</v>
      </c>
      <c r="S140" s="71" t="str">
        <f t="shared" si="142"/>
        <v>-</v>
      </c>
      <c r="U140" s="12">
        <v>1</v>
      </c>
      <c r="V140" s="12">
        <v>1.1666666666666701</v>
      </c>
      <c r="W140" s="12">
        <v>1</v>
      </c>
      <c r="X140" s="12">
        <v>1</v>
      </c>
      <c r="Y140" s="12">
        <v>1</v>
      </c>
      <c r="Z140" s="12">
        <v>1.15384615384615</v>
      </c>
      <c r="AA140" s="12">
        <v>1</v>
      </c>
      <c r="AB140" s="12">
        <v>0.86363636363636398</v>
      </c>
      <c r="AC140" s="12">
        <v>1.15384615384615</v>
      </c>
      <c r="AD140" s="12">
        <v>0.86538461538461497</v>
      </c>
      <c r="AE140" s="12">
        <v>2.2962962962962998</v>
      </c>
      <c r="AF140" s="12">
        <v>1.83</v>
      </c>
      <c r="AG140" s="12">
        <v>1.6</v>
      </c>
      <c r="AH140" s="12">
        <v>1.3333333333333299</v>
      </c>
      <c r="AI140" s="12">
        <v>1.8571428571428601</v>
      </c>
      <c r="AJ140" s="12">
        <v>1.38709677419355</v>
      </c>
      <c r="AK140" s="12">
        <v>1.3076923076923099</v>
      </c>
      <c r="AL140" s="12">
        <v>1.6956521739130399</v>
      </c>
      <c r="AM140" s="12">
        <v>1.0943396226415101</v>
      </c>
      <c r="AN140" s="12">
        <v>1.3373493975903601</v>
      </c>
      <c r="AO140" s="12">
        <v>1.8397435897435901</v>
      </c>
      <c r="AP140" s="12">
        <v>1.63736263736264</v>
      </c>
      <c r="AQ140" s="12">
        <v>2.1187499999999999</v>
      </c>
      <c r="AR140" s="12">
        <v>2.62916666666667</v>
      </c>
      <c r="AS140" s="48">
        <v>1.3</v>
      </c>
      <c r="AT140" s="48">
        <v>1.4718309859154901</v>
      </c>
      <c r="AU140" s="48">
        <v>1.41044776119403</v>
      </c>
      <c r="AV140" s="48">
        <v>1.917808</v>
      </c>
      <c r="AW140" s="48">
        <v>1.885246</v>
      </c>
      <c r="AX140" s="48">
        <v>2.018519</v>
      </c>
      <c r="AY140" s="48">
        <v>1.5784309999999999</v>
      </c>
      <c r="AZ140" s="48"/>
      <c r="BA140" s="48"/>
      <c r="BB140" s="48"/>
      <c r="BC140" s="48"/>
      <c r="BD140" s="48"/>
      <c r="BF140" s="91">
        <f t="shared" si="143"/>
        <v>0.8125</v>
      </c>
      <c r="BG140" s="91">
        <f t="shared" si="143"/>
        <v>1.1038732394366204</v>
      </c>
      <c r="BH140" s="91">
        <f t="shared" si="143"/>
        <v>0.75947187141216876</v>
      </c>
      <c r="BI140" s="91">
        <f t="shared" si="143"/>
        <v>1.3826057674418588</v>
      </c>
      <c r="BJ140" s="91">
        <f t="shared" si="143"/>
        <v>1.4416587058823505</v>
      </c>
      <c r="BK140" s="91">
        <f t="shared" si="143"/>
        <v>1.1904086410256436</v>
      </c>
      <c r="BL140" s="91">
        <f t="shared" si="143"/>
        <v>1.4423593620689645</v>
      </c>
      <c r="BM140" s="91">
        <f t="shared" si="143"/>
        <v>0</v>
      </c>
      <c r="BN140" s="91">
        <f t="shared" si="143"/>
        <v>0</v>
      </c>
      <c r="BO140" s="91">
        <f t="shared" si="143"/>
        <v>0</v>
      </c>
      <c r="BP140" s="91">
        <f t="shared" si="143"/>
        <v>0</v>
      </c>
      <c r="BQ140" s="91">
        <f t="shared" si="143"/>
        <v>0</v>
      </c>
    </row>
    <row r="141" spans="1:69" x14ac:dyDescent="0.25">
      <c r="A141" s="44" t="s">
        <v>177</v>
      </c>
      <c r="B141" s="22" t="s">
        <v>50</v>
      </c>
      <c r="C141" s="71" t="str">
        <f t="shared" si="140"/>
        <v>-</v>
      </c>
      <c r="D141" s="71" t="str">
        <f t="shared" si="140"/>
        <v>-</v>
      </c>
      <c r="E141" s="71">
        <f t="shared" si="140"/>
        <v>1.3246376811594203</v>
      </c>
      <c r="F141" s="70" t="str">
        <f t="shared" si="141"/>
        <v/>
      </c>
      <c r="H141" s="71" t="str">
        <f t="shared" si="142"/>
        <v>-</v>
      </c>
      <c r="I141" s="71" t="str">
        <f t="shared" si="142"/>
        <v>-</v>
      </c>
      <c r="J141" s="71" t="str">
        <f t="shared" si="142"/>
        <v>-</v>
      </c>
      <c r="K141" s="71" t="str">
        <f t="shared" si="142"/>
        <v>-</v>
      </c>
      <c r="L141" s="71" t="str">
        <f t="shared" si="142"/>
        <v>-</v>
      </c>
      <c r="M141" s="71" t="str">
        <f t="shared" si="142"/>
        <v>-</v>
      </c>
      <c r="N141" s="71" t="str">
        <f t="shared" si="142"/>
        <v>-</v>
      </c>
      <c r="O141" s="71" t="str">
        <f t="shared" si="142"/>
        <v>-</v>
      </c>
      <c r="P141" s="71">
        <f t="shared" si="142"/>
        <v>1.2946428571428572</v>
      </c>
      <c r="Q141" s="71">
        <f t="shared" si="142"/>
        <v>1.308457711442786</v>
      </c>
      <c r="R141" s="71">
        <f t="shared" si="142"/>
        <v>1.53125</v>
      </c>
      <c r="S141" s="71" t="str">
        <f t="shared" si="142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>
        <v>1.2089552238806001</v>
      </c>
      <c r="AU141" s="48">
        <v>1.4222222222222201</v>
      </c>
      <c r="AV141" s="48">
        <v>1.382609</v>
      </c>
      <c r="AW141" s="48">
        <v>1.295455</v>
      </c>
      <c r="AX141" s="48">
        <v>1.119048</v>
      </c>
      <c r="AY141" s="48">
        <v>1.53125</v>
      </c>
      <c r="AZ141" s="48"/>
      <c r="BA141" s="48"/>
      <c r="BB141" s="48"/>
      <c r="BC141" s="48"/>
      <c r="BD141" s="48"/>
      <c r="BF141" s="91" t="str">
        <f t="shared" si="143"/>
        <v>-</v>
      </c>
      <c r="BG141" s="91" t="str">
        <f t="shared" si="143"/>
        <v>-</v>
      </c>
      <c r="BH141" s="91" t="str">
        <f t="shared" si="143"/>
        <v>-</v>
      </c>
      <c r="BI141" s="91" t="str">
        <f t="shared" si="143"/>
        <v>-</v>
      </c>
      <c r="BJ141" s="91" t="str">
        <f t="shared" si="143"/>
        <v>-</v>
      </c>
      <c r="BK141" s="91" t="str">
        <f t="shared" si="143"/>
        <v>-</v>
      </c>
      <c r="BL141" s="91" t="str">
        <f t="shared" si="143"/>
        <v>-</v>
      </c>
      <c r="BM141" s="91" t="str">
        <f t="shared" si="143"/>
        <v>-</v>
      </c>
      <c r="BN141" s="91" t="str">
        <f t="shared" si="143"/>
        <v>-</v>
      </c>
      <c r="BO141" s="91" t="str">
        <f t="shared" si="143"/>
        <v>-</v>
      </c>
      <c r="BP141" s="91" t="str">
        <f t="shared" si="143"/>
        <v>-</v>
      </c>
      <c r="BQ141" s="91" t="str">
        <f t="shared" si="143"/>
        <v>-</v>
      </c>
    </row>
    <row r="142" spans="1:69" x14ac:dyDescent="0.25">
      <c r="A142" s="44"/>
      <c r="B142" s="3" t="s">
        <v>153</v>
      </c>
      <c r="C142" s="71">
        <f t="shared" si="140"/>
        <v>1.3447058823529412</v>
      </c>
      <c r="D142" s="71">
        <f t="shared" si="140"/>
        <v>1.4355760773966579</v>
      </c>
      <c r="E142" s="71">
        <f t="shared" si="140"/>
        <v>1.5521285838401391</v>
      </c>
      <c r="F142" s="70">
        <f t="shared" si="141"/>
        <v>1.0811886658454515</v>
      </c>
      <c r="H142" s="71">
        <f t="shared" si="142"/>
        <v>1.3277511961722488</v>
      </c>
      <c r="I142" s="71">
        <f>IFERROR(I118/I94,"-")</f>
        <v>1.311056105610561</v>
      </c>
      <c r="J142" s="71">
        <f t="shared" si="142"/>
        <v>1.3820023837902264</v>
      </c>
      <c r="K142" s="71">
        <f t="shared" si="142"/>
        <v>1.6739427012278307</v>
      </c>
      <c r="L142" s="71">
        <f t="shared" si="142"/>
        <v>1.4136490250696379</v>
      </c>
      <c r="M142" s="71">
        <f t="shared" si="142"/>
        <v>1.4962735642262166</v>
      </c>
      <c r="N142" s="71">
        <f t="shared" si="142"/>
        <v>1.4846153846153847</v>
      </c>
      <c r="O142" s="71">
        <f t="shared" si="142"/>
        <v>1.724336162058582</v>
      </c>
      <c r="P142" s="71">
        <f t="shared" si="142"/>
        <v>1.5093738945879023</v>
      </c>
      <c r="Q142" s="71">
        <f t="shared" si="142"/>
        <v>1.5696361355081556</v>
      </c>
      <c r="R142" s="71">
        <f t="shared" si="142"/>
        <v>1.6251402918069584</v>
      </c>
      <c r="S142" s="71" t="str">
        <f t="shared" si="142"/>
        <v>-</v>
      </c>
      <c r="T142" s="7"/>
      <c r="U142" s="77">
        <f>IFERROR(U118/U94,"-")</f>
        <v>1.3053435114503817</v>
      </c>
      <c r="V142" s="77">
        <f t="shared" ref="V142:BD142" si="144">IFERROR(V118/V94,"-")</f>
        <v>1.1848739495798319</v>
      </c>
      <c r="W142" s="77">
        <f t="shared" si="144"/>
        <v>1.4464285714285714</v>
      </c>
      <c r="X142" s="77">
        <f t="shared" si="144"/>
        <v>1.430232558139535</v>
      </c>
      <c r="Y142" s="77">
        <f t="shared" si="144"/>
        <v>1.2506024096385542</v>
      </c>
      <c r="Z142" s="77">
        <f t="shared" si="144"/>
        <v>1.2759381898454747</v>
      </c>
      <c r="AA142" s="77">
        <f t="shared" si="144"/>
        <v>1.454183266932271</v>
      </c>
      <c r="AB142" s="77">
        <f t="shared" si="144"/>
        <v>1.1751824817518248</v>
      </c>
      <c r="AC142" s="77">
        <f t="shared" si="144"/>
        <v>1.4457516339869281</v>
      </c>
      <c r="AD142" s="77">
        <f t="shared" si="144"/>
        <v>1.2845911949685536</v>
      </c>
      <c r="AE142" s="77">
        <f t="shared" si="144"/>
        <v>1.9006622516556291</v>
      </c>
      <c r="AF142" s="77">
        <f t="shared" si="144"/>
        <v>1.7685643564356435</v>
      </c>
      <c r="AG142" s="77">
        <f t="shared" si="144"/>
        <v>1.1878172588832487</v>
      </c>
      <c r="AH142" s="77">
        <f t="shared" si="144"/>
        <v>1.248062015503876</v>
      </c>
      <c r="AI142" s="77">
        <f t="shared" si="144"/>
        <v>1.6473282442748092</v>
      </c>
      <c r="AJ142" s="77">
        <f t="shared" si="144"/>
        <v>1.2585895117540686</v>
      </c>
      <c r="AK142" s="77">
        <f t="shared" si="144"/>
        <v>1.4434389140271493</v>
      </c>
      <c r="AL142" s="77">
        <f t="shared" si="144"/>
        <v>1.6525821596244132</v>
      </c>
      <c r="AM142" s="77">
        <f t="shared" si="144"/>
        <v>1.3068592057761732</v>
      </c>
      <c r="AN142" s="77">
        <f t="shared" si="144"/>
        <v>1.3817991631799162</v>
      </c>
      <c r="AO142" s="77">
        <f t="shared" si="144"/>
        <v>1.6891105569409808</v>
      </c>
      <c r="AP142" s="77">
        <f t="shared" si="144"/>
        <v>1.4686868686868686</v>
      </c>
      <c r="AQ142" s="77">
        <f t="shared" si="144"/>
        <v>1.6953367875647669</v>
      </c>
      <c r="AR142" s="77">
        <f t="shared" si="144"/>
        <v>1.8898704358068317</v>
      </c>
      <c r="AS142" s="77">
        <f t="shared" si="144"/>
        <v>1.3797276853252647</v>
      </c>
      <c r="AT142" s="77">
        <f t="shared" si="144"/>
        <v>1.4391304347826086</v>
      </c>
      <c r="AU142" s="77">
        <f t="shared" si="144"/>
        <v>1.630016051364366</v>
      </c>
      <c r="AV142" s="77">
        <f t="shared" si="144"/>
        <v>1.5628415300546448</v>
      </c>
      <c r="AW142" s="77">
        <f t="shared" si="144"/>
        <v>1.662037037037037</v>
      </c>
      <c r="AX142" s="77">
        <f t="shared" si="144"/>
        <v>1.5106035889070146</v>
      </c>
      <c r="AY142" s="77">
        <f t="shared" si="144"/>
        <v>1.6251402918069584</v>
      </c>
      <c r="AZ142" s="77" t="str">
        <f t="shared" si="144"/>
        <v>-</v>
      </c>
      <c r="BA142" s="77" t="str">
        <f t="shared" si="144"/>
        <v>-</v>
      </c>
      <c r="BB142" s="77" t="str">
        <f t="shared" si="144"/>
        <v>-</v>
      </c>
      <c r="BC142" s="77" t="str">
        <f t="shared" si="144"/>
        <v>-</v>
      </c>
      <c r="BD142" s="77" t="str">
        <f t="shared" si="144"/>
        <v>-</v>
      </c>
      <c r="BF142" s="91">
        <f t="shared" si="143"/>
        <v>1.1615656154234066</v>
      </c>
      <c r="BG142" s="91">
        <f t="shared" si="143"/>
        <v>1.1530920874966244</v>
      </c>
      <c r="BH142" s="91">
        <f t="shared" si="143"/>
        <v>0.98949074480413324</v>
      </c>
      <c r="BI142" s="91">
        <f t="shared" si="143"/>
        <v>1.2417404685635325</v>
      </c>
      <c r="BJ142" s="91">
        <f t="shared" si="143"/>
        <v>1.1514425867874143</v>
      </c>
      <c r="BK142" s="91">
        <f t="shared" si="143"/>
        <v>0.91408683078748321</v>
      </c>
      <c r="BL142" s="91">
        <f t="shared" si="143"/>
        <v>1.2435465768799103</v>
      </c>
      <c r="BM142" s="91" t="str">
        <f t="shared" si="143"/>
        <v>-</v>
      </c>
      <c r="BN142" s="91" t="str">
        <f t="shared" si="143"/>
        <v>-</v>
      </c>
      <c r="BO142" s="91" t="str">
        <f t="shared" si="143"/>
        <v>-</v>
      </c>
      <c r="BP142" s="91" t="str">
        <f t="shared" si="143"/>
        <v>-</v>
      </c>
      <c r="BQ142" s="91" t="str">
        <f t="shared" si="143"/>
        <v>-</v>
      </c>
    </row>
    <row r="143" spans="1:69" x14ac:dyDescent="0.25">
      <c r="A143" s="45" t="s">
        <v>207</v>
      </c>
      <c r="B143" s="3" t="s">
        <v>61</v>
      </c>
      <c r="C143" s="71">
        <f t="shared" si="140"/>
        <v>1.3447058823529412</v>
      </c>
      <c r="D143" s="71">
        <f t="shared" si="140"/>
        <v>1.4355760773966579</v>
      </c>
      <c r="E143" s="71">
        <f t="shared" si="140"/>
        <v>1.5413046476348089</v>
      </c>
      <c r="F143" s="70">
        <f>IFERROR(E143/D143,"")</f>
        <v>1.0736488799882233</v>
      </c>
      <c r="H143" s="71">
        <f t="shared" si="142"/>
        <v>1.3277511961722488</v>
      </c>
      <c r="I143" s="71">
        <f>IFERROR(I119/I95,"-")</f>
        <v>1.311056105610561</v>
      </c>
      <c r="J143" s="71">
        <f t="shared" si="142"/>
        <v>1.3820023837902264</v>
      </c>
      <c r="K143" s="71">
        <f t="shared" si="142"/>
        <v>1.6739427012278307</v>
      </c>
      <c r="L143" s="71">
        <f t="shared" si="142"/>
        <v>1.4136490250696379</v>
      </c>
      <c r="M143" s="71">
        <f t="shared" si="142"/>
        <v>1.4962735642262166</v>
      </c>
      <c r="N143" s="71">
        <f t="shared" si="142"/>
        <v>1.4846153846153847</v>
      </c>
      <c r="O143" s="71">
        <f t="shared" si="142"/>
        <v>1.724336162058582</v>
      </c>
      <c r="P143" s="71">
        <f t="shared" si="142"/>
        <v>1.5011908812521266</v>
      </c>
      <c r="Q143" s="71">
        <f t="shared" si="142"/>
        <v>1.5541457657125997</v>
      </c>
      <c r="R143" s="71">
        <f t="shared" si="142"/>
        <v>1.6218851570964248</v>
      </c>
      <c r="S143" s="71" t="str">
        <f t="shared" si="142"/>
        <v>-</v>
      </c>
      <c r="T143" s="5"/>
      <c r="U143" s="13">
        <v>1.30534351145038</v>
      </c>
      <c r="V143" s="13">
        <v>1.1848739495798299</v>
      </c>
      <c r="W143" s="13">
        <v>1.4464285714285701</v>
      </c>
      <c r="X143" s="13">
        <v>1.4302325581395301</v>
      </c>
      <c r="Y143" s="13">
        <v>1.25060240963855</v>
      </c>
      <c r="Z143" s="13">
        <v>1.27593818984547</v>
      </c>
      <c r="AA143" s="13">
        <v>1.4541832669322701</v>
      </c>
      <c r="AB143" s="13">
        <v>1.1751824817518199</v>
      </c>
      <c r="AC143" s="13">
        <v>1.4457516339869301</v>
      </c>
      <c r="AD143" s="13">
        <v>1.28459119496855</v>
      </c>
      <c r="AE143" s="13">
        <v>1.90066225165563</v>
      </c>
      <c r="AF143" s="13">
        <v>1.7685643564356399</v>
      </c>
      <c r="AG143" s="13">
        <v>1.1878172588832501</v>
      </c>
      <c r="AH143" s="13">
        <v>1.24806201550388</v>
      </c>
      <c r="AI143" s="13">
        <v>1.6473282442748101</v>
      </c>
      <c r="AJ143" s="13">
        <v>1.25858951175407</v>
      </c>
      <c r="AK143" s="13">
        <v>1.44343891402715</v>
      </c>
      <c r="AL143" s="13">
        <v>1.6525821596244099</v>
      </c>
      <c r="AM143" s="13">
        <v>1.3068592057761701</v>
      </c>
      <c r="AN143" s="13">
        <v>1.38179916317992</v>
      </c>
      <c r="AO143" s="13">
        <v>1.6891105569409799</v>
      </c>
      <c r="AP143" s="13">
        <v>1.4686868686868699</v>
      </c>
      <c r="AQ143" s="13">
        <v>1.69533678756477</v>
      </c>
      <c r="AR143" s="13">
        <v>1.8898704358068299</v>
      </c>
      <c r="AS143" s="48">
        <v>1.3797276853252647</v>
      </c>
      <c r="AT143" s="48">
        <v>1.52717391304348</v>
      </c>
      <c r="AU143" s="48">
        <v>1.6813804173354701</v>
      </c>
      <c r="AV143" s="48">
        <v>1.7076499999999999</v>
      </c>
      <c r="AW143" s="48">
        <v>1.7280089999999999</v>
      </c>
      <c r="AX143" s="48">
        <v>1.54894</v>
      </c>
      <c r="AY143" s="48">
        <v>1.6801349999999999</v>
      </c>
      <c r="AZ143" s="48"/>
      <c r="BA143" s="48"/>
      <c r="BB143" s="48"/>
      <c r="BC143" s="48"/>
      <c r="BD143" s="48"/>
      <c r="BF143" s="91">
        <f t="shared" si="143"/>
        <v>1.1615656154234053</v>
      </c>
      <c r="BG143" s="91">
        <f t="shared" si="143"/>
        <v>1.2236362408857657</v>
      </c>
      <c r="BH143" s="91">
        <f t="shared" si="143"/>
        <v>1.0206711523213459</v>
      </c>
      <c r="BI143" s="91">
        <f t="shared" si="143"/>
        <v>1.356796623563217</v>
      </c>
      <c r="BJ143" s="91">
        <f t="shared" si="143"/>
        <v>1.1971473009404383</v>
      </c>
      <c r="BK143" s="91">
        <f t="shared" si="143"/>
        <v>0.93728471590909268</v>
      </c>
      <c r="BL143" s="91">
        <f t="shared" si="143"/>
        <v>1.2856281629834285</v>
      </c>
      <c r="BM143" s="91">
        <f t="shared" si="143"/>
        <v>0</v>
      </c>
      <c r="BN143" s="91">
        <f t="shared" si="143"/>
        <v>0</v>
      </c>
      <c r="BO143" s="91">
        <f t="shared" si="143"/>
        <v>0</v>
      </c>
      <c r="BP143" s="91">
        <f t="shared" si="143"/>
        <v>0</v>
      </c>
      <c r="BQ143" s="91">
        <f t="shared" si="143"/>
        <v>0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71">
        <f t="shared" ref="C146:E155" si="145">IFERROR(C49/C74,"-")</f>
        <v>320.45926086956524</v>
      </c>
      <c r="D146" s="71">
        <f t="shared" si="145"/>
        <v>223.69234482758623</v>
      </c>
      <c r="E146" s="71">
        <f t="shared" si="145"/>
        <v>69.236042808219182</v>
      </c>
      <c r="F146" s="70">
        <f t="shared" ref="F146:F155" si="146">IFERROR(E146/D146,"")</f>
        <v>0.3095145829044072</v>
      </c>
      <c r="H146" s="1">
        <f t="shared" ref="H146:S155" si="147">IFERROR(H49/H74,"")</f>
        <v>137.07634999999999</v>
      </c>
      <c r="I146" s="1">
        <f t="shared" si="147"/>
        <v>108.01966666666665</v>
      </c>
      <c r="J146" s="1">
        <f t="shared" si="147"/>
        <v>187.99445833333334</v>
      </c>
      <c r="K146" s="1">
        <f t="shared" si="147"/>
        <v>208.70722000000001</v>
      </c>
      <c r="L146" s="1">
        <f t="shared" si="147"/>
        <v>50.599810810810808</v>
      </c>
      <c r="M146" s="1">
        <f t="shared" si="147"/>
        <v>118.97900000000001</v>
      </c>
      <c r="N146" s="1">
        <f t="shared" si="147"/>
        <v>109.72146153846153</v>
      </c>
      <c r="O146" s="1">
        <f t="shared" si="147"/>
        <v>140.03952272727273</v>
      </c>
      <c r="P146" s="1">
        <f t="shared" si="147"/>
        <v>111.02759375000001</v>
      </c>
      <c r="Q146" s="1">
        <f t="shared" si="147"/>
        <v>37.802531645569623</v>
      </c>
      <c r="R146" s="11">
        <f t="shared" si="147"/>
        <v>10.075342465753424</v>
      </c>
      <c r="S146" s="11" t="str">
        <f t="shared" si="147"/>
        <v/>
      </c>
      <c r="U146" s="1">
        <f t="shared" ref="U146:BD153" si="148">IFERROR(U49/U74,"")</f>
        <v>32.153166666666664</v>
      </c>
      <c r="V146" s="1">
        <f t="shared" si="148"/>
        <v>12.529277777777777</v>
      </c>
      <c r="W146" s="1">
        <f t="shared" si="148"/>
        <v>96.86215</v>
      </c>
      <c r="X146" s="1">
        <f t="shared" si="148"/>
        <v>42.081599999999995</v>
      </c>
      <c r="Y146" s="1">
        <f t="shared" si="148"/>
        <v>31.103526315789473</v>
      </c>
      <c r="Z146" s="1">
        <f t="shared" si="148"/>
        <v>28.430833333333332</v>
      </c>
      <c r="AA146" s="1">
        <f t="shared" si="148"/>
        <v>116.72530434782608</v>
      </c>
      <c r="AB146" s="1">
        <f t="shared" si="148"/>
        <v>22.092565217391304</v>
      </c>
      <c r="AC146" s="1">
        <f t="shared" si="148"/>
        <v>54.960666666666668</v>
      </c>
      <c r="AD146" s="1">
        <f t="shared" si="148"/>
        <v>30.144750000000002</v>
      </c>
      <c r="AE146" s="1">
        <f t="shared" si="148"/>
        <v>57.177956521739134</v>
      </c>
      <c r="AF146" s="1">
        <f t="shared" si="148"/>
        <v>127.16454</v>
      </c>
      <c r="AG146" s="1">
        <f t="shared" si="148"/>
        <v>18.171027027027026</v>
      </c>
      <c r="AH146" s="1">
        <f t="shared" si="148"/>
        <v>12.199722222222222</v>
      </c>
      <c r="AI146" s="1">
        <f t="shared" si="148"/>
        <v>20.558783783783781</v>
      </c>
      <c r="AJ146" s="1">
        <f t="shared" si="148"/>
        <v>31.674861111111113</v>
      </c>
      <c r="AK146" s="1">
        <f t="shared" si="148"/>
        <v>33.89303125</v>
      </c>
      <c r="AL146" s="1">
        <f t="shared" si="148"/>
        <v>44.816600000000001</v>
      </c>
      <c r="AM146" s="1">
        <f t="shared" si="148"/>
        <v>36.052241379310345</v>
      </c>
      <c r="AN146" s="1">
        <f t="shared" si="148"/>
        <v>26.10096153846154</v>
      </c>
      <c r="AO146" s="1">
        <f t="shared" si="148"/>
        <v>43.408384615384612</v>
      </c>
      <c r="AP146" s="1">
        <f t="shared" si="148"/>
        <v>20.13776923076923</v>
      </c>
      <c r="AQ146" s="1">
        <f t="shared" si="148"/>
        <v>26.1206</v>
      </c>
      <c r="AR146" s="1">
        <f t="shared" si="148"/>
        <v>86.557840909090913</v>
      </c>
      <c r="AS146" s="1">
        <f t="shared" si="148"/>
        <v>22.866395833333332</v>
      </c>
      <c r="AT146" s="1">
        <f t="shared" si="148"/>
        <v>44.09432291666667</v>
      </c>
      <c r="AU146" s="1">
        <f t="shared" si="148"/>
        <v>44.066875000000003</v>
      </c>
      <c r="AV146" s="1">
        <f t="shared" si="148"/>
        <v>14.734070796460179</v>
      </c>
      <c r="AW146" s="1">
        <f t="shared" si="148"/>
        <v>11.381517857142857</v>
      </c>
      <c r="AX146" s="1">
        <f t="shared" si="148"/>
        <v>9.8941772151898739</v>
      </c>
      <c r="AY146" s="1">
        <f t="shared" si="148"/>
        <v>10.075342465753424</v>
      </c>
      <c r="AZ146" s="1" t="str">
        <f t="shared" si="148"/>
        <v/>
      </c>
      <c r="BA146" s="1" t="str">
        <f t="shared" si="148"/>
        <v/>
      </c>
      <c r="BB146" s="1" t="str">
        <f t="shared" si="148"/>
        <v/>
      </c>
      <c r="BC146" s="1" t="str">
        <f t="shared" si="148"/>
        <v/>
      </c>
      <c r="BD146" s="1" t="str">
        <f t="shared" si="148"/>
        <v/>
      </c>
      <c r="BF146" s="91">
        <f t="shared" ref="BF146:BQ155" si="149">IFERROR(AS146/AG146,"-")</f>
        <v>1.2583986474359736</v>
      </c>
      <c r="BG146" s="91">
        <f t="shared" si="149"/>
        <v>3.6143710580842008</v>
      </c>
      <c r="BH146" s="91">
        <f t="shared" si="149"/>
        <v>2.1434572912216128</v>
      </c>
      <c r="BI146" s="91">
        <f t="shared" si="149"/>
        <v>0.46516607428127493</v>
      </c>
      <c r="BJ146" s="91">
        <f t="shared" si="149"/>
        <v>0.33580702101240523</v>
      </c>
      <c r="BK146" s="91">
        <f t="shared" si="149"/>
        <v>0.22077036667640726</v>
      </c>
      <c r="BL146" s="91">
        <f t="shared" si="149"/>
        <v>0.27946507846071006</v>
      </c>
      <c r="BM146" s="91" t="str">
        <f t="shared" si="149"/>
        <v>-</v>
      </c>
      <c r="BN146" s="91" t="str">
        <f t="shared" si="149"/>
        <v>-</v>
      </c>
      <c r="BO146" s="91" t="str">
        <f t="shared" si="149"/>
        <v>-</v>
      </c>
      <c r="BP146" s="91" t="str">
        <f t="shared" si="149"/>
        <v>-</v>
      </c>
      <c r="BQ146" s="91" t="str">
        <f t="shared" si="149"/>
        <v>-</v>
      </c>
    </row>
    <row r="147" spans="1:69" x14ac:dyDescent="0.25">
      <c r="A147" s="44"/>
      <c r="B147" s="22" t="s">
        <v>44</v>
      </c>
      <c r="C147" s="71">
        <f t="shared" si="145"/>
        <v>45.616444237918223</v>
      </c>
      <c r="D147" s="71">
        <f t="shared" si="145"/>
        <v>44.519645588235427</v>
      </c>
      <c r="E147" s="71">
        <f t="shared" si="145"/>
        <v>62.496334545454559</v>
      </c>
      <c r="F147" s="70">
        <f t="shared" si="146"/>
        <v>1.4037922746170641</v>
      </c>
      <c r="H147" s="1">
        <f t="shared" si="147"/>
        <v>15.75034210526316</v>
      </c>
      <c r="I147" s="1">
        <f t="shared" si="147"/>
        <v>24.60666869918699</v>
      </c>
      <c r="J147" s="1">
        <f t="shared" si="147"/>
        <v>24.377991428571431</v>
      </c>
      <c r="K147" s="1">
        <f t="shared" si="147"/>
        <v>33.486421511627995</v>
      </c>
      <c r="L147" s="1">
        <f t="shared" si="147"/>
        <v>16.851752066115701</v>
      </c>
      <c r="M147" s="1">
        <f t="shared" si="147"/>
        <v>19.690593908629523</v>
      </c>
      <c r="N147" s="1">
        <f t="shared" si="147"/>
        <v>21.266786019210329</v>
      </c>
      <c r="O147" s="1">
        <f t="shared" si="147"/>
        <v>26.22512679211485</v>
      </c>
      <c r="P147" s="1">
        <f t="shared" si="147"/>
        <v>19.329925146198843</v>
      </c>
      <c r="Q147" s="1">
        <f t="shared" si="147"/>
        <v>20.816158536585366</v>
      </c>
      <c r="R147" s="11">
        <f t="shared" si="147"/>
        <v>9.3595030303030313</v>
      </c>
      <c r="S147" s="11" t="str">
        <f t="shared" si="147"/>
        <v/>
      </c>
      <c r="U147" s="1">
        <f t="shared" si="148"/>
        <v>6.5908264840182653</v>
      </c>
      <c r="V147" s="1">
        <f t="shared" si="148"/>
        <v>5.2317692307692312</v>
      </c>
      <c r="W147" s="1">
        <f t="shared" si="148"/>
        <v>6.1383508771929831</v>
      </c>
      <c r="X147" s="1">
        <f t="shared" si="148"/>
        <v>8.984663082437276</v>
      </c>
      <c r="Y147" s="1">
        <f t="shared" si="148"/>
        <v>7.0794759036144583</v>
      </c>
      <c r="Z147" s="1">
        <f t="shared" si="148"/>
        <v>7.2509349593495935</v>
      </c>
      <c r="AA147" s="1">
        <f t="shared" si="148"/>
        <v>9.7639591078066914</v>
      </c>
      <c r="AB147" s="1">
        <f t="shared" si="148"/>
        <v>6.0426475095785444</v>
      </c>
      <c r="AC147" s="1">
        <f t="shared" si="148"/>
        <v>12.367602857142858</v>
      </c>
      <c r="AD147" s="1">
        <f t="shared" si="148"/>
        <v>8.2365053763440859</v>
      </c>
      <c r="AE147" s="1">
        <f t="shared" si="148"/>
        <v>12.213633603238927</v>
      </c>
      <c r="AF147" s="1">
        <f t="shared" si="148"/>
        <v>9.2668866279069775</v>
      </c>
      <c r="AG147" s="1">
        <f t="shared" si="148"/>
        <v>7.8861791044776126</v>
      </c>
      <c r="AH147" s="1">
        <f t="shared" si="148"/>
        <v>4.9552786885245901</v>
      </c>
      <c r="AI147" s="1">
        <f t="shared" si="148"/>
        <v>12.275190082644629</v>
      </c>
      <c r="AJ147" s="1">
        <f t="shared" si="148"/>
        <v>15.339327433628348</v>
      </c>
      <c r="AK147" s="1">
        <f t="shared" si="148"/>
        <v>8.3062112149532723</v>
      </c>
      <c r="AL147" s="1">
        <f t="shared" si="148"/>
        <v>9.8998781725889042</v>
      </c>
      <c r="AM147" s="1">
        <f t="shared" si="148"/>
        <v>7.001379411764721</v>
      </c>
      <c r="AN147" s="1">
        <f t="shared" si="148"/>
        <v>6.9705737100737339</v>
      </c>
      <c r="AO147" s="1">
        <f t="shared" si="148"/>
        <v>10.130195837780203</v>
      </c>
      <c r="AP147" s="1">
        <f t="shared" si="148"/>
        <v>7.4001452894438371</v>
      </c>
      <c r="AQ147" s="1">
        <f t="shared" si="148"/>
        <v>8.1518780748663637</v>
      </c>
      <c r="AR147" s="1">
        <f t="shared" si="148"/>
        <v>13.553501344086111</v>
      </c>
      <c r="AS147" s="1">
        <f t="shared" si="148"/>
        <v>8.6144750000000005</v>
      </c>
      <c r="AT147" s="1">
        <f t="shared" si="148"/>
        <v>5.605291291291306</v>
      </c>
      <c r="AU147" s="1">
        <f t="shared" si="148"/>
        <v>11.739567251461988</v>
      </c>
      <c r="AV147" s="1">
        <f t="shared" si="148"/>
        <v>10.362476923076922</v>
      </c>
      <c r="AW147" s="1">
        <f t="shared" si="148"/>
        <v>10.926064735945486</v>
      </c>
      <c r="AX147" s="1">
        <f t="shared" si="148"/>
        <v>10.793894817073172</v>
      </c>
      <c r="AY147" s="1">
        <f t="shared" si="148"/>
        <v>9.3595030303030313</v>
      </c>
      <c r="AZ147" s="1" t="str">
        <f t="shared" si="148"/>
        <v/>
      </c>
      <c r="BA147" s="1" t="str">
        <f t="shared" si="148"/>
        <v/>
      </c>
      <c r="BB147" s="1" t="str">
        <f t="shared" si="148"/>
        <v/>
      </c>
      <c r="BC147" s="1" t="str">
        <f t="shared" si="148"/>
        <v/>
      </c>
      <c r="BD147" s="1" t="str">
        <f t="shared" si="148"/>
        <v/>
      </c>
      <c r="BF147" s="91">
        <f t="shared" si="149"/>
        <v>1.0923509199922781</v>
      </c>
      <c r="BG147" s="91">
        <f t="shared" si="149"/>
        <v>1.1311757912369311</v>
      </c>
      <c r="BH147" s="91">
        <f t="shared" si="149"/>
        <v>0.95636541450059209</v>
      </c>
      <c r="BI147" s="91">
        <f t="shared" si="149"/>
        <v>0.6755496267951947</v>
      </c>
      <c r="BJ147" s="91">
        <f t="shared" si="149"/>
        <v>1.3154089696486189</v>
      </c>
      <c r="BK147" s="91">
        <f t="shared" si="149"/>
        <v>1.0903058228493809</v>
      </c>
      <c r="BL147" s="91">
        <f t="shared" si="149"/>
        <v>1.3368084315750484</v>
      </c>
      <c r="BM147" s="91" t="str">
        <f t="shared" si="149"/>
        <v>-</v>
      </c>
      <c r="BN147" s="91" t="str">
        <f t="shared" si="149"/>
        <v>-</v>
      </c>
      <c r="BO147" s="91" t="str">
        <f t="shared" si="149"/>
        <v>-</v>
      </c>
      <c r="BP147" s="91" t="str">
        <f t="shared" si="149"/>
        <v>-</v>
      </c>
      <c r="BQ147" s="91" t="str">
        <f t="shared" si="149"/>
        <v>-</v>
      </c>
    </row>
    <row r="148" spans="1:69" x14ac:dyDescent="0.25">
      <c r="A148" s="44"/>
      <c r="B148" s="22" t="s">
        <v>45</v>
      </c>
      <c r="C148" s="71">
        <f t="shared" si="145"/>
        <v>39.296587606837605</v>
      </c>
      <c r="D148" s="71">
        <f t="shared" si="145"/>
        <v>13.407131147540982</v>
      </c>
      <c r="E148" s="71">
        <f t="shared" si="145"/>
        <v>14.843359111791731</v>
      </c>
      <c r="F148" s="70">
        <f t="shared" si="146"/>
        <v>1.107124182529845</v>
      </c>
      <c r="H148" s="1">
        <f t="shared" si="147"/>
        <v>21.528457142857146</v>
      </c>
      <c r="I148" s="1">
        <f t="shared" si="147"/>
        <v>18.762905286343614</v>
      </c>
      <c r="J148" s="1">
        <f t="shared" si="147"/>
        <v>22.610568093385211</v>
      </c>
      <c r="K148" s="1">
        <f t="shared" si="147"/>
        <v>20.517899572649615</v>
      </c>
      <c r="L148" s="1">
        <f t="shared" si="147"/>
        <v>18.205941666666657</v>
      </c>
      <c r="M148" s="1">
        <f t="shared" si="147"/>
        <v>14.230261450381679</v>
      </c>
      <c r="N148" s="1">
        <f t="shared" si="147"/>
        <v>14.628597772277251</v>
      </c>
      <c r="O148" s="1">
        <f t="shared" si="147"/>
        <v>16.065112691466116</v>
      </c>
      <c r="P148" s="1">
        <f t="shared" si="147"/>
        <v>11.528391830559757</v>
      </c>
      <c r="Q148" s="1">
        <f t="shared" si="147"/>
        <v>15.162753108348136</v>
      </c>
      <c r="R148" s="11">
        <f t="shared" si="147"/>
        <v>2.4720750382848395</v>
      </c>
      <c r="S148" s="11" t="str">
        <f t="shared" si="147"/>
        <v/>
      </c>
      <c r="U148" s="1">
        <f t="shared" si="148"/>
        <v>5.2982176470588236</v>
      </c>
      <c r="V148" s="1">
        <f t="shared" si="148"/>
        <v>4.5244403669724766</v>
      </c>
      <c r="W148" s="1">
        <f t="shared" si="148"/>
        <v>8.0497071428571427</v>
      </c>
      <c r="X148" s="1">
        <f t="shared" si="148"/>
        <v>4.9107256637168142</v>
      </c>
      <c r="Y148" s="1">
        <f t="shared" si="148"/>
        <v>5.9664605263157897</v>
      </c>
      <c r="Z148" s="1">
        <f t="shared" si="148"/>
        <v>6.8822775330396482</v>
      </c>
      <c r="AA148" s="1">
        <f t="shared" si="148"/>
        <v>8.2146923076923084</v>
      </c>
      <c r="AB148" s="1">
        <f t="shared" si="148"/>
        <v>5.193763358778626</v>
      </c>
      <c r="AC148" s="1">
        <f t="shared" si="148"/>
        <v>9.8362334630350183</v>
      </c>
      <c r="AD148" s="1">
        <f t="shared" si="148"/>
        <v>8.1667072463768111</v>
      </c>
      <c r="AE148" s="1">
        <f t="shared" si="148"/>
        <v>6.0068745387453877</v>
      </c>
      <c r="AF148" s="1">
        <f t="shared" si="148"/>
        <v>11.019230769230813</v>
      </c>
      <c r="AG148" s="1">
        <f t="shared" si="148"/>
        <v>2.6912761627906945</v>
      </c>
      <c r="AH148" s="1">
        <f t="shared" si="148"/>
        <v>5.6449776119402983</v>
      </c>
      <c r="AI148" s="1">
        <f t="shared" si="148"/>
        <v>4.1873916666666666</v>
      </c>
      <c r="AJ148" s="1">
        <f t="shared" si="148"/>
        <v>4.1576890756302527</v>
      </c>
      <c r="AK148" s="1">
        <f t="shared" si="148"/>
        <v>5.0802337278106506</v>
      </c>
      <c r="AL148" s="1">
        <f t="shared" si="148"/>
        <v>8.1206927480916047</v>
      </c>
      <c r="AM148" s="1">
        <f t="shared" si="148"/>
        <v>3.5286782786885245</v>
      </c>
      <c r="AN148" s="1">
        <f t="shared" si="148"/>
        <v>4.1514484304932733</v>
      </c>
      <c r="AO148" s="1">
        <f t="shared" si="148"/>
        <v>6.9289579207921035</v>
      </c>
      <c r="AP148" s="1">
        <f t="shared" si="148"/>
        <v>4.0932141327623128</v>
      </c>
      <c r="AQ148" s="1">
        <f t="shared" si="148"/>
        <v>4.568450171821306</v>
      </c>
      <c r="AR148" s="1">
        <f t="shared" si="148"/>
        <v>7.5188118161925939</v>
      </c>
      <c r="AS148" s="1">
        <f t="shared" si="148"/>
        <v>2.0429829749103945</v>
      </c>
      <c r="AT148" s="1">
        <f t="shared" si="148"/>
        <v>4.9631912225705328</v>
      </c>
      <c r="AU148" s="1">
        <f t="shared" si="148"/>
        <v>5.683872919818457</v>
      </c>
      <c r="AV148" s="1">
        <f t="shared" si="148"/>
        <v>4.564862604540024</v>
      </c>
      <c r="AW148" s="1">
        <f t="shared" si="148"/>
        <v>3.9931692307692308</v>
      </c>
      <c r="AX148" s="1">
        <f t="shared" si="148"/>
        <v>3.7660390763765546</v>
      </c>
      <c r="AY148" s="1">
        <f t="shared" si="148"/>
        <v>2.4720750382848395</v>
      </c>
      <c r="AZ148" s="1" t="str">
        <f t="shared" si="148"/>
        <v/>
      </c>
      <c r="BA148" s="1" t="str">
        <f t="shared" si="148"/>
        <v/>
      </c>
      <c r="BB148" s="1" t="str">
        <f t="shared" si="148"/>
        <v/>
      </c>
      <c r="BC148" s="1" t="str">
        <f t="shared" si="148"/>
        <v/>
      </c>
      <c r="BD148" s="1" t="str">
        <f t="shared" si="148"/>
        <v/>
      </c>
      <c r="BF148" s="91">
        <f t="shared" si="149"/>
        <v>0.75911309406164462</v>
      </c>
      <c r="BG148" s="91">
        <f t="shared" si="149"/>
        <v>0.87922248124994407</v>
      </c>
      <c r="BH148" s="91">
        <f t="shared" si="149"/>
        <v>1.3573779030665765</v>
      </c>
      <c r="BI148" s="91">
        <f t="shared" si="149"/>
        <v>1.0979326547760306</v>
      </c>
      <c r="BJ148" s="91">
        <f t="shared" si="149"/>
        <v>0.78602077083766475</v>
      </c>
      <c r="BK148" s="91">
        <f t="shared" si="149"/>
        <v>0.46375835082069677</v>
      </c>
      <c r="BL148" s="91">
        <f t="shared" si="149"/>
        <v>0.70056685337820479</v>
      </c>
      <c r="BM148" s="91" t="str">
        <f t="shared" si="149"/>
        <v>-</v>
      </c>
      <c r="BN148" s="91" t="str">
        <f t="shared" si="149"/>
        <v>-</v>
      </c>
      <c r="BO148" s="91" t="str">
        <f t="shared" si="149"/>
        <v>-</v>
      </c>
      <c r="BP148" s="91" t="str">
        <f t="shared" si="149"/>
        <v>-</v>
      </c>
      <c r="BQ148" s="91" t="str">
        <f t="shared" si="149"/>
        <v>-</v>
      </c>
    </row>
    <row r="149" spans="1:69" x14ac:dyDescent="0.25">
      <c r="A149" s="44"/>
      <c r="B149" s="22" t="s">
        <v>46</v>
      </c>
      <c r="C149" s="71">
        <f t="shared" si="145"/>
        <v>25.001224999999998</v>
      </c>
      <c r="D149" s="71">
        <f t="shared" si="145"/>
        <v>17.9706077953715</v>
      </c>
      <c r="E149" s="71">
        <f t="shared" si="145"/>
        <v>21.553021434820653</v>
      </c>
      <c r="F149" s="70">
        <f t="shared" si="146"/>
        <v>1.1993484961800702</v>
      </c>
      <c r="H149" s="1">
        <f t="shared" si="147"/>
        <v>10.010464285714287</v>
      </c>
      <c r="I149" s="1">
        <f t="shared" si="147"/>
        <v>11.211809139784945</v>
      </c>
      <c r="J149" s="1">
        <f t="shared" si="147"/>
        <v>16.041710900473934</v>
      </c>
      <c r="K149" s="1">
        <f t="shared" si="147"/>
        <v>22.16084631147541</v>
      </c>
      <c r="L149" s="1">
        <f t="shared" si="147"/>
        <v>14.261125301204819</v>
      </c>
      <c r="M149" s="1">
        <f t="shared" si="147"/>
        <v>9.7201892744479501</v>
      </c>
      <c r="N149" s="1">
        <f t="shared" si="147"/>
        <v>8.5333221632382283</v>
      </c>
      <c r="O149" s="1">
        <f t="shared" si="147"/>
        <v>9.0042142011834496</v>
      </c>
      <c r="P149" s="1">
        <f t="shared" si="147"/>
        <v>9.3970360787172087</v>
      </c>
      <c r="Q149" s="1">
        <f t="shared" si="147"/>
        <v>6.0465449438202237</v>
      </c>
      <c r="R149" s="11">
        <f t="shared" si="147"/>
        <v>2.7402362204724411</v>
      </c>
      <c r="S149" s="11" t="str">
        <f t="shared" si="147"/>
        <v/>
      </c>
      <c r="U149" s="1">
        <f t="shared" si="148"/>
        <v>4.1451033210332104</v>
      </c>
      <c r="V149" s="1">
        <f t="shared" si="148"/>
        <v>2.6610794117647059</v>
      </c>
      <c r="W149" s="1">
        <f t="shared" si="148"/>
        <v>4.4387884615384614</v>
      </c>
      <c r="X149" s="1">
        <f t="shared" si="148"/>
        <v>2.920606413994169</v>
      </c>
      <c r="Y149" s="1">
        <f t="shared" si="148"/>
        <v>3.5149638989169674</v>
      </c>
      <c r="Z149" s="1">
        <f t="shared" si="148"/>
        <v>5.901559139784947</v>
      </c>
      <c r="AA149" s="1">
        <f t="shared" si="148"/>
        <v>5.4647199999999998</v>
      </c>
      <c r="AB149" s="1">
        <f t="shared" si="148"/>
        <v>3.0280604534005042</v>
      </c>
      <c r="AC149" s="1">
        <f t="shared" si="148"/>
        <v>8.013208530805688</v>
      </c>
      <c r="AD149" s="1">
        <f t="shared" si="148"/>
        <v>5.6231263858093135</v>
      </c>
      <c r="AE149" s="1">
        <f t="shared" si="148"/>
        <v>8.529864440078585</v>
      </c>
      <c r="AF149" s="1">
        <f t="shared" si="148"/>
        <v>8.067135245901639</v>
      </c>
      <c r="AG149" s="1">
        <f t="shared" si="148"/>
        <v>2.0367464114832536</v>
      </c>
      <c r="AH149" s="1">
        <f t="shared" si="148"/>
        <v>2.6288002812939522</v>
      </c>
      <c r="AI149" s="1">
        <f t="shared" si="148"/>
        <v>6.6801204819277107</v>
      </c>
      <c r="AJ149" s="1">
        <f t="shared" si="148"/>
        <v>5.4992391304347832</v>
      </c>
      <c r="AK149" s="1">
        <f t="shared" si="148"/>
        <v>4.097053738317757</v>
      </c>
      <c r="AL149" s="1">
        <f t="shared" si="148"/>
        <v>4.9593627760252366</v>
      </c>
      <c r="AM149" s="1">
        <f t="shared" si="148"/>
        <v>3.2556662606577347</v>
      </c>
      <c r="AN149" s="1">
        <f t="shared" si="148"/>
        <v>2.6862223806129792</v>
      </c>
      <c r="AO149" s="1">
        <f t="shared" si="148"/>
        <v>4.2588218314532185</v>
      </c>
      <c r="AP149" s="1">
        <f t="shared" si="148"/>
        <v>2.6414208633093526</v>
      </c>
      <c r="AQ149" s="1">
        <f t="shared" si="148"/>
        <v>2.4195079268292683</v>
      </c>
      <c r="AR149" s="1">
        <f t="shared" si="148"/>
        <v>4.4837597633136275</v>
      </c>
      <c r="AS149" s="1">
        <f t="shared" si="148"/>
        <v>1.8293089171974521</v>
      </c>
      <c r="AT149" s="1">
        <f t="shared" si="148"/>
        <v>2.7273640020110657</v>
      </c>
      <c r="AU149" s="1">
        <f t="shared" si="148"/>
        <v>3.1405174927113704</v>
      </c>
      <c r="AV149" s="1">
        <f t="shared" si="148"/>
        <v>3.0724916943521596</v>
      </c>
      <c r="AW149" s="1">
        <f t="shared" si="148"/>
        <v>2.1031105047748975</v>
      </c>
      <c r="AX149" s="1">
        <f t="shared" si="148"/>
        <v>1.9330477528089887</v>
      </c>
      <c r="AY149" s="1">
        <f t="shared" si="148"/>
        <v>2.7402362204724411</v>
      </c>
      <c r="AZ149" s="1" t="str">
        <f t="shared" si="148"/>
        <v/>
      </c>
      <c r="BA149" s="1" t="str">
        <f t="shared" si="148"/>
        <v/>
      </c>
      <c r="BB149" s="1" t="str">
        <f t="shared" si="148"/>
        <v/>
      </c>
      <c r="BC149" s="1" t="str">
        <f t="shared" si="148"/>
        <v/>
      </c>
      <c r="BD149" s="1" t="str">
        <f t="shared" si="148"/>
        <v/>
      </c>
      <c r="BF149" s="91">
        <f t="shared" si="149"/>
        <v>0.89815251760540193</v>
      </c>
      <c r="BG149" s="91">
        <f t="shared" si="149"/>
        <v>1.0374938033210337</v>
      </c>
      <c r="BH149" s="91">
        <f t="shared" si="149"/>
        <v>0.47012886986210434</v>
      </c>
      <c r="BI149" s="91">
        <f t="shared" si="149"/>
        <v>0.55871214571264538</v>
      </c>
      <c r="BJ149" s="91">
        <f t="shared" si="149"/>
        <v>0.51332265552329093</v>
      </c>
      <c r="BK149" s="91">
        <f t="shared" si="149"/>
        <v>0.38977744523022406</v>
      </c>
      <c r="BL149" s="91">
        <f t="shared" si="149"/>
        <v>0.84168216306017729</v>
      </c>
      <c r="BM149" s="91" t="str">
        <f t="shared" si="149"/>
        <v>-</v>
      </c>
      <c r="BN149" s="91" t="str">
        <f t="shared" si="149"/>
        <v>-</v>
      </c>
      <c r="BO149" s="91" t="str">
        <f t="shared" si="149"/>
        <v>-</v>
      </c>
      <c r="BP149" s="91" t="str">
        <f t="shared" si="149"/>
        <v>-</v>
      </c>
      <c r="BQ149" s="91" t="str">
        <f t="shared" si="149"/>
        <v>-</v>
      </c>
    </row>
    <row r="150" spans="1:69" x14ac:dyDescent="0.25">
      <c r="A150" s="44"/>
      <c r="B150" s="22" t="s">
        <v>47</v>
      </c>
      <c r="C150" s="71">
        <f t="shared" si="145"/>
        <v>34.361516597510374</v>
      </c>
      <c r="D150" s="71">
        <f t="shared" si="145"/>
        <v>28.58597340425532</v>
      </c>
      <c r="E150" s="71">
        <f t="shared" si="145"/>
        <v>31.626297892720302</v>
      </c>
      <c r="F150" s="70">
        <f t="shared" si="146"/>
        <v>1.1063572139199009</v>
      </c>
      <c r="H150" s="1">
        <f t="shared" si="147"/>
        <v>7.10168</v>
      </c>
      <c r="I150" s="1">
        <f t="shared" si="147"/>
        <v>19.711367469879519</v>
      </c>
      <c r="J150" s="1">
        <f t="shared" si="147"/>
        <v>13.603802180685358</v>
      </c>
      <c r="K150" s="1">
        <f t="shared" si="147"/>
        <v>19.951034263959393</v>
      </c>
      <c r="L150" s="1">
        <f t="shared" si="147"/>
        <v>8.868349618320611</v>
      </c>
      <c r="M150" s="1">
        <f t="shared" si="147"/>
        <v>11.613432024169184</v>
      </c>
      <c r="N150" s="1">
        <f t="shared" si="147"/>
        <v>6.0769993523316055</v>
      </c>
      <c r="O150" s="1">
        <f t="shared" si="147"/>
        <v>7.781601389766279</v>
      </c>
      <c r="P150" s="1">
        <f t="shared" si="147"/>
        <v>8.4592860281195073</v>
      </c>
      <c r="Q150" s="1">
        <f t="shared" si="147"/>
        <v>9.1027240773286469</v>
      </c>
      <c r="R150" s="11">
        <f t="shared" si="147"/>
        <v>3.262088122605364</v>
      </c>
      <c r="S150" s="11" t="str">
        <f t="shared" si="147"/>
        <v/>
      </c>
      <c r="U150" s="1">
        <f t="shared" si="148"/>
        <v>2.4204748858447487</v>
      </c>
      <c r="V150" s="1">
        <f t="shared" si="148"/>
        <v>2.0335540540540542</v>
      </c>
      <c r="W150" s="1">
        <f t="shared" si="148"/>
        <v>3.5324690909090908</v>
      </c>
      <c r="X150" s="1">
        <f t="shared" si="148"/>
        <v>7.8448360927152319</v>
      </c>
      <c r="Y150" s="1">
        <f t="shared" si="148"/>
        <v>4.3261281250000003</v>
      </c>
      <c r="Z150" s="1">
        <f t="shared" si="148"/>
        <v>4.6370642570281122</v>
      </c>
      <c r="AA150" s="1">
        <f t="shared" si="148"/>
        <v>5.8922531120331945</v>
      </c>
      <c r="AB150" s="1">
        <f t="shared" si="148"/>
        <v>3.0479574468085104</v>
      </c>
      <c r="AC150" s="1">
        <f t="shared" si="148"/>
        <v>6.5023785046728975</v>
      </c>
      <c r="AD150" s="1">
        <f t="shared" si="148"/>
        <v>3.9401776859504132</v>
      </c>
      <c r="AE150" s="1">
        <f t="shared" si="148"/>
        <v>7.9721564986737405</v>
      </c>
      <c r="AF150" s="1">
        <f t="shared" si="148"/>
        <v>8.6926903553299493</v>
      </c>
      <c r="AG150" s="1">
        <f t="shared" si="148"/>
        <v>2.5446328871892927</v>
      </c>
      <c r="AH150" s="1">
        <f t="shared" si="148"/>
        <v>2.342115234375</v>
      </c>
      <c r="AI150" s="1">
        <f t="shared" si="148"/>
        <v>5.0057450381679391</v>
      </c>
      <c r="AJ150" s="1">
        <f t="shared" si="148"/>
        <v>2.0575721393034825</v>
      </c>
      <c r="AK150" s="1">
        <f t="shared" si="148"/>
        <v>2.6512443609022558</v>
      </c>
      <c r="AL150" s="1">
        <f t="shared" si="148"/>
        <v>3.6038308157099697</v>
      </c>
      <c r="AM150" s="1">
        <f t="shared" si="148"/>
        <v>2.9135930851063829</v>
      </c>
      <c r="AN150" s="1">
        <f t="shared" si="148"/>
        <v>2.7690724070450101</v>
      </c>
      <c r="AO150" s="1">
        <f t="shared" si="148"/>
        <v>2.8250472797927459</v>
      </c>
      <c r="AP150" s="1">
        <f t="shared" si="148"/>
        <v>2.3671070578905629</v>
      </c>
      <c r="AQ150" s="1">
        <f t="shared" si="148"/>
        <v>1.919484604105572</v>
      </c>
      <c r="AR150" s="1">
        <f t="shared" si="148"/>
        <v>4.2420568540745549</v>
      </c>
      <c r="AS150" s="1">
        <f t="shared" si="148"/>
        <v>0.96757845894263217</v>
      </c>
      <c r="AT150" s="1">
        <f t="shared" si="148"/>
        <v>2.9808950980392157</v>
      </c>
      <c r="AU150" s="1">
        <f t="shared" si="148"/>
        <v>4.2757469244288231</v>
      </c>
      <c r="AV150" s="1">
        <f t="shared" si="148"/>
        <v>2.382046511627907</v>
      </c>
      <c r="AW150" s="1">
        <f t="shared" si="148"/>
        <v>2.6484025559105433</v>
      </c>
      <c r="AX150" s="1">
        <f t="shared" si="148"/>
        <v>2.5887346221441123</v>
      </c>
      <c r="AY150" s="1">
        <f t="shared" si="148"/>
        <v>3.262088122605364</v>
      </c>
      <c r="AZ150" s="1" t="str">
        <f t="shared" si="148"/>
        <v/>
      </c>
      <c r="BA150" s="1" t="str">
        <f t="shared" si="148"/>
        <v/>
      </c>
      <c r="BB150" s="1" t="str">
        <f t="shared" si="148"/>
        <v/>
      </c>
      <c r="BC150" s="1" t="str">
        <f t="shared" si="148"/>
        <v/>
      </c>
      <c r="BD150" s="1" t="str">
        <f t="shared" si="148"/>
        <v/>
      </c>
      <c r="BF150" s="91">
        <f t="shared" si="149"/>
        <v>0.38024284910165707</v>
      </c>
      <c r="BG150" s="91">
        <f t="shared" si="149"/>
        <v>1.272736308738744</v>
      </c>
      <c r="BH150" s="91">
        <f t="shared" si="149"/>
        <v>0.8541679394030246</v>
      </c>
      <c r="BI150" s="91">
        <f t="shared" si="149"/>
        <v>1.1576976894886726</v>
      </c>
      <c r="BJ150" s="91">
        <f t="shared" si="149"/>
        <v>0.9989281240787834</v>
      </c>
      <c r="BK150" s="91">
        <f t="shared" si="149"/>
        <v>0.71832856605232198</v>
      </c>
      <c r="BL150" s="91">
        <f t="shared" si="149"/>
        <v>1.1196100578630583</v>
      </c>
      <c r="BM150" s="91" t="str">
        <f t="shared" si="149"/>
        <v>-</v>
      </c>
      <c r="BN150" s="91" t="str">
        <f t="shared" si="149"/>
        <v>-</v>
      </c>
      <c r="BO150" s="91" t="str">
        <f t="shared" si="149"/>
        <v>-</v>
      </c>
      <c r="BP150" s="91" t="str">
        <f t="shared" si="149"/>
        <v>-</v>
      </c>
      <c r="BQ150" s="91" t="str">
        <f t="shared" si="149"/>
        <v>-</v>
      </c>
    </row>
    <row r="151" spans="1:69" x14ac:dyDescent="0.25">
      <c r="A151" s="44"/>
      <c r="B151" s="22" t="s">
        <v>48</v>
      </c>
      <c r="C151" s="71">
        <f t="shared" si="145"/>
        <v>34.367002314814812</v>
      </c>
      <c r="D151" s="71">
        <f t="shared" si="145"/>
        <v>20.996931526390867</v>
      </c>
      <c r="E151" s="71">
        <f t="shared" si="145"/>
        <v>11.149476132190943</v>
      </c>
      <c r="F151" s="70">
        <f t="shared" si="146"/>
        <v>0.53100502414732642</v>
      </c>
      <c r="H151" s="1">
        <f t="shared" si="147"/>
        <v>9.8962800000000009</v>
      </c>
      <c r="I151" s="1">
        <f t="shared" si="147"/>
        <v>15.124938492063492</v>
      </c>
      <c r="J151" s="1">
        <f t="shared" si="147"/>
        <v>16.735481404958676</v>
      </c>
      <c r="K151" s="1">
        <f t="shared" si="147"/>
        <v>24.186651315789476</v>
      </c>
      <c r="L151" s="1">
        <f t="shared" si="147"/>
        <v>10.912913636363635</v>
      </c>
      <c r="M151" s="1">
        <f t="shared" si="147"/>
        <v>11.415689754689755</v>
      </c>
      <c r="N151" s="1">
        <f t="shared" si="147"/>
        <v>9.1083309090909097</v>
      </c>
      <c r="O151" s="1">
        <f t="shared" si="147"/>
        <v>14.765799107142872</v>
      </c>
      <c r="P151" s="1">
        <f t="shared" si="147"/>
        <v>5.1660653950953677</v>
      </c>
      <c r="Q151" s="1">
        <f t="shared" si="147"/>
        <v>4.9975547866205305</v>
      </c>
      <c r="R151" s="11">
        <f t="shared" si="147"/>
        <v>1.2048347613219095</v>
      </c>
      <c r="S151" s="11" t="str">
        <f t="shared" si="147"/>
        <v/>
      </c>
      <c r="U151" s="1">
        <f t="shared" si="148"/>
        <v>3.407437869822485</v>
      </c>
      <c r="V151" s="1">
        <f t="shared" si="148"/>
        <v>3.6211576086956523</v>
      </c>
      <c r="W151" s="1">
        <f t="shared" si="148"/>
        <v>4.3756133333333338</v>
      </c>
      <c r="X151" s="1">
        <f t="shared" si="148"/>
        <v>7.6273274509803919</v>
      </c>
      <c r="Y151" s="1">
        <f t="shared" si="148"/>
        <v>4.2316666666666665</v>
      </c>
      <c r="Z151" s="1">
        <f t="shared" si="148"/>
        <v>3.5781587301587301</v>
      </c>
      <c r="AA151" s="1">
        <f t="shared" si="148"/>
        <v>6.4126157407407405</v>
      </c>
      <c r="AB151" s="1">
        <f t="shared" si="148"/>
        <v>3.4290967741935487</v>
      </c>
      <c r="AC151" s="1">
        <f t="shared" si="148"/>
        <v>7.4977086776859503</v>
      </c>
      <c r="AD151" s="1">
        <f t="shared" si="148"/>
        <v>6.3719433962264151</v>
      </c>
      <c r="AE151" s="1">
        <f t="shared" si="148"/>
        <v>8.9208033333333336</v>
      </c>
      <c r="AF151" s="1">
        <f t="shared" si="148"/>
        <v>9.828736842105263</v>
      </c>
      <c r="AG151" s="1">
        <f t="shared" si="148"/>
        <v>1.9719178082191782</v>
      </c>
      <c r="AH151" s="1">
        <f t="shared" si="148"/>
        <v>3.1697131979695432</v>
      </c>
      <c r="AI151" s="1">
        <f t="shared" si="148"/>
        <v>6.438784090909091</v>
      </c>
      <c r="AJ151" s="1">
        <f t="shared" si="148"/>
        <v>3.1960477876106195</v>
      </c>
      <c r="AK151" s="1">
        <f t="shared" si="148"/>
        <v>5.057856127886323</v>
      </c>
      <c r="AL151" s="1">
        <f t="shared" si="148"/>
        <v>4.7009134199134204</v>
      </c>
      <c r="AM151" s="1">
        <f t="shared" si="148"/>
        <v>2.8617603423680458</v>
      </c>
      <c r="AN151" s="1">
        <f t="shared" si="148"/>
        <v>2.0070321543408363</v>
      </c>
      <c r="AO151" s="1">
        <f t="shared" si="148"/>
        <v>3.1911163636363638</v>
      </c>
      <c r="AP151" s="1">
        <f t="shared" si="148"/>
        <v>1.9856641509433963</v>
      </c>
      <c r="AQ151" s="1">
        <f t="shared" si="148"/>
        <v>3.7770566037735849</v>
      </c>
      <c r="AR151" s="1">
        <f t="shared" si="148"/>
        <v>9.9229032738095384</v>
      </c>
      <c r="AS151" s="1">
        <f t="shared" si="148"/>
        <v>0.48317080152671754</v>
      </c>
      <c r="AT151" s="1">
        <f t="shared" si="148"/>
        <v>1.911311986863711</v>
      </c>
      <c r="AU151" s="1">
        <f t="shared" si="148"/>
        <v>2.8903814713896456</v>
      </c>
      <c r="AV151" s="1">
        <f t="shared" si="148"/>
        <v>2.6360863509749306</v>
      </c>
      <c r="AW151" s="1">
        <f t="shared" si="148"/>
        <v>1.6888228299643282</v>
      </c>
      <c r="AX151" s="1">
        <f t="shared" si="148"/>
        <v>1.176320645905421</v>
      </c>
      <c r="AY151" s="1">
        <f t="shared" si="148"/>
        <v>1.2048347613219095</v>
      </c>
      <c r="AZ151" s="1" t="str">
        <f t="shared" si="148"/>
        <v/>
      </c>
      <c r="BA151" s="1" t="str">
        <f t="shared" si="148"/>
        <v/>
      </c>
      <c r="BB151" s="1" t="str">
        <f t="shared" si="148"/>
        <v/>
      </c>
      <c r="BC151" s="1" t="str">
        <f t="shared" si="148"/>
        <v/>
      </c>
      <c r="BD151" s="1" t="str">
        <f t="shared" si="148"/>
        <v/>
      </c>
      <c r="BF151" s="91">
        <f t="shared" si="149"/>
        <v>0.2450258319656157</v>
      </c>
      <c r="BG151" s="91">
        <f t="shared" si="149"/>
        <v>0.60299209029008061</v>
      </c>
      <c r="BH151" s="91">
        <f t="shared" si="149"/>
        <v>0.44890175389955544</v>
      </c>
      <c r="BI151" s="91">
        <f t="shared" si="149"/>
        <v>0.82479566206539146</v>
      </c>
      <c r="BJ151" s="91">
        <f t="shared" si="149"/>
        <v>0.33390092309131914</v>
      </c>
      <c r="BK151" s="91">
        <f t="shared" si="149"/>
        <v>0.25023235716753234</v>
      </c>
      <c r="BL151" s="91">
        <f t="shared" si="149"/>
        <v>0.42101176100753929</v>
      </c>
      <c r="BM151" s="91" t="str">
        <f t="shared" si="149"/>
        <v>-</v>
      </c>
      <c r="BN151" s="91" t="str">
        <f t="shared" si="149"/>
        <v>-</v>
      </c>
      <c r="BO151" s="91" t="str">
        <f t="shared" si="149"/>
        <v>-</v>
      </c>
      <c r="BP151" s="91" t="str">
        <f t="shared" si="149"/>
        <v>-</v>
      </c>
      <c r="BQ151" s="91" t="str">
        <f t="shared" si="149"/>
        <v>-</v>
      </c>
    </row>
    <row r="152" spans="1:69" x14ac:dyDescent="0.25">
      <c r="A152" s="44"/>
      <c r="B152" s="22" t="s">
        <v>49</v>
      </c>
      <c r="C152" s="71">
        <f t="shared" si="145"/>
        <v>9.7910686274509793</v>
      </c>
      <c r="D152" s="71">
        <f t="shared" si="145"/>
        <v>20.361981283422462</v>
      </c>
      <c r="E152" s="71">
        <f t="shared" si="145"/>
        <v>24.042577554744526</v>
      </c>
      <c r="F152" s="70">
        <f t="shared" si="146"/>
        <v>1.1807582582505658</v>
      </c>
      <c r="H152" s="1">
        <f t="shared" si="147"/>
        <v>3.1604683544303795</v>
      </c>
      <c r="I152" s="1">
        <f t="shared" si="147"/>
        <v>2.9432396694214877</v>
      </c>
      <c r="J152" s="1">
        <f t="shared" si="147"/>
        <v>19.330913793103448</v>
      </c>
      <c r="K152" s="1">
        <f t="shared" si="147"/>
        <v>28.054473372781064</v>
      </c>
      <c r="L152" s="1">
        <f t="shared" si="147"/>
        <v>14.864161572052401</v>
      </c>
      <c r="M152" s="1">
        <f t="shared" si="147"/>
        <v>10.315920972644378</v>
      </c>
      <c r="N152" s="1">
        <f t="shared" si="147"/>
        <v>11.034320539419086</v>
      </c>
      <c r="O152" s="1">
        <f t="shared" si="147"/>
        <v>16.988244318181845</v>
      </c>
      <c r="P152" s="1">
        <f t="shared" si="147"/>
        <v>11.435913793103449</v>
      </c>
      <c r="Q152" s="1">
        <f t="shared" si="147"/>
        <v>13.559006342494714</v>
      </c>
      <c r="R152" s="11">
        <f t="shared" si="147"/>
        <v>3.2614963503649634</v>
      </c>
      <c r="S152" s="11" t="str">
        <f t="shared" si="147"/>
        <v/>
      </c>
      <c r="U152" s="1">
        <f t="shared" si="148"/>
        <v>0.47460526315789475</v>
      </c>
      <c r="V152" s="1">
        <f t="shared" si="148"/>
        <v>1.4496410256410257</v>
      </c>
      <c r="W152" s="1">
        <f t="shared" si="148"/>
        <v>1.2725949367088607</v>
      </c>
      <c r="X152" s="1">
        <f t="shared" si="148"/>
        <v>0.60564102564102562</v>
      </c>
      <c r="Y152" s="1">
        <f t="shared" si="148"/>
        <v>-0.34982000000000002</v>
      </c>
      <c r="Z152" s="1">
        <f t="shared" si="148"/>
        <v>2.841933884297521</v>
      </c>
      <c r="AA152" s="1">
        <f t="shared" si="148"/>
        <v>3.8517647058823528</v>
      </c>
      <c r="AB152" s="1">
        <f t="shared" si="148"/>
        <v>3.9380909090909091</v>
      </c>
      <c r="AC152" s="1">
        <f t="shared" si="148"/>
        <v>12.583060344827587</v>
      </c>
      <c r="AD152" s="1">
        <f t="shared" si="148"/>
        <v>3.4396280000000004</v>
      </c>
      <c r="AE152" s="1">
        <f t="shared" si="148"/>
        <v>15.87968656716418</v>
      </c>
      <c r="AF152" s="1">
        <f t="shared" si="148"/>
        <v>12.91937573964497</v>
      </c>
      <c r="AG152" s="1">
        <f t="shared" si="148"/>
        <v>4.197111111111111</v>
      </c>
      <c r="AH152" s="1">
        <f t="shared" si="148"/>
        <v>3.8760633484162899</v>
      </c>
      <c r="AI152" s="1">
        <f t="shared" si="148"/>
        <v>7.6595152838427945</v>
      </c>
      <c r="AJ152" s="1">
        <f t="shared" si="148"/>
        <v>1.645592156862745</v>
      </c>
      <c r="AK152" s="1">
        <f t="shared" si="148"/>
        <v>4.0088852459016397</v>
      </c>
      <c r="AL152" s="1">
        <f t="shared" si="148"/>
        <v>5.3240182370820675</v>
      </c>
      <c r="AM152" s="1">
        <f t="shared" si="148"/>
        <v>2.1859625668449199</v>
      </c>
      <c r="AN152" s="1">
        <f t="shared" si="148"/>
        <v>5.2738941176470595</v>
      </c>
      <c r="AO152" s="1">
        <f t="shared" si="148"/>
        <v>4.6879408713692952</v>
      </c>
      <c r="AP152" s="1">
        <f t="shared" si="148"/>
        <v>5.5437735191637634</v>
      </c>
      <c r="AQ152" s="1">
        <f t="shared" si="148"/>
        <v>3.9029850000000001</v>
      </c>
      <c r="AR152" s="1">
        <f t="shared" si="148"/>
        <v>9.1417713068182103</v>
      </c>
      <c r="AS152" s="1">
        <f t="shared" si="148"/>
        <v>1.7340543337645538</v>
      </c>
      <c r="AT152" s="1">
        <f t="shared" si="148"/>
        <v>4.0283481561822132</v>
      </c>
      <c r="AU152" s="1">
        <f t="shared" si="148"/>
        <v>4.0853563218390807</v>
      </c>
      <c r="AV152" s="1">
        <f t="shared" si="148"/>
        <v>5.4277304964539006</v>
      </c>
      <c r="AW152" s="1">
        <f t="shared" si="148"/>
        <v>4.71486301369863</v>
      </c>
      <c r="AX152" s="1">
        <f t="shared" si="148"/>
        <v>4.3390486257928114</v>
      </c>
      <c r="AY152" s="1">
        <f t="shared" si="148"/>
        <v>3.2614963503649634</v>
      </c>
      <c r="AZ152" s="1" t="str">
        <f t="shared" si="148"/>
        <v/>
      </c>
      <c r="BA152" s="1" t="str">
        <f t="shared" si="148"/>
        <v/>
      </c>
      <c r="BB152" s="1" t="str">
        <f t="shared" si="148"/>
        <v/>
      </c>
      <c r="BC152" s="1" t="str">
        <f t="shared" si="148"/>
        <v/>
      </c>
      <c r="BD152" s="1" t="str">
        <f t="shared" si="148"/>
        <v/>
      </c>
      <c r="BF152" s="91">
        <f t="shared" si="149"/>
        <v>0.41315425964634361</v>
      </c>
      <c r="BG152" s="91">
        <f t="shared" si="149"/>
        <v>1.0392885239680474</v>
      </c>
      <c r="BH152" s="91">
        <f t="shared" si="149"/>
        <v>0.53337008550095211</v>
      </c>
      <c r="BI152" s="91">
        <f t="shared" si="149"/>
        <v>3.298344899018995</v>
      </c>
      <c r="BJ152" s="91">
        <f t="shared" si="149"/>
        <v>1.1761032617530585</v>
      </c>
      <c r="BK152" s="91">
        <f t="shared" si="149"/>
        <v>0.8149950718746809</v>
      </c>
      <c r="BL152" s="91">
        <f t="shared" si="149"/>
        <v>1.4920183903571602</v>
      </c>
      <c r="BM152" s="91" t="str">
        <f t="shared" si="149"/>
        <v>-</v>
      </c>
      <c r="BN152" s="91" t="str">
        <f t="shared" si="149"/>
        <v>-</v>
      </c>
      <c r="BO152" s="91" t="str">
        <f t="shared" si="149"/>
        <v>-</v>
      </c>
      <c r="BP152" s="91" t="str">
        <f t="shared" si="149"/>
        <v>-</v>
      </c>
      <c r="BQ152" s="91" t="str">
        <f t="shared" si="149"/>
        <v>-</v>
      </c>
    </row>
    <row r="153" spans="1:69" x14ac:dyDescent="0.25">
      <c r="A153" s="44"/>
      <c r="B153" s="22" t="s">
        <v>50</v>
      </c>
      <c r="C153" s="71" t="str">
        <f t="shared" si="145"/>
        <v>-</v>
      </c>
      <c r="D153" s="71" t="str">
        <f t="shared" si="145"/>
        <v>-</v>
      </c>
      <c r="E153" s="71">
        <f t="shared" si="145"/>
        <v>1.5531915465428781</v>
      </c>
      <c r="F153" s="70" t="str">
        <f t="shared" si="146"/>
        <v/>
      </c>
      <c r="H153" s="1" t="str">
        <f t="shared" si="147"/>
        <v/>
      </c>
      <c r="I153" s="1" t="str">
        <f t="shared" si="147"/>
        <v/>
      </c>
      <c r="J153" s="1" t="str">
        <f t="shared" si="147"/>
        <v/>
      </c>
      <c r="K153" s="1" t="str">
        <f t="shared" si="147"/>
        <v/>
      </c>
      <c r="L153" s="1" t="str">
        <f t="shared" si="147"/>
        <v/>
      </c>
      <c r="M153" s="1" t="str">
        <f t="shared" si="147"/>
        <v/>
      </c>
      <c r="N153" s="1" t="str">
        <f t="shared" si="147"/>
        <v/>
      </c>
      <c r="O153" s="1" t="str">
        <f t="shared" si="147"/>
        <v/>
      </c>
      <c r="P153" s="1">
        <f t="shared" si="147"/>
        <v>1.0974622586307783</v>
      </c>
      <c r="Q153" s="1">
        <f t="shared" si="147"/>
        <v>1.1303789026977871</v>
      </c>
      <c r="R153" s="11">
        <f t="shared" si="147"/>
        <v>0.18385780601026142</v>
      </c>
      <c r="S153" s="11" t="str">
        <f t="shared" si="147"/>
        <v/>
      </c>
      <c r="U153" s="1" t="str">
        <f t="shared" si="148"/>
        <v/>
      </c>
      <c r="V153" s="1" t="str">
        <f t="shared" si="148"/>
        <v/>
      </c>
      <c r="W153" s="1" t="str">
        <f t="shared" si="148"/>
        <v/>
      </c>
      <c r="X153" s="1" t="str">
        <f t="shared" ref="X153:BD153" si="150">IFERROR(X56/X81,"")</f>
        <v/>
      </c>
      <c r="Y153" s="1" t="str">
        <f t="shared" si="150"/>
        <v/>
      </c>
      <c r="Z153" s="1" t="str">
        <f t="shared" si="150"/>
        <v/>
      </c>
      <c r="AA153" s="1" t="str">
        <f t="shared" si="150"/>
        <v/>
      </c>
      <c r="AB153" s="1" t="str">
        <f t="shared" si="150"/>
        <v/>
      </c>
      <c r="AC153" s="1" t="str">
        <f t="shared" si="150"/>
        <v/>
      </c>
      <c r="AD153" s="1" t="str">
        <f t="shared" si="150"/>
        <v/>
      </c>
      <c r="AE153" s="1" t="str">
        <f t="shared" si="150"/>
        <v/>
      </c>
      <c r="AF153" s="1" t="str">
        <f t="shared" si="150"/>
        <v/>
      </c>
      <c r="AG153" s="1" t="str">
        <f t="shared" si="150"/>
        <v/>
      </c>
      <c r="AH153" s="1" t="str">
        <f t="shared" si="150"/>
        <v/>
      </c>
      <c r="AI153" s="1" t="str">
        <f t="shared" si="150"/>
        <v/>
      </c>
      <c r="AJ153" s="1" t="str">
        <f t="shared" si="150"/>
        <v/>
      </c>
      <c r="AK153" s="1" t="str">
        <f t="shared" si="150"/>
        <v/>
      </c>
      <c r="AL153" s="1" t="str">
        <f t="shared" si="150"/>
        <v/>
      </c>
      <c r="AM153" s="1" t="str">
        <f t="shared" si="150"/>
        <v/>
      </c>
      <c r="AN153" s="1" t="str">
        <f t="shared" si="150"/>
        <v/>
      </c>
      <c r="AO153" s="1" t="str">
        <f t="shared" si="150"/>
        <v/>
      </c>
      <c r="AP153" s="1" t="str">
        <f t="shared" si="150"/>
        <v/>
      </c>
      <c r="AQ153" s="1" t="str">
        <f t="shared" si="150"/>
        <v/>
      </c>
      <c r="AR153" s="1" t="str">
        <f t="shared" si="150"/>
        <v/>
      </c>
      <c r="AS153" s="1" t="str">
        <f t="shared" si="150"/>
        <v/>
      </c>
      <c r="AT153" s="1">
        <f t="shared" si="150"/>
        <v>0.69105016077170422</v>
      </c>
      <c r="AU153" s="1">
        <f t="shared" si="150"/>
        <v>0.468683440608543</v>
      </c>
      <c r="AV153" s="1">
        <f t="shared" si="150"/>
        <v>0.92125528317836014</v>
      </c>
      <c r="AW153" s="1">
        <f t="shared" si="150"/>
        <v>0.32650729927007299</v>
      </c>
      <c r="AX153" s="1">
        <f t="shared" si="150"/>
        <v>0.19848438920885114</v>
      </c>
      <c r="AY153" s="1">
        <f t="shared" si="150"/>
        <v>0.18385780601026142</v>
      </c>
      <c r="AZ153" s="1" t="str">
        <f t="shared" si="150"/>
        <v/>
      </c>
      <c r="BA153" s="1" t="str">
        <f t="shared" si="150"/>
        <v/>
      </c>
      <c r="BB153" s="1" t="str">
        <f t="shared" si="150"/>
        <v/>
      </c>
      <c r="BC153" s="1" t="str">
        <f t="shared" si="150"/>
        <v/>
      </c>
      <c r="BD153" s="1" t="str">
        <f t="shared" si="150"/>
        <v/>
      </c>
      <c r="BF153" s="91" t="str">
        <f t="shared" si="149"/>
        <v>-</v>
      </c>
      <c r="BG153" s="91" t="str">
        <f t="shared" si="149"/>
        <v>-</v>
      </c>
      <c r="BH153" s="91" t="str">
        <f t="shared" si="149"/>
        <v>-</v>
      </c>
      <c r="BI153" s="91" t="str">
        <f t="shared" si="149"/>
        <v>-</v>
      </c>
      <c r="BJ153" s="91" t="str">
        <f t="shared" si="149"/>
        <v>-</v>
      </c>
      <c r="BK153" s="91" t="str">
        <f t="shared" si="149"/>
        <v>-</v>
      </c>
      <c r="BL153" s="91" t="str">
        <f t="shared" si="149"/>
        <v>-</v>
      </c>
      <c r="BM153" s="91" t="str">
        <f t="shared" si="149"/>
        <v>-</v>
      </c>
      <c r="BN153" s="91" t="str">
        <f t="shared" si="149"/>
        <v>-</v>
      </c>
      <c r="BO153" s="91" t="str">
        <f t="shared" si="149"/>
        <v>-</v>
      </c>
      <c r="BP153" s="91" t="str">
        <f t="shared" si="149"/>
        <v>-</v>
      </c>
      <c r="BQ153" s="91" t="str">
        <f t="shared" si="149"/>
        <v>-</v>
      </c>
    </row>
    <row r="154" spans="1:69" x14ac:dyDescent="0.25">
      <c r="A154" s="44"/>
      <c r="B154" s="3" t="s">
        <v>153</v>
      </c>
      <c r="C154" s="71">
        <f t="shared" si="145"/>
        <v>37.400919191919193</v>
      </c>
      <c r="D154" s="71">
        <f t="shared" si="145"/>
        <v>24.685929239322739</v>
      </c>
      <c r="E154" s="71">
        <f>IFERROR(E57/E82,"-")</f>
        <v>28.349589767100682</v>
      </c>
      <c r="F154" s="70">
        <f t="shared" si="146"/>
        <v>1.1484108818533767</v>
      </c>
      <c r="H154" s="1">
        <f t="shared" si="147"/>
        <v>13.087678437265215</v>
      </c>
      <c r="I154" s="1">
        <f>IFERROR(I57/I82,"")</f>
        <v>17.173948821548819</v>
      </c>
      <c r="J154" s="1">
        <f t="shared" si="147"/>
        <v>20.949119515011546</v>
      </c>
      <c r="K154" s="1">
        <f t="shared" si="147"/>
        <v>26.053163777372287</v>
      </c>
      <c r="L154" s="1">
        <f t="shared" si="147"/>
        <v>13.327491367861885</v>
      </c>
      <c r="M154" s="1">
        <f t="shared" si="147"/>
        <v>14.671843165059581</v>
      </c>
      <c r="N154" s="1">
        <f t="shared" si="147"/>
        <v>12.294161353797739</v>
      </c>
      <c r="O154" s="1">
        <f t="shared" si="147"/>
        <v>14.393278913595028</v>
      </c>
      <c r="P154" s="1">
        <f t="shared" si="147"/>
        <v>11.589279610909788</v>
      </c>
      <c r="Q154" s="1">
        <f t="shared" si="147"/>
        <v>13.093600651701664</v>
      </c>
      <c r="R154" s="11">
        <f t="shared" si="147"/>
        <v>3.9425398863011183</v>
      </c>
      <c r="S154" s="11" t="str">
        <f t="shared" si="147"/>
        <v/>
      </c>
      <c r="U154" s="1">
        <f>IFERROR(U57/U82,"")</f>
        <v>4.5430639229422063</v>
      </c>
      <c r="V154" s="1">
        <f t="shared" ref="V154:BD154" si="151">IFERROR(V57/V82,"")</f>
        <v>3.4044713216957612</v>
      </c>
      <c r="W154" s="1">
        <f t="shared" si="151"/>
        <v>6.1126536438767847</v>
      </c>
      <c r="X154" s="1">
        <f t="shared" si="151"/>
        <v>6.5344604125083166</v>
      </c>
      <c r="Y154" s="1">
        <f t="shared" si="151"/>
        <v>4.9545435229609316</v>
      </c>
      <c r="Z154" s="1">
        <f t="shared" si="151"/>
        <v>5.6924855218855219</v>
      </c>
      <c r="AA154" s="1">
        <f t="shared" si="151"/>
        <v>8.4965326599326598</v>
      </c>
      <c r="AB154" s="1">
        <f t="shared" si="151"/>
        <v>4.2926062340966924</v>
      </c>
      <c r="AC154" s="1">
        <f t="shared" si="151"/>
        <v>9.7682142032332582</v>
      </c>
      <c r="AD154" s="1">
        <f t="shared" si="151"/>
        <v>6.4383401727861775</v>
      </c>
      <c r="AE154" s="1">
        <f t="shared" si="151"/>
        <v>10.02268216318787</v>
      </c>
      <c r="AF154" s="1">
        <f t="shared" si="151"/>
        <v>10.974869981751835</v>
      </c>
      <c r="AG154" s="1">
        <f t="shared" si="151"/>
        <v>3.0535205047318605</v>
      </c>
      <c r="AH154" s="1">
        <f t="shared" si="151"/>
        <v>3.2741211267605634</v>
      </c>
      <c r="AI154" s="1">
        <f t="shared" si="151"/>
        <v>7.2408866755201418</v>
      </c>
      <c r="AJ154" s="1">
        <f t="shared" si="151"/>
        <v>5.2643840670859587</v>
      </c>
      <c r="AK154" s="1">
        <f t="shared" si="151"/>
        <v>5.2981350164654222</v>
      </c>
      <c r="AL154" s="1">
        <f t="shared" si="151"/>
        <v>7.0044129325014373</v>
      </c>
      <c r="AM154" s="1">
        <f t="shared" si="151"/>
        <v>4.0036643922163284</v>
      </c>
      <c r="AN154" s="1">
        <f t="shared" si="151"/>
        <v>3.98289395973155</v>
      </c>
      <c r="AO154" s="1">
        <f t="shared" si="151"/>
        <v>5.6735324675324819</v>
      </c>
      <c r="AP154" s="1">
        <f t="shared" si="151"/>
        <v>3.8879908863473944</v>
      </c>
      <c r="AQ154" s="1">
        <f t="shared" si="151"/>
        <v>3.8859240863787465</v>
      </c>
      <c r="AR154" s="1">
        <f t="shared" si="151"/>
        <v>7.6554099388151338</v>
      </c>
      <c r="AS154" s="1">
        <f t="shared" si="151"/>
        <v>1.888479588839941</v>
      </c>
      <c r="AT154" s="1">
        <f t="shared" si="151"/>
        <v>3.7009403364632276</v>
      </c>
      <c r="AU154" s="1">
        <f t="shared" si="151"/>
        <v>5.5279115010490187</v>
      </c>
      <c r="AV154" s="1">
        <f t="shared" si="151"/>
        <v>5.1930042283298095</v>
      </c>
      <c r="AW154" s="1">
        <f t="shared" si="151"/>
        <v>4.2596723300970876</v>
      </c>
      <c r="AX154" s="1">
        <f t="shared" si="151"/>
        <v>4.8345981173062995</v>
      </c>
      <c r="AY154" s="1">
        <f t="shared" si="151"/>
        <v>3.9425398863011183</v>
      </c>
      <c r="AZ154" s="1" t="str">
        <f t="shared" si="151"/>
        <v/>
      </c>
      <c r="BA154" s="1" t="str">
        <f t="shared" si="151"/>
        <v/>
      </c>
      <c r="BB154" s="1" t="str">
        <f t="shared" si="151"/>
        <v/>
      </c>
      <c r="BC154" s="1" t="str">
        <f t="shared" si="151"/>
        <v/>
      </c>
      <c r="BD154" s="1" t="str">
        <f t="shared" si="151"/>
        <v/>
      </c>
      <c r="BF154" s="91">
        <f t="shared" si="149"/>
        <v>0.61845976993227181</v>
      </c>
      <c r="BG154" s="91">
        <f t="shared" si="149"/>
        <v>1.1303614598171454</v>
      </c>
      <c r="BH154" s="91">
        <f t="shared" si="149"/>
        <v>0.76343019146228064</v>
      </c>
      <c r="BI154" s="91">
        <f t="shared" si="149"/>
        <v>0.9864409895162416</v>
      </c>
      <c r="BJ154" s="91">
        <f t="shared" si="149"/>
        <v>0.80399467300455274</v>
      </c>
      <c r="BK154" s="91">
        <f t="shared" si="149"/>
        <v>0.69022174504776845</v>
      </c>
      <c r="BL154" s="91">
        <f t="shared" si="149"/>
        <v>0.98473285971870061</v>
      </c>
      <c r="BM154" s="91" t="str">
        <f t="shared" si="149"/>
        <v>-</v>
      </c>
      <c r="BN154" s="91" t="str">
        <f t="shared" si="149"/>
        <v>-</v>
      </c>
      <c r="BO154" s="91" t="str">
        <f t="shared" si="149"/>
        <v>-</v>
      </c>
      <c r="BP154" s="91" t="str">
        <f t="shared" si="149"/>
        <v>-</v>
      </c>
      <c r="BQ154" s="91" t="str">
        <f t="shared" si="149"/>
        <v>-</v>
      </c>
    </row>
    <row r="155" spans="1:69" x14ac:dyDescent="0.25">
      <c r="A155" s="45"/>
      <c r="B155" s="3" t="s">
        <v>61</v>
      </c>
      <c r="C155" s="71">
        <f t="shared" si="145"/>
        <v>37.400919191919193</v>
      </c>
      <c r="D155" s="71">
        <f t="shared" si="145"/>
        <v>24.685929239322739</v>
      </c>
      <c r="E155" s="71">
        <f>IFERROR(E58/E83,"-")</f>
        <v>16.860205950136184</v>
      </c>
      <c r="F155" s="70">
        <f t="shared" si="146"/>
        <v>0.68298850680002776</v>
      </c>
      <c r="H155" s="1">
        <f t="shared" si="147"/>
        <v>13.087678437265215</v>
      </c>
      <c r="I155" s="1">
        <f t="shared" si="147"/>
        <v>17.173948821548819</v>
      </c>
      <c r="J155" s="1">
        <f t="shared" si="147"/>
        <v>20.949119515011546</v>
      </c>
      <c r="K155" s="1">
        <f t="shared" si="147"/>
        <v>26.053163777372262</v>
      </c>
      <c r="L155" s="1">
        <f t="shared" si="147"/>
        <v>13.327491367861885</v>
      </c>
      <c r="M155" s="1">
        <f t="shared" si="147"/>
        <v>14.671843165059585</v>
      </c>
      <c r="N155" s="1">
        <f t="shared" si="147"/>
        <v>12.294161353797737</v>
      </c>
      <c r="O155" s="1">
        <f t="shared" si="147"/>
        <v>14.393278913595031</v>
      </c>
      <c r="P155" s="1" t="str">
        <f t="shared" si="147"/>
        <v/>
      </c>
      <c r="Q155" s="1" t="str">
        <f t="shared" si="147"/>
        <v/>
      </c>
      <c r="R155" s="11" t="str">
        <f t="shared" si="147"/>
        <v/>
      </c>
      <c r="S155" s="11" t="str">
        <f t="shared" si="147"/>
        <v/>
      </c>
      <c r="U155" s="1">
        <f t="shared" ref="U155:BD155" si="152">IFERROR(U58/U83,"")</f>
        <v>4.5430639229422063</v>
      </c>
      <c r="V155" s="1">
        <f t="shared" si="152"/>
        <v>3.4044713216957607</v>
      </c>
      <c r="W155" s="1">
        <f t="shared" si="152"/>
        <v>6.1126536438767847</v>
      </c>
      <c r="X155" s="1">
        <f t="shared" si="152"/>
        <v>6.5344604125083166</v>
      </c>
      <c r="Y155" s="1">
        <f t="shared" si="152"/>
        <v>4.9545435229609325</v>
      </c>
      <c r="Z155" s="1">
        <f t="shared" si="152"/>
        <v>5.6924855218855219</v>
      </c>
      <c r="AA155" s="1">
        <f t="shared" si="152"/>
        <v>8.4965326599326598</v>
      </c>
      <c r="AB155" s="1">
        <f t="shared" si="152"/>
        <v>4.2926062340966924</v>
      </c>
      <c r="AC155" s="1">
        <f t="shared" si="152"/>
        <v>9.7682142032332564</v>
      </c>
      <c r="AD155" s="1">
        <f t="shared" si="152"/>
        <v>6.4383401727861775</v>
      </c>
      <c r="AE155" s="1">
        <f t="shared" si="152"/>
        <v>10.022682163187856</v>
      </c>
      <c r="AF155" s="1">
        <f t="shared" si="152"/>
        <v>10.974869981751825</v>
      </c>
      <c r="AG155" s="1">
        <f t="shared" si="152"/>
        <v>3.053520504731861</v>
      </c>
      <c r="AH155" s="1">
        <f t="shared" si="152"/>
        <v>3.2741211267605634</v>
      </c>
      <c r="AI155" s="1">
        <f t="shared" si="152"/>
        <v>7.2408866755201418</v>
      </c>
      <c r="AJ155" s="1">
        <f t="shared" si="152"/>
        <v>5.2643840670859543</v>
      </c>
      <c r="AK155" s="1">
        <f t="shared" si="152"/>
        <v>5.2981350164654222</v>
      </c>
      <c r="AL155" s="1">
        <f t="shared" si="152"/>
        <v>7.0044129325014461</v>
      </c>
      <c r="AM155" s="1">
        <f t="shared" si="152"/>
        <v>4.0036643922163258</v>
      </c>
      <c r="AN155" s="1">
        <f t="shared" si="152"/>
        <v>3.9828939597315438</v>
      </c>
      <c r="AO155" s="1">
        <f t="shared" si="152"/>
        <v>5.6735324675324872</v>
      </c>
      <c r="AP155" s="1">
        <f t="shared" si="152"/>
        <v>3.8879908863473909</v>
      </c>
      <c r="AQ155" s="1">
        <f t="shared" si="152"/>
        <v>3.8859240863787541</v>
      </c>
      <c r="AR155" s="1">
        <f t="shared" si="152"/>
        <v>7.655409938815132</v>
      </c>
      <c r="AS155" s="1" t="str">
        <f t="shared" si="152"/>
        <v/>
      </c>
      <c r="AT155" s="1" t="str">
        <f t="shared" si="152"/>
        <v/>
      </c>
      <c r="AU155" s="1" t="str">
        <f t="shared" si="152"/>
        <v/>
      </c>
      <c r="AV155" s="1" t="str">
        <f t="shared" si="152"/>
        <v/>
      </c>
      <c r="AW155" s="1" t="str">
        <f t="shared" si="152"/>
        <v/>
      </c>
      <c r="AX155" s="1" t="str">
        <f t="shared" si="152"/>
        <v/>
      </c>
      <c r="AY155" s="1" t="str">
        <f t="shared" si="152"/>
        <v/>
      </c>
      <c r="AZ155" s="1" t="str">
        <f t="shared" si="152"/>
        <v/>
      </c>
      <c r="BA155" s="1" t="str">
        <f t="shared" si="152"/>
        <v/>
      </c>
      <c r="BB155" s="1" t="str">
        <f t="shared" si="152"/>
        <v/>
      </c>
      <c r="BC155" s="1" t="str">
        <f t="shared" si="152"/>
        <v/>
      </c>
      <c r="BD155" s="1" t="str">
        <f t="shared" si="152"/>
        <v/>
      </c>
      <c r="BF155" s="91" t="str">
        <f t="shared" si="149"/>
        <v>-</v>
      </c>
      <c r="BG155" s="91" t="str">
        <f t="shared" si="149"/>
        <v>-</v>
      </c>
      <c r="BH155" s="91" t="str">
        <f t="shared" si="149"/>
        <v>-</v>
      </c>
      <c r="BI155" s="91" t="str">
        <f t="shared" si="149"/>
        <v>-</v>
      </c>
      <c r="BJ155" s="91" t="str">
        <f t="shared" si="149"/>
        <v>-</v>
      </c>
      <c r="BK155" s="91" t="str">
        <f t="shared" si="149"/>
        <v>-</v>
      </c>
      <c r="BL155" s="91" t="str">
        <f t="shared" si="149"/>
        <v>-</v>
      </c>
      <c r="BM155" s="91" t="str">
        <f t="shared" si="149"/>
        <v>-</v>
      </c>
      <c r="BN155" s="91" t="str">
        <f t="shared" si="149"/>
        <v>-</v>
      </c>
      <c r="BO155" s="91" t="str">
        <f t="shared" si="149"/>
        <v>-</v>
      </c>
      <c r="BP155" s="91" t="str">
        <f t="shared" si="149"/>
        <v>-</v>
      </c>
      <c r="BQ155" s="91" t="str">
        <f t="shared" si="149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1"/>
      <c r="D158" s="71"/>
      <c r="E158" s="71"/>
      <c r="F158" s="7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1"/>
      <c r="S158" s="11"/>
      <c r="U158">
        <v>219</v>
      </c>
      <c r="V158">
        <v>143</v>
      </c>
      <c r="W158">
        <v>228</v>
      </c>
      <c r="X158">
        <v>279</v>
      </c>
      <c r="Y158">
        <v>249</v>
      </c>
      <c r="Z158">
        <v>246</v>
      </c>
      <c r="AA158">
        <v>269</v>
      </c>
      <c r="AB158">
        <v>261</v>
      </c>
      <c r="AC158">
        <v>350</v>
      </c>
      <c r="AD158">
        <v>279</v>
      </c>
      <c r="AE158">
        <v>494</v>
      </c>
      <c r="AF158">
        <v>344</v>
      </c>
      <c r="AG158">
        <v>134</v>
      </c>
      <c r="AH158">
        <v>122</v>
      </c>
      <c r="AI158">
        <v>363</v>
      </c>
      <c r="AJ158">
        <v>339</v>
      </c>
      <c r="AK158">
        <v>535</v>
      </c>
      <c r="AL158">
        <v>985</v>
      </c>
      <c r="AM158">
        <v>680</v>
      </c>
      <c r="AN158">
        <v>814</v>
      </c>
      <c r="AO158">
        <v>937</v>
      </c>
      <c r="AP158">
        <v>881</v>
      </c>
      <c r="AQ158">
        <v>935</v>
      </c>
      <c r="AR158">
        <v>1116</v>
      </c>
      <c r="AS158">
        <v>320</v>
      </c>
      <c r="AT158">
        <v>666</v>
      </c>
      <c r="AU158">
        <v>855</v>
      </c>
      <c r="AV158">
        <v>650</v>
      </c>
      <c r="AW158">
        <v>587</v>
      </c>
      <c r="AX158">
        <v>1312</v>
      </c>
      <c r="AY158">
        <v>825</v>
      </c>
      <c r="BF158" s="91">
        <f t="shared" ref="BF158:BQ166" si="153">IFERROR(AS158/AG158,"-")</f>
        <v>2.3880597014925371</v>
      </c>
      <c r="BG158" s="91">
        <f t="shared" si="153"/>
        <v>5.4590163934426226</v>
      </c>
      <c r="BH158" s="91">
        <f t="shared" si="153"/>
        <v>2.3553719008264462</v>
      </c>
      <c r="BI158" s="91">
        <f t="shared" si="153"/>
        <v>1.9174041297935103</v>
      </c>
      <c r="BJ158" s="91">
        <f t="shared" si="153"/>
        <v>1.097196261682243</v>
      </c>
      <c r="BK158" s="91">
        <f t="shared" si="153"/>
        <v>1.331979695431472</v>
      </c>
      <c r="BL158" s="91">
        <f t="shared" si="153"/>
        <v>1.213235294117647</v>
      </c>
      <c r="BM158" s="91">
        <f t="shared" si="153"/>
        <v>0</v>
      </c>
      <c r="BN158" s="91">
        <f t="shared" si="153"/>
        <v>0</v>
      </c>
      <c r="BO158" s="91">
        <f t="shared" si="153"/>
        <v>0</v>
      </c>
      <c r="BP158" s="91">
        <f t="shared" si="153"/>
        <v>0</v>
      </c>
      <c r="BQ158" s="91">
        <f t="shared" si="153"/>
        <v>0</v>
      </c>
    </row>
    <row r="159" spans="1:69" x14ac:dyDescent="0.25">
      <c r="A159" s="44"/>
      <c r="B159" s="22" t="s">
        <v>91</v>
      </c>
      <c r="C159" s="71"/>
      <c r="D159" s="71"/>
      <c r="E159" s="71"/>
      <c r="F159" s="7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1"/>
      <c r="S159" s="11"/>
      <c r="BF159" s="91" t="str">
        <f t="shared" si="153"/>
        <v>-</v>
      </c>
      <c r="BG159" s="91" t="str">
        <f t="shared" si="153"/>
        <v>-</v>
      </c>
      <c r="BH159" s="91" t="str">
        <f t="shared" si="153"/>
        <v>-</v>
      </c>
      <c r="BI159" s="91" t="str">
        <f t="shared" si="153"/>
        <v>-</v>
      </c>
      <c r="BJ159" s="91" t="str">
        <f t="shared" si="153"/>
        <v>-</v>
      </c>
      <c r="BK159" s="91" t="str">
        <f t="shared" si="153"/>
        <v>-</v>
      </c>
      <c r="BL159" s="91" t="str">
        <f t="shared" si="153"/>
        <v>-</v>
      </c>
      <c r="BM159" s="91" t="str">
        <f t="shared" si="153"/>
        <v>-</v>
      </c>
      <c r="BN159" s="91" t="str">
        <f t="shared" si="153"/>
        <v>-</v>
      </c>
      <c r="BO159" s="91" t="str">
        <f t="shared" si="153"/>
        <v>-</v>
      </c>
      <c r="BP159" s="91" t="str">
        <f t="shared" si="153"/>
        <v>-</v>
      </c>
      <c r="BQ159" s="91" t="str">
        <f t="shared" si="153"/>
        <v>-</v>
      </c>
    </row>
    <row r="160" spans="1:69" x14ac:dyDescent="0.25">
      <c r="A160" s="44"/>
      <c r="B160" s="22" t="s">
        <v>92</v>
      </c>
      <c r="C160" s="71"/>
      <c r="D160" s="71"/>
      <c r="E160" s="71"/>
      <c r="F160" s="7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1"/>
      <c r="S160" s="11"/>
      <c r="BF160" s="91" t="str">
        <f t="shared" si="153"/>
        <v>-</v>
      </c>
      <c r="BG160" s="91" t="str">
        <f t="shared" si="153"/>
        <v>-</v>
      </c>
      <c r="BH160" s="91" t="str">
        <f t="shared" si="153"/>
        <v>-</v>
      </c>
      <c r="BI160" s="91" t="str">
        <f t="shared" si="153"/>
        <v>-</v>
      </c>
      <c r="BJ160" s="91" t="str">
        <f t="shared" si="153"/>
        <v>-</v>
      </c>
      <c r="BK160" s="91" t="str">
        <f t="shared" si="153"/>
        <v>-</v>
      </c>
      <c r="BL160" s="91" t="str">
        <f t="shared" si="153"/>
        <v>-</v>
      </c>
      <c r="BM160" s="91" t="str">
        <f t="shared" si="153"/>
        <v>-</v>
      </c>
      <c r="BN160" s="91" t="str">
        <f t="shared" si="153"/>
        <v>-</v>
      </c>
      <c r="BO160" s="91" t="str">
        <f t="shared" si="153"/>
        <v>-</v>
      </c>
      <c r="BP160" s="91" t="str">
        <f t="shared" si="153"/>
        <v>-</v>
      </c>
      <c r="BQ160" s="91" t="str">
        <f t="shared" si="153"/>
        <v>-</v>
      </c>
    </row>
    <row r="161" spans="1:69" x14ac:dyDescent="0.25">
      <c r="A161" s="44"/>
      <c r="B161" s="22" t="s">
        <v>93</v>
      </c>
      <c r="C161" s="71"/>
      <c r="D161" s="71"/>
      <c r="E161" s="71"/>
      <c r="F161" s="7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1"/>
      <c r="S161" s="11"/>
      <c r="BF161" s="91" t="str">
        <f t="shared" si="153"/>
        <v>-</v>
      </c>
      <c r="BG161" s="91" t="str">
        <f t="shared" si="153"/>
        <v>-</v>
      </c>
      <c r="BH161" s="91" t="str">
        <f t="shared" si="153"/>
        <v>-</v>
      </c>
      <c r="BI161" s="91" t="str">
        <f t="shared" si="153"/>
        <v>-</v>
      </c>
      <c r="BJ161" s="91" t="str">
        <f t="shared" si="153"/>
        <v>-</v>
      </c>
      <c r="BK161" s="91" t="str">
        <f t="shared" si="153"/>
        <v>-</v>
      </c>
      <c r="BL161" s="91" t="str">
        <f t="shared" si="153"/>
        <v>-</v>
      </c>
      <c r="BM161" s="91" t="str">
        <f t="shared" si="153"/>
        <v>-</v>
      </c>
      <c r="BN161" s="91" t="str">
        <f t="shared" si="153"/>
        <v>-</v>
      </c>
      <c r="BO161" s="91" t="str">
        <f t="shared" si="153"/>
        <v>-</v>
      </c>
      <c r="BP161" s="91" t="str">
        <f t="shared" si="153"/>
        <v>-</v>
      </c>
      <c r="BQ161" s="91" t="str">
        <f t="shared" si="153"/>
        <v>-</v>
      </c>
    </row>
    <row r="162" spans="1:69" x14ac:dyDescent="0.25">
      <c r="A162" s="44"/>
      <c r="B162" s="22" t="s">
        <v>94</v>
      </c>
      <c r="C162" s="71"/>
      <c r="D162" s="71"/>
      <c r="E162" s="71"/>
      <c r="F162" s="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1"/>
      <c r="S162" s="11"/>
      <c r="BF162" s="91" t="str">
        <f t="shared" si="153"/>
        <v>-</v>
      </c>
      <c r="BG162" s="91" t="str">
        <f t="shared" si="153"/>
        <v>-</v>
      </c>
      <c r="BH162" s="91" t="str">
        <f t="shared" si="153"/>
        <v>-</v>
      </c>
      <c r="BI162" s="91" t="str">
        <f t="shared" si="153"/>
        <v>-</v>
      </c>
      <c r="BJ162" s="91" t="str">
        <f t="shared" si="153"/>
        <v>-</v>
      </c>
      <c r="BK162" s="91" t="str">
        <f t="shared" si="153"/>
        <v>-</v>
      </c>
      <c r="BL162" s="91" t="str">
        <f t="shared" si="153"/>
        <v>-</v>
      </c>
      <c r="BM162" s="91" t="str">
        <f t="shared" si="153"/>
        <v>-</v>
      </c>
      <c r="BN162" s="91" t="str">
        <f t="shared" si="153"/>
        <v>-</v>
      </c>
      <c r="BO162" s="91" t="str">
        <f t="shared" si="153"/>
        <v>-</v>
      </c>
      <c r="BP162" s="91" t="str">
        <f t="shared" si="153"/>
        <v>-</v>
      </c>
      <c r="BQ162" s="91" t="str">
        <f t="shared" si="153"/>
        <v>-</v>
      </c>
    </row>
    <row r="163" spans="1:69" x14ac:dyDescent="0.25">
      <c r="A163" s="44"/>
      <c r="B163" s="22" t="s">
        <v>95</v>
      </c>
      <c r="C163" s="71"/>
      <c r="D163" s="71"/>
      <c r="E163" s="71"/>
      <c r="F163" s="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1"/>
      <c r="S163" s="11"/>
      <c r="BF163" s="91" t="str">
        <f t="shared" si="153"/>
        <v>-</v>
      </c>
      <c r="BG163" s="91" t="str">
        <f t="shared" si="153"/>
        <v>-</v>
      </c>
      <c r="BH163" s="91" t="str">
        <f t="shared" si="153"/>
        <v>-</v>
      </c>
      <c r="BI163" s="91" t="str">
        <f t="shared" si="153"/>
        <v>-</v>
      </c>
      <c r="BJ163" s="91" t="str">
        <f t="shared" si="153"/>
        <v>-</v>
      </c>
      <c r="BK163" s="91" t="str">
        <f t="shared" si="153"/>
        <v>-</v>
      </c>
      <c r="BL163" s="91" t="str">
        <f t="shared" si="153"/>
        <v>-</v>
      </c>
      <c r="BM163" s="91" t="str">
        <f t="shared" si="153"/>
        <v>-</v>
      </c>
      <c r="BN163" s="91" t="str">
        <f t="shared" si="153"/>
        <v>-</v>
      </c>
      <c r="BO163" s="91" t="str">
        <f t="shared" si="153"/>
        <v>-</v>
      </c>
      <c r="BP163" s="91" t="str">
        <f t="shared" si="153"/>
        <v>-</v>
      </c>
      <c r="BQ163" s="91" t="str">
        <f t="shared" si="153"/>
        <v>-</v>
      </c>
    </row>
    <row r="164" spans="1:69" x14ac:dyDescent="0.25">
      <c r="A164" s="44"/>
      <c r="B164" s="22" t="s">
        <v>96</v>
      </c>
      <c r="C164" s="71"/>
      <c r="D164" s="71"/>
      <c r="E164" s="71"/>
      <c r="F164" s="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1"/>
      <c r="S164" s="11"/>
      <c r="BF164" s="91" t="str">
        <f t="shared" si="153"/>
        <v>-</v>
      </c>
      <c r="BG164" s="91" t="str">
        <f t="shared" si="153"/>
        <v>-</v>
      </c>
      <c r="BH164" s="91" t="str">
        <f t="shared" si="153"/>
        <v>-</v>
      </c>
      <c r="BI164" s="91" t="str">
        <f t="shared" si="153"/>
        <v>-</v>
      </c>
      <c r="BJ164" s="91" t="str">
        <f t="shared" si="153"/>
        <v>-</v>
      </c>
      <c r="BK164" s="91" t="str">
        <f t="shared" si="153"/>
        <v>-</v>
      </c>
      <c r="BL164" s="91" t="str">
        <f t="shared" si="153"/>
        <v>-</v>
      </c>
      <c r="BM164" s="91" t="str">
        <f t="shared" si="153"/>
        <v>-</v>
      </c>
      <c r="BN164" s="91" t="str">
        <f t="shared" si="153"/>
        <v>-</v>
      </c>
      <c r="BO164" s="91" t="str">
        <f t="shared" si="153"/>
        <v>-</v>
      </c>
      <c r="BP164" s="91" t="str">
        <f t="shared" si="153"/>
        <v>-</v>
      </c>
      <c r="BQ164" s="91" t="str">
        <f t="shared" si="153"/>
        <v>-</v>
      </c>
    </row>
    <row r="165" spans="1:69" x14ac:dyDescent="0.25">
      <c r="A165" s="44"/>
      <c r="B165" s="22" t="s">
        <v>97</v>
      </c>
      <c r="C165" s="71"/>
      <c r="D165" s="71"/>
      <c r="E165" s="71"/>
      <c r="F165" s="7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1"/>
      <c r="S165" s="11"/>
      <c r="BF165" s="91" t="str">
        <f t="shared" si="153"/>
        <v>-</v>
      </c>
      <c r="BG165" s="91" t="str">
        <f t="shared" si="153"/>
        <v>-</v>
      </c>
      <c r="BH165" s="91" t="str">
        <f t="shared" si="153"/>
        <v>-</v>
      </c>
      <c r="BI165" s="91" t="str">
        <f t="shared" si="153"/>
        <v>-</v>
      </c>
      <c r="BJ165" s="91" t="str">
        <f t="shared" si="153"/>
        <v>-</v>
      </c>
      <c r="BK165" s="91" t="str">
        <f t="shared" si="153"/>
        <v>-</v>
      </c>
      <c r="BL165" s="91" t="str">
        <f t="shared" si="153"/>
        <v>-</v>
      </c>
      <c r="BM165" s="91" t="str">
        <f t="shared" si="153"/>
        <v>-</v>
      </c>
      <c r="BN165" s="91" t="str">
        <f t="shared" si="153"/>
        <v>-</v>
      </c>
      <c r="BO165" s="91" t="str">
        <f t="shared" si="153"/>
        <v>-</v>
      </c>
      <c r="BP165" s="91" t="str">
        <f t="shared" si="153"/>
        <v>-</v>
      </c>
      <c r="BQ165" s="91" t="str">
        <f t="shared" si="153"/>
        <v>-</v>
      </c>
    </row>
    <row r="166" spans="1:69" x14ac:dyDescent="0.25">
      <c r="A166" s="44"/>
      <c r="B166" s="22" t="s">
        <v>98</v>
      </c>
      <c r="C166" s="71"/>
      <c r="D166" s="71"/>
      <c r="E166" s="71"/>
      <c r="F166" s="7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1"/>
      <c r="S166" s="11"/>
      <c r="BF166" s="91" t="str">
        <f t="shared" si="153"/>
        <v>-</v>
      </c>
      <c r="BG166" s="91" t="str">
        <f t="shared" si="153"/>
        <v>-</v>
      </c>
      <c r="BH166" s="91" t="str">
        <f t="shared" si="153"/>
        <v>-</v>
      </c>
      <c r="BI166" s="91" t="str">
        <f t="shared" si="153"/>
        <v>-</v>
      </c>
      <c r="BJ166" s="91" t="str">
        <f t="shared" si="153"/>
        <v>-</v>
      </c>
      <c r="BK166" s="91" t="str">
        <f t="shared" si="153"/>
        <v>-</v>
      </c>
      <c r="BL166" s="91" t="str">
        <f t="shared" si="153"/>
        <v>-</v>
      </c>
      <c r="BM166" s="91" t="str">
        <f t="shared" si="153"/>
        <v>-</v>
      </c>
      <c r="BN166" s="91" t="str">
        <f t="shared" si="153"/>
        <v>-</v>
      </c>
      <c r="BO166" s="91" t="str">
        <f t="shared" si="153"/>
        <v>-</v>
      </c>
      <c r="BP166" s="91" t="str">
        <f t="shared" si="153"/>
        <v>-</v>
      </c>
      <c r="BQ166" s="91" t="str">
        <f t="shared" si="153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8">
        <f>SUM(U169            : INDEX(U169:AF169,$B$2))</f>
        <v>337.71500000000003</v>
      </c>
      <c r="D169" s="88">
        <f>SUM(AG169             : INDEX(AG169:AR169,$B$2))</f>
        <v>6280.3096999999998</v>
      </c>
      <c r="E169" s="88">
        <f>SUM(AS169            : INDEX(AS169:BD169,$B$2))</f>
        <v>17277.474699999999</v>
      </c>
      <c r="F169" s="70">
        <f>IFERROR(E169/D169,"")</f>
        <v>2.7510545698088742</v>
      </c>
      <c r="H169" s="4">
        <f>SUM(U169:W169)</f>
        <v>93.673000000000002</v>
      </c>
      <c r="I169" s="4">
        <f t="shared" ref="I169:I178" si="154">SUM(X169:Z169)</f>
        <v>179.12</v>
      </c>
      <c r="J169" s="4">
        <f>SUM(AA169:AC169)</f>
        <v>531.88799999999992</v>
      </c>
      <c r="K169" s="4">
        <f t="shared" ref="K169:K178" si="155">SUM(AD169:AF169)</f>
        <v>1597.452</v>
      </c>
      <c r="L169" s="4">
        <f t="shared" ref="L169:L178" si="156">SUM(AG169:AI169)</f>
        <v>2812.2736999999997</v>
      </c>
      <c r="M169" s="4">
        <f t="shared" ref="M169:M178" si="157">SUM(AJ169:AL169)</f>
        <v>2419.7341999999999</v>
      </c>
      <c r="N169" s="4">
        <f t="shared" ref="N169:N178" si="158">SUM(AM169:AO169)</f>
        <v>3097.6156000000001</v>
      </c>
      <c r="O169" s="4">
        <f t="shared" ref="O169:O178" si="159">SUM(AP169:AR169)</f>
        <v>5108.9972999999991</v>
      </c>
      <c r="P169" s="4">
        <f t="shared" ref="P169:P178" si="160">SUM(AS169:AU169)</f>
        <v>6195.4146999999994</v>
      </c>
      <c r="Q169" s="4">
        <f t="shared" ref="Q169:Q178" si="161">SUM(AV169:AX169)</f>
        <v>7893.87</v>
      </c>
      <c r="R169" s="4">
        <f t="shared" ref="R169:R178" si="162">SUM(AY169:BA169)</f>
        <v>3188.19</v>
      </c>
      <c r="S169" s="4">
        <f t="shared" ref="S169:S178" si="163">SUM(BB169:BD169)</f>
        <v>0</v>
      </c>
      <c r="U169" s="4">
        <v>0</v>
      </c>
      <c r="V169" s="4">
        <v>38.981000000000002</v>
      </c>
      <c r="W169" s="4">
        <v>54.692</v>
      </c>
      <c r="X169" s="4">
        <v>15.205</v>
      </c>
      <c r="Y169" s="4">
        <v>25.751999999999999</v>
      </c>
      <c r="Z169" s="4">
        <v>138.16300000000001</v>
      </c>
      <c r="AA169" s="4">
        <v>64.921999999999997</v>
      </c>
      <c r="AB169" s="4">
        <v>338.40600000000001</v>
      </c>
      <c r="AC169" s="4">
        <v>128.56</v>
      </c>
      <c r="AD169" s="4">
        <v>420.976</v>
      </c>
      <c r="AE169" s="4">
        <v>322.42599999999999</v>
      </c>
      <c r="AF169" s="4">
        <v>854.05</v>
      </c>
      <c r="AG169" s="4">
        <v>1089.6388999999999</v>
      </c>
      <c r="AH169" s="4">
        <v>920.47199999999998</v>
      </c>
      <c r="AI169" s="4">
        <v>802.16279999999995</v>
      </c>
      <c r="AJ169" s="4">
        <v>631.58320000000003</v>
      </c>
      <c r="AK169" s="4">
        <v>646.73500000000001</v>
      </c>
      <c r="AL169" s="4">
        <v>1141.4159999999999</v>
      </c>
      <c r="AM169" s="4">
        <v>1048.3018</v>
      </c>
      <c r="AN169" s="4">
        <v>1143.1768</v>
      </c>
      <c r="AO169" s="4">
        <v>906.13699999999994</v>
      </c>
      <c r="AP169" s="4">
        <v>871.71799999999996</v>
      </c>
      <c r="AQ169" s="4">
        <v>2081.0279999999998</v>
      </c>
      <c r="AR169" s="4">
        <v>2156.2512999999999</v>
      </c>
      <c r="AS169" s="4">
        <v>1686.0008</v>
      </c>
      <c r="AT169" s="4">
        <v>2554.1039000000001</v>
      </c>
      <c r="AU169" s="4">
        <v>1955.31</v>
      </c>
      <c r="AV169" s="4">
        <v>1640.23</v>
      </c>
      <c r="AW169" s="4">
        <v>2893.19</v>
      </c>
      <c r="AX169" s="4">
        <v>3360.45</v>
      </c>
      <c r="AY169" s="4">
        <v>3188.19</v>
      </c>
      <c r="AZ169" s="4"/>
      <c r="BA169" s="4"/>
      <c r="BB169" s="4"/>
      <c r="BC169" s="4"/>
      <c r="BD169" s="4"/>
      <c r="BF169" s="91">
        <f t="shared" ref="BF169:BQ178" si="164">IFERROR(AS169/AG169,"-")</f>
        <v>1.5473023218976489</v>
      </c>
      <c r="BG169" s="91">
        <f t="shared" si="164"/>
        <v>2.7747763104146568</v>
      </c>
      <c r="BH169" s="91">
        <f t="shared" si="164"/>
        <v>2.4375475900901913</v>
      </c>
      <c r="BI169" s="91">
        <f t="shared" si="164"/>
        <v>2.5970133467767984</v>
      </c>
      <c r="BJ169" s="91">
        <f t="shared" si="164"/>
        <v>4.473532436005474</v>
      </c>
      <c r="BK169" s="91">
        <f t="shared" si="164"/>
        <v>2.9441062680039529</v>
      </c>
      <c r="BL169" s="91">
        <f t="shared" si="164"/>
        <v>3.0412902086021414</v>
      </c>
      <c r="BM169" s="91">
        <f t="shared" si="164"/>
        <v>0</v>
      </c>
      <c r="BN169" s="91">
        <f t="shared" si="164"/>
        <v>0</v>
      </c>
      <c r="BO169" s="91">
        <f t="shared" si="164"/>
        <v>0</v>
      </c>
      <c r="BP169" s="91">
        <f t="shared" si="164"/>
        <v>0</v>
      </c>
      <c r="BQ169" s="91">
        <f t="shared" si="164"/>
        <v>0</v>
      </c>
    </row>
    <row r="170" spans="1:69" x14ac:dyDescent="0.25">
      <c r="A170" s="44" t="s">
        <v>216</v>
      </c>
      <c r="B170" s="22" t="s">
        <v>44</v>
      </c>
      <c r="C170" s="88">
        <f>SUM(U170            : INDEX(U170:AF170,$B$2))</f>
        <v>0</v>
      </c>
      <c r="D170" s="88">
        <f>SUM(AG170             : INDEX(AG170:AR170,$B$2))</f>
        <v>0</v>
      </c>
      <c r="E170" s="88">
        <f>SUM(AS170            : INDEX(AS170:BD170,$B$2))</f>
        <v>0</v>
      </c>
      <c r="F170" s="70" t="str">
        <f t="shared" ref="F170:F178" si="165">IFERROR(E170/D170,"")</f>
        <v/>
      </c>
      <c r="H170" s="4">
        <f t="shared" ref="H170:H178" si="166">SUM(U170:W170)</f>
        <v>0</v>
      </c>
      <c r="I170" s="4">
        <f t="shared" si="154"/>
        <v>0</v>
      </c>
      <c r="J170" s="4">
        <f t="shared" ref="J170:J178" si="167">SUM(AA170:AC170)</f>
        <v>0</v>
      </c>
      <c r="K170" s="4">
        <f t="shared" si="155"/>
        <v>0</v>
      </c>
      <c r="L170" s="4">
        <f t="shared" si="156"/>
        <v>0</v>
      </c>
      <c r="M170" s="4">
        <f t="shared" si="157"/>
        <v>0</v>
      </c>
      <c r="N170" s="4">
        <f t="shared" si="158"/>
        <v>0</v>
      </c>
      <c r="O170" s="4">
        <f t="shared" si="159"/>
        <v>0</v>
      </c>
      <c r="P170" s="4">
        <f t="shared" si="160"/>
        <v>0</v>
      </c>
      <c r="Q170" s="4">
        <f t="shared" si="161"/>
        <v>0</v>
      </c>
      <c r="R170" s="4">
        <f t="shared" si="162"/>
        <v>0</v>
      </c>
      <c r="S170" s="4">
        <f t="shared" si="163"/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/>
      <c r="BA170" s="4"/>
      <c r="BB170" s="4"/>
      <c r="BC170" s="4"/>
      <c r="BD170" s="4"/>
      <c r="BF170" s="91" t="str">
        <f t="shared" si="164"/>
        <v>-</v>
      </c>
      <c r="BG170" s="91" t="str">
        <f t="shared" si="164"/>
        <v>-</v>
      </c>
      <c r="BH170" s="91" t="str">
        <f t="shared" si="164"/>
        <v>-</v>
      </c>
      <c r="BI170" s="91" t="str">
        <f t="shared" si="164"/>
        <v>-</v>
      </c>
      <c r="BJ170" s="91" t="str">
        <f t="shared" si="164"/>
        <v>-</v>
      </c>
      <c r="BK170" s="91" t="str">
        <f t="shared" si="164"/>
        <v>-</v>
      </c>
      <c r="BL170" s="91" t="str">
        <f t="shared" si="164"/>
        <v>-</v>
      </c>
      <c r="BM170" s="91" t="str">
        <f t="shared" si="164"/>
        <v>-</v>
      </c>
      <c r="BN170" s="91" t="str">
        <f t="shared" si="164"/>
        <v>-</v>
      </c>
      <c r="BO170" s="91" t="str">
        <f t="shared" si="164"/>
        <v>-</v>
      </c>
      <c r="BP170" s="91" t="str">
        <f t="shared" si="164"/>
        <v>-</v>
      </c>
      <c r="BQ170" s="91" t="str">
        <f t="shared" si="164"/>
        <v>-</v>
      </c>
    </row>
    <row r="171" spans="1:69" x14ac:dyDescent="0.25">
      <c r="A171" s="44" t="s">
        <v>217</v>
      </c>
      <c r="B171" s="22" t="s">
        <v>45</v>
      </c>
      <c r="C171" s="88">
        <f>SUM(U171            : INDEX(U171:AF171,$B$2))</f>
        <v>75.644000000000005</v>
      </c>
      <c r="D171" s="88">
        <f>SUM(AG171             : INDEX(AG171:AR171,$B$2))</f>
        <v>0</v>
      </c>
      <c r="E171" s="88">
        <f>SUM(AS171            : INDEX(AS171:BD171,$B$2))</f>
        <v>0</v>
      </c>
      <c r="F171" s="70" t="str">
        <f t="shared" si="165"/>
        <v/>
      </c>
      <c r="H171" s="4">
        <f t="shared" si="166"/>
        <v>0</v>
      </c>
      <c r="I171" s="4">
        <f t="shared" si="154"/>
        <v>75.644000000000005</v>
      </c>
      <c r="J171" s="4">
        <f t="shared" si="167"/>
        <v>0</v>
      </c>
      <c r="K171" s="4">
        <f t="shared" si="155"/>
        <v>0</v>
      </c>
      <c r="L171" s="4">
        <f t="shared" si="156"/>
        <v>0</v>
      </c>
      <c r="M171" s="4">
        <f t="shared" si="157"/>
        <v>0</v>
      </c>
      <c r="N171" s="4">
        <f t="shared" si="158"/>
        <v>0</v>
      </c>
      <c r="O171" s="4">
        <f t="shared" si="159"/>
        <v>8.9440000000000008</v>
      </c>
      <c r="P171" s="4">
        <f t="shared" si="160"/>
        <v>0</v>
      </c>
      <c r="Q171" s="4">
        <f t="shared" si="161"/>
        <v>0</v>
      </c>
      <c r="R171" s="4">
        <f t="shared" si="162"/>
        <v>0</v>
      </c>
      <c r="S171" s="4">
        <f t="shared" si="163"/>
        <v>0</v>
      </c>
      <c r="U171" s="4">
        <v>0</v>
      </c>
      <c r="V171" s="4">
        <v>0</v>
      </c>
      <c r="W171" s="4">
        <v>0</v>
      </c>
      <c r="X171" s="4">
        <v>0</v>
      </c>
      <c r="Y171" s="4">
        <v>75.644000000000005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8.9440000000000008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/>
      <c r="BA171" s="4"/>
      <c r="BB171" s="4"/>
      <c r="BC171" s="4"/>
      <c r="BD171" s="4"/>
      <c r="BF171" s="91" t="str">
        <f t="shared" si="164"/>
        <v>-</v>
      </c>
      <c r="BG171" s="91" t="str">
        <f t="shared" si="164"/>
        <v>-</v>
      </c>
      <c r="BH171" s="91" t="str">
        <f t="shared" si="164"/>
        <v>-</v>
      </c>
      <c r="BI171" s="91" t="str">
        <f t="shared" si="164"/>
        <v>-</v>
      </c>
      <c r="BJ171" s="91" t="str">
        <f t="shared" si="164"/>
        <v>-</v>
      </c>
      <c r="BK171" s="91" t="str">
        <f t="shared" si="164"/>
        <v>-</v>
      </c>
      <c r="BL171" s="91" t="str">
        <f t="shared" si="164"/>
        <v>-</v>
      </c>
      <c r="BM171" s="91" t="str">
        <f t="shared" si="164"/>
        <v>-</v>
      </c>
      <c r="BN171" s="91" t="str">
        <f t="shared" si="164"/>
        <v>-</v>
      </c>
      <c r="BO171" s="91" t="str">
        <f t="shared" si="164"/>
        <v>-</v>
      </c>
      <c r="BP171" s="91">
        <f t="shared" si="164"/>
        <v>0</v>
      </c>
      <c r="BQ171" s="91" t="str">
        <f t="shared" si="164"/>
        <v>-</v>
      </c>
    </row>
    <row r="172" spans="1:69" x14ac:dyDescent="0.25">
      <c r="A172" s="44" t="s">
        <v>218</v>
      </c>
      <c r="B172" s="22" t="s">
        <v>46</v>
      </c>
      <c r="C172" s="88">
        <f>SUM(U172            : INDEX(U172:AF172,$B$2))</f>
        <v>243.34199999999998</v>
      </c>
      <c r="D172" s="88">
        <f>SUM(AG172             : INDEX(AG172:AR172,$B$2))</f>
        <v>166.59299999999999</v>
      </c>
      <c r="E172" s="88">
        <f>SUM(AS172            : INDEX(AS172:BD172,$B$2))</f>
        <v>21.954999999999998</v>
      </c>
      <c r="F172" s="70">
        <f t="shared" si="165"/>
        <v>0.13178825040667974</v>
      </c>
      <c r="H172" s="4">
        <f t="shared" si="166"/>
        <v>140.71199999999999</v>
      </c>
      <c r="I172" s="4">
        <f t="shared" si="154"/>
        <v>41.707999999999998</v>
      </c>
      <c r="J172" s="4">
        <f t="shared" si="167"/>
        <v>60.921999999999997</v>
      </c>
      <c r="K172" s="4">
        <f t="shared" si="155"/>
        <v>4.1219999999999999</v>
      </c>
      <c r="L172" s="4">
        <f t="shared" si="156"/>
        <v>0</v>
      </c>
      <c r="M172" s="4">
        <f t="shared" si="157"/>
        <v>36.219000000000001</v>
      </c>
      <c r="N172" s="4">
        <f t="shared" si="158"/>
        <v>142.19999999999999</v>
      </c>
      <c r="O172" s="4">
        <f t="shared" si="159"/>
        <v>51.039000000000001</v>
      </c>
      <c r="P172" s="4">
        <f t="shared" si="160"/>
        <v>10.595000000000001</v>
      </c>
      <c r="Q172" s="4">
        <f t="shared" si="161"/>
        <v>0</v>
      </c>
      <c r="R172" s="4">
        <f t="shared" si="162"/>
        <v>11.36</v>
      </c>
      <c r="S172" s="4">
        <f t="shared" si="163"/>
        <v>0</v>
      </c>
      <c r="U172" s="4">
        <v>140.71199999999999</v>
      </c>
      <c r="V172" s="4">
        <v>0</v>
      </c>
      <c r="W172" s="4">
        <v>0</v>
      </c>
      <c r="X172" s="4">
        <v>0</v>
      </c>
      <c r="Y172" s="4">
        <v>0</v>
      </c>
      <c r="Z172" s="4">
        <v>41.707999999999998</v>
      </c>
      <c r="AA172" s="4">
        <v>60.921999999999997</v>
      </c>
      <c r="AB172" s="4">
        <v>0</v>
      </c>
      <c r="AC172" s="4">
        <v>0</v>
      </c>
      <c r="AD172" s="4">
        <v>0</v>
      </c>
      <c r="AE172" s="4">
        <v>0</v>
      </c>
      <c r="AF172" s="4">
        <v>4.1219999999999999</v>
      </c>
      <c r="AG172" s="4">
        <v>0</v>
      </c>
      <c r="AH172" s="4">
        <v>0</v>
      </c>
      <c r="AI172" s="4">
        <v>0</v>
      </c>
      <c r="AJ172" s="4">
        <v>20.843</v>
      </c>
      <c r="AK172" s="4">
        <v>0</v>
      </c>
      <c r="AL172" s="4">
        <v>15.375999999999999</v>
      </c>
      <c r="AM172" s="4">
        <v>130.374</v>
      </c>
      <c r="AN172" s="4">
        <v>11.826000000000001</v>
      </c>
      <c r="AO172" s="4">
        <v>0</v>
      </c>
      <c r="AP172" s="4">
        <v>0</v>
      </c>
      <c r="AQ172" s="4">
        <v>24.841999999999999</v>
      </c>
      <c r="AR172" s="4">
        <v>26.196999999999999</v>
      </c>
      <c r="AS172" s="4">
        <v>10.595000000000001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11.36</v>
      </c>
      <c r="AZ172" s="4"/>
      <c r="BA172" s="4"/>
      <c r="BB172" s="4"/>
      <c r="BC172" s="4"/>
      <c r="BD172" s="4"/>
      <c r="BF172" s="91" t="str">
        <f t="shared" si="164"/>
        <v>-</v>
      </c>
      <c r="BG172" s="91" t="str">
        <f t="shared" si="164"/>
        <v>-</v>
      </c>
      <c r="BH172" s="91" t="str">
        <f t="shared" si="164"/>
        <v>-</v>
      </c>
      <c r="BI172" s="91">
        <f t="shared" si="164"/>
        <v>0</v>
      </c>
      <c r="BJ172" s="91" t="str">
        <f t="shared" si="164"/>
        <v>-</v>
      </c>
      <c r="BK172" s="91">
        <f t="shared" si="164"/>
        <v>0</v>
      </c>
      <c r="BL172" s="91">
        <f t="shared" si="164"/>
        <v>8.713393774832405E-2</v>
      </c>
      <c r="BM172" s="91">
        <f t="shared" si="164"/>
        <v>0</v>
      </c>
      <c r="BN172" s="91" t="str">
        <f t="shared" si="164"/>
        <v>-</v>
      </c>
      <c r="BO172" s="91" t="str">
        <f t="shared" si="164"/>
        <v>-</v>
      </c>
      <c r="BP172" s="91">
        <f t="shared" si="164"/>
        <v>0</v>
      </c>
      <c r="BQ172" s="91">
        <f t="shared" si="164"/>
        <v>0</v>
      </c>
    </row>
    <row r="173" spans="1:69" x14ac:dyDescent="0.25">
      <c r="A173" s="44" t="s">
        <v>219</v>
      </c>
      <c r="B173" s="22" t="s">
        <v>47</v>
      </c>
      <c r="C173" s="88">
        <f>SUM(U173            : INDEX(U173:AF173,$B$2))</f>
        <v>180</v>
      </c>
      <c r="D173" s="88">
        <f>SUM(AG173             : INDEX(AG173:AR173,$B$2))</f>
        <v>103.883</v>
      </c>
      <c r="E173" s="88">
        <f>SUM(AS173            : INDEX(AS173:BD173,$B$2))</f>
        <v>71.31</v>
      </c>
      <c r="F173" s="70">
        <f t="shared" si="165"/>
        <v>0.68644532791698354</v>
      </c>
      <c r="H173" s="4">
        <f t="shared" si="166"/>
        <v>93.53</v>
      </c>
      <c r="I173" s="4">
        <f t="shared" si="154"/>
        <v>59.848999999999997</v>
      </c>
      <c r="J173" s="4">
        <f t="shared" si="167"/>
        <v>186.09899999999999</v>
      </c>
      <c r="K173" s="4">
        <f t="shared" si="155"/>
        <v>175.23399999999998</v>
      </c>
      <c r="L173" s="4">
        <f t="shared" si="156"/>
        <v>96.722999999999999</v>
      </c>
      <c r="M173" s="4">
        <f t="shared" si="157"/>
        <v>0</v>
      </c>
      <c r="N173" s="4">
        <f t="shared" si="158"/>
        <v>324.923</v>
      </c>
      <c r="O173" s="4">
        <f t="shared" si="159"/>
        <v>221.58699999999999</v>
      </c>
      <c r="P173" s="4">
        <f t="shared" si="160"/>
        <v>58.28</v>
      </c>
      <c r="Q173" s="4">
        <f t="shared" si="161"/>
        <v>13.030000000000001</v>
      </c>
      <c r="R173" s="4">
        <f t="shared" si="162"/>
        <v>0</v>
      </c>
      <c r="S173" s="4">
        <f t="shared" si="163"/>
        <v>0</v>
      </c>
      <c r="U173" s="4">
        <v>0</v>
      </c>
      <c r="V173" s="4">
        <v>30.324999999999999</v>
      </c>
      <c r="W173" s="4">
        <v>63.204999999999998</v>
      </c>
      <c r="X173" s="4">
        <v>59.848999999999997</v>
      </c>
      <c r="Y173" s="4">
        <v>0</v>
      </c>
      <c r="Z173" s="4">
        <v>0</v>
      </c>
      <c r="AA173" s="4">
        <v>26.620999999999999</v>
      </c>
      <c r="AB173" s="4">
        <v>104.059</v>
      </c>
      <c r="AC173" s="4">
        <v>55.418999999999997</v>
      </c>
      <c r="AD173" s="4">
        <v>75.891999999999996</v>
      </c>
      <c r="AE173" s="4">
        <v>0</v>
      </c>
      <c r="AF173" s="4">
        <v>99.341999999999999</v>
      </c>
      <c r="AG173" s="4">
        <v>56.762999999999998</v>
      </c>
      <c r="AH173" s="4">
        <v>23.695</v>
      </c>
      <c r="AI173" s="4">
        <v>16.265000000000001</v>
      </c>
      <c r="AJ173" s="4">
        <v>0</v>
      </c>
      <c r="AK173" s="4">
        <v>0</v>
      </c>
      <c r="AL173" s="4">
        <v>0</v>
      </c>
      <c r="AM173" s="4">
        <v>7.16</v>
      </c>
      <c r="AN173" s="4">
        <v>85.843999999999994</v>
      </c>
      <c r="AO173" s="4">
        <v>231.91900000000001</v>
      </c>
      <c r="AP173" s="4">
        <v>87.126999999999995</v>
      </c>
      <c r="AQ173" s="4">
        <v>59.091000000000001</v>
      </c>
      <c r="AR173" s="4">
        <v>75.369</v>
      </c>
      <c r="AS173" s="4">
        <v>10.239000000000001</v>
      </c>
      <c r="AT173" s="4">
        <v>21.611000000000001</v>
      </c>
      <c r="AU173" s="4">
        <v>26.43</v>
      </c>
      <c r="AV173" s="4">
        <v>10.55</v>
      </c>
      <c r="AW173" s="4">
        <v>2.48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91">
        <f t="shared" si="164"/>
        <v>0.18038158659690293</v>
      </c>
      <c r="BG173" s="91">
        <f t="shared" si="164"/>
        <v>0.91204895547583875</v>
      </c>
      <c r="BH173" s="91">
        <f t="shared" si="164"/>
        <v>1.6249615739317553</v>
      </c>
      <c r="BI173" s="91" t="str">
        <f t="shared" si="164"/>
        <v>-</v>
      </c>
      <c r="BJ173" s="91" t="str">
        <f t="shared" si="164"/>
        <v>-</v>
      </c>
      <c r="BK173" s="91" t="str">
        <f t="shared" si="164"/>
        <v>-</v>
      </c>
      <c r="BL173" s="91">
        <f t="shared" si="164"/>
        <v>0</v>
      </c>
      <c r="BM173" s="91">
        <f t="shared" si="164"/>
        <v>0</v>
      </c>
      <c r="BN173" s="91">
        <f t="shared" si="164"/>
        <v>0</v>
      </c>
      <c r="BO173" s="91">
        <f t="shared" si="164"/>
        <v>0</v>
      </c>
      <c r="BP173" s="91">
        <f t="shared" si="164"/>
        <v>0</v>
      </c>
      <c r="BQ173" s="91">
        <f t="shared" si="164"/>
        <v>0</v>
      </c>
    </row>
    <row r="174" spans="1:69" x14ac:dyDescent="0.25">
      <c r="A174" s="44" t="s">
        <v>220</v>
      </c>
      <c r="B174" s="22" t="s">
        <v>48</v>
      </c>
      <c r="C174" s="88">
        <f>SUM(U174            : INDEX(U174:AF174,$B$2))</f>
        <v>780.5788</v>
      </c>
      <c r="D174" s="88">
        <f>SUM(AG174             : INDEX(AG174:AR174,$B$2))</f>
        <v>2644.2745999999997</v>
      </c>
      <c r="E174" s="88">
        <f>SUM(AS174            : INDEX(AS174:BD174,$B$2))</f>
        <v>2635.5020000000004</v>
      </c>
      <c r="F174" s="70">
        <f t="shared" si="165"/>
        <v>0.99668241717407136</v>
      </c>
      <c r="H174" s="4">
        <f t="shared" si="166"/>
        <v>170.38200000000001</v>
      </c>
      <c r="I174" s="4">
        <f t="shared" si="154"/>
        <v>555.74080000000004</v>
      </c>
      <c r="J174" s="4">
        <f t="shared" si="167"/>
        <v>764.11099999999999</v>
      </c>
      <c r="K174" s="4">
        <f t="shared" si="155"/>
        <v>1292.0576000000001</v>
      </c>
      <c r="L174" s="4">
        <f t="shared" si="156"/>
        <v>1307.5476000000001</v>
      </c>
      <c r="M174" s="4">
        <f t="shared" si="157"/>
        <v>949.21600000000001</v>
      </c>
      <c r="N174" s="4">
        <f t="shared" si="158"/>
        <v>996.28100000000018</v>
      </c>
      <c r="O174" s="4">
        <f t="shared" si="159"/>
        <v>1597.085</v>
      </c>
      <c r="P174" s="4">
        <f t="shared" si="160"/>
        <v>761.29200000000003</v>
      </c>
      <c r="Q174" s="4">
        <f t="shared" si="161"/>
        <v>1446.47</v>
      </c>
      <c r="R174" s="4">
        <f t="shared" si="162"/>
        <v>427.74</v>
      </c>
      <c r="S174" s="4">
        <f t="shared" si="163"/>
        <v>0</v>
      </c>
      <c r="U174" s="4">
        <v>146.792</v>
      </c>
      <c r="V174" s="4">
        <v>0</v>
      </c>
      <c r="W174" s="4">
        <v>23.59</v>
      </c>
      <c r="X174" s="4">
        <v>84.680999999999997</v>
      </c>
      <c r="Y174" s="4">
        <v>179.976</v>
      </c>
      <c r="Z174" s="4">
        <v>291.0838</v>
      </c>
      <c r="AA174" s="4">
        <v>54.456000000000003</v>
      </c>
      <c r="AB174" s="4">
        <v>405.71699999999998</v>
      </c>
      <c r="AC174" s="4">
        <v>303.93799999999999</v>
      </c>
      <c r="AD174" s="4">
        <v>235.81100000000001</v>
      </c>
      <c r="AE174" s="4">
        <v>481.00560000000002</v>
      </c>
      <c r="AF174" s="4">
        <v>575.24099999999999</v>
      </c>
      <c r="AG174" s="4">
        <v>555.20500000000004</v>
      </c>
      <c r="AH174" s="4">
        <v>402.38060000000002</v>
      </c>
      <c r="AI174" s="4">
        <v>349.96199999999999</v>
      </c>
      <c r="AJ174" s="4">
        <v>396.52499999999998</v>
      </c>
      <c r="AK174" s="4">
        <v>256.36799999999999</v>
      </c>
      <c r="AL174" s="4">
        <v>296.32299999999998</v>
      </c>
      <c r="AM174" s="4">
        <v>387.51100000000002</v>
      </c>
      <c r="AN174" s="4">
        <v>316.75400000000002</v>
      </c>
      <c r="AO174" s="4">
        <v>292.01600000000002</v>
      </c>
      <c r="AP174" s="4">
        <v>417.92399999999998</v>
      </c>
      <c r="AQ174" s="4">
        <v>770.34500000000003</v>
      </c>
      <c r="AR174" s="4">
        <v>408.81599999999997</v>
      </c>
      <c r="AS174" s="4">
        <v>214.21299999999999</v>
      </c>
      <c r="AT174" s="4">
        <v>208.959</v>
      </c>
      <c r="AU174" s="4">
        <v>338.12</v>
      </c>
      <c r="AV174" s="4">
        <v>331.86</v>
      </c>
      <c r="AW174" s="4">
        <v>235.16</v>
      </c>
      <c r="AX174" s="4">
        <v>879.45</v>
      </c>
      <c r="AY174" s="4">
        <v>427.74</v>
      </c>
      <c r="AZ174" s="4"/>
      <c r="BA174" s="4"/>
      <c r="BB174" s="4"/>
      <c r="BC174" s="4"/>
      <c r="BD174" s="4"/>
      <c r="BF174" s="91">
        <f t="shared" si="164"/>
        <v>0.38582685674660705</v>
      </c>
      <c r="BG174" s="91">
        <f t="shared" si="164"/>
        <v>0.51930684531013671</v>
      </c>
      <c r="BH174" s="91">
        <f t="shared" si="164"/>
        <v>0.96616204045010601</v>
      </c>
      <c r="BI174" s="91">
        <f t="shared" si="164"/>
        <v>0.83692074900699842</v>
      </c>
      <c r="BJ174" s="91">
        <f t="shared" si="164"/>
        <v>0.91727516694751299</v>
      </c>
      <c r="BK174" s="91">
        <f t="shared" si="164"/>
        <v>2.967876270151153</v>
      </c>
      <c r="BL174" s="91">
        <f t="shared" si="164"/>
        <v>1.1038138272203886</v>
      </c>
      <c r="BM174" s="91">
        <f t="shared" si="164"/>
        <v>0</v>
      </c>
      <c r="BN174" s="91">
        <f t="shared" si="164"/>
        <v>0</v>
      </c>
      <c r="BO174" s="91">
        <f t="shared" si="164"/>
        <v>0</v>
      </c>
      <c r="BP174" s="91">
        <f t="shared" si="164"/>
        <v>0</v>
      </c>
      <c r="BQ174" s="91">
        <f t="shared" si="164"/>
        <v>0</v>
      </c>
    </row>
    <row r="175" spans="1:69" x14ac:dyDescent="0.25">
      <c r="A175" s="44" t="s">
        <v>221</v>
      </c>
      <c r="B175" s="22" t="s">
        <v>49</v>
      </c>
      <c r="C175" s="88">
        <f>SUM(U175            : INDEX(U175:AF175,$B$2))</f>
        <v>5736.7280000000001</v>
      </c>
      <c r="D175" s="88">
        <f>SUM(AG175             : INDEX(AG175:AR175,$B$2))</f>
        <v>24806.6747</v>
      </c>
      <c r="E175" s="88">
        <f>SUM(AS175            : INDEX(AS175:BD175,$B$2))</f>
        <v>53151.733000000131</v>
      </c>
      <c r="F175" s="70">
        <f t="shared" si="165"/>
        <v>2.1426383682130572</v>
      </c>
      <c r="H175" s="4">
        <f t="shared" si="166"/>
        <v>1789.9180000000001</v>
      </c>
      <c r="I175" s="4">
        <f t="shared" si="154"/>
        <v>2279.1239999999998</v>
      </c>
      <c r="J175" s="4">
        <f t="shared" si="167"/>
        <v>5629.3895000000002</v>
      </c>
      <c r="K175" s="4">
        <f t="shared" si="155"/>
        <v>10385.143700000011</v>
      </c>
      <c r="L175" s="4">
        <f t="shared" si="156"/>
        <v>9543.6036999999997</v>
      </c>
      <c r="M175" s="4">
        <f t="shared" si="157"/>
        <v>11009.928</v>
      </c>
      <c r="N175" s="4">
        <f t="shared" si="158"/>
        <v>19062.104900000049</v>
      </c>
      <c r="O175" s="4">
        <f t="shared" si="159"/>
        <v>30927.602500000128</v>
      </c>
      <c r="P175" s="4">
        <f t="shared" si="160"/>
        <v>25281.483000000131</v>
      </c>
      <c r="Q175" s="4">
        <f t="shared" si="161"/>
        <v>20284.739999999998</v>
      </c>
      <c r="R175" s="4">
        <f t="shared" si="162"/>
        <v>7585.51</v>
      </c>
      <c r="S175" s="4">
        <f t="shared" si="163"/>
        <v>0</v>
      </c>
      <c r="U175" s="4">
        <v>721.62599999999998</v>
      </c>
      <c r="V175" s="4">
        <v>628.33500000000004</v>
      </c>
      <c r="W175" s="4">
        <v>439.95699999999999</v>
      </c>
      <c r="X175" s="4">
        <v>598.99900000000002</v>
      </c>
      <c r="Y175" s="4">
        <v>652.096</v>
      </c>
      <c r="Z175" s="4">
        <v>1028.029</v>
      </c>
      <c r="AA175" s="4">
        <v>1667.6859999999999</v>
      </c>
      <c r="AB175" s="4">
        <v>1799.9490000000001</v>
      </c>
      <c r="AC175" s="4">
        <v>2161.7545</v>
      </c>
      <c r="AD175" s="4">
        <v>2357.864</v>
      </c>
      <c r="AE175" s="4">
        <v>3016.5061000000001</v>
      </c>
      <c r="AF175" s="4">
        <v>5010.7736000000104</v>
      </c>
      <c r="AG175" s="4">
        <v>3665.0763000000002</v>
      </c>
      <c r="AH175" s="4">
        <v>3030.3748000000001</v>
      </c>
      <c r="AI175" s="4">
        <v>2848.1525999999999</v>
      </c>
      <c r="AJ175" s="4">
        <v>2479.3921999999998</v>
      </c>
      <c r="AK175" s="4">
        <v>4034.7116000000001</v>
      </c>
      <c r="AL175" s="4">
        <v>4495.8242</v>
      </c>
      <c r="AM175" s="4">
        <v>4253.143</v>
      </c>
      <c r="AN175" s="4">
        <v>7209.2331000000204</v>
      </c>
      <c r="AO175" s="4">
        <v>7599.7288000000299</v>
      </c>
      <c r="AP175" s="4">
        <v>7609.9890000000296</v>
      </c>
      <c r="AQ175" s="4">
        <v>10633.0813</v>
      </c>
      <c r="AR175" s="4">
        <v>12684.5322000001</v>
      </c>
      <c r="AS175" s="4">
        <v>12339.5870000001</v>
      </c>
      <c r="AT175" s="4">
        <v>7086.4660000000304</v>
      </c>
      <c r="AU175" s="4">
        <v>5855.43</v>
      </c>
      <c r="AV175" s="4">
        <v>4464.28</v>
      </c>
      <c r="AW175" s="4">
        <v>8426.64</v>
      </c>
      <c r="AX175" s="4">
        <v>7393.82</v>
      </c>
      <c r="AY175" s="4">
        <v>7585.51</v>
      </c>
      <c r="AZ175" s="4"/>
      <c r="BA175" s="4"/>
      <c r="BB175" s="4"/>
      <c r="BC175" s="4"/>
      <c r="BD175" s="4"/>
      <c r="BF175" s="91">
        <f t="shared" si="164"/>
        <v>3.3668022136401632</v>
      </c>
      <c r="BG175" s="91">
        <f t="shared" si="164"/>
        <v>2.3384783954776913</v>
      </c>
      <c r="BH175" s="91">
        <f t="shared" si="164"/>
        <v>2.0558694783418558</v>
      </c>
      <c r="BI175" s="91">
        <f t="shared" si="164"/>
        <v>1.8005541842069197</v>
      </c>
      <c r="BJ175" s="91">
        <f t="shared" si="164"/>
        <v>2.0885358943623129</v>
      </c>
      <c r="BK175" s="91">
        <f t="shared" si="164"/>
        <v>1.6445972242419977</v>
      </c>
      <c r="BL175" s="91">
        <f t="shared" si="164"/>
        <v>1.7835069265246901</v>
      </c>
      <c r="BM175" s="91">
        <f t="shared" si="164"/>
        <v>0</v>
      </c>
      <c r="BN175" s="91">
        <f t="shared" si="164"/>
        <v>0</v>
      </c>
      <c r="BO175" s="91">
        <f t="shared" si="164"/>
        <v>0</v>
      </c>
      <c r="BP175" s="91">
        <f t="shared" si="164"/>
        <v>0</v>
      </c>
      <c r="BQ175" s="91">
        <f t="shared" si="164"/>
        <v>0</v>
      </c>
    </row>
    <row r="176" spans="1:69" x14ac:dyDescent="0.25">
      <c r="A176" s="44" t="s">
        <v>222</v>
      </c>
      <c r="B176" s="22" t="s">
        <v>50</v>
      </c>
      <c r="C176" s="88">
        <f>SUM(U176            : INDEX(U176:AF176,$B$2))</f>
        <v>0</v>
      </c>
      <c r="D176" s="88">
        <f>SUM(AG176             : INDEX(AG176:AR176,$B$2))</f>
        <v>0</v>
      </c>
      <c r="E176" s="88">
        <f>SUM(AS176            : INDEX(AS176:BD176,$B$2))</f>
        <v>24878.34</v>
      </c>
      <c r="F176" s="70" t="str">
        <f t="shared" si="165"/>
        <v/>
      </c>
      <c r="H176" s="4">
        <f t="shared" si="166"/>
        <v>0</v>
      </c>
      <c r="I176" s="4">
        <f t="shared" si="154"/>
        <v>0</v>
      </c>
      <c r="J176" s="4">
        <f t="shared" si="167"/>
        <v>0</v>
      </c>
      <c r="K176" s="4">
        <f t="shared" si="155"/>
        <v>0</v>
      </c>
      <c r="L176" s="4">
        <f t="shared" si="156"/>
        <v>0</v>
      </c>
      <c r="M176" s="4">
        <f t="shared" si="157"/>
        <v>0</v>
      </c>
      <c r="N176" s="4">
        <f t="shared" si="158"/>
        <v>0</v>
      </c>
      <c r="O176" s="4">
        <f t="shared" si="159"/>
        <v>0</v>
      </c>
      <c r="P176" s="4">
        <f t="shared" si="160"/>
        <v>6316.84</v>
      </c>
      <c r="Q176" s="4">
        <f t="shared" si="161"/>
        <v>12853.16</v>
      </c>
      <c r="R176" s="4">
        <f>SUM(AY176:BA176)</f>
        <v>5708.34</v>
      </c>
      <c r="S176" s="4">
        <f t="shared" si="163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>
        <v>3185.58</v>
      </c>
      <c r="AU176" s="4">
        <v>3131.26</v>
      </c>
      <c r="AV176" s="4">
        <v>2542.54</v>
      </c>
      <c r="AW176" s="4">
        <v>5669.87</v>
      </c>
      <c r="AX176" s="4">
        <v>4640.75</v>
      </c>
      <c r="AY176" s="4">
        <v>5708.34</v>
      </c>
      <c r="AZ176" s="4"/>
      <c r="BA176" s="4"/>
      <c r="BB176" s="4"/>
      <c r="BC176" s="4"/>
      <c r="BD176" s="4"/>
      <c r="BF176" s="91" t="str">
        <f t="shared" si="164"/>
        <v>-</v>
      </c>
      <c r="BG176" s="91" t="str">
        <f t="shared" si="164"/>
        <v>-</v>
      </c>
      <c r="BH176" s="91" t="str">
        <f t="shared" si="164"/>
        <v>-</v>
      </c>
      <c r="BI176" s="91" t="str">
        <f t="shared" si="164"/>
        <v>-</v>
      </c>
      <c r="BJ176" s="91" t="str">
        <f t="shared" si="164"/>
        <v>-</v>
      </c>
      <c r="BK176" s="91" t="str">
        <f t="shared" si="164"/>
        <v>-</v>
      </c>
      <c r="BL176" s="91" t="str">
        <f t="shared" si="164"/>
        <v>-</v>
      </c>
      <c r="BM176" s="91" t="str">
        <f t="shared" si="164"/>
        <v>-</v>
      </c>
      <c r="BN176" s="91" t="str">
        <f t="shared" si="164"/>
        <v>-</v>
      </c>
      <c r="BO176" s="91" t="str">
        <f t="shared" si="164"/>
        <v>-</v>
      </c>
      <c r="BP176" s="91" t="str">
        <f t="shared" si="164"/>
        <v>-</v>
      </c>
      <c r="BQ176" s="91" t="str">
        <f t="shared" si="164"/>
        <v>-</v>
      </c>
    </row>
    <row r="177" spans="1:69" x14ac:dyDescent="0.25">
      <c r="A177" s="44"/>
      <c r="B177" s="3" t="s">
        <v>153</v>
      </c>
      <c r="C177" s="88">
        <f>SUM(U177            : INDEX(U177:AF177,$B$2))</f>
        <v>7354.0078000000003</v>
      </c>
      <c r="D177" s="88">
        <f>SUM(AG177             : INDEX(AG177:AR177,$B$2))</f>
        <v>34001.735000000001</v>
      </c>
      <c r="E177" s="88">
        <f>SUM(AS177             : INDEX(AS177:BD177,$B$2))</f>
        <v>73157.974700000137</v>
      </c>
      <c r="F177" s="70">
        <f t="shared" si="165"/>
        <v>2.151595343590559</v>
      </c>
      <c r="H177" s="4">
        <f t="shared" si="166"/>
        <v>2288.2150000000001</v>
      </c>
      <c r="I177" s="4">
        <f t="shared" si="154"/>
        <v>3191.1858000000002</v>
      </c>
      <c r="J177" s="4">
        <f t="shared" si="167"/>
        <v>7172.4094999999998</v>
      </c>
      <c r="K177" s="4">
        <f t="shared" si="155"/>
        <v>13454.009300000011</v>
      </c>
      <c r="L177" s="4">
        <f t="shared" si="156"/>
        <v>13760.147999999999</v>
      </c>
      <c r="M177" s="4">
        <f t="shared" si="157"/>
        <v>14415.0972</v>
      </c>
      <c r="N177" s="4">
        <f t="shared" si="158"/>
        <v>23623.124500000049</v>
      </c>
      <c r="O177" s="4">
        <f t="shared" si="159"/>
        <v>37915.254800000126</v>
      </c>
      <c r="P177" s="4">
        <f t="shared" si="160"/>
        <v>32307.064700000134</v>
      </c>
      <c r="Q177" s="4">
        <f t="shared" si="161"/>
        <v>29638.11</v>
      </c>
      <c r="R177" s="4">
        <f t="shared" si="162"/>
        <v>11212.8</v>
      </c>
      <c r="S177" s="4">
        <f t="shared" si="163"/>
        <v>0</v>
      </c>
      <c r="U177" s="65">
        <f>SUM(U169:U175)</f>
        <v>1009.13</v>
      </c>
      <c r="V177" s="65">
        <f>SUM(V169:V175)</f>
        <v>697.64100000000008</v>
      </c>
      <c r="W177" s="65">
        <f>SUM(W169:W175)</f>
        <v>581.44399999999996</v>
      </c>
      <c r="X177" s="65">
        <f>SUM(X169:X175)</f>
        <v>758.73400000000004</v>
      </c>
      <c r="Y177" s="65">
        <f>SUM(Y169:Y175)</f>
        <v>933.46800000000007</v>
      </c>
      <c r="Z177" s="65">
        <f t="shared" ref="Z177:BD177" si="168">SUM(Z169:Z175)</f>
        <v>1498.9838</v>
      </c>
      <c r="AA177" s="65">
        <f t="shared" si="168"/>
        <v>1874.607</v>
      </c>
      <c r="AB177" s="65">
        <f t="shared" si="168"/>
        <v>2648.1310000000003</v>
      </c>
      <c r="AC177" s="65">
        <f t="shared" si="168"/>
        <v>2649.6714999999999</v>
      </c>
      <c r="AD177" s="65">
        <f t="shared" si="168"/>
        <v>3090.5430000000001</v>
      </c>
      <c r="AE177" s="65">
        <f t="shared" si="168"/>
        <v>3819.9376999999999</v>
      </c>
      <c r="AF177" s="65">
        <f t="shared" si="168"/>
        <v>6543.5286000000106</v>
      </c>
      <c r="AG177" s="65">
        <f t="shared" si="168"/>
        <v>5366.6831999999995</v>
      </c>
      <c r="AH177" s="65">
        <f t="shared" si="168"/>
        <v>4376.9224000000004</v>
      </c>
      <c r="AI177" s="65">
        <f t="shared" si="168"/>
        <v>4016.5423999999998</v>
      </c>
      <c r="AJ177" s="65">
        <f>SUM(AJ169:AJ175)</f>
        <v>3528.3433999999997</v>
      </c>
      <c r="AK177" s="65">
        <f t="shared" si="168"/>
        <v>4937.8145999999997</v>
      </c>
      <c r="AL177" s="65">
        <f t="shared" si="168"/>
        <v>5948.9391999999998</v>
      </c>
      <c r="AM177" s="65">
        <f t="shared" si="168"/>
        <v>5826.4898000000003</v>
      </c>
      <c r="AN177" s="65">
        <f t="shared" si="168"/>
        <v>8766.8339000000196</v>
      </c>
      <c r="AO177" s="65">
        <f t="shared" si="168"/>
        <v>9029.80080000003</v>
      </c>
      <c r="AP177" s="65">
        <f t="shared" si="168"/>
        <v>8986.7580000000289</v>
      </c>
      <c r="AQ177" s="65">
        <f t="shared" si="168"/>
        <v>13577.3313</v>
      </c>
      <c r="AR177" s="65">
        <f t="shared" si="168"/>
        <v>15351.165500000099</v>
      </c>
      <c r="AS177" s="65">
        <f t="shared" si="168"/>
        <v>14260.6348000001</v>
      </c>
      <c r="AT177" s="65">
        <f t="shared" si="168"/>
        <v>9871.139900000031</v>
      </c>
      <c r="AU177" s="65">
        <f t="shared" si="168"/>
        <v>8175.2900000000009</v>
      </c>
      <c r="AV177" s="65">
        <f t="shared" si="168"/>
        <v>6446.92</v>
      </c>
      <c r="AW177" s="65">
        <f t="shared" si="168"/>
        <v>11557.47</v>
      </c>
      <c r="AX177" s="65">
        <f t="shared" si="168"/>
        <v>11633.72</v>
      </c>
      <c r="AY177" s="65">
        <f t="shared" si="168"/>
        <v>11212.8</v>
      </c>
      <c r="AZ177" s="65">
        <f t="shared" si="168"/>
        <v>0</v>
      </c>
      <c r="BA177" s="65">
        <f t="shared" si="168"/>
        <v>0</v>
      </c>
      <c r="BB177" s="65">
        <f t="shared" si="168"/>
        <v>0</v>
      </c>
      <c r="BC177" s="65">
        <f t="shared" si="168"/>
        <v>0</v>
      </c>
      <c r="BD177" s="65">
        <f t="shared" si="168"/>
        <v>0</v>
      </c>
      <c r="BF177" s="91">
        <f t="shared" si="164"/>
        <v>2.6572529565374943</v>
      </c>
      <c r="BG177" s="91">
        <f t="shared" si="164"/>
        <v>2.2552695702350194</v>
      </c>
      <c r="BH177" s="91">
        <f t="shared" si="164"/>
        <v>2.035404879580009</v>
      </c>
      <c r="BI177" s="91">
        <f t="shared" si="164"/>
        <v>1.8271804269391694</v>
      </c>
      <c r="BJ177" s="91">
        <f t="shared" si="164"/>
        <v>2.3406042827124374</v>
      </c>
      <c r="BK177" s="91">
        <f t="shared" si="164"/>
        <v>1.9555957136021831</v>
      </c>
      <c r="BL177" s="91">
        <f t="shared" si="164"/>
        <v>1.9244520088235628</v>
      </c>
      <c r="BM177" s="91">
        <f t="shared" si="164"/>
        <v>0</v>
      </c>
      <c r="BN177" s="91">
        <f t="shared" si="164"/>
        <v>0</v>
      </c>
      <c r="BO177" s="91">
        <f t="shared" si="164"/>
        <v>0</v>
      </c>
      <c r="BP177" s="91">
        <f t="shared" si="164"/>
        <v>0</v>
      </c>
      <c r="BQ177" s="91">
        <f t="shared" si="164"/>
        <v>0</v>
      </c>
    </row>
    <row r="178" spans="1:69" x14ac:dyDescent="0.25">
      <c r="A178" s="44" t="s">
        <v>223</v>
      </c>
      <c r="B178" s="3" t="s">
        <v>61</v>
      </c>
      <c r="C178" s="89">
        <f>SUM(C169:C176)</f>
        <v>7354.0078000000003</v>
      </c>
      <c r="D178" s="89">
        <f t="shared" ref="D178:E178" si="169">SUM(D169:D176)</f>
        <v>34001.735000000001</v>
      </c>
      <c r="E178" s="89">
        <f t="shared" si="169"/>
        <v>98036.314700000134</v>
      </c>
      <c r="F178" s="70">
        <f t="shared" si="165"/>
        <v>2.8832738888177363</v>
      </c>
      <c r="H178" s="4">
        <f t="shared" si="166"/>
        <v>2288.2150000000001</v>
      </c>
      <c r="I178" s="4">
        <f t="shared" si="154"/>
        <v>3191.1858000000002</v>
      </c>
      <c r="J178" s="4">
        <f t="shared" si="167"/>
        <v>7172.4094999999998</v>
      </c>
      <c r="K178" s="4">
        <f t="shared" si="155"/>
        <v>13454.009300000009</v>
      </c>
      <c r="L178" s="4">
        <f t="shared" si="156"/>
        <v>13760.148000000001</v>
      </c>
      <c r="M178" s="4">
        <f t="shared" si="157"/>
        <v>14415.0972</v>
      </c>
      <c r="N178" s="4">
        <f t="shared" si="158"/>
        <v>23623.124500000049</v>
      </c>
      <c r="O178" s="4">
        <f t="shared" si="159"/>
        <v>37915.254800000126</v>
      </c>
      <c r="P178" s="4">
        <f t="shared" si="160"/>
        <v>38623.904700000101</v>
      </c>
      <c r="Q178" s="4">
        <f t="shared" si="161"/>
        <v>42491.27</v>
      </c>
      <c r="R178" s="4">
        <f t="shared" si="162"/>
        <v>16921.14</v>
      </c>
      <c r="S178" s="4">
        <f t="shared" si="163"/>
        <v>0</v>
      </c>
      <c r="U178" s="4">
        <v>1009.13</v>
      </c>
      <c r="V178" s="4">
        <v>697.64099999999996</v>
      </c>
      <c r="W178" s="4">
        <v>581.44399999999996</v>
      </c>
      <c r="X178" s="4">
        <v>758.73400000000004</v>
      </c>
      <c r="Y178" s="4">
        <v>933.46799999999996</v>
      </c>
      <c r="Z178" s="4">
        <v>1498.9838</v>
      </c>
      <c r="AA178" s="4">
        <v>1874.607</v>
      </c>
      <c r="AB178" s="4">
        <v>2648.1309999999999</v>
      </c>
      <c r="AC178" s="4">
        <v>2649.6714999999999</v>
      </c>
      <c r="AD178" s="4">
        <v>3090.5430000000001</v>
      </c>
      <c r="AE178" s="4">
        <v>3819.9376999999999</v>
      </c>
      <c r="AF178" s="4">
        <v>6543.5286000000096</v>
      </c>
      <c r="AG178" s="4">
        <v>5366.6832000000004</v>
      </c>
      <c r="AH178" s="4">
        <v>4376.9224000000004</v>
      </c>
      <c r="AI178" s="4">
        <v>4016.5423999999998</v>
      </c>
      <c r="AJ178" s="4">
        <v>3528.3434000000002</v>
      </c>
      <c r="AK178" s="4">
        <v>4937.8145999999997</v>
      </c>
      <c r="AL178" s="4">
        <v>5948.9391999999998</v>
      </c>
      <c r="AM178" s="4">
        <v>5826.4898000000003</v>
      </c>
      <c r="AN178" s="4">
        <v>8766.8339000000196</v>
      </c>
      <c r="AO178" s="4">
        <v>9029.80080000003</v>
      </c>
      <c r="AP178" s="4">
        <v>8986.7580000000307</v>
      </c>
      <c r="AQ178" s="4">
        <v>13577.3313</v>
      </c>
      <c r="AR178" s="4">
        <v>15351.165500000099</v>
      </c>
      <c r="AS178" s="4">
        <v>14260.6348000001</v>
      </c>
      <c r="AT178" s="4">
        <v>13056.7199</v>
      </c>
      <c r="AU178" s="4">
        <v>11306.55</v>
      </c>
      <c r="AV178" s="4">
        <v>8989.4599999999991</v>
      </c>
      <c r="AW178" s="4">
        <v>17227.34</v>
      </c>
      <c r="AX178" s="4">
        <v>16274.47</v>
      </c>
      <c r="AY178" s="4">
        <v>16921.14</v>
      </c>
      <c r="AZ178" s="4"/>
      <c r="BA178" s="4"/>
      <c r="BB178" s="4"/>
      <c r="BC178" s="4"/>
      <c r="BD178" s="4"/>
      <c r="BF178" s="91">
        <f t="shared" si="164"/>
        <v>2.6572529565374938</v>
      </c>
      <c r="BG178" s="91">
        <f t="shared" si="164"/>
        <v>2.9830823365751238</v>
      </c>
      <c r="BH178" s="91">
        <f t="shared" si="164"/>
        <v>2.8149958033556421</v>
      </c>
      <c r="BI178" s="91">
        <f t="shared" si="164"/>
        <v>2.5477848896453783</v>
      </c>
      <c r="BJ178" s="91">
        <f t="shared" si="164"/>
        <v>3.4888592212433416</v>
      </c>
      <c r="BK178" s="91">
        <f t="shared" si="164"/>
        <v>2.7356927769576127</v>
      </c>
      <c r="BL178" s="91">
        <f t="shared" si="164"/>
        <v>2.9041739676605971</v>
      </c>
      <c r="BM178" s="91">
        <f t="shared" si="164"/>
        <v>0</v>
      </c>
      <c r="BN178" s="91">
        <f t="shared" si="164"/>
        <v>0</v>
      </c>
      <c r="BO178" s="91">
        <f t="shared" si="164"/>
        <v>0</v>
      </c>
      <c r="BP178" s="91">
        <f t="shared" si="164"/>
        <v>0</v>
      </c>
      <c r="BQ178" s="91">
        <f t="shared" si="164"/>
        <v>0</v>
      </c>
    </row>
  </sheetData>
  <mergeCells count="1">
    <mergeCell ref="BF2:BK2"/>
  </mergeCells>
  <conditionalFormatting sqref="AG107:AR107">
    <cfRule type="expression" dxfId="1" priority="1">
      <formula>$A$2=COLUMNS($N107:AG107)</formula>
    </cfRule>
  </conditionalFormatting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78"/>
  <sheetViews>
    <sheetView showGridLines="0" tabSelected="1" zoomScale="80" zoomScaleNormal="80" workbookViewId="0">
      <pane xSplit="2" ySplit="3" topLeftCell="C82" activePane="bottomRight" state="frozen"/>
      <selection activeCell="B2" sqref="B2"/>
      <selection pane="topRight" activeCell="C2" sqref="C2"/>
      <selection pane="bottomLeft" activeCell="B4" sqref="B4"/>
      <selection pane="bottomRight" activeCell="C98" sqref="C98:S108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hidden="1" customWidth="1" outlineLevel="1" collapsed="1"/>
    <col min="19" max="19" width="9.875" customWidth="1" collapsed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92" customFormat="1" x14ac:dyDescent="0.25">
      <c r="C1" s="93"/>
      <c r="D1" s="93"/>
      <c r="E1" s="93"/>
      <c r="F1" s="93"/>
      <c r="G1" s="94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>
        <v>201501</v>
      </c>
      <c r="V1" s="93">
        <v>201502</v>
      </c>
      <c r="W1" s="93">
        <v>201503</v>
      </c>
      <c r="X1" s="93">
        <v>201504</v>
      </c>
      <c r="Y1" s="93">
        <v>201505</v>
      </c>
      <c r="Z1" s="93">
        <v>201506</v>
      </c>
      <c r="AA1" s="93">
        <v>201507</v>
      </c>
      <c r="AB1" s="93">
        <v>201508</v>
      </c>
      <c r="AC1" s="93">
        <v>201509</v>
      </c>
      <c r="AD1" s="93">
        <v>201510</v>
      </c>
      <c r="AE1" s="93">
        <v>201511</v>
      </c>
      <c r="AF1" s="93">
        <v>201512</v>
      </c>
      <c r="AG1" s="93">
        <v>201601</v>
      </c>
      <c r="AH1" s="93">
        <v>201602</v>
      </c>
      <c r="AI1" s="93">
        <v>201603</v>
      </c>
      <c r="AJ1" s="93">
        <v>201604</v>
      </c>
      <c r="AK1" s="93">
        <v>201605</v>
      </c>
      <c r="AL1" s="93">
        <v>201606</v>
      </c>
      <c r="AM1" s="93">
        <v>201607</v>
      </c>
      <c r="AN1" s="93">
        <v>201608</v>
      </c>
      <c r="AO1" s="93">
        <v>201609</v>
      </c>
      <c r="AP1" s="93">
        <v>201610</v>
      </c>
      <c r="AQ1" s="93">
        <v>201611</v>
      </c>
      <c r="AR1" s="93">
        <v>201612</v>
      </c>
      <c r="AS1" s="93">
        <v>201701</v>
      </c>
      <c r="AT1" s="93">
        <v>201702</v>
      </c>
      <c r="AU1" s="93">
        <v>201703</v>
      </c>
      <c r="AV1" s="93">
        <v>201704</v>
      </c>
      <c r="AW1" s="93">
        <v>201705</v>
      </c>
      <c r="AX1" s="93">
        <v>201706</v>
      </c>
      <c r="AY1" s="93">
        <v>201707</v>
      </c>
      <c r="AZ1" s="93">
        <v>201708</v>
      </c>
      <c r="BA1" s="93">
        <v>201709</v>
      </c>
      <c r="BB1" s="93">
        <v>201710</v>
      </c>
      <c r="BC1" s="93">
        <v>201711</v>
      </c>
      <c r="BD1" s="93">
        <v>201712</v>
      </c>
      <c r="BE1" s="94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4"/>
    </row>
    <row r="2" spans="1:70" x14ac:dyDescent="0.25">
      <c r="B2" s="85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113" t="s">
        <v>203</v>
      </c>
      <c r="BG2" s="114"/>
      <c r="BH2" s="114"/>
      <c r="BI2" s="114"/>
      <c r="BJ2" s="114"/>
      <c r="BK2" s="114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6" t="s">
        <v>132</v>
      </c>
      <c r="D3" s="86" t="s">
        <v>133</v>
      </c>
      <c r="E3" s="86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75">
        <f>C82</f>
        <v>1642</v>
      </c>
      <c r="D4" s="75">
        <f t="shared" ref="D4:F4" si="0">D82</f>
        <v>2378</v>
      </c>
      <c r="E4" s="75">
        <f t="shared" si="0"/>
        <v>2410</v>
      </c>
      <c r="F4" s="79">
        <f t="shared" si="0"/>
        <v>1.0134566862910008</v>
      </c>
      <c r="H4" s="75">
        <f>H82</f>
        <v>1474</v>
      </c>
      <c r="I4" s="75">
        <f t="shared" ref="I4:S4" si="1">I82</f>
        <v>1616</v>
      </c>
      <c r="J4" s="75">
        <f t="shared" si="1"/>
        <v>1729</v>
      </c>
      <c r="K4" s="75">
        <f t="shared" si="1"/>
        <v>1925</v>
      </c>
      <c r="L4" s="75">
        <f t="shared" si="1"/>
        <v>2067</v>
      </c>
      <c r="M4" s="75">
        <f t="shared" si="1"/>
        <v>2293</v>
      </c>
      <c r="N4" s="75">
        <f t="shared" si="1"/>
        <v>2624</v>
      </c>
      <c r="O4" s="75">
        <f t="shared" si="1"/>
        <v>3144</v>
      </c>
      <c r="P4" s="75">
        <f t="shared" si="1"/>
        <v>2534</v>
      </c>
      <c r="Q4" s="75">
        <f t="shared" si="1"/>
        <v>2491</v>
      </c>
      <c r="R4" s="75">
        <f t="shared" si="1"/>
        <v>2410</v>
      </c>
      <c r="S4" s="75" t="str">
        <f t="shared" si="1"/>
        <v>-</v>
      </c>
      <c r="T4" s="1"/>
      <c r="U4" s="1">
        <v>1354</v>
      </c>
      <c r="V4" s="1">
        <v>1383</v>
      </c>
      <c r="W4" s="1">
        <v>1476</v>
      </c>
      <c r="X4" s="1">
        <v>1632</v>
      </c>
      <c r="Y4" s="1">
        <v>1590</v>
      </c>
      <c r="Z4" s="1">
        <v>1621</v>
      </c>
      <c r="AA4" s="1">
        <v>1650</v>
      </c>
      <c r="AB4" s="1">
        <v>1751</v>
      </c>
      <c r="AC4" s="1">
        <v>1734</v>
      </c>
      <c r="AD4" s="1">
        <v>1802</v>
      </c>
      <c r="AE4" s="1">
        <v>1897</v>
      </c>
      <c r="AF4" s="1">
        <v>1928</v>
      </c>
      <c r="AG4" s="1">
        <v>1939</v>
      </c>
      <c r="AH4" s="1">
        <v>1938</v>
      </c>
      <c r="AI4" s="1">
        <v>2068</v>
      </c>
      <c r="AJ4" s="1">
        <v>2121</v>
      </c>
      <c r="AK4" s="1">
        <v>2197</v>
      </c>
      <c r="AL4" s="1">
        <v>2295</v>
      </c>
      <c r="AM4" s="1">
        <v>2378</v>
      </c>
      <c r="AN4" s="1">
        <v>2500</v>
      </c>
      <c r="AO4" s="1">
        <v>2624</v>
      </c>
      <c r="AP4" s="1">
        <v>2812</v>
      </c>
      <c r="AQ4" s="1">
        <v>3031</v>
      </c>
      <c r="AR4" s="1">
        <v>3144</v>
      </c>
      <c r="AS4" s="11">
        <v>3220</v>
      </c>
      <c r="AT4" s="11">
        <v>2564</v>
      </c>
      <c r="AU4" s="11">
        <v>2534</v>
      </c>
      <c r="AV4" s="11">
        <v>2327</v>
      </c>
      <c r="AW4" s="11">
        <v>2436</v>
      </c>
      <c r="AX4" s="11">
        <v>2491</v>
      </c>
      <c r="AY4" s="83">
        <v>2410</v>
      </c>
      <c r="AZ4" s="83"/>
      <c r="BA4" s="83"/>
      <c r="BB4" s="83"/>
      <c r="BC4" s="83"/>
      <c r="BD4" s="83"/>
      <c r="BF4" s="91">
        <f>IFERROR(AS4/AG4,"-")</f>
        <v>1.6606498194945849</v>
      </c>
      <c r="BG4" s="91">
        <f t="shared" ref="BG4:BP4" si="2">IFERROR(AT4/AH4,"-")</f>
        <v>1.323013415892673</v>
      </c>
      <c r="BH4" s="91">
        <f t="shared" si="2"/>
        <v>1.2253384912959382</v>
      </c>
      <c r="BI4" s="91">
        <f t="shared" si="2"/>
        <v>1.0971239981140972</v>
      </c>
      <c r="BJ4" s="91">
        <f t="shared" si="2"/>
        <v>1.1087847064178424</v>
      </c>
      <c r="BK4" s="91">
        <f t="shared" si="2"/>
        <v>1.0854030501089325</v>
      </c>
      <c r="BL4" s="91">
        <f t="shared" si="2"/>
        <v>1.0134566862910008</v>
      </c>
      <c r="BM4" s="91">
        <f t="shared" si="2"/>
        <v>0</v>
      </c>
      <c r="BN4" s="91">
        <f t="shared" si="2"/>
        <v>0</v>
      </c>
      <c r="BO4" s="91">
        <f t="shared" si="2"/>
        <v>0</v>
      </c>
      <c r="BP4" s="91">
        <f t="shared" si="2"/>
        <v>0</v>
      </c>
      <c r="BQ4" s="91">
        <f>IFERROR(BD4/AR4,"-")</f>
        <v>0</v>
      </c>
    </row>
    <row r="5" spans="1:70" x14ac:dyDescent="0.25">
      <c r="A5" s="16" t="s">
        <v>106</v>
      </c>
      <c r="B5" s="22" t="s">
        <v>50</v>
      </c>
      <c r="C5" s="75">
        <f>C81</f>
        <v>0</v>
      </c>
      <c r="D5" s="75">
        <f t="shared" ref="D5:F5" si="3">D81</f>
        <v>0</v>
      </c>
      <c r="E5" s="75">
        <f t="shared" si="3"/>
        <v>1761</v>
      </c>
      <c r="F5" s="79" t="str">
        <f t="shared" si="3"/>
        <v/>
      </c>
      <c r="H5" s="75">
        <f>H81</f>
        <v>0</v>
      </c>
      <c r="I5" s="75">
        <f t="shared" ref="I5:S5" si="4">I81</f>
        <v>0</v>
      </c>
      <c r="J5" s="75">
        <f t="shared" si="4"/>
        <v>0</v>
      </c>
      <c r="K5" s="75">
        <f t="shared" si="4"/>
        <v>0</v>
      </c>
      <c r="L5" s="75">
        <f t="shared" si="4"/>
        <v>0</v>
      </c>
      <c r="M5" s="75">
        <f t="shared" si="4"/>
        <v>0</v>
      </c>
      <c r="N5" s="75">
        <f t="shared" si="4"/>
        <v>0</v>
      </c>
      <c r="O5" s="75">
        <f t="shared" si="4"/>
        <v>0</v>
      </c>
      <c r="P5" s="75">
        <f t="shared" si="4"/>
        <v>902</v>
      </c>
      <c r="Q5" s="75">
        <f t="shared" si="4"/>
        <v>1550</v>
      </c>
      <c r="R5" s="75">
        <f t="shared" si="4"/>
        <v>1761</v>
      </c>
      <c r="S5" s="75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799</v>
      </c>
      <c r="AU5" s="11">
        <v>902</v>
      </c>
      <c r="AV5" s="11">
        <v>1130</v>
      </c>
      <c r="AW5" s="11">
        <v>1301</v>
      </c>
      <c r="AX5" s="11">
        <v>1550</v>
      </c>
      <c r="AY5" s="83">
        <v>1761</v>
      </c>
      <c r="AZ5" s="83"/>
      <c r="BA5" s="83"/>
      <c r="BB5" s="83"/>
      <c r="BC5" s="83"/>
      <c r="BD5" s="83"/>
      <c r="BF5" s="91" t="str">
        <f t="shared" ref="BF5:BF11" si="5">IFERROR(AS5/AG5,"-")</f>
        <v>-</v>
      </c>
      <c r="BG5" s="91" t="str">
        <f t="shared" ref="BG5:BG12" si="6">IFERROR(AT5/AH5,"-")</f>
        <v>-</v>
      </c>
      <c r="BH5" s="91" t="str">
        <f t="shared" ref="BH5:BH12" si="7">IFERROR(AU5/AI5,"-")</f>
        <v>-</v>
      </c>
      <c r="BI5" s="91" t="str">
        <f t="shared" ref="BI5:BI12" si="8">IFERROR(AV5/AJ5,"-")</f>
        <v>-</v>
      </c>
      <c r="BJ5" s="91" t="str">
        <f t="shared" ref="BJ5:BJ12" si="9">IFERROR(AW5/AK5,"-")</f>
        <v>-</v>
      </c>
      <c r="BK5" s="91" t="str">
        <f t="shared" ref="BK5:BK12" si="10">IFERROR(AX5/AL5,"-")</f>
        <v>-</v>
      </c>
      <c r="BL5" s="91" t="str">
        <f t="shared" ref="BL5:BL12" si="11">IFERROR(AY5/AM5,"-")</f>
        <v>-</v>
      </c>
      <c r="BM5" s="91" t="str">
        <f t="shared" ref="BM5:BM12" si="12">IFERROR(AZ5/AN5,"-")</f>
        <v>-</v>
      </c>
      <c r="BN5" s="91" t="str">
        <f t="shared" ref="BN5:BN12" si="13">IFERROR(BA5/AO5,"-")</f>
        <v>-</v>
      </c>
      <c r="BO5" s="91" t="str">
        <f t="shared" ref="BO5:BO12" si="14">IFERROR(BB5/AP5,"-")</f>
        <v>-</v>
      </c>
      <c r="BP5" s="91" t="str">
        <f t="shared" ref="BP5:BP12" si="15">IFERROR(BC5/AQ5,"-")</f>
        <v>-</v>
      </c>
      <c r="BQ5" s="91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9">
        <f>C107</f>
        <v>0.26093957188861527</v>
      </c>
      <c r="D6" s="79">
        <f t="shared" ref="D6:F6" si="17">D107</f>
        <v>0.19352865202909386</v>
      </c>
      <c r="E6" s="79">
        <f t="shared" si="17"/>
        <v>0.1644220540714128</v>
      </c>
      <c r="F6" s="79">
        <f t="shared" si="17"/>
        <v>0.84960057514736698</v>
      </c>
      <c r="G6" s="80"/>
      <c r="H6" s="79">
        <f t="shared" ref="H6:R6" si="18">H107</f>
        <v>0.19942196531791909</v>
      </c>
      <c r="I6" s="79">
        <f t="shared" si="18"/>
        <v>0.29577612409600673</v>
      </c>
      <c r="J6" s="79">
        <f t="shared" si="18"/>
        <v>0.30245151127301367</v>
      </c>
      <c r="K6" s="79">
        <f t="shared" si="18"/>
        <v>0.33707052441229657</v>
      </c>
      <c r="L6" s="79">
        <f t="shared" si="18"/>
        <v>0.15914893617021278</v>
      </c>
      <c r="M6" s="79">
        <f t="shared" si="18"/>
        <v>0.22047849834602662</v>
      </c>
      <c r="N6" s="79">
        <f t="shared" si="18"/>
        <v>0.20088586030664396</v>
      </c>
      <c r="O6" s="79">
        <f t="shared" si="18"/>
        <v>0.21450670333447922</v>
      </c>
      <c r="P6" s="79">
        <f t="shared" si="18"/>
        <v>0.16337486073128735</v>
      </c>
      <c r="Q6" s="79">
        <f t="shared" si="18"/>
        <v>0.17589755316716213</v>
      </c>
      <c r="R6" s="79">
        <f t="shared" si="18"/>
        <v>0.13638577691183634</v>
      </c>
      <c r="S6" s="79" t="str">
        <f>S107</f>
        <v/>
      </c>
      <c r="T6" s="80"/>
      <c r="U6" s="80">
        <v>0.217872968980798</v>
      </c>
      <c r="V6" s="80">
        <v>0.16413593637021001</v>
      </c>
      <c r="W6" s="80">
        <v>0.207598371777476</v>
      </c>
      <c r="X6" s="80">
        <v>0.245398773006135</v>
      </c>
      <c r="Y6" s="80">
        <v>0.29363579080025198</v>
      </c>
      <c r="Z6" s="80">
        <v>0.337252475247525</v>
      </c>
      <c r="AA6" s="80">
        <v>0.31425091352009699</v>
      </c>
      <c r="AB6" s="80">
        <v>0.241537578886976</v>
      </c>
      <c r="AC6" s="80">
        <v>0.34644303065355703</v>
      </c>
      <c r="AD6" s="80">
        <v>0.27474972191323699</v>
      </c>
      <c r="AE6" s="80">
        <v>0.32241014799154299</v>
      </c>
      <c r="AF6" s="80">
        <v>0.39480519480519499</v>
      </c>
      <c r="AG6" s="80">
        <v>0.12480580010357301</v>
      </c>
      <c r="AH6" s="80">
        <v>0.12028910686628801</v>
      </c>
      <c r="AI6" s="80">
        <v>0.23026973026972999</v>
      </c>
      <c r="AJ6" s="80">
        <v>0.20348698352042</v>
      </c>
      <c r="AK6" s="80">
        <v>0.196895992587445</v>
      </c>
      <c r="AL6" s="80">
        <v>0.25924276169264998</v>
      </c>
      <c r="AM6" s="80">
        <v>0.20509526867908401</v>
      </c>
      <c r="AN6" s="80">
        <v>0.190241902419024</v>
      </c>
      <c r="AO6" s="80">
        <v>0.20725995316159301</v>
      </c>
      <c r="AP6" s="80">
        <v>0.17512877115526099</v>
      </c>
      <c r="AQ6" s="80">
        <v>0.19647441382851299</v>
      </c>
      <c r="AR6" s="80">
        <v>0.26623481781376501</v>
      </c>
      <c r="AS6" s="80">
        <v>0.11313639220615965</v>
      </c>
      <c r="AT6" s="80">
        <v>0.18049792531120301</v>
      </c>
      <c r="AU6" s="80">
        <v>0.26245586504511598</v>
      </c>
      <c r="AV6" s="80">
        <v>0.24069119999999999</v>
      </c>
      <c r="AW6" s="80">
        <v>0.25320179999999998</v>
      </c>
      <c r="AX6" s="80">
        <v>0.2687234</v>
      </c>
      <c r="AY6" s="82">
        <v>0.22036320000000001</v>
      </c>
      <c r="AZ6" s="82"/>
      <c r="BA6" s="82"/>
      <c r="BB6" s="82"/>
      <c r="BC6" s="82"/>
      <c r="BD6" s="82"/>
      <c r="BE6" s="80"/>
      <c r="BF6" s="91">
        <f t="shared" si="5"/>
        <v>0.90649947448172097</v>
      </c>
      <c r="BG6" s="91">
        <f t="shared" si="6"/>
        <v>1.500534254625753</v>
      </c>
      <c r="BH6" s="91">
        <f t="shared" si="7"/>
        <v>1.1397757957056893</v>
      </c>
      <c r="BI6" s="91">
        <f t="shared" si="8"/>
        <v>1.1828333971831007</v>
      </c>
      <c r="BJ6" s="91">
        <f t="shared" si="9"/>
        <v>1.2859672595294116</v>
      </c>
      <c r="BK6" s="91">
        <f t="shared" si="10"/>
        <v>1.0365705034364274</v>
      </c>
      <c r="BL6" s="91">
        <f t="shared" si="11"/>
        <v>1.0744431181628378</v>
      </c>
      <c r="BM6" s="91">
        <f t="shared" si="12"/>
        <v>0</v>
      </c>
      <c r="BN6" s="91">
        <f t="shared" si="13"/>
        <v>0</v>
      </c>
      <c r="BO6" s="91">
        <f t="shared" si="14"/>
        <v>0</v>
      </c>
      <c r="BP6" s="91">
        <f t="shared" si="15"/>
        <v>0</v>
      </c>
      <c r="BQ6" s="91">
        <f t="shared" si="16"/>
        <v>0</v>
      </c>
    </row>
    <row r="7" spans="1:70" x14ac:dyDescent="0.25">
      <c r="A7" s="16" t="s">
        <v>151</v>
      </c>
      <c r="B7" s="22" t="s">
        <v>64</v>
      </c>
      <c r="C7" s="75">
        <f>C94</f>
        <v>2755</v>
      </c>
      <c r="D7" s="75">
        <f t="shared" ref="D7:F8" si="19">D94</f>
        <v>2847</v>
      </c>
      <c r="E7" s="75">
        <f t="shared" si="19"/>
        <v>3941</v>
      </c>
      <c r="F7" s="79">
        <f t="shared" si="19"/>
        <v>1.3842641376887952</v>
      </c>
      <c r="H7" s="75">
        <f t="shared" ref="H7:S7" si="20">H94</f>
        <v>828</v>
      </c>
      <c r="I7" s="75">
        <f t="shared" si="20"/>
        <v>1411</v>
      </c>
      <c r="J7" s="75">
        <f t="shared" si="20"/>
        <v>1536</v>
      </c>
      <c r="K7" s="75">
        <f t="shared" si="20"/>
        <v>1864</v>
      </c>
      <c r="L7" s="75">
        <f t="shared" si="20"/>
        <v>935</v>
      </c>
      <c r="M7" s="75">
        <f t="shared" si="20"/>
        <v>1433</v>
      </c>
      <c r="N7" s="75">
        <f t="shared" si="20"/>
        <v>1474</v>
      </c>
      <c r="O7" s="75">
        <f t="shared" si="20"/>
        <v>1872</v>
      </c>
      <c r="P7" s="75">
        <f t="shared" si="20"/>
        <v>1551</v>
      </c>
      <c r="Q7" s="75">
        <f t="shared" si="20"/>
        <v>1850</v>
      </c>
      <c r="R7" s="75">
        <f t="shared" si="20"/>
        <v>540</v>
      </c>
      <c r="S7" s="75">
        <f t="shared" si="20"/>
        <v>0</v>
      </c>
      <c r="T7" s="1"/>
      <c r="U7" s="1">
        <v>295</v>
      </c>
      <c r="V7" s="1">
        <v>227</v>
      </c>
      <c r="W7" s="1">
        <v>306</v>
      </c>
      <c r="X7" s="1">
        <v>400</v>
      </c>
      <c r="Y7" s="1">
        <v>466</v>
      </c>
      <c r="Z7" s="1">
        <v>545</v>
      </c>
      <c r="AA7" s="1">
        <v>516</v>
      </c>
      <c r="AB7" s="1">
        <v>421</v>
      </c>
      <c r="AC7" s="1">
        <v>599</v>
      </c>
      <c r="AD7" s="1">
        <v>494</v>
      </c>
      <c r="AE7" s="1">
        <v>610</v>
      </c>
      <c r="AF7" s="1">
        <v>760</v>
      </c>
      <c r="AG7" s="1">
        <v>241</v>
      </c>
      <c r="AH7" s="1">
        <v>233</v>
      </c>
      <c r="AI7" s="1">
        <v>461</v>
      </c>
      <c r="AJ7" s="1">
        <v>426</v>
      </c>
      <c r="AK7" s="1">
        <v>425</v>
      </c>
      <c r="AL7" s="1">
        <v>582</v>
      </c>
      <c r="AM7" s="1">
        <v>479</v>
      </c>
      <c r="AN7" s="1">
        <v>464</v>
      </c>
      <c r="AO7" s="1">
        <v>531</v>
      </c>
      <c r="AP7" s="1">
        <v>476</v>
      </c>
      <c r="AQ7" s="1">
        <v>574</v>
      </c>
      <c r="AR7" s="1">
        <v>822</v>
      </c>
      <c r="AS7" s="11">
        <v>360</v>
      </c>
      <c r="AT7" s="11">
        <v>522</v>
      </c>
      <c r="AU7" s="11">
        <v>669</v>
      </c>
      <c r="AV7" s="11">
        <v>585</v>
      </c>
      <c r="AW7" s="11">
        <v>603</v>
      </c>
      <c r="AX7" s="11">
        <v>662</v>
      </c>
      <c r="AY7" s="83">
        <v>540</v>
      </c>
      <c r="AZ7" s="83"/>
      <c r="BA7" s="83"/>
      <c r="BB7" s="83"/>
      <c r="BC7" s="83"/>
      <c r="BD7" s="83"/>
      <c r="BF7" s="91">
        <f t="shared" si="5"/>
        <v>1.4937759336099585</v>
      </c>
      <c r="BG7" s="91">
        <f t="shared" si="6"/>
        <v>2.2403433476394849</v>
      </c>
      <c r="BH7" s="91">
        <f t="shared" si="7"/>
        <v>1.4511930585683297</v>
      </c>
      <c r="BI7" s="91">
        <f t="shared" si="8"/>
        <v>1.3732394366197183</v>
      </c>
      <c r="BJ7" s="91">
        <f t="shared" si="9"/>
        <v>1.4188235294117648</v>
      </c>
      <c r="BK7" s="91">
        <f t="shared" si="10"/>
        <v>1.1374570446735395</v>
      </c>
      <c r="BL7" s="91">
        <f t="shared" si="11"/>
        <v>1.1273486430062631</v>
      </c>
      <c r="BM7" s="91">
        <f t="shared" si="12"/>
        <v>0</v>
      </c>
      <c r="BN7" s="91">
        <f t="shared" si="13"/>
        <v>0</v>
      </c>
      <c r="BO7" s="91">
        <f t="shared" si="14"/>
        <v>0</v>
      </c>
      <c r="BP7" s="91">
        <f t="shared" si="15"/>
        <v>0</v>
      </c>
      <c r="BQ7" s="91">
        <f t="shared" si="16"/>
        <v>0</v>
      </c>
    </row>
    <row r="8" spans="1:70" x14ac:dyDescent="0.25">
      <c r="A8" s="16" t="s">
        <v>152</v>
      </c>
      <c r="B8" s="22" t="s">
        <v>32</v>
      </c>
      <c r="C8" s="75">
        <f>C95</f>
        <v>2755</v>
      </c>
      <c r="D8" s="75">
        <f t="shared" si="19"/>
        <v>2847</v>
      </c>
      <c r="E8" s="75">
        <f t="shared" si="19"/>
        <v>4096</v>
      </c>
      <c r="F8" s="79">
        <f t="shared" si="19"/>
        <v>1.438707411310151</v>
      </c>
      <c r="H8" s="75">
        <f t="shared" ref="H8:S8" si="21">H95</f>
        <v>828</v>
      </c>
      <c r="I8" s="75">
        <f t="shared" si="21"/>
        <v>1411</v>
      </c>
      <c r="J8" s="75">
        <f t="shared" si="21"/>
        <v>1536</v>
      </c>
      <c r="K8" s="75">
        <f t="shared" si="21"/>
        <v>1864</v>
      </c>
      <c r="L8" s="75">
        <f t="shared" si="21"/>
        <v>935</v>
      </c>
      <c r="M8" s="75">
        <f t="shared" si="21"/>
        <v>1433</v>
      </c>
      <c r="N8" s="75">
        <f t="shared" si="21"/>
        <v>1474</v>
      </c>
      <c r="O8" s="75">
        <f t="shared" si="21"/>
        <v>1872</v>
      </c>
      <c r="P8" s="75">
        <f t="shared" si="21"/>
        <v>1613</v>
      </c>
      <c r="Q8" s="75">
        <f t="shared" si="21"/>
        <v>1923</v>
      </c>
      <c r="R8" s="75">
        <f t="shared" si="21"/>
        <v>560</v>
      </c>
      <c r="S8" s="75">
        <f t="shared" si="21"/>
        <v>0</v>
      </c>
      <c r="T8" s="1"/>
      <c r="U8" s="1">
        <v>295</v>
      </c>
      <c r="V8" s="1">
        <v>227</v>
      </c>
      <c r="W8" s="1">
        <v>306</v>
      </c>
      <c r="X8" s="1">
        <v>400</v>
      </c>
      <c r="Y8" s="1">
        <v>466</v>
      </c>
      <c r="Z8" s="1">
        <v>545</v>
      </c>
      <c r="AA8" s="1">
        <v>516</v>
      </c>
      <c r="AB8" s="1">
        <v>421</v>
      </c>
      <c r="AC8" s="1">
        <v>599</v>
      </c>
      <c r="AD8" s="1">
        <v>494</v>
      </c>
      <c r="AE8" s="1">
        <v>610</v>
      </c>
      <c r="AF8" s="1">
        <v>760</v>
      </c>
      <c r="AG8" s="1">
        <v>241</v>
      </c>
      <c r="AH8" s="1">
        <v>233</v>
      </c>
      <c r="AI8" s="1">
        <v>461</v>
      </c>
      <c r="AJ8" s="1">
        <v>426</v>
      </c>
      <c r="AK8" s="1">
        <v>425</v>
      </c>
      <c r="AL8" s="1">
        <v>582</v>
      </c>
      <c r="AM8" s="1">
        <v>479</v>
      </c>
      <c r="AN8" s="1">
        <v>464</v>
      </c>
      <c r="AO8" s="1">
        <v>531</v>
      </c>
      <c r="AP8" s="1">
        <v>476</v>
      </c>
      <c r="AQ8" s="1">
        <v>574</v>
      </c>
      <c r="AR8" s="1">
        <v>822</v>
      </c>
      <c r="AS8" s="11">
        <v>360</v>
      </c>
      <c r="AT8" s="11">
        <v>553</v>
      </c>
      <c r="AU8" s="11">
        <v>700</v>
      </c>
      <c r="AV8" s="11">
        <v>620</v>
      </c>
      <c r="AW8" s="11">
        <v>626</v>
      </c>
      <c r="AX8" s="11">
        <v>677</v>
      </c>
      <c r="AY8" s="83">
        <v>560</v>
      </c>
      <c r="AZ8" s="83"/>
      <c r="BA8" s="83"/>
      <c r="BB8" s="83"/>
      <c r="BC8" s="83"/>
      <c r="BD8" s="83"/>
      <c r="BF8" s="91">
        <f t="shared" si="5"/>
        <v>1.4937759336099585</v>
      </c>
      <c r="BG8" s="91">
        <f t="shared" si="6"/>
        <v>2.3733905579399144</v>
      </c>
      <c r="BH8" s="91">
        <f t="shared" si="7"/>
        <v>1.5184381778741864</v>
      </c>
      <c r="BI8" s="91">
        <f t="shared" si="8"/>
        <v>1.4553990610328638</v>
      </c>
      <c r="BJ8" s="91">
        <f t="shared" si="9"/>
        <v>1.4729411764705882</v>
      </c>
      <c r="BK8" s="91">
        <f t="shared" si="10"/>
        <v>1.1632302405498283</v>
      </c>
      <c r="BL8" s="91">
        <f t="shared" si="11"/>
        <v>1.1691022964509394</v>
      </c>
      <c r="BM8" s="91">
        <f t="shared" si="12"/>
        <v>0</v>
      </c>
      <c r="BN8" s="91">
        <f t="shared" si="13"/>
        <v>0</v>
      </c>
      <c r="BO8" s="91">
        <f t="shared" si="14"/>
        <v>0</v>
      </c>
      <c r="BP8" s="91">
        <f t="shared" si="15"/>
        <v>0</v>
      </c>
      <c r="BQ8" s="91">
        <f t="shared" si="16"/>
        <v>0</v>
      </c>
    </row>
    <row r="9" spans="1:70" x14ac:dyDescent="0.25">
      <c r="A9" s="16" t="s">
        <v>207</v>
      </c>
      <c r="B9" s="22" t="s">
        <v>69</v>
      </c>
      <c r="C9" s="75">
        <f>C143</f>
        <v>1.4860254083484574</v>
      </c>
      <c r="D9" s="75">
        <f t="shared" ref="D9:F9" si="22">D143</f>
        <v>1.7070600632244468</v>
      </c>
      <c r="E9" s="75">
        <f t="shared" si="22"/>
        <v>2.198974609375</v>
      </c>
      <c r="F9" s="79">
        <f t="shared" si="22"/>
        <v>1.2881647557388116</v>
      </c>
      <c r="H9" s="75">
        <f t="shared" ref="H9:S9" si="23">H143</f>
        <v>1.4553140096618358</v>
      </c>
      <c r="I9" s="75">
        <f t="shared" si="23"/>
        <v>1.4939759036144578</v>
      </c>
      <c r="J9" s="75">
        <f t="shared" si="23"/>
        <v>1.5123697916666667</v>
      </c>
      <c r="K9" s="75">
        <f t="shared" si="23"/>
        <v>1.9168454935622317</v>
      </c>
      <c r="L9" s="75">
        <f t="shared" si="23"/>
        <v>1.6663101604278074</v>
      </c>
      <c r="M9" s="75">
        <f t="shared" si="23"/>
        <v>1.7508722958827634</v>
      </c>
      <c r="N9" s="75">
        <f t="shared" si="23"/>
        <v>1.8175033921302579</v>
      </c>
      <c r="O9" s="75">
        <f t="shared" si="23"/>
        <v>2.1474358974358974</v>
      </c>
      <c r="P9" s="75">
        <f t="shared" si="23"/>
        <v>1.8822070675759455</v>
      </c>
      <c r="Q9" s="75">
        <f t="shared" si="23"/>
        <v>2.4960998439937598</v>
      </c>
      <c r="R9" s="75">
        <f>R143</f>
        <v>2.0910714285714285</v>
      </c>
      <c r="S9" s="75" t="str">
        <f t="shared" si="23"/>
        <v>-</v>
      </c>
      <c r="T9" s="1"/>
      <c r="U9" s="1">
        <v>1.2644067796610201</v>
      </c>
      <c r="V9" s="1">
        <v>1.3964757709251101</v>
      </c>
      <c r="W9" s="1">
        <v>1.68300653594771</v>
      </c>
      <c r="X9" s="1">
        <v>1.645</v>
      </c>
      <c r="Y9" s="1">
        <v>1.3819742489270399</v>
      </c>
      <c r="Z9" s="1">
        <v>1.47889908256881</v>
      </c>
      <c r="AA9" s="1">
        <v>1.51356589147287</v>
      </c>
      <c r="AB9" s="1">
        <v>1.40855106888361</v>
      </c>
      <c r="AC9" s="1">
        <v>1.5843071786310501</v>
      </c>
      <c r="AD9" s="1">
        <v>1.5344129554655901</v>
      </c>
      <c r="AE9" s="1">
        <v>1.97868852459016</v>
      </c>
      <c r="AF9" s="1">
        <v>2.11578947368421</v>
      </c>
      <c r="AG9" s="1">
        <v>1.44813278008299</v>
      </c>
      <c r="AH9" s="1">
        <v>1.4334763948497899</v>
      </c>
      <c r="AI9" s="1">
        <v>1.8980477223427299</v>
      </c>
      <c r="AJ9" s="1">
        <v>1.89906103286385</v>
      </c>
      <c r="AK9" s="1">
        <v>1.5811764705882401</v>
      </c>
      <c r="AL9" s="1">
        <v>1.7663230240549801</v>
      </c>
      <c r="AM9" s="1">
        <v>1.6555323590814199</v>
      </c>
      <c r="AN9" s="1">
        <v>1.66163793103448</v>
      </c>
      <c r="AO9" s="1">
        <v>2.0998116760828598</v>
      </c>
      <c r="AP9" s="1">
        <v>1.77310924369748</v>
      </c>
      <c r="AQ9" s="1">
        <v>2.23344947735192</v>
      </c>
      <c r="AR9" s="1">
        <v>2.30413625304136</v>
      </c>
      <c r="AS9" s="11">
        <v>1.9166666666666667</v>
      </c>
      <c r="AT9" s="11">
        <v>1.7586206896551699</v>
      </c>
      <c r="AU9" s="11">
        <v>2.1345291479820601</v>
      </c>
      <c r="AV9" s="11">
        <v>2.1521370000000002</v>
      </c>
      <c r="AW9" s="11">
        <v>3.1757879999999998</v>
      </c>
      <c r="AX9" s="11">
        <v>2.4561929999999998</v>
      </c>
      <c r="AY9" s="83">
        <v>2.1685189999999999</v>
      </c>
      <c r="AZ9" s="83"/>
      <c r="BA9" s="83"/>
      <c r="BB9" s="83"/>
      <c r="BC9" s="83"/>
      <c r="BD9" s="83"/>
      <c r="BF9" s="91">
        <f t="shared" si="5"/>
        <v>1.3235434574976102</v>
      </c>
      <c r="BG9" s="91">
        <f t="shared" si="6"/>
        <v>1.2268222176336925</v>
      </c>
      <c r="BH9" s="91">
        <f t="shared" si="7"/>
        <v>1.1245919282511216</v>
      </c>
      <c r="BI9" s="91">
        <f t="shared" si="8"/>
        <v>1.1332637354758961</v>
      </c>
      <c r="BJ9" s="91">
        <f t="shared" si="9"/>
        <v>2.0084968749999939</v>
      </c>
      <c r="BK9" s="91">
        <f t="shared" si="10"/>
        <v>1.3905684105058387</v>
      </c>
      <c r="BL9" s="91">
        <f t="shared" si="11"/>
        <v>1.3098620441361915</v>
      </c>
      <c r="BM9" s="91">
        <f t="shared" si="12"/>
        <v>0</v>
      </c>
      <c r="BN9" s="91">
        <f t="shared" si="13"/>
        <v>0</v>
      </c>
      <c r="BO9" s="91">
        <f t="shared" si="14"/>
        <v>0</v>
      </c>
      <c r="BP9" s="91">
        <f t="shared" si="15"/>
        <v>0</v>
      </c>
      <c r="BQ9" s="91">
        <f t="shared" si="16"/>
        <v>0</v>
      </c>
    </row>
    <row r="10" spans="1:70" x14ac:dyDescent="0.25">
      <c r="A10" s="16" t="s">
        <v>208</v>
      </c>
      <c r="B10" s="22" t="s">
        <v>65</v>
      </c>
      <c r="C10" s="75">
        <f>C119</f>
        <v>4094</v>
      </c>
      <c r="D10" s="75">
        <f t="shared" ref="D10:F10" si="24">D119</f>
        <v>4860</v>
      </c>
      <c r="E10" s="75">
        <f t="shared" si="24"/>
        <v>9007</v>
      </c>
      <c r="F10" s="79">
        <f t="shared" si="24"/>
        <v>1.8532921810699587</v>
      </c>
      <c r="H10" s="75">
        <f t="shared" ref="H10:S10" si="25">H119</f>
        <v>1205</v>
      </c>
      <c r="I10" s="75">
        <f t="shared" si="25"/>
        <v>2108</v>
      </c>
      <c r="J10" s="75">
        <f t="shared" si="25"/>
        <v>2323</v>
      </c>
      <c r="K10" s="75">
        <f t="shared" si="25"/>
        <v>3573</v>
      </c>
      <c r="L10" s="75">
        <f t="shared" si="25"/>
        <v>1558</v>
      </c>
      <c r="M10" s="75">
        <f t="shared" si="25"/>
        <v>2509</v>
      </c>
      <c r="N10" s="75">
        <f t="shared" si="25"/>
        <v>2679</v>
      </c>
      <c r="O10" s="75">
        <f t="shared" si="25"/>
        <v>4020</v>
      </c>
      <c r="P10" s="75">
        <f t="shared" si="25"/>
        <v>3036</v>
      </c>
      <c r="Q10" s="75">
        <f t="shared" si="25"/>
        <v>4800</v>
      </c>
      <c r="R10" s="75">
        <f t="shared" si="25"/>
        <v>1171</v>
      </c>
      <c r="S10" s="75">
        <f t="shared" si="25"/>
        <v>0</v>
      </c>
      <c r="T10" s="1"/>
      <c r="U10" s="1">
        <v>373</v>
      </c>
      <c r="V10" s="1">
        <v>317</v>
      </c>
      <c r="W10" s="1">
        <v>515</v>
      </c>
      <c r="X10" s="1">
        <v>658</v>
      </c>
      <c r="Y10" s="1">
        <v>644</v>
      </c>
      <c r="Z10" s="1">
        <v>806</v>
      </c>
      <c r="AA10" s="1">
        <v>781</v>
      </c>
      <c r="AB10" s="1">
        <v>593</v>
      </c>
      <c r="AC10" s="1">
        <v>949</v>
      </c>
      <c r="AD10" s="1">
        <v>758</v>
      </c>
      <c r="AE10" s="1">
        <v>1207</v>
      </c>
      <c r="AF10" s="1">
        <v>1608</v>
      </c>
      <c r="AG10" s="1">
        <v>349</v>
      </c>
      <c r="AH10" s="1">
        <v>334</v>
      </c>
      <c r="AI10" s="1">
        <v>875</v>
      </c>
      <c r="AJ10" s="1">
        <v>809</v>
      </c>
      <c r="AK10" s="1">
        <v>672</v>
      </c>
      <c r="AL10" s="1">
        <v>1028</v>
      </c>
      <c r="AM10" s="1">
        <v>793</v>
      </c>
      <c r="AN10" s="1">
        <v>771</v>
      </c>
      <c r="AO10" s="1">
        <v>1115</v>
      </c>
      <c r="AP10" s="1">
        <v>844</v>
      </c>
      <c r="AQ10" s="1">
        <v>1282</v>
      </c>
      <c r="AR10" s="1">
        <v>1894</v>
      </c>
      <c r="AS10" s="11">
        <v>690</v>
      </c>
      <c r="AT10" s="11">
        <v>918</v>
      </c>
      <c r="AU10" s="11">
        <v>1428</v>
      </c>
      <c r="AV10" s="11">
        <v>1259</v>
      </c>
      <c r="AW10" s="11">
        <v>1915</v>
      </c>
      <c r="AX10" s="11">
        <v>1626</v>
      </c>
      <c r="AY10" s="83">
        <v>1171</v>
      </c>
      <c r="AZ10" s="83"/>
      <c r="BA10" s="83"/>
      <c r="BB10" s="83"/>
      <c r="BC10" s="83"/>
      <c r="BD10" s="83"/>
      <c r="BF10" s="91">
        <f t="shared" si="5"/>
        <v>1.9770773638968482</v>
      </c>
      <c r="BG10" s="91">
        <f t="shared" si="6"/>
        <v>2.7485029940119761</v>
      </c>
      <c r="BH10" s="91">
        <f t="shared" si="7"/>
        <v>1.6319999999999999</v>
      </c>
      <c r="BI10" s="91">
        <f t="shared" si="8"/>
        <v>1.5562422744128555</v>
      </c>
      <c r="BJ10" s="91">
        <f t="shared" si="9"/>
        <v>2.8497023809523809</v>
      </c>
      <c r="BK10" s="91">
        <f t="shared" si="10"/>
        <v>1.5817120622568093</v>
      </c>
      <c r="BL10" s="91">
        <f t="shared" si="11"/>
        <v>1.476670870113493</v>
      </c>
      <c r="BM10" s="91">
        <f t="shared" si="12"/>
        <v>0</v>
      </c>
      <c r="BN10" s="91">
        <f t="shared" si="13"/>
        <v>0</v>
      </c>
      <c r="BO10" s="91">
        <f t="shared" si="14"/>
        <v>0</v>
      </c>
      <c r="BP10" s="91">
        <f t="shared" si="15"/>
        <v>0</v>
      </c>
      <c r="BQ10" s="91">
        <f t="shared" si="16"/>
        <v>0</v>
      </c>
    </row>
    <row r="11" spans="1:70" x14ac:dyDescent="0.25">
      <c r="A11" s="16" t="s">
        <v>209</v>
      </c>
      <c r="B11" s="22" t="s">
        <v>70</v>
      </c>
      <c r="C11" s="75">
        <f>C131</f>
        <v>19.995114802149484</v>
      </c>
      <c r="D11" s="75">
        <f t="shared" ref="D11:F11" si="26">D131</f>
        <v>19.40311810699588</v>
      </c>
      <c r="E11" s="75">
        <f t="shared" si="26"/>
        <v>18.978167536360608</v>
      </c>
      <c r="F11" s="79">
        <f t="shared" si="26"/>
        <v>0.97809885152005271</v>
      </c>
      <c r="H11" s="75">
        <f t="shared" ref="H11:S11" si="27">H131</f>
        <v>17.469512863070538</v>
      </c>
      <c r="I11" s="75">
        <f t="shared" si="27"/>
        <v>20.980651802656546</v>
      </c>
      <c r="J11" s="75">
        <f t="shared" si="27"/>
        <v>20.920287559190701</v>
      </c>
      <c r="K11" s="75">
        <f t="shared" si="27"/>
        <v>19.518221382591658</v>
      </c>
      <c r="L11" s="75">
        <f t="shared" si="27"/>
        <v>19.698229139922958</v>
      </c>
      <c r="M11" s="75">
        <f t="shared" si="27"/>
        <v>19.704485850936624</v>
      </c>
      <c r="N11" s="75">
        <f t="shared" si="27"/>
        <v>18.084110488988426</v>
      </c>
      <c r="O11" s="75">
        <f t="shared" si="27"/>
        <v>22.635002238805992</v>
      </c>
      <c r="P11" s="75">
        <f t="shared" si="27"/>
        <v>20.190858036890646</v>
      </c>
      <c r="Q11" s="75">
        <f t="shared" si="27"/>
        <v>18.002697916666666</v>
      </c>
      <c r="R11" s="75">
        <f t="shared" si="27"/>
        <v>19.832587532023911</v>
      </c>
      <c r="S11" s="75" t="str">
        <f t="shared" si="27"/>
        <v>-</v>
      </c>
      <c r="T11" s="2"/>
      <c r="U11" s="1">
        <v>14.02</v>
      </c>
      <c r="V11" s="1">
        <v>15.625955835962101</v>
      </c>
      <c r="W11" s="1">
        <v>21.102669902912599</v>
      </c>
      <c r="X11" s="1">
        <v>21.302693009118499</v>
      </c>
      <c r="Y11" s="1">
        <v>17.635987577639799</v>
      </c>
      <c r="Z11" s="1">
        <v>23.390156327543401</v>
      </c>
      <c r="AA11" s="1">
        <v>21.2317836107554</v>
      </c>
      <c r="AB11" s="1">
        <v>16.9602276559865</v>
      </c>
      <c r="AC11" s="1">
        <v>23.138451001053699</v>
      </c>
      <c r="AD11" s="1">
        <v>18.239158311345602</v>
      </c>
      <c r="AE11" s="1">
        <v>17.9041168185584</v>
      </c>
      <c r="AF11" s="1">
        <v>21.332745024875599</v>
      </c>
      <c r="AG11" s="1">
        <v>17.371126074498601</v>
      </c>
      <c r="AH11" s="1">
        <v>20.357589820359198</v>
      </c>
      <c r="AI11" s="1">
        <v>20.3747234285714</v>
      </c>
      <c r="AJ11" s="1">
        <v>22.610008652657601</v>
      </c>
      <c r="AK11" s="1">
        <v>20.347913690476201</v>
      </c>
      <c r="AL11" s="1">
        <v>16.997334630350199</v>
      </c>
      <c r="AM11" s="1">
        <v>17.869808322824699</v>
      </c>
      <c r="AN11" s="1">
        <v>18.226050583657599</v>
      </c>
      <c r="AO11" s="1">
        <v>18.1383757847534</v>
      </c>
      <c r="AP11" s="1">
        <v>21.754643364928899</v>
      </c>
      <c r="AQ11" s="1">
        <v>21.555341653666201</v>
      </c>
      <c r="AR11" s="1">
        <v>23.7581003167899</v>
      </c>
      <c r="AS11" s="11">
        <v>18.506746376811595</v>
      </c>
      <c r="AT11" s="11">
        <v>22.842821350762499</v>
      </c>
      <c r="AU11" s="11">
        <v>19.299775910364101</v>
      </c>
      <c r="AV11" s="11">
        <v>19.430209999999999</v>
      </c>
      <c r="AW11" s="11">
        <v>16.28614</v>
      </c>
      <c r="AX11" s="11">
        <v>18.919029999999999</v>
      </c>
      <c r="AY11" s="83">
        <v>19.832588000000001</v>
      </c>
      <c r="AZ11" s="83"/>
      <c r="BA11" s="83"/>
      <c r="BB11" s="83"/>
      <c r="BC11" s="83"/>
      <c r="BD11" s="83"/>
      <c r="BF11" s="91">
        <f t="shared" si="5"/>
        <v>1.065374017633786</v>
      </c>
      <c r="BG11" s="91">
        <f t="shared" si="6"/>
        <v>1.1220788684875591</v>
      </c>
      <c r="BH11" s="91">
        <f t="shared" si="7"/>
        <v>0.94724112344514555</v>
      </c>
      <c r="BI11" s="91">
        <f t="shared" si="8"/>
        <v>0.85936322707758694</v>
      </c>
      <c r="BJ11" s="91">
        <f t="shared" si="9"/>
        <v>0.80038377632900493</v>
      </c>
      <c r="BK11" s="91">
        <f t="shared" si="10"/>
        <v>1.1130586301583101</v>
      </c>
      <c r="BL11" s="91">
        <f t="shared" si="11"/>
        <v>1.109837757726158</v>
      </c>
      <c r="BM11" s="91">
        <f t="shared" si="12"/>
        <v>0</v>
      </c>
      <c r="BN11" s="91">
        <f t="shared" si="13"/>
        <v>0</v>
      </c>
      <c r="BO11" s="91">
        <f t="shared" si="14"/>
        <v>0</v>
      </c>
      <c r="BP11" s="91">
        <f t="shared" si="15"/>
        <v>0</v>
      </c>
      <c r="BQ11" s="91">
        <f t="shared" si="16"/>
        <v>0</v>
      </c>
    </row>
    <row r="12" spans="1:70" x14ac:dyDescent="0.25">
      <c r="A12" s="16" t="s">
        <v>210</v>
      </c>
      <c r="B12" s="22" t="s">
        <v>85</v>
      </c>
      <c r="C12" s="75">
        <f>C58</f>
        <v>81859.999999999985</v>
      </c>
      <c r="D12" s="75">
        <f t="shared" ref="D12:F12" si="28">D58</f>
        <v>94299.15399999998</v>
      </c>
      <c r="E12" s="75">
        <f t="shared" si="28"/>
        <v>170936.35500000001</v>
      </c>
      <c r="F12" s="79">
        <f t="shared" si="28"/>
        <v>1.8127029538356203</v>
      </c>
      <c r="H12" s="75">
        <f>H58</f>
        <v>21050.762999999999</v>
      </c>
      <c r="I12" s="75">
        <f t="shared" ref="I12:S12" si="29">I58</f>
        <v>44227.214</v>
      </c>
      <c r="J12" s="75">
        <f t="shared" si="29"/>
        <v>48597.828000000001</v>
      </c>
      <c r="K12" s="75">
        <f t="shared" si="29"/>
        <v>69738.604999999996</v>
      </c>
      <c r="L12" s="75">
        <f t="shared" si="29"/>
        <v>30689.840999999971</v>
      </c>
      <c r="M12" s="75">
        <f t="shared" si="29"/>
        <v>49438.554999999993</v>
      </c>
      <c r="N12" s="75">
        <f t="shared" si="29"/>
        <v>48447.331999999995</v>
      </c>
      <c r="O12" s="75">
        <f t="shared" si="29"/>
        <v>90992.70900000009</v>
      </c>
      <c r="P12" s="75">
        <f t="shared" si="29"/>
        <v>61299.445</v>
      </c>
      <c r="Q12" s="75">
        <f t="shared" si="29"/>
        <v>86412.95</v>
      </c>
      <c r="R12" s="75">
        <f t="shared" si="29"/>
        <v>23223.96</v>
      </c>
      <c r="S12" s="75">
        <f t="shared" si="29"/>
        <v>0</v>
      </c>
      <c r="T12" s="2"/>
      <c r="U12" s="1">
        <v>5229.46</v>
      </c>
      <c r="V12" s="1">
        <v>4953.4279999999999</v>
      </c>
      <c r="W12" s="1">
        <v>10867.875</v>
      </c>
      <c r="X12" s="1">
        <v>14017.172</v>
      </c>
      <c r="Y12" s="1">
        <v>11357.575999999999</v>
      </c>
      <c r="Z12" s="1">
        <v>18852.466</v>
      </c>
      <c r="AA12" s="1">
        <v>16582.023000000001</v>
      </c>
      <c r="AB12" s="1">
        <v>10057.415000000001</v>
      </c>
      <c r="AC12" s="1">
        <v>21958.39</v>
      </c>
      <c r="AD12" s="1">
        <v>13825.281999999999</v>
      </c>
      <c r="AE12" s="1">
        <v>21610.269</v>
      </c>
      <c r="AF12" s="1">
        <v>34303.053999999996</v>
      </c>
      <c r="AG12" s="1">
        <v>6062.5230000000001</v>
      </c>
      <c r="AH12" s="1">
        <v>6799.4349999999704</v>
      </c>
      <c r="AI12" s="1">
        <v>17827.883000000002</v>
      </c>
      <c r="AJ12" s="1">
        <v>18291.496999999999</v>
      </c>
      <c r="AK12" s="1">
        <v>13673.798000000001</v>
      </c>
      <c r="AL12" s="1">
        <v>17473.259999999998</v>
      </c>
      <c r="AM12" s="1">
        <v>14170.758</v>
      </c>
      <c r="AN12" s="1">
        <v>14052.285</v>
      </c>
      <c r="AO12" s="1">
        <v>20224.289000000001</v>
      </c>
      <c r="AP12" s="1">
        <v>18360.919000000002</v>
      </c>
      <c r="AQ12" s="1">
        <v>27633.948</v>
      </c>
      <c r="AR12" s="1">
        <v>44997.842000000099</v>
      </c>
      <c r="AS12" s="11">
        <v>12769.655000000001</v>
      </c>
      <c r="AT12" s="11">
        <v>20969.71</v>
      </c>
      <c r="AU12" s="11">
        <v>27560.080000000002</v>
      </c>
      <c r="AV12" s="11">
        <v>24462.639999999999</v>
      </c>
      <c r="AW12" s="11">
        <v>31187.96</v>
      </c>
      <c r="AX12" s="11">
        <v>30762.35</v>
      </c>
      <c r="AY12" s="84">
        <v>23223.96</v>
      </c>
      <c r="AZ12" s="84"/>
      <c r="BA12" s="84"/>
      <c r="BB12" s="84"/>
      <c r="BC12" s="84"/>
      <c r="BD12" s="84"/>
      <c r="BF12" s="91">
        <f>IFERROR(AS12/AG12,"-")</f>
        <v>2.1063268543476044</v>
      </c>
      <c r="BG12" s="91">
        <f t="shared" si="6"/>
        <v>3.0840371295556306</v>
      </c>
      <c r="BH12" s="91">
        <f t="shared" si="7"/>
        <v>1.5458975134624788</v>
      </c>
      <c r="BI12" s="91">
        <f t="shared" si="8"/>
        <v>1.3373776897538785</v>
      </c>
      <c r="BJ12" s="91">
        <f t="shared" si="9"/>
        <v>2.2808556920323086</v>
      </c>
      <c r="BK12" s="91">
        <f t="shared" si="10"/>
        <v>1.760538674523243</v>
      </c>
      <c r="BL12" s="91">
        <f t="shared" si="11"/>
        <v>1.6388650487151075</v>
      </c>
      <c r="BM12" s="91">
        <f t="shared" si="12"/>
        <v>0</v>
      </c>
      <c r="BN12" s="91">
        <f t="shared" si="13"/>
        <v>0</v>
      </c>
      <c r="BO12" s="91">
        <f t="shared" si="14"/>
        <v>0</v>
      </c>
      <c r="BP12" s="91">
        <f t="shared" si="15"/>
        <v>0</v>
      </c>
      <c r="BQ12" s="91">
        <f>IFERROR(BD12/AR12,"-")</f>
        <v>0</v>
      </c>
    </row>
    <row r="13" spans="1:70" x14ac:dyDescent="0.25">
      <c r="A13" s="42" t="s">
        <v>33</v>
      </c>
      <c r="B13" s="22"/>
      <c r="C13" s="75"/>
      <c r="D13" s="75"/>
      <c r="E13" s="75"/>
      <c r="F13" s="79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83"/>
      <c r="AZ13" s="83"/>
      <c r="BA13" s="83"/>
      <c r="BB13" s="83"/>
      <c r="BC13" s="83"/>
      <c r="BD13" s="83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</row>
    <row r="14" spans="1:70" x14ac:dyDescent="0.25">
      <c r="A14" s="42" t="s">
        <v>33</v>
      </c>
      <c r="B14" s="22" t="s">
        <v>86</v>
      </c>
      <c r="C14" s="75"/>
      <c r="D14" s="75"/>
      <c r="E14" s="75"/>
      <c r="F14" s="79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83"/>
      <c r="AZ14" s="83"/>
      <c r="BA14" s="83"/>
      <c r="BB14" s="83"/>
      <c r="BC14" s="83"/>
      <c r="BD14" s="83"/>
      <c r="BF14" s="91" t="str">
        <f>IFERROR(AS14/AG14,"-")</f>
        <v>-</v>
      </c>
      <c r="BG14" s="91" t="str">
        <f t="shared" ref="BG14" si="30">IFERROR(AT14/AH14,"-")</f>
        <v>-</v>
      </c>
      <c r="BH14" s="91" t="str">
        <f t="shared" ref="BH14" si="31">IFERROR(AU14/AI14,"-")</f>
        <v>-</v>
      </c>
      <c r="BI14" s="91" t="str">
        <f t="shared" ref="BI14" si="32">IFERROR(AV14/AJ14,"-")</f>
        <v>-</v>
      </c>
      <c r="BJ14" s="91" t="str">
        <f t="shared" ref="BJ14" si="33">IFERROR(AW14/AK14,"-")</f>
        <v>-</v>
      </c>
      <c r="BK14" s="91" t="str">
        <f t="shared" ref="BK14" si="34">IFERROR(AX14/AL14,"-")</f>
        <v>-</v>
      </c>
      <c r="BL14" s="91" t="str">
        <f t="shared" ref="BL14" si="35">IFERROR(AY14/AM14,"-")</f>
        <v>-</v>
      </c>
      <c r="BM14" s="91" t="str">
        <f t="shared" ref="BM14" si="36">IFERROR(AZ14/AN14,"-")</f>
        <v>-</v>
      </c>
      <c r="BN14" s="91" t="str">
        <f t="shared" ref="BN14" si="37">IFERROR(BA14/AO14,"-")</f>
        <v>-</v>
      </c>
      <c r="BO14" s="91" t="str">
        <f t="shared" ref="BO14" si="38">IFERROR(BB14/AP14,"-")</f>
        <v>-</v>
      </c>
      <c r="BP14" s="91" t="str">
        <f t="shared" ref="BP14" si="39">IFERROR(BC14/AQ14,"-")</f>
        <v>-</v>
      </c>
      <c r="BQ14" s="91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75"/>
      <c r="D15" s="75"/>
      <c r="E15" s="75"/>
      <c r="F15" s="79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83"/>
      <c r="AZ15" s="83"/>
      <c r="BA15" s="83"/>
      <c r="BB15" s="83"/>
      <c r="BC15" s="83"/>
      <c r="BD15" s="83"/>
      <c r="BF15" s="91" t="str">
        <f t="shared" ref="BF15:BF17" si="40">IFERROR(AS15/AG15,"-")</f>
        <v>-</v>
      </c>
      <c r="BG15" s="91" t="str">
        <f t="shared" ref="BG15:BG17" si="41">IFERROR(AT15/AH15,"-")</f>
        <v>-</v>
      </c>
      <c r="BH15" s="91" t="str">
        <f t="shared" ref="BH15:BH17" si="42">IFERROR(AU15/AI15,"-")</f>
        <v>-</v>
      </c>
      <c r="BI15" s="91" t="str">
        <f t="shared" ref="BI15:BI17" si="43">IFERROR(AV15/AJ15,"-")</f>
        <v>-</v>
      </c>
      <c r="BJ15" s="91" t="str">
        <f t="shared" ref="BJ15:BJ17" si="44">IFERROR(AW15/AK15,"-")</f>
        <v>-</v>
      </c>
      <c r="BK15" s="91" t="str">
        <f t="shared" ref="BK15:BK17" si="45">IFERROR(AX15/AL15,"-")</f>
        <v>-</v>
      </c>
      <c r="BL15" s="91" t="str">
        <f t="shared" ref="BL15:BL16" si="46">IFERROR(AY15/AM15,"-")</f>
        <v>-</v>
      </c>
      <c r="BM15" s="91" t="str">
        <f t="shared" ref="BM15:BM17" si="47">IFERROR(AZ15/AN15,"-")</f>
        <v>-</v>
      </c>
      <c r="BN15" s="91" t="str">
        <f t="shared" ref="BN15:BN17" si="48">IFERROR(BA15/AO15,"-")</f>
        <v>-</v>
      </c>
      <c r="BO15" s="91" t="str">
        <f t="shared" ref="BO15:BO17" si="49">IFERROR(BB15/AP15,"-")</f>
        <v>-</v>
      </c>
      <c r="BP15" s="91" t="str">
        <f t="shared" ref="BP15:BP17" si="50">IFERROR(BC15/AQ15,"-")</f>
        <v>-</v>
      </c>
      <c r="BQ15" s="91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75"/>
      <c r="D16" s="75"/>
      <c r="E16" s="75"/>
      <c r="F16" s="79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83"/>
      <c r="AZ16" s="83"/>
      <c r="BA16" s="83"/>
      <c r="BB16" s="83"/>
      <c r="BC16" s="83"/>
      <c r="BD16" s="83"/>
      <c r="BF16" s="91" t="str">
        <f t="shared" si="40"/>
        <v>-</v>
      </c>
      <c r="BG16" s="91" t="str">
        <f t="shared" si="41"/>
        <v>-</v>
      </c>
      <c r="BH16" s="91" t="str">
        <f t="shared" si="42"/>
        <v>-</v>
      </c>
      <c r="BI16" s="91" t="str">
        <f t="shared" si="43"/>
        <v>-</v>
      </c>
      <c r="BJ16" s="91" t="str">
        <f t="shared" si="44"/>
        <v>-</v>
      </c>
      <c r="BK16" s="91" t="str">
        <f t="shared" si="45"/>
        <v>-</v>
      </c>
      <c r="BL16" s="91" t="str">
        <f t="shared" si="46"/>
        <v>-</v>
      </c>
      <c r="BM16" s="91" t="str">
        <f t="shared" si="47"/>
        <v>-</v>
      </c>
      <c r="BN16" s="91" t="str">
        <f t="shared" si="48"/>
        <v>-</v>
      </c>
      <c r="BO16" s="91" t="str">
        <f t="shared" si="49"/>
        <v>-</v>
      </c>
      <c r="BP16" s="91" t="str">
        <f t="shared" si="50"/>
        <v>-</v>
      </c>
      <c r="BQ16" s="91" t="str">
        <f t="shared" si="51"/>
        <v>-</v>
      </c>
    </row>
    <row r="17" spans="1:69" x14ac:dyDescent="0.25">
      <c r="A17" s="16" t="s">
        <v>57</v>
      </c>
      <c r="B17" s="22" t="s">
        <v>68</v>
      </c>
      <c r="C17" s="75"/>
      <c r="D17" s="75"/>
      <c r="E17" s="75"/>
      <c r="F17" s="79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83"/>
      <c r="AZ17" s="83"/>
      <c r="BA17" s="83"/>
      <c r="BB17" s="83"/>
      <c r="BC17" s="83"/>
      <c r="BD17" s="83"/>
      <c r="BF17" s="91" t="str">
        <f t="shared" si="40"/>
        <v>-</v>
      </c>
      <c r="BG17" s="91" t="str">
        <f t="shared" si="41"/>
        <v>-</v>
      </c>
      <c r="BH17" s="91" t="str">
        <f t="shared" si="42"/>
        <v>-</v>
      </c>
      <c r="BI17" s="91" t="str">
        <f t="shared" si="43"/>
        <v>-</v>
      </c>
      <c r="BJ17" s="91" t="str">
        <f t="shared" si="44"/>
        <v>-</v>
      </c>
      <c r="BK17" s="91" t="str">
        <f t="shared" si="45"/>
        <v>-</v>
      </c>
      <c r="BL17" s="91" t="str">
        <f>IFERROR(AY17/AM17,"-")</f>
        <v>-</v>
      </c>
      <c r="BM17" s="91" t="str">
        <f t="shared" si="47"/>
        <v>-</v>
      </c>
      <c r="BN17" s="91" t="str">
        <f t="shared" si="48"/>
        <v>-</v>
      </c>
      <c r="BO17" s="91" t="str">
        <f t="shared" si="49"/>
        <v>-</v>
      </c>
      <c r="BP17" s="91" t="str">
        <f t="shared" si="50"/>
        <v>-</v>
      </c>
      <c r="BQ17" s="91" t="str">
        <f t="shared" si="51"/>
        <v>-</v>
      </c>
    </row>
    <row r="18" spans="1:69" x14ac:dyDescent="0.25">
      <c r="A18" s="42" t="s">
        <v>33</v>
      </c>
      <c r="F18" s="79"/>
      <c r="AY18" s="85"/>
      <c r="AZ18" s="85"/>
      <c r="BA18" s="85"/>
      <c r="BB18" s="85"/>
      <c r="BC18" s="85"/>
      <c r="BD18" s="85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7">
        <f>INDEX(U20:AF20,$B$2)</f>
        <v>1650</v>
      </c>
      <c r="D20" s="87">
        <f>INDEX(AG20:AR20,$B$2)</f>
        <v>2378</v>
      </c>
      <c r="E20" s="87">
        <f>INDEX(AS20:BD20,$B$2)</f>
        <v>4171</v>
      </c>
      <c r="F20" s="70">
        <f>IFERROR(E20/D20,"")</f>
        <v>1.7539949537426409</v>
      </c>
      <c r="H20" s="4">
        <f>W20</f>
        <v>1476</v>
      </c>
      <c r="I20" s="4">
        <f>Z20</f>
        <v>1621</v>
      </c>
      <c r="J20" s="4">
        <f>AC20</f>
        <v>1734</v>
      </c>
      <c r="K20" s="75">
        <f>AF20</f>
        <v>1928</v>
      </c>
      <c r="L20" s="4">
        <f>AI20</f>
        <v>2068</v>
      </c>
      <c r="M20" s="4">
        <f>AL20</f>
        <v>2295</v>
      </c>
      <c r="N20" s="4">
        <f>AO20</f>
        <v>2624</v>
      </c>
      <c r="O20" s="4">
        <f>AR20</f>
        <v>3144</v>
      </c>
      <c r="P20" s="4">
        <f>INDEX(AS20:AU20,IF($B$2&gt;3,3,$B$2))</f>
        <v>3436</v>
      </c>
      <c r="Q20" s="4">
        <f>INDEX(AV20:AX20,IF($B$2&gt;6,3,$B$2-3))</f>
        <v>4041</v>
      </c>
      <c r="R20" s="4">
        <f>IFERROR(INDEX(AY20:BA20,IF($B$2&gt;9,3,$B$2-6)),"-")</f>
        <v>4171</v>
      </c>
      <c r="S20" s="75" t="str">
        <f>IFERROR(INDEX(BB20:BD20,IF($B$2&gt;12,3,$B$2-9)),"-")</f>
        <v>-</v>
      </c>
      <c r="T20" s="1"/>
      <c r="U20" s="37">
        <v>1354</v>
      </c>
      <c r="V20" s="37">
        <v>1383</v>
      </c>
      <c r="W20" s="37">
        <v>1476</v>
      </c>
      <c r="X20" s="37">
        <v>1632</v>
      </c>
      <c r="Y20" s="37">
        <v>1590</v>
      </c>
      <c r="Z20" s="37">
        <v>1621</v>
      </c>
      <c r="AA20" s="37">
        <v>1650</v>
      </c>
      <c r="AB20" s="37">
        <v>1751</v>
      </c>
      <c r="AC20" s="37">
        <v>1734</v>
      </c>
      <c r="AD20" s="37">
        <v>1802</v>
      </c>
      <c r="AE20" s="37">
        <v>1897</v>
      </c>
      <c r="AF20" s="37">
        <v>1928</v>
      </c>
      <c r="AG20" s="37">
        <v>1939</v>
      </c>
      <c r="AH20" s="37">
        <v>1938</v>
      </c>
      <c r="AI20" s="37">
        <v>2068</v>
      </c>
      <c r="AJ20" s="37">
        <v>2121</v>
      </c>
      <c r="AK20" s="37">
        <v>2197</v>
      </c>
      <c r="AL20" s="37">
        <v>2295</v>
      </c>
      <c r="AM20" s="37">
        <v>2378</v>
      </c>
      <c r="AN20" s="37">
        <v>2500</v>
      </c>
      <c r="AO20" s="37">
        <v>2624</v>
      </c>
      <c r="AP20" s="37">
        <v>2812</v>
      </c>
      <c r="AQ20" s="37">
        <v>3031</v>
      </c>
      <c r="AR20" s="37">
        <v>3144</v>
      </c>
      <c r="AS20" s="11">
        <v>3220</v>
      </c>
      <c r="AT20" s="11">
        <v>3363</v>
      </c>
      <c r="AU20" s="11">
        <v>3436</v>
      </c>
      <c r="AV20" s="11">
        <v>3457</v>
      </c>
      <c r="AW20" s="11">
        <v>3737</v>
      </c>
      <c r="AX20" s="11">
        <v>4041</v>
      </c>
      <c r="AY20" s="11">
        <v>4171</v>
      </c>
      <c r="AZ20" s="11"/>
      <c r="BA20" s="11"/>
      <c r="BB20" s="11"/>
      <c r="BC20" s="11"/>
      <c r="BD20" s="11"/>
      <c r="BF20" s="91">
        <f t="shared" ref="BF20:BF28" si="52">IFERROR(AS20/AG20,"-")</f>
        <v>1.6606498194945849</v>
      </c>
      <c r="BG20" s="91">
        <f t="shared" ref="BG20:BG28" si="53">IFERROR(AT20/AH20,"-")</f>
        <v>1.7352941176470589</v>
      </c>
      <c r="BH20" s="91">
        <f t="shared" ref="BH20:BH28" si="54">IFERROR(AU20/AI20,"-")</f>
        <v>1.6615087040618957</v>
      </c>
      <c r="BI20" s="91">
        <f t="shared" ref="BI20:BI28" si="55">IFERROR(AV20/AJ20,"-")</f>
        <v>1.6298915605846298</v>
      </c>
      <c r="BJ20" s="91">
        <f t="shared" ref="BJ20:BJ28" si="56">IFERROR(AW20/AK20,"-")</f>
        <v>1.7009558488848429</v>
      </c>
      <c r="BK20" s="91">
        <f t="shared" ref="BK20:BK28" si="57">IFERROR(AX20/AL20,"-")</f>
        <v>1.7607843137254902</v>
      </c>
      <c r="BL20" s="91">
        <f t="shared" ref="BL20:BL28" si="58">IFERROR(AY20/AM20,"-")</f>
        <v>1.7539949537426409</v>
      </c>
      <c r="BM20" s="91">
        <f t="shared" ref="BM20:BM28" si="59">IFERROR(AZ20/AN20,"-")</f>
        <v>0</v>
      </c>
      <c r="BN20" s="91">
        <f t="shared" ref="BN20:BN28" si="60">IFERROR(BA20/AO20,"-")</f>
        <v>0</v>
      </c>
      <c r="BO20" s="91">
        <f t="shared" ref="BO20:BO28" si="61">IFERROR(BB20/AP20,"-")</f>
        <v>0</v>
      </c>
      <c r="BP20" s="91">
        <f t="shared" ref="BP20:BP28" si="62">IFERROR(BC20/AQ20,"-")</f>
        <v>0</v>
      </c>
      <c r="BQ20" s="91">
        <f t="shared" ref="BQ20:BQ28" si="63">IFERROR(BD20/AR20,"-")</f>
        <v>0</v>
      </c>
    </row>
    <row r="21" spans="1:69" x14ac:dyDescent="0.25">
      <c r="A21" s="16" t="s">
        <v>105</v>
      </c>
      <c r="B21" s="16" t="s">
        <v>62</v>
      </c>
      <c r="C21" s="87">
        <f t="shared" ref="C21:C28" si="64">INDEX(U21:AF21,$B$2)</f>
        <v>1650</v>
      </c>
      <c r="D21" s="87">
        <f t="shared" ref="D21:D28" si="65">INDEX(AG21:AR21,$B$2)</f>
        <v>2378</v>
      </c>
      <c r="E21" s="87">
        <f t="shared" ref="E21:E28" si="66">INDEX(AS21:BD21,$B$2)</f>
        <v>2410</v>
      </c>
      <c r="F21" s="70">
        <f t="shared" ref="F21:F27" si="67">IFERROR(E21/D21,"")</f>
        <v>1.0134566862910008</v>
      </c>
      <c r="H21" s="4">
        <f t="shared" ref="H21:H28" si="68">W21</f>
        <v>1476</v>
      </c>
      <c r="I21" s="4">
        <f t="shared" ref="I21:I28" si="69">Z21</f>
        <v>1621</v>
      </c>
      <c r="J21" s="4">
        <f t="shared" ref="J21:J28" si="70">AC21</f>
        <v>1734</v>
      </c>
      <c r="K21" s="75">
        <f t="shared" ref="K21:K28" si="71">AF21</f>
        <v>1928</v>
      </c>
      <c r="L21" s="4">
        <f t="shared" ref="L21:L28" si="72">AI21</f>
        <v>2068</v>
      </c>
      <c r="M21" s="4">
        <f t="shared" ref="M21:M28" si="73">AL21</f>
        <v>2295</v>
      </c>
      <c r="N21" s="4">
        <f t="shared" ref="N21:N28" si="74">AO21</f>
        <v>2624</v>
      </c>
      <c r="O21" s="4">
        <f t="shared" ref="O21:O28" si="75">AR21</f>
        <v>3144</v>
      </c>
      <c r="P21" s="4">
        <f t="shared" ref="P21:P28" si="76">INDEX(AS21:AU21,IF($B$2&gt;3,3,$B$2))</f>
        <v>2534</v>
      </c>
      <c r="Q21" s="4">
        <f t="shared" ref="Q21:Q28" si="77">INDEX(AV21:AX21,IF($B$2&gt;6,3,$B$2-3))</f>
        <v>2491</v>
      </c>
      <c r="R21" s="4">
        <f>IFERROR(INDEX(AY21:BA21,IF($B$2&gt;9,3,$B$2-6)),"-")</f>
        <v>2410</v>
      </c>
      <c r="S21" s="75" t="str">
        <f t="shared" ref="S21:S28" si="78">IFERROR(INDEX(BB21:BD21,IF($B$2&gt;12,3,$B$2-9)),"-")</f>
        <v>-</v>
      </c>
      <c r="T21" s="1"/>
      <c r="U21" s="37">
        <v>1354</v>
      </c>
      <c r="V21" s="37">
        <v>1383</v>
      </c>
      <c r="W21" s="37">
        <v>1476</v>
      </c>
      <c r="X21" s="37">
        <v>1632</v>
      </c>
      <c r="Y21" s="37">
        <v>1590</v>
      </c>
      <c r="Z21" s="37">
        <v>1621</v>
      </c>
      <c r="AA21" s="37">
        <v>1650</v>
      </c>
      <c r="AB21" s="37">
        <v>1751</v>
      </c>
      <c r="AC21" s="37">
        <v>1734</v>
      </c>
      <c r="AD21" s="37">
        <v>1802</v>
      </c>
      <c r="AE21" s="37">
        <v>1897</v>
      </c>
      <c r="AF21" s="37">
        <v>1928</v>
      </c>
      <c r="AG21" s="37">
        <v>1939</v>
      </c>
      <c r="AH21" s="37">
        <v>1938</v>
      </c>
      <c r="AI21" s="37">
        <v>2068</v>
      </c>
      <c r="AJ21" s="37">
        <v>2121</v>
      </c>
      <c r="AK21" s="37">
        <v>2197</v>
      </c>
      <c r="AL21" s="37">
        <v>2295</v>
      </c>
      <c r="AM21" s="37">
        <v>2378</v>
      </c>
      <c r="AN21" s="37">
        <v>2500</v>
      </c>
      <c r="AO21" s="37">
        <v>2624</v>
      </c>
      <c r="AP21" s="37">
        <v>2812</v>
      </c>
      <c r="AQ21" s="37">
        <v>3031</v>
      </c>
      <c r="AR21" s="37">
        <v>3144</v>
      </c>
      <c r="AS21" s="11">
        <v>3220</v>
      </c>
      <c r="AT21" s="11">
        <v>2564</v>
      </c>
      <c r="AU21" s="11">
        <v>2534</v>
      </c>
      <c r="AV21" s="11">
        <v>2327</v>
      </c>
      <c r="AW21" s="11">
        <v>2436</v>
      </c>
      <c r="AX21" s="11">
        <v>2491</v>
      </c>
      <c r="AY21" s="11">
        <v>2410</v>
      </c>
      <c r="AZ21" s="11"/>
      <c r="BA21" s="11"/>
      <c r="BB21" s="11"/>
      <c r="BC21" s="11"/>
      <c r="BD21" s="11"/>
      <c r="BF21" s="91">
        <f t="shared" si="52"/>
        <v>1.6606498194945849</v>
      </c>
      <c r="BG21" s="91">
        <f t="shared" si="53"/>
        <v>1.323013415892673</v>
      </c>
      <c r="BH21" s="91">
        <f t="shared" si="54"/>
        <v>1.2253384912959382</v>
      </c>
      <c r="BI21" s="91">
        <f t="shared" si="55"/>
        <v>1.0971239981140972</v>
      </c>
      <c r="BJ21" s="91">
        <f t="shared" si="56"/>
        <v>1.1087847064178424</v>
      </c>
      <c r="BK21" s="91">
        <f t="shared" si="57"/>
        <v>1.0854030501089325</v>
      </c>
      <c r="BL21" s="91">
        <f t="shared" si="58"/>
        <v>1.0134566862910008</v>
      </c>
      <c r="BM21" s="91">
        <f t="shared" si="59"/>
        <v>0</v>
      </c>
      <c r="BN21" s="91">
        <f t="shared" si="60"/>
        <v>0</v>
      </c>
      <c r="BO21" s="91">
        <f t="shared" si="61"/>
        <v>0</v>
      </c>
      <c r="BP21" s="91">
        <f t="shared" si="62"/>
        <v>0</v>
      </c>
      <c r="BQ21" s="91">
        <f t="shared" si="63"/>
        <v>0</v>
      </c>
    </row>
    <row r="22" spans="1:69" x14ac:dyDescent="0.25">
      <c r="A22" s="16" t="s">
        <v>106</v>
      </c>
      <c r="B22" s="16" t="s">
        <v>63</v>
      </c>
      <c r="C22" s="87">
        <f t="shared" si="64"/>
        <v>0</v>
      </c>
      <c r="D22" s="87">
        <f t="shared" si="65"/>
        <v>0</v>
      </c>
      <c r="E22" s="87">
        <f t="shared" si="66"/>
        <v>1761</v>
      </c>
      <c r="F22" s="70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75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902</v>
      </c>
      <c r="Q22" s="4">
        <f t="shared" si="77"/>
        <v>1550</v>
      </c>
      <c r="R22" s="4">
        <f>IFERROR(INDEX(AY22:BA22,IF($B$2&gt;9,3,$B$2-6)),"-")</f>
        <v>1761</v>
      </c>
      <c r="S22" s="75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799</v>
      </c>
      <c r="AU22" s="11">
        <v>902</v>
      </c>
      <c r="AV22" s="11">
        <v>1130</v>
      </c>
      <c r="AW22" s="11">
        <v>1301</v>
      </c>
      <c r="AX22" s="11">
        <v>1550</v>
      </c>
      <c r="AY22" s="11">
        <v>1761</v>
      </c>
      <c r="AZ22" s="11"/>
      <c r="BA22" s="11"/>
      <c r="BB22" s="11"/>
      <c r="BC22" s="11"/>
      <c r="BD22" s="11"/>
      <c r="BF22" s="91" t="str">
        <f t="shared" si="52"/>
        <v>-</v>
      </c>
      <c r="BG22" s="91" t="str">
        <f t="shared" si="53"/>
        <v>-</v>
      </c>
      <c r="BH22" s="91" t="str">
        <f t="shared" si="54"/>
        <v>-</v>
      </c>
      <c r="BI22" s="91" t="str">
        <f t="shared" si="55"/>
        <v>-</v>
      </c>
      <c r="BJ22" s="91" t="str">
        <f t="shared" si="56"/>
        <v>-</v>
      </c>
      <c r="BK22" s="91" t="str">
        <f t="shared" si="57"/>
        <v>-</v>
      </c>
      <c r="BL22" s="91" t="str">
        <f t="shared" si="58"/>
        <v>-</v>
      </c>
      <c r="BM22" s="91" t="str">
        <f t="shared" si="59"/>
        <v>-</v>
      </c>
      <c r="BN22" s="91" t="str">
        <f t="shared" si="60"/>
        <v>-</v>
      </c>
      <c r="BO22" s="91" t="str">
        <f t="shared" si="61"/>
        <v>-</v>
      </c>
      <c r="BP22" s="91" t="str">
        <f t="shared" si="62"/>
        <v>-</v>
      </c>
      <c r="BQ22" s="91" t="str">
        <f t="shared" si="63"/>
        <v>-</v>
      </c>
    </row>
    <row r="23" spans="1:69" x14ac:dyDescent="0.25">
      <c r="A23" s="16" t="s">
        <v>107</v>
      </c>
      <c r="B23" s="16" t="s">
        <v>72</v>
      </c>
      <c r="C23" s="87">
        <f t="shared" si="64"/>
        <v>1179</v>
      </c>
      <c r="D23" s="87">
        <f t="shared" si="65"/>
        <v>1845</v>
      </c>
      <c r="E23" s="87">
        <f t="shared" si="66"/>
        <v>1789</v>
      </c>
      <c r="F23" s="70">
        <f t="shared" si="67"/>
        <v>0.9696476964769648</v>
      </c>
      <c r="H23" s="4">
        <f t="shared" si="68"/>
        <v>1088</v>
      </c>
      <c r="I23" s="4">
        <f t="shared" si="69"/>
        <v>1155</v>
      </c>
      <c r="J23" s="4">
        <f t="shared" si="70"/>
        <v>1248</v>
      </c>
      <c r="K23" s="75">
        <f t="shared" si="71"/>
        <v>1422</v>
      </c>
      <c r="L23" s="4">
        <f t="shared" si="72"/>
        <v>1545</v>
      </c>
      <c r="M23" s="4">
        <f t="shared" si="73"/>
        <v>1730</v>
      </c>
      <c r="N23" s="4">
        <f t="shared" si="74"/>
        <v>2064</v>
      </c>
      <c r="O23" s="4">
        <f t="shared" si="75"/>
        <v>2513</v>
      </c>
      <c r="P23" s="4">
        <f t="shared" si="76"/>
        <v>1817</v>
      </c>
      <c r="Q23" s="4">
        <f t="shared" si="77"/>
        <v>1833</v>
      </c>
      <c r="R23" s="4">
        <f t="shared" ref="R23:R28" si="79">IFERROR(INDEX(AY23:BA23,IF($B$2&gt;9,3,$B$2-6)),"-")</f>
        <v>1789</v>
      </c>
      <c r="S23" s="75" t="str">
        <f>IFERROR(INDEX(BB23:BD23,IF($B$2&gt;12,3,$B$2-9)),"-")</f>
        <v>-</v>
      </c>
      <c r="U23" s="4">
        <v>1025</v>
      </c>
      <c r="V23" s="4">
        <v>1043</v>
      </c>
      <c r="W23" s="4">
        <v>1088</v>
      </c>
      <c r="X23" s="4">
        <v>1193</v>
      </c>
      <c r="Y23" s="4">
        <v>1125</v>
      </c>
      <c r="Z23" s="4">
        <v>1155</v>
      </c>
      <c r="AA23" s="4">
        <v>1179</v>
      </c>
      <c r="AB23" s="4">
        <v>1278</v>
      </c>
      <c r="AC23" s="4">
        <v>1248</v>
      </c>
      <c r="AD23" s="4">
        <v>1295</v>
      </c>
      <c r="AE23" s="4">
        <v>1384</v>
      </c>
      <c r="AF23" s="4">
        <v>1422</v>
      </c>
      <c r="AG23" s="4">
        <v>1429</v>
      </c>
      <c r="AH23" s="4">
        <v>1443</v>
      </c>
      <c r="AI23" s="4">
        <v>1545</v>
      </c>
      <c r="AJ23" s="4">
        <v>1574</v>
      </c>
      <c r="AK23" s="4">
        <v>1627</v>
      </c>
      <c r="AL23" s="4">
        <v>1730</v>
      </c>
      <c r="AM23" s="4">
        <v>1845</v>
      </c>
      <c r="AN23" s="4">
        <v>1944</v>
      </c>
      <c r="AO23" s="4">
        <v>2064</v>
      </c>
      <c r="AP23" s="4">
        <v>2227</v>
      </c>
      <c r="AQ23" s="4">
        <v>2410</v>
      </c>
      <c r="AR23" s="4">
        <v>2513</v>
      </c>
      <c r="AS23" s="11">
        <v>2581</v>
      </c>
      <c r="AT23" s="11">
        <v>1867</v>
      </c>
      <c r="AU23" s="11">
        <v>1817</v>
      </c>
      <c r="AV23" s="11">
        <v>1650</v>
      </c>
      <c r="AW23" s="11">
        <v>1756</v>
      </c>
      <c r="AX23" s="11">
        <v>1833</v>
      </c>
      <c r="AY23" s="11">
        <v>1789</v>
      </c>
      <c r="AZ23" s="11"/>
      <c r="BA23" s="11"/>
      <c r="BB23" s="11"/>
      <c r="BC23" s="11"/>
      <c r="BD23" s="11"/>
      <c r="BF23" s="91">
        <f t="shared" si="52"/>
        <v>1.8061581525542336</v>
      </c>
      <c r="BG23" s="91">
        <f t="shared" si="53"/>
        <v>1.2938322938322939</v>
      </c>
      <c r="BH23" s="91">
        <f t="shared" si="54"/>
        <v>1.176051779935275</v>
      </c>
      <c r="BI23" s="91">
        <f t="shared" si="55"/>
        <v>1.0482846251588309</v>
      </c>
      <c r="BJ23" s="91">
        <f t="shared" si="56"/>
        <v>1.0792870313460357</v>
      </c>
      <c r="BK23" s="91">
        <f t="shared" si="57"/>
        <v>1.0595375722543352</v>
      </c>
      <c r="BL23" s="91">
        <f t="shared" si="58"/>
        <v>0.9696476964769648</v>
      </c>
      <c r="BM23" s="91">
        <f t="shared" si="59"/>
        <v>0</v>
      </c>
      <c r="BN23" s="91">
        <f t="shared" si="60"/>
        <v>0</v>
      </c>
      <c r="BO23" s="91">
        <f t="shared" si="61"/>
        <v>0</v>
      </c>
      <c r="BP23" s="91">
        <f t="shared" si="62"/>
        <v>0</v>
      </c>
      <c r="BQ23" s="91">
        <f t="shared" si="63"/>
        <v>0</v>
      </c>
    </row>
    <row r="24" spans="1:69" x14ac:dyDescent="0.25">
      <c r="A24" s="16" t="s">
        <v>108</v>
      </c>
      <c r="B24" s="16" t="s">
        <v>73</v>
      </c>
      <c r="C24" s="87">
        <f t="shared" si="64"/>
        <v>65</v>
      </c>
      <c r="D24" s="87">
        <f t="shared" si="65"/>
        <v>81</v>
      </c>
      <c r="E24" s="87">
        <f t="shared" si="66"/>
        <v>121</v>
      </c>
      <c r="F24" s="70">
        <f t="shared" si="67"/>
        <v>1.4938271604938271</v>
      </c>
      <c r="H24" s="4">
        <f t="shared" si="68"/>
        <v>71</v>
      </c>
      <c r="I24" s="4">
        <f t="shared" si="69"/>
        <v>74</v>
      </c>
      <c r="J24" s="4">
        <f t="shared" si="70"/>
        <v>63</v>
      </c>
      <c r="K24" s="75">
        <f t="shared" si="71"/>
        <v>79</v>
      </c>
      <c r="L24" s="4">
        <f t="shared" si="72"/>
        <v>84</v>
      </c>
      <c r="M24" s="4">
        <f t="shared" si="73"/>
        <v>86</v>
      </c>
      <c r="N24" s="4">
        <f t="shared" si="74"/>
        <v>83</v>
      </c>
      <c r="O24" s="4">
        <f t="shared" si="75"/>
        <v>84</v>
      </c>
      <c r="P24" s="4">
        <f t="shared" si="76"/>
        <v>125</v>
      </c>
      <c r="Q24" s="4">
        <f t="shared" si="77"/>
        <v>143</v>
      </c>
      <c r="R24" s="4">
        <f t="shared" si="79"/>
        <v>121</v>
      </c>
      <c r="S24" s="75" t="str">
        <f t="shared" si="78"/>
        <v>-</v>
      </c>
      <c r="U24" s="4">
        <v>50</v>
      </c>
      <c r="V24" s="4">
        <v>58</v>
      </c>
      <c r="W24" s="4">
        <v>71</v>
      </c>
      <c r="X24" s="4">
        <v>71</v>
      </c>
      <c r="Y24" s="4">
        <v>76</v>
      </c>
      <c r="Z24" s="4">
        <v>74</v>
      </c>
      <c r="AA24" s="4">
        <v>65</v>
      </c>
      <c r="AB24" s="4">
        <v>65</v>
      </c>
      <c r="AC24" s="4">
        <v>63</v>
      </c>
      <c r="AD24" s="4">
        <v>71</v>
      </c>
      <c r="AE24" s="4">
        <v>78</v>
      </c>
      <c r="AF24" s="4">
        <v>79</v>
      </c>
      <c r="AG24" s="4">
        <v>77</v>
      </c>
      <c r="AH24" s="4">
        <v>79</v>
      </c>
      <c r="AI24" s="4">
        <v>84</v>
      </c>
      <c r="AJ24" s="4">
        <v>94</v>
      </c>
      <c r="AK24" s="4">
        <v>95</v>
      </c>
      <c r="AL24" s="4">
        <v>86</v>
      </c>
      <c r="AM24" s="4">
        <v>81</v>
      </c>
      <c r="AN24" s="4">
        <v>91</v>
      </c>
      <c r="AO24" s="4">
        <v>83</v>
      </c>
      <c r="AP24" s="4">
        <v>91</v>
      </c>
      <c r="AQ24" s="4">
        <v>85</v>
      </c>
      <c r="AR24" s="4">
        <v>84</v>
      </c>
      <c r="AS24" s="11">
        <v>85</v>
      </c>
      <c r="AT24" s="11">
        <v>97</v>
      </c>
      <c r="AU24" s="11">
        <v>125</v>
      </c>
      <c r="AV24" s="11">
        <v>131</v>
      </c>
      <c r="AW24" s="11">
        <v>146</v>
      </c>
      <c r="AX24" s="11">
        <v>143</v>
      </c>
      <c r="AY24" s="11">
        <v>121</v>
      </c>
      <c r="AZ24" s="11"/>
      <c r="BA24" s="11"/>
      <c r="BB24" s="11"/>
      <c r="BC24" s="11"/>
      <c r="BD24" s="11"/>
      <c r="BF24" s="91">
        <f t="shared" si="52"/>
        <v>1.1038961038961039</v>
      </c>
      <c r="BG24" s="91">
        <f t="shared" si="53"/>
        <v>1.2278481012658229</v>
      </c>
      <c r="BH24" s="91">
        <f t="shared" si="54"/>
        <v>1.4880952380952381</v>
      </c>
      <c r="BI24" s="91">
        <f t="shared" si="55"/>
        <v>1.3936170212765957</v>
      </c>
      <c r="BJ24" s="91">
        <f t="shared" si="56"/>
        <v>1.5368421052631578</v>
      </c>
      <c r="BK24" s="91">
        <f t="shared" si="57"/>
        <v>1.6627906976744187</v>
      </c>
      <c r="BL24" s="91">
        <f t="shared" si="58"/>
        <v>1.4938271604938271</v>
      </c>
      <c r="BM24" s="91">
        <f t="shared" si="59"/>
        <v>0</v>
      </c>
      <c r="BN24" s="91">
        <f t="shared" si="60"/>
        <v>0</v>
      </c>
      <c r="BO24" s="91">
        <f t="shared" si="61"/>
        <v>0</v>
      </c>
      <c r="BP24" s="91">
        <f t="shared" si="62"/>
        <v>0</v>
      </c>
      <c r="BQ24" s="91">
        <f t="shared" si="63"/>
        <v>0</v>
      </c>
    </row>
    <row r="25" spans="1:69" x14ac:dyDescent="0.25">
      <c r="A25" s="16" t="s">
        <v>109</v>
      </c>
      <c r="B25" s="16" t="s">
        <v>74</v>
      </c>
      <c r="C25" s="87">
        <f t="shared" si="64"/>
        <v>256</v>
      </c>
      <c r="D25" s="87">
        <f t="shared" si="65"/>
        <v>275</v>
      </c>
      <c r="E25" s="87">
        <f t="shared" si="66"/>
        <v>320</v>
      </c>
      <c r="F25" s="70">
        <f t="shared" si="67"/>
        <v>1.1636363636363636</v>
      </c>
      <c r="H25" s="4">
        <f t="shared" si="68"/>
        <v>204</v>
      </c>
      <c r="I25" s="4">
        <f t="shared" si="69"/>
        <v>247</v>
      </c>
      <c r="J25" s="4">
        <f t="shared" si="70"/>
        <v>273</v>
      </c>
      <c r="K25" s="75">
        <f t="shared" si="71"/>
        <v>272</v>
      </c>
      <c r="L25" s="4">
        <f t="shared" si="72"/>
        <v>272</v>
      </c>
      <c r="M25" s="4">
        <f t="shared" si="73"/>
        <v>299</v>
      </c>
      <c r="N25" s="4">
        <f t="shared" si="74"/>
        <v>299</v>
      </c>
      <c r="O25" s="4">
        <f t="shared" si="75"/>
        <v>355</v>
      </c>
      <c r="P25" s="4">
        <f t="shared" si="76"/>
        <v>387</v>
      </c>
      <c r="Q25" s="4">
        <f t="shared" si="77"/>
        <v>316</v>
      </c>
      <c r="R25" s="4">
        <f t="shared" si="79"/>
        <v>320</v>
      </c>
      <c r="S25" s="75" t="str">
        <f t="shared" si="78"/>
        <v>-</v>
      </c>
      <c r="U25" s="4">
        <v>177</v>
      </c>
      <c r="V25" s="4">
        <v>179</v>
      </c>
      <c r="W25" s="4">
        <v>204</v>
      </c>
      <c r="X25" s="4">
        <v>233</v>
      </c>
      <c r="Y25" s="4">
        <v>251</v>
      </c>
      <c r="Z25" s="4">
        <v>247</v>
      </c>
      <c r="AA25" s="4">
        <v>256</v>
      </c>
      <c r="AB25" s="4">
        <v>260</v>
      </c>
      <c r="AC25" s="4">
        <v>273</v>
      </c>
      <c r="AD25" s="4">
        <v>280</v>
      </c>
      <c r="AE25" s="4">
        <v>282</v>
      </c>
      <c r="AF25" s="4">
        <v>272</v>
      </c>
      <c r="AG25" s="4">
        <v>272</v>
      </c>
      <c r="AH25" s="4">
        <v>258</v>
      </c>
      <c r="AI25" s="4">
        <v>272</v>
      </c>
      <c r="AJ25" s="4">
        <v>284</v>
      </c>
      <c r="AK25" s="4">
        <v>304</v>
      </c>
      <c r="AL25" s="4">
        <v>299</v>
      </c>
      <c r="AM25" s="4">
        <v>275</v>
      </c>
      <c r="AN25" s="4">
        <v>290</v>
      </c>
      <c r="AO25" s="4">
        <v>299</v>
      </c>
      <c r="AP25" s="4">
        <v>313</v>
      </c>
      <c r="AQ25" s="4">
        <v>347</v>
      </c>
      <c r="AR25" s="4">
        <v>355</v>
      </c>
      <c r="AS25" s="11">
        <v>356</v>
      </c>
      <c r="AT25" s="11">
        <v>388</v>
      </c>
      <c r="AU25" s="11">
        <v>387</v>
      </c>
      <c r="AV25" s="11">
        <v>336</v>
      </c>
      <c r="AW25" s="11">
        <v>325</v>
      </c>
      <c r="AX25" s="11">
        <v>316</v>
      </c>
      <c r="AY25" s="11">
        <v>320</v>
      </c>
      <c r="AZ25" s="11"/>
      <c r="BA25" s="11"/>
      <c r="BB25" s="11"/>
      <c r="BC25" s="11"/>
      <c r="BD25" s="11"/>
      <c r="BF25" s="91">
        <f t="shared" si="52"/>
        <v>1.3088235294117647</v>
      </c>
      <c r="BG25" s="91">
        <f t="shared" si="53"/>
        <v>1.5038759689922481</v>
      </c>
      <c r="BH25" s="91">
        <f t="shared" si="54"/>
        <v>1.4227941176470589</v>
      </c>
      <c r="BI25" s="91">
        <f t="shared" si="55"/>
        <v>1.1830985915492958</v>
      </c>
      <c r="BJ25" s="91">
        <f t="shared" si="56"/>
        <v>1.069078947368421</v>
      </c>
      <c r="BK25" s="91">
        <f t="shared" si="57"/>
        <v>1.0568561872909699</v>
      </c>
      <c r="BL25" s="91">
        <f t="shared" si="58"/>
        <v>1.1636363636363636</v>
      </c>
      <c r="BM25" s="91">
        <f t="shared" si="59"/>
        <v>0</v>
      </c>
      <c r="BN25" s="91">
        <f t="shared" si="60"/>
        <v>0</v>
      </c>
      <c r="BO25" s="91">
        <f t="shared" si="61"/>
        <v>0</v>
      </c>
      <c r="BP25" s="91">
        <f t="shared" si="62"/>
        <v>0</v>
      </c>
      <c r="BQ25" s="91">
        <f t="shared" si="63"/>
        <v>0</v>
      </c>
    </row>
    <row r="26" spans="1:69" x14ac:dyDescent="0.25">
      <c r="A26" s="16" t="s">
        <v>110</v>
      </c>
      <c r="B26" s="16" t="s">
        <v>75</v>
      </c>
      <c r="C26" s="87">
        <f t="shared" si="64"/>
        <v>96</v>
      </c>
      <c r="D26" s="87">
        <f t="shared" si="65"/>
        <v>126</v>
      </c>
      <c r="E26" s="87">
        <f t="shared" si="66"/>
        <v>117</v>
      </c>
      <c r="F26" s="70">
        <f t="shared" si="67"/>
        <v>0.9285714285714286</v>
      </c>
      <c r="H26" s="4">
        <f t="shared" si="68"/>
        <v>65</v>
      </c>
      <c r="I26" s="4">
        <f t="shared" si="69"/>
        <v>89</v>
      </c>
      <c r="J26" s="4">
        <f t="shared" si="70"/>
        <v>97</v>
      </c>
      <c r="K26" s="75">
        <f t="shared" si="71"/>
        <v>105</v>
      </c>
      <c r="L26" s="4">
        <f t="shared" si="72"/>
        <v>117</v>
      </c>
      <c r="M26" s="4">
        <f t="shared" si="73"/>
        <v>129</v>
      </c>
      <c r="N26" s="4">
        <f t="shared" si="74"/>
        <v>129</v>
      </c>
      <c r="O26" s="4">
        <f t="shared" si="75"/>
        <v>142</v>
      </c>
      <c r="P26" s="4">
        <f t="shared" si="76"/>
        <v>144</v>
      </c>
      <c r="Q26" s="4">
        <f t="shared" si="77"/>
        <v>134</v>
      </c>
      <c r="R26" s="4">
        <f t="shared" si="79"/>
        <v>117</v>
      </c>
      <c r="S26" s="75" t="str">
        <f t="shared" si="78"/>
        <v>-</v>
      </c>
      <c r="U26" s="4">
        <v>59</v>
      </c>
      <c r="V26" s="4">
        <v>59</v>
      </c>
      <c r="W26" s="4">
        <v>65</v>
      </c>
      <c r="X26" s="4">
        <v>82</v>
      </c>
      <c r="Y26" s="4">
        <v>82</v>
      </c>
      <c r="Z26" s="4">
        <v>89</v>
      </c>
      <c r="AA26" s="4">
        <v>96</v>
      </c>
      <c r="AB26" s="4">
        <v>95</v>
      </c>
      <c r="AC26" s="4">
        <v>97</v>
      </c>
      <c r="AD26" s="4">
        <v>103</v>
      </c>
      <c r="AE26" s="4">
        <v>103</v>
      </c>
      <c r="AF26" s="4">
        <v>105</v>
      </c>
      <c r="AG26" s="4">
        <v>110</v>
      </c>
      <c r="AH26" s="4">
        <v>109</v>
      </c>
      <c r="AI26" s="4">
        <v>117</v>
      </c>
      <c r="AJ26" s="4">
        <v>121</v>
      </c>
      <c r="AK26" s="4">
        <v>124</v>
      </c>
      <c r="AL26" s="4">
        <v>129</v>
      </c>
      <c r="AM26" s="4">
        <v>126</v>
      </c>
      <c r="AN26" s="4">
        <v>125</v>
      </c>
      <c r="AO26" s="4">
        <v>129</v>
      </c>
      <c r="AP26" s="4">
        <v>130</v>
      </c>
      <c r="AQ26" s="4">
        <v>136</v>
      </c>
      <c r="AR26" s="4">
        <v>142</v>
      </c>
      <c r="AS26" s="11">
        <v>143</v>
      </c>
      <c r="AT26" s="11">
        <v>151</v>
      </c>
      <c r="AU26" s="11">
        <v>144</v>
      </c>
      <c r="AV26" s="11">
        <v>147</v>
      </c>
      <c r="AW26" s="11">
        <v>144</v>
      </c>
      <c r="AX26" s="11">
        <v>134</v>
      </c>
      <c r="AY26" s="11">
        <v>117</v>
      </c>
      <c r="AZ26" s="11"/>
      <c r="BA26" s="11"/>
      <c r="BB26" s="11"/>
      <c r="BC26" s="11"/>
      <c r="BD26" s="11"/>
      <c r="BF26" s="91">
        <f t="shared" si="52"/>
        <v>1.3</v>
      </c>
      <c r="BG26" s="91">
        <f t="shared" si="53"/>
        <v>1.3853211009174311</v>
      </c>
      <c r="BH26" s="91">
        <f t="shared" si="54"/>
        <v>1.2307692307692308</v>
      </c>
      <c r="BI26" s="91">
        <f t="shared" si="55"/>
        <v>1.2148760330578512</v>
      </c>
      <c r="BJ26" s="91">
        <f t="shared" si="56"/>
        <v>1.1612903225806452</v>
      </c>
      <c r="BK26" s="91">
        <f t="shared" si="57"/>
        <v>1.0387596899224807</v>
      </c>
      <c r="BL26" s="91">
        <f t="shared" si="58"/>
        <v>0.9285714285714286</v>
      </c>
      <c r="BM26" s="91">
        <f t="shared" si="59"/>
        <v>0</v>
      </c>
      <c r="BN26" s="91">
        <f t="shared" si="60"/>
        <v>0</v>
      </c>
      <c r="BO26" s="91">
        <f t="shared" si="61"/>
        <v>0</v>
      </c>
      <c r="BP26" s="91">
        <f t="shared" si="62"/>
        <v>0</v>
      </c>
      <c r="BQ26" s="91">
        <f t="shared" si="63"/>
        <v>0</v>
      </c>
    </row>
    <row r="27" spans="1:69" x14ac:dyDescent="0.25">
      <c r="A27" s="16" t="s">
        <v>111</v>
      </c>
      <c r="B27" s="16" t="s">
        <v>76</v>
      </c>
      <c r="C27" s="87">
        <f t="shared" si="64"/>
        <v>46</v>
      </c>
      <c r="D27" s="87">
        <f t="shared" si="65"/>
        <v>39</v>
      </c>
      <c r="E27" s="87">
        <f t="shared" si="66"/>
        <v>40</v>
      </c>
      <c r="F27" s="70">
        <f t="shared" si="67"/>
        <v>1.0256410256410255</v>
      </c>
      <c r="H27" s="4">
        <f t="shared" si="68"/>
        <v>43</v>
      </c>
      <c r="I27" s="4">
        <f t="shared" si="69"/>
        <v>47</v>
      </c>
      <c r="J27" s="4">
        <f t="shared" si="70"/>
        <v>44</v>
      </c>
      <c r="K27" s="75">
        <f t="shared" si="71"/>
        <v>40</v>
      </c>
      <c r="L27" s="4">
        <f t="shared" si="72"/>
        <v>39</v>
      </c>
      <c r="M27" s="4">
        <f t="shared" si="73"/>
        <v>39</v>
      </c>
      <c r="N27" s="4">
        <f t="shared" si="74"/>
        <v>37</v>
      </c>
      <c r="O27" s="4">
        <f t="shared" si="75"/>
        <v>36</v>
      </c>
      <c r="P27" s="4">
        <f t="shared" si="76"/>
        <v>40</v>
      </c>
      <c r="Q27" s="4">
        <f t="shared" si="77"/>
        <v>42</v>
      </c>
      <c r="R27" s="4">
        <f t="shared" si="79"/>
        <v>40</v>
      </c>
      <c r="S27" s="75" t="str">
        <f t="shared" si="78"/>
        <v>-</v>
      </c>
      <c r="U27" s="4">
        <v>39</v>
      </c>
      <c r="V27" s="4">
        <v>40</v>
      </c>
      <c r="W27" s="4">
        <v>43</v>
      </c>
      <c r="X27" s="4">
        <v>45</v>
      </c>
      <c r="Y27" s="4">
        <v>47</v>
      </c>
      <c r="Z27" s="4">
        <v>47</v>
      </c>
      <c r="AA27" s="4">
        <v>46</v>
      </c>
      <c r="AB27" s="4">
        <v>45</v>
      </c>
      <c r="AC27" s="4">
        <v>44</v>
      </c>
      <c r="AD27" s="4">
        <v>43</v>
      </c>
      <c r="AE27" s="4">
        <v>40</v>
      </c>
      <c r="AF27" s="4">
        <v>40</v>
      </c>
      <c r="AG27" s="4">
        <v>40</v>
      </c>
      <c r="AH27" s="4">
        <v>38</v>
      </c>
      <c r="AI27" s="4">
        <v>39</v>
      </c>
      <c r="AJ27" s="4">
        <v>37</v>
      </c>
      <c r="AK27" s="4">
        <v>36</v>
      </c>
      <c r="AL27" s="4">
        <v>39</v>
      </c>
      <c r="AM27" s="4">
        <v>39</v>
      </c>
      <c r="AN27" s="4">
        <v>38</v>
      </c>
      <c r="AO27" s="4">
        <v>37</v>
      </c>
      <c r="AP27" s="4">
        <v>38</v>
      </c>
      <c r="AQ27" s="4">
        <v>39</v>
      </c>
      <c r="AR27" s="4">
        <v>36</v>
      </c>
      <c r="AS27" s="11">
        <v>37</v>
      </c>
      <c r="AT27" s="11">
        <v>40</v>
      </c>
      <c r="AU27" s="11">
        <v>40</v>
      </c>
      <c r="AV27" s="11">
        <v>42</v>
      </c>
      <c r="AW27" s="11">
        <v>43</v>
      </c>
      <c r="AX27" s="11">
        <v>42</v>
      </c>
      <c r="AY27" s="11">
        <v>40</v>
      </c>
      <c r="AZ27" s="11"/>
      <c r="BA27" s="11"/>
      <c r="BB27" s="11"/>
      <c r="BC27" s="11"/>
      <c r="BD27" s="11"/>
      <c r="BF27" s="91">
        <f t="shared" si="52"/>
        <v>0.92500000000000004</v>
      </c>
      <c r="BG27" s="91">
        <f t="shared" si="53"/>
        <v>1.0526315789473684</v>
      </c>
      <c r="BH27" s="91">
        <f t="shared" si="54"/>
        <v>1.0256410256410255</v>
      </c>
      <c r="BI27" s="91">
        <f t="shared" si="55"/>
        <v>1.1351351351351351</v>
      </c>
      <c r="BJ27" s="91">
        <f t="shared" si="56"/>
        <v>1.1944444444444444</v>
      </c>
      <c r="BK27" s="91">
        <f t="shared" si="57"/>
        <v>1.0769230769230769</v>
      </c>
      <c r="BL27" s="91">
        <f t="shared" si="58"/>
        <v>1.0256410256410255</v>
      </c>
      <c r="BM27" s="91">
        <f t="shared" si="59"/>
        <v>0</v>
      </c>
      <c r="BN27" s="91">
        <f t="shared" si="60"/>
        <v>0</v>
      </c>
      <c r="BO27" s="91">
        <f t="shared" si="61"/>
        <v>0</v>
      </c>
      <c r="BP27" s="91">
        <f t="shared" si="62"/>
        <v>0</v>
      </c>
      <c r="BQ27" s="91">
        <f t="shared" si="63"/>
        <v>0</v>
      </c>
    </row>
    <row r="28" spans="1:69" x14ac:dyDescent="0.25">
      <c r="A28" s="16" t="s">
        <v>112</v>
      </c>
      <c r="B28" s="16" t="s">
        <v>77</v>
      </c>
      <c r="C28" s="87">
        <f t="shared" si="64"/>
        <v>8</v>
      </c>
      <c r="D28" s="87">
        <f t="shared" si="65"/>
        <v>12</v>
      </c>
      <c r="E28" s="87">
        <f t="shared" si="66"/>
        <v>23</v>
      </c>
      <c r="F28" s="70">
        <f>IFERROR(E28/D28,"")</f>
        <v>1.9166666666666667</v>
      </c>
      <c r="H28" s="4">
        <f t="shared" si="68"/>
        <v>5</v>
      </c>
      <c r="I28" s="4">
        <f t="shared" si="69"/>
        <v>9</v>
      </c>
      <c r="J28" s="4">
        <f t="shared" si="70"/>
        <v>9</v>
      </c>
      <c r="K28" s="75">
        <f t="shared" si="71"/>
        <v>10</v>
      </c>
      <c r="L28" s="4">
        <f t="shared" si="72"/>
        <v>11</v>
      </c>
      <c r="M28" s="4">
        <f t="shared" si="73"/>
        <v>12</v>
      </c>
      <c r="N28" s="4">
        <f t="shared" si="74"/>
        <v>12</v>
      </c>
      <c r="O28" s="4">
        <f t="shared" si="75"/>
        <v>14</v>
      </c>
      <c r="P28" s="4">
        <f t="shared" si="76"/>
        <v>21</v>
      </c>
      <c r="Q28" s="4">
        <f t="shared" si="77"/>
        <v>23</v>
      </c>
      <c r="R28" s="4">
        <f t="shared" si="79"/>
        <v>23</v>
      </c>
      <c r="S28" s="75" t="str">
        <f t="shared" si="78"/>
        <v>-</v>
      </c>
      <c r="U28" s="4">
        <v>4</v>
      </c>
      <c r="V28" s="4">
        <v>4</v>
      </c>
      <c r="W28" s="4">
        <v>5</v>
      </c>
      <c r="X28" s="4">
        <v>8</v>
      </c>
      <c r="Y28" s="4">
        <v>9</v>
      </c>
      <c r="Z28" s="4">
        <v>9</v>
      </c>
      <c r="AA28" s="4">
        <v>8</v>
      </c>
      <c r="AB28" s="4">
        <v>8</v>
      </c>
      <c r="AC28" s="4">
        <v>9</v>
      </c>
      <c r="AD28" s="4">
        <v>10</v>
      </c>
      <c r="AE28" s="4">
        <v>10</v>
      </c>
      <c r="AF28" s="4">
        <v>10</v>
      </c>
      <c r="AG28" s="4">
        <v>11</v>
      </c>
      <c r="AH28" s="4">
        <v>11</v>
      </c>
      <c r="AI28" s="4">
        <v>11</v>
      </c>
      <c r="AJ28" s="4">
        <v>11</v>
      </c>
      <c r="AK28" s="4">
        <v>11</v>
      </c>
      <c r="AL28" s="4">
        <v>12</v>
      </c>
      <c r="AM28" s="4">
        <v>12</v>
      </c>
      <c r="AN28" s="4">
        <v>12</v>
      </c>
      <c r="AO28" s="4">
        <v>12</v>
      </c>
      <c r="AP28" s="4">
        <v>13</v>
      </c>
      <c r="AQ28" s="4">
        <v>14</v>
      </c>
      <c r="AR28" s="4">
        <v>14</v>
      </c>
      <c r="AS28" s="11">
        <v>18</v>
      </c>
      <c r="AT28" s="11">
        <v>21</v>
      </c>
      <c r="AU28" s="11">
        <v>21</v>
      </c>
      <c r="AV28" s="11">
        <v>21</v>
      </c>
      <c r="AW28" s="11">
        <v>22</v>
      </c>
      <c r="AX28" s="11">
        <v>23</v>
      </c>
      <c r="AY28" s="11">
        <v>23</v>
      </c>
      <c r="AZ28" s="11"/>
      <c r="BA28" s="11"/>
      <c r="BB28" s="11"/>
      <c r="BC28" s="11"/>
      <c r="BD28" s="11"/>
      <c r="BF28" s="91">
        <f t="shared" si="52"/>
        <v>1.6363636363636365</v>
      </c>
      <c r="BG28" s="91">
        <f t="shared" si="53"/>
        <v>1.9090909090909092</v>
      </c>
      <c r="BH28" s="91">
        <f t="shared" si="54"/>
        <v>1.9090909090909092</v>
      </c>
      <c r="BI28" s="91">
        <f t="shared" si="55"/>
        <v>1.9090909090909092</v>
      </c>
      <c r="BJ28" s="91">
        <f t="shared" si="56"/>
        <v>2</v>
      </c>
      <c r="BK28" s="91">
        <f t="shared" si="57"/>
        <v>1.9166666666666667</v>
      </c>
      <c r="BL28" s="91">
        <f t="shared" si="58"/>
        <v>1.9166666666666667</v>
      </c>
      <c r="BM28" s="91">
        <f t="shared" si="59"/>
        <v>0</v>
      </c>
      <c r="BN28" s="91">
        <f t="shared" si="60"/>
        <v>0</v>
      </c>
      <c r="BO28" s="91">
        <f t="shared" si="61"/>
        <v>0</v>
      </c>
      <c r="BP28" s="91">
        <f t="shared" si="62"/>
        <v>0</v>
      </c>
      <c r="BQ28" s="91">
        <f t="shared" si="63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7">
        <f>SUM(U31              : INDEX(U31:AF31,$B$2))</f>
        <v>1544</v>
      </c>
      <c r="D31" s="77">
        <f>SUM(AG31          : INDEX(AG31:AR31,$B$2))</f>
        <v>1458</v>
      </c>
      <c r="E31" s="77">
        <f>SUM(AS31           : INDEX(AS31:BD31,$B$2))</f>
        <v>2314</v>
      </c>
      <c r="F31" s="73">
        <f>IFERROR(E31/D31,"-")</f>
        <v>1.5871056241426611</v>
      </c>
      <c r="H31" s="4">
        <f>SUM(U31:W31)</f>
        <v>521</v>
      </c>
      <c r="I31" s="4">
        <f>SUM(X31:Z31)</f>
        <v>792</v>
      </c>
      <c r="J31" s="4">
        <f>SUM(AA31:AC31)</f>
        <v>684</v>
      </c>
      <c r="K31" s="4">
        <f>SUM(AD31:AF31)</f>
        <v>754</v>
      </c>
      <c r="L31" s="4">
        <f>SUM(AG31:AI31)</f>
        <v>468</v>
      </c>
      <c r="M31" s="4">
        <f>SUM(AJ31:AL31)</f>
        <v>744</v>
      </c>
      <c r="N31" s="4">
        <f>SUM(AM31:AO31)</f>
        <v>815</v>
      </c>
      <c r="O31" s="4">
        <f>SUM(AP31:AR31)</f>
        <v>1067</v>
      </c>
      <c r="P31" s="4">
        <f>SUM(AS31:AU31)</f>
        <v>918</v>
      </c>
      <c r="Q31" s="4">
        <f>SUM(AV31:AX31)</f>
        <v>1058</v>
      </c>
      <c r="R31" s="4">
        <f>SUM(AY31:BA31)</f>
        <v>338</v>
      </c>
      <c r="S31" s="4">
        <f>SUM(BB31:BD31)</f>
        <v>0</v>
      </c>
      <c r="T31" s="1"/>
      <c r="U31" s="4">
        <v>218</v>
      </c>
      <c r="V31" s="4">
        <v>73</v>
      </c>
      <c r="W31" s="4">
        <v>230</v>
      </c>
      <c r="X31" s="4">
        <v>308</v>
      </c>
      <c r="Y31" s="4">
        <v>224</v>
      </c>
      <c r="Z31" s="4">
        <v>260</v>
      </c>
      <c r="AA31" s="4">
        <v>231</v>
      </c>
      <c r="AB31" s="4">
        <v>228</v>
      </c>
      <c r="AC31" s="4">
        <v>225</v>
      </c>
      <c r="AD31" s="4">
        <v>187</v>
      </c>
      <c r="AE31" s="4">
        <v>314</v>
      </c>
      <c r="AF31" s="4">
        <v>253</v>
      </c>
      <c r="AG31" s="4">
        <v>71</v>
      </c>
      <c r="AH31" s="4">
        <v>74</v>
      </c>
      <c r="AI31" s="4">
        <v>323</v>
      </c>
      <c r="AJ31" s="4">
        <v>210</v>
      </c>
      <c r="AK31" s="4">
        <v>217</v>
      </c>
      <c r="AL31" s="4">
        <v>317</v>
      </c>
      <c r="AM31" s="4">
        <v>246</v>
      </c>
      <c r="AN31" s="4">
        <v>239</v>
      </c>
      <c r="AO31" s="4">
        <v>330</v>
      </c>
      <c r="AP31" s="4">
        <v>307</v>
      </c>
      <c r="AQ31" s="4">
        <v>377</v>
      </c>
      <c r="AR31" s="4">
        <v>383</v>
      </c>
      <c r="AS31" s="49">
        <v>189</v>
      </c>
      <c r="AT31" s="49">
        <v>381</v>
      </c>
      <c r="AU31" s="49">
        <v>348</v>
      </c>
      <c r="AV31" s="49">
        <v>294</v>
      </c>
      <c r="AW31" s="49">
        <v>352</v>
      </c>
      <c r="AX31" s="49">
        <v>412</v>
      </c>
      <c r="AY31" s="49">
        <v>338</v>
      </c>
      <c r="AZ31" s="49"/>
      <c r="BA31" s="49"/>
      <c r="BB31" s="49"/>
      <c r="BC31" s="49"/>
      <c r="BD31" s="49"/>
      <c r="BF31" s="91">
        <f t="shared" ref="BF31:BF38" si="80">IFERROR(AS31/AG31,"-")</f>
        <v>2.6619718309859155</v>
      </c>
      <c r="BG31" s="91">
        <f t="shared" ref="BG31:BG38" si="81">IFERROR(AT31/AH31,"-")</f>
        <v>5.1486486486486482</v>
      </c>
      <c r="BH31" s="91">
        <f t="shared" ref="BH31:BH38" si="82">IFERROR(AU31/AI31,"-")</f>
        <v>1.0773993808049536</v>
      </c>
      <c r="BI31" s="91">
        <f t="shared" ref="BI31:BI38" si="83">IFERROR(AV31/AJ31,"-")</f>
        <v>1.4</v>
      </c>
      <c r="BJ31" s="91">
        <f t="shared" ref="BJ31:BJ38" si="84">IFERROR(AW31/AK31,"-")</f>
        <v>1.6221198156682028</v>
      </c>
      <c r="BK31" s="91">
        <f t="shared" ref="BK31:BK38" si="85">IFERROR(AX31/AL31,"-")</f>
        <v>1.2996845425867507</v>
      </c>
      <c r="BL31" s="91">
        <f>IFERROR(AY31/AM31,"-")</f>
        <v>1.3739837398373984</v>
      </c>
      <c r="BM31" s="91">
        <f t="shared" ref="BM31:BM38" si="86">IFERROR(AZ31/AN31,"-")</f>
        <v>0</v>
      </c>
      <c r="BN31" s="91">
        <f t="shared" ref="BN31:BN38" si="87">IFERROR(BA31/AO31,"-")</f>
        <v>0</v>
      </c>
      <c r="BO31" s="91">
        <f t="shared" ref="BO31:BO38" si="88">IFERROR(BB31/AP31,"-")</f>
        <v>0</v>
      </c>
      <c r="BP31" s="91">
        <f t="shared" ref="BP31:BP38" si="89">IFERROR(BC31/AQ31,"-")</f>
        <v>0</v>
      </c>
      <c r="BQ31" s="91">
        <f t="shared" ref="BQ31:BQ38" si="90">IFERROR(BD31/AR31,"-")</f>
        <v>0</v>
      </c>
    </row>
    <row r="32" spans="1:69" x14ac:dyDescent="0.25">
      <c r="A32" s="16" t="s">
        <v>114</v>
      </c>
      <c r="B32" s="16" t="s">
        <v>36</v>
      </c>
      <c r="C32" s="77">
        <f>SUM(U32          : INDEX(U32:AF32,$B$2))</f>
        <v>1272</v>
      </c>
      <c r="D32" s="77">
        <f>SUM(AG32           : INDEX(AG32:AR32,$B$2))</f>
        <v>1293</v>
      </c>
      <c r="E32" s="77">
        <f>SUM(AS32           : INDEX(AS32:BD32,$B$2))</f>
        <v>2108</v>
      </c>
      <c r="F32" s="73">
        <f t="shared" ref="F32:F38" si="91">IFERROR(E32/D32,"-")</f>
        <v>1.6303170920340293</v>
      </c>
      <c r="H32" s="4">
        <f t="shared" ref="H32:H38" si="92">SUM(U32:W32)</f>
        <v>413</v>
      </c>
      <c r="I32" s="4">
        <f t="shared" ref="I32:I38" si="93">SUM(X32:Z32)</f>
        <v>653</v>
      </c>
      <c r="J32" s="4">
        <f t="shared" ref="J32:J38" si="94">SUM(AA32:AC32)</f>
        <v>600</v>
      </c>
      <c r="K32" s="4">
        <f t="shared" ref="K32:K37" si="95">SUM(AD32:AF32)</f>
        <v>690</v>
      </c>
      <c r="L32" s="4">
        <f t="shared" ref="L32:L38" si="96">SUM(AG32:AI32)</f>
        <v>426</v>
      </c>
      <c r="M32" s="4">
        <f t="shared" ref="M32:M38" si="97">SUM(AJ32:AL32)</f>
        <v>643</v>
      </c>
      <c r="N32" s="4">
        <f t="shared" ref="N32:N38" si="98">SUM(AM32:AO32)</f>
        <v>724</v>
      </c>
      <c r="O32" s="4">
        <f t="shared" ref="O32:O38" si="99">SUM(AP32:AR32)</f>
        <v>904</v>
      </c>
      <c r="P32" s="4">
        <f t="shared" ref="P32:P38" si="100">SUM(AS32:AU32)</f>
        <v>801</v>
      </c>
      <c r="Q32" s="4">
        <f t="shared" ref="Q32:Q38" si="101">SUM(AV32:AX32)</f>
        <v>998</v>
      </c>
      <c r="R32" s="4">
        <f t="shared" ref="R32:R38" si="102">SUM(AY32:BA32)</f>
        <v>309</v>
      </c>
      <c r="S32" s="4">
        <f t="shared" ref="S32:S38" si="103">SUM(BB32:BD32)</f>
        <v>0</v>
      </c>
      <c r="T32" s="1"/>
      <c r="U32" s="4">
        <v>175</v>
      </c>
      <c r="V32" s="4">
        <v>58</v>
      </c>
      <c r="W32" s="4">
        <v>180</v>
      </c>
      <c r="X32" s="4">
        <v>245</v>
      </c>
      <c r="Y32" s="4">
        <v>188</v>
      </c>
      <c r="Z32" s="4">
        <v>220</v>
      </c>
      <c r="AA32" s="4">
        <v>206</v>
      </c>
      <c r="AB32" s="4">
        <v>204</v>
      </c>
      <c r="AC32" s="4">
        <v>190</v>
      </c>
      <c r="AD32" s="4">
        <v>162</v>
      </c>
      <c r="AE32" s="4">
        <v>296</v>
      </c>
      <c r="AF32" s="4">
        <v>232</v>
      </c>
      <c r="AG32" s="4">
        <v>65</v>
      </c>
      <c r="AH32" s="4">
        <v>72</v>
      </c>
      <c r="AI32" s="4">
        <v>289</v>
      </c>
      <c r="AJ32" s="4">
        <v>193</v>
      </c>
      <c r="AK32" s="4">
        <v>177</v>
      </c>
      <c r="AL32" s="4">
        <v>273</v>
      </c>
      <c r="AM32" s="4">
        <v>224</v>
      </c>
      <c r="AN32" s="4">
        <v>211</v>
      </c>
      <c r="AO32" s="4">
        <v>289</v>
      </c>
      <c r="AP32" s="4">
        <v>253</v>
      </c>
      <c r="AQ32" s="4">
        <v>307</v>
      </c>
      <c r="AR32" s="4">
        <v>344</v>
      </c>
      <c r="AS32" s="49">
        <v>150</v>
      </c>
      <c r="AT32" s="49">
        <v>323</v>
      </c>
      <c r="AU32" s="49">
        <v>328</v>
      </c>
      <c r="AV32" s="49">
        <v>272</v>
      </c>
      <c r="AW32" s="49">
        <v>334</v>
      </c>
      <c r="AX32" s="49">
        <v>392</v>
      </c>
      <c r="AY32" s="49">
        <v>309</v>
      </c>
      <c r="AZ32" s="49"/>
      <c r="BA32" s="49"/>
      <c r="BB32" s="49"/>
      <c r="BC32" s="49"/>
      <c r="BD32" s="49"/>
      <c r="BF32" s="91">
        <f t="shared" si="80"/>
        <v>2.3076923076923075</v>
      </c>
      <c r="BG32" s="91">
        <f t="shared" si="81"/>
        <v>4.4861111111111107</v>
      </c>
      <c r="BH32" s="91">
        <f t="shared" si="82"/>
        <v>1.1349480968858132</v>
      </c>
      <c r="BI32" s="91">
        <f t="shared" si="83"/>
        <v>1.4093264248704662</v>
      </c>
      <c r="BJ32" s="91">
        <f t="shared" si="84"/>
        <v>1.8870056497175141</v>
      </c>
      <c r="BK32" s="91">
        <f t="shared" si="85"/>
        <v>1.4358974358974359</v>
      </c>
      <c r="BL32" s="91">
        <f t="shared" ref="BL32:BL38" si="104">IFERROR(AY32/AM32,"-")</f>
        <v>1.3794642857142858</v>
      </c>
      <c r="BM32" s="91">
        <f t="shared" si="86"/>
        <v>0</v>
      </c>
      <c r="BN32" s="91">
        <f t="shared" si="87"/>
        <v>0</v>
      </c>
      <c r="BO32" s="91">
        <f t="shared" si="88"/>
        <v>0</v>
      </c>
      <c r="BP32" s="91">
        <f t="shared" si="89"/>
        <v>0</v>
      </c>
      <c r="BQ32" s="91">
        <f t="shared" si="90"/>
        <v>0</v>
      </c>
    </row>
    <row r="33" spans="1:69" x14ac:dyDescent="0.25">
      <c r="A33" s="16" t="s">
        <v>249</v>
      </c>
      <c r="B33" s="16" t="s">
        <v>79</v>
      </c>
      <c r="C33" s="77">
        <f>SUM(U33          : INDEX(U33:AF33,$B$2))</f>
        <v>280</v>
      </c>
      <c r="D33" s="77">
        <f>SUM(AG33          : INDEX(AG33:AR33,$B$2))</f>
        <v>166</v>
      </c>
      <c r="E33" s="77">
        <f>SUM(AS33           : INDEX(AS33:BD33,$B$2))</f>
        <v>206</v>
      </c>
      <c r="F33" s="73">
        <f t="shared" si="91"/>
        <v>1.2409638554216869</v>
      </c>
      <c r="H33" s="4">
        <f t="shared" si="92"/>
        <v>116</v>
      </c>
      <c r="I33" s="4">
        <f t="shared" si="93"/>
        <v>139</v>
      </c>
      <c r="J33" s="4">
        <f t="shared" si="94"/>
        <v>84</v>
      </c>
      <c r="K33" s="4">
        <f t="shared" si="95"/>
        <v>63</v>
      </c>
      <c r="L33" s="4">
        <f t="shared" si="96"/>
        <v>43</v>
      </c>
      <c r="M33" s="4">
        <f t="shared" si="97"/>
        <v>101</v>
      </c>
      <c r="N33" s="4">
        <f t="shared" si="98"/>
        <v>91</v>
      </c>
      <c r="O33" s="4">
        <f t="shared" si="99"/>
        <v>163</v>
      </c>
      <c r="P33" s="4">
        <f t="shared" si="100"/>
        <v>117</v>
      </c>
      <c r="Q33" s="4">
        <f t="shared" si="101"/>
        <v>60</v>
      </c>
      <c r="R33" s="4">
        <f t="shared" si="102"/>
        <v>29</v>
      </c>
      <c r="S33" s="4">
        <f t="shared" si="103"/>
        <v>0</v>
      </c>
      <c r="T33" s="1"/>
      <c r="U33" s="4">
        <v>49</v>
      </c>
      <c r="V33" s="4">
        <v>15</v>
      </c>
      <c r="W33" s="4">
        <v>52</v>
      </c>
      <c r="X33" s="4">
        <v>65</v>
      </c>
      <c r="Y33" s="4">
        <v>36</v>
      </c>
      <c r="Z33" s="4">
        <v>38</v>
      </c>
      <c r="AA33" s="4">
        <v>25</v>
      </c>
      <c r="AB33" s="4">
        <v>24</v>
      </c>
      <c r="AC33" s="4">
        <v>35</v>
      </c>
      <c r="AD33" s="4">
        <v>25</v>
      </c>
      <c r="AE33" s="4">
        <v>18</v>
      </c>
      <c r="AF33" s="4">
        <v>20</v>
      </c>
      <c r="AG33" s="4">
        <v>6</v>
      </c>
      <c r="AH33" s="4">
        <v>3</v>
      </c>
      <c r="AI33" s="4">
        <v>34</v>
      </c>
      <c r="AJ33" s="4">
        <v>17</v>
      </c>
      <c r="AK33" s="4">
        <v>40</v>
      </c>
      <c r="AL33" s="4">
        <v>44</v>
      </c>
      <c r="AM33" s="4">
        <v>22</v>
      </c>
      <c r="AN33" s="4">
        <v>28</v>
      </c>
      <c r="AO33" s="4">
        <v>41</v>
      </c>
      <c r="AP33" s="4">
        <v>54</v>
      </c>
      <c r="AQ33" s="4">
        <v>70</v>
      </c>
      <c r="AR33" s="4">
        <v>39</v>
      </c>
      <c r="AS33" s="49">
        <v>39</v>
      </c>
      <c r="AT33" s="49">
        <v>58</v>
      </c>
      <c r="AU33" s="49">
        <v>20</v>
      </c>
      <c r="AV33" s="49">
        <v>22</v>
      </c>
      <c r="AW33" s="49">
        <v>18</v>
      </c>
      <c r="AX33" s="49">
        <v>20</v>
      </c>
      <c r="AY33" s="49">
        <v>29</v>
      </c>
      <c r="AZ33" s="49"/>
      <c r="BA33" s="49"/>
      <c r="BB33" s="49"/>
      <c r="BC33" s="49"/>
      <c r="BD33" s="49"/>
      <c r="BF33" s="91">
        <f t="shared" si="80"/>
        <v>6.5</v>
      </c>
      <c r="BG33" s="91">
        <f t="shared" si="81"/>
        <v>19.333333333333332</v>
      </c>
      <c r="BH33" s="91">
        <f t="shared" si="82"/>
        <v>0.58823529411764708</v>
      </c>
      <c r="BI33" s="91">
        <f t="shared" si="83"/>
        <v>1.2941176470588236</v>
      </c>
      <c r="BJ33" s="91">
        <f t="shared" si="84"/>
        <v>0.45</v>
      </c>
      <c r="BK33" s="91">
        <f t="shared" si="85"/>
        <v>0.45454545454545453</v>
      </c>
      <c r="BL33" s="91">
        <f t="shared" si="104"/>
        <v>1.3181818181818181</v>
      </c>
      <c r="BM33" s="91">
        <f t="shared" si="86"/>
        <v>0</v>
      </c>
      <c r="BN33" s="91">
        <f t="shared" si="87"/>
        <v>0</v>
      </c>
      <c r="BO33" s="91">
        <f t="shared" si="88"/>
        <v>0</v>
      </c>
      <c r="BP33" s="91">
        <f t="shared" si="89"/>
        <v>0</v>
      </c>
      <c r="BQ33" s="91">
        <f t="shared" si="90"/>
        <v>0</v>
      </c>
    </row>
    <row r="34" spans="1:69" x14ac:dyDescent="0.25">
      <c r="A34" s="16" t="s">
        <v>115</v>
      </c>
      <c r="B34" s="16" t="s">
        <v>37</v>
      </c>
      <c r="C34" s="77">
        <f>SUM(U34          : INDEX(U34:AF34,$B$2))</f>
        <v>39</v>
      </c>
      <c r="D34" s="77">
        <f>SUM(AG34          : INDEX(AG34:AR34,$B$2))</f>
        <v>0</v>
      </c>
      <c r="E34" s="77">
        <f>SUM(AS34           : INDEX(AS34:BD34,$B$2))</f>
        <v>0</v>
      </c>
      <c r="F34" s="73" t="str">
        <f t="shared" si="91"/>
        <v>-</v>
      </c>
      <c r="H34" s="4">
        <f t="shared" si="92"/>
        <v>29</v>
      </c>
      <c r="I34" s="4">
        <f t="shared" si="93"/>
        <v>10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>
        <v>11</v>
      </c>
      <c r="V34" s="1">
        <v>4</v>
      </c>
      <c r="W34" s="1">
        <v>14</v>
      </c>
      <c r="X34" s="1">
        <v>5</v>
      </c>
      <c r="Y34" s="1">
        <v>3</v>
      </c>
      <c r="Z34" s="1">
        <v>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>
        <v>0</v>
      </c>
      <c r="AZ34" s="49"/>
      <c r="BA34" s="49"/>
      <c r="BB34" s="49"/>
      <c r="BC34" s="49"/>
      <c r="BD34" s="49"/>
      <c r="BF34" s="91" t="str">
        <f t="shared" si="80"/>
        <v>-</v>
      </c>
      <c r="BG34" s="91" t="str">
        <f t="shared" si="81"/>
        <v>-</v>
      </c>
      <c r="BH34" s="91" t="str">
        <f t="shared" si="82"/>
        <v>-</v>
      </c>
      <c r="BI34" s="91" t="str">
        <f t="shared" si="83"/>
        <v>-</v>
      </c>
      <c r="BJ34" s="91" t="str">
        <f t="shared" si="84"/>
        <v>-</v>
      </c>
      <c r="BK34" s="91" t="str">
        <f t="shared" si="85"/>
        <v>-</v>
      </c>
      <c r="BL34" s="91" t="str">
        <f t="shared" si="104"/>
        <v>-</v>
      </c>
      <c r="BM34" s="91" t="str">
        <f t="shared" si="86"/>
        <v>-</v>
      </c>
      <c r="BN34" s="91" t="str">
        <f t="shared" si="87"/>
        <v>-</v>
      </c>
      <c r="BO34" s="91" t="str">
        <f t="shared" si="88"/>
        <v>-</v>
      </c>
      <c r="BP34" s="91" t="str">
        <f t="shared" si="89"/>
        <v>-</v>
      </c>
      <c r="BQ34" s="91" t="str">
        <f t="shared" si="90"/>
        <v>-</v>
      </c>
    </row>
    <row r="35" spans="1:69" x14ac:dyDescent="0.25">
      <c r="A35" s="16" t="s">
        <v>116</v>
      </c>
      <c r="B35" s="16" t="s">
        <v>38</v>
      </c>
      <c r="C35" s="77">
        <f>SUM(U35          : INDEX(U35:AF35,$B$2))</f>
        <v>168</v>
      </c>
      <c r="D35" s="77">
        <f>SUM(AG35          : INDEX(AG35:AR35,$B$2))</f>
        <v>124</v>
      </c>
      <c r="E35" s="77">
        <f>SUM(AS35           : INDEX(AS35:BD35,$B$2))</f>
        <v>137</v>
      </c>
      <c r="F35" s="73">
        <f t="shared" si="91"/>
        <v>1.1048387096774193</v>
      </c>
      <c r="H35" s="4">
        <f t="shared" si="92"/>
        <v>57</v>
      </c>
      <c r="I35" s="4">
        <f t="shared" si="93"/>
        <v>92</v>
      </c>
      <c r="J35" s="4">
        <f t="shared" si="94"/>
        <v>66</v>
      </c>
      <c r="K35" s="4">
        <f>SUM(AD35:AF35)</f>
        <v>52</v>
      </c>
      <c r="L35" s="4">
        <f t="shared" si="96"/>
        <v>29</v>
      </c>
      <c r="M35" s="4">
        <f t="shared" si="97"/>
        <v>76</v>
      </c>
      <c r="N35" s="4">
        <f t="shared" si="98"/>
        <v>72</v>
      </c>
      <c r="O35" s="4">
        <f t="shared" si="99"/>
        <v>130</v>
      </c>
      <c r="P35" s="4">
        <f t="shared" si="100"/>
        <v>75</v>
      </c>
      <c r="Q35" s="4">
        <f t="shared" si="101"/>
        <v>39</v>
      </c>
      <c r="R35" s="4">
        <f t="shared" si="102"/>
        <v>23</v>
      </c>
      <c r="S35" s="4">
        <f t="shared" si="103"/>
        <v>0</v>
      </c>
      <c r="T35" s="1"/>
      <c r="U35" s="1">
        <v>23</v>
      </c>
      <c r="V35" s="1">
        <v>9</v>
      </c>
      <c r="W35" s="1">
        <v>25</v>
      </c>
      <c r="X35" s="1">
        <v>36</v>
      </c>
      <c r="Y35" s="1">
        <v>28</v>
      </c>
      <c r="Z35" s="1">
        <v>28</v>
      </c>
      <c r="AA35" s="1">
        <v>19</v>
      </c>
      <c r="AB35" s="1">
        <v>20</v>
      </c>
      <c r="AC35" s="1">
        <v>27</v>
      </c>
      <c r="AD35" s="1">
        <v>19</v>
      </c>
      <c r="AE35" s="1">
        <v>17</v>
      </c>
      <c r="AF35" s="1">
        <v>16</v>
      </c>
      <c r="AG35" s="1">
        <v>5</v>
      </c>
      <c r="AH35" s="1">
        <v>2</v>
      </c>
      <c r="AI35" s="1">
        <v>22</v>
      </c>
      <c r="AJ35" s="1">
        <v>16</v>
      </c>
      <c r="AK35" s="1">
        <v>29</v>
      </c>
      <c r="AL35" s="1">
        <v>31</v>
      </c>
      <c r="AM35" s="1">
        <v>19</v>
      </c>
      <c r="AN35" s="1">
        <v>24</v>
      </c>
      <c r="AO35" s="1">
        <v>29</v>
      </c>
      <c r="AP35" s="1">
        <v>41</v>
      </c>
      <c r="AQ35" s="1">
        <v>57</v>
      </c>
      <c r="AR35" s="1">
        <v>32</v>
      </c>
      <c r="AS35" s="49">
        <v>21</v>
      </c>
      <c r="AT35" s="49">
        <v>41</v>
      </c>
      <c r="AU35" s="49">
        <v>13</v>
      </c>
      <c r="AV35" s="49">
        <v>14</v>
      </c>
      <c r="AW35" s="49">
        <v>10</v>
      </c>
      <c r="AX35" s="49">
        <v>15</v>
      </c>
      <c r="AY35" s="49">
        <v>23</v>
      </c>
      <c r="AZ35" s="49"/>
      <c r="BA35" s="49"/>
      <c r="BB35" s="49"/>
      <c r="BC35" s="49"/>
      <c r="BD35" s="49"/>
      <c r="BF35" s="91">
        <f t="shared" si="80"/>
        <v>4.2</v>
      </c>
      <c r="BG35" s="91">
        <f t="shared" si="81"/>
        <v>20.5</v>
      </c>
      <c r="BH35" s="91">
        <f t="shared" si="82"/>
        <v>0.59090909090909094</v>
      </c>
      <c r="BI35" s="91">
        <f t="shared" si="83"/>
        <v>0.875</v>
      </c>
      <c r="BJ35" s="91">
        <f t="shared" si="84"/>
        <v>0.34482758620689657</v>
      </c>
      <c r="BK35" s="91">
        <f t="shared" si="85"/>
        <v>0.4838709677419355</v>
      </c>
      <c r="BL35" s="91">
        <f t="shared" si="104"/>
        <v>1.2105263157894737</v>
      </c>
      <c r="BM35" s="91">
        <f t="shared" si="86"/>
        <v>0</v>
      </c>
      <c r="BN35" s="91">
        <f t="shared" si="87"/>
        <v>0</v>
      </c>
      <c r="BO35" s="91">
        <f t="shared" si="88"/>
        <v>0</v>
      </c>
      <c r="BP35" s="91">
        <f t="shared" si="89"/>
        <v>0</v>
      </c>
      <c r="BQ35" s="91">
        <f t="shared" si="90"/>
        <v>0</v>
      </c>
    </row>
    <row r="36" spans="1:69" x14ac:dyDescent="0.25">
      <c r="A36" s="16" t="s">
        <v>117</v>
      </c>
      <c r="B36" s="16" t="s">
        <v>39</v>
      </c>
      <c r="C36" s="77">
        <f>SUM(U36          : INDEX(U36:AF36,$B$2))</f>
        <v>44</v>
      </c>
      <c r="D36" s="77">
        <f>SUM(AG36          : INDEX(AG36:AR36,$B$2))</f>
        <v>26</v>
      </c>
      <c r="E36" s="77">
        <f>SUM(AS36           : INDEX(AS36:BD36,$B$2))</f>
        <v>41</v>
      </c>
      <c r="F36" s="73">
        <f t="shared" si="91"/>
        <v>1.5769230769230769</v>
      </c>
      <c r="H36" s="4">
        <f t="shared" si="92"/>
        <v>13</v>
      </c>
      <c r="I36" s="4">
        <f t="shared" si="93"/>
        <v>26</v>
      </c>
      <c r="J36" s="4">
        <f t="shared" si="94"/>
        <v>13</v>
      </c>
      <c r="K36" s="4">
        <f>SUM(AD36:AF36)</f>
        <v>11</v>
      </c>
      <c r="L36" s="4">
        <f t="shared" si="96"/>
        <v>8</v>
      </c>
      <c r="M36" s="4">
        <f t="shared" si="97"/>
        <v>17</v>
      </c>
      <c r="N36" s="4">
        <f t="shared" si="98"/>
        <v>14</v>
      </c>
      <c r="O36" s="4">
        <f t="shared" si="99"/>
        <v>25</v>
      </c>
      <c r="P36" s="4">
        <f t="shared" si="100"/>
        <v>27</v>
      </c>
      <c r="Q36" s="4">
        <f t="shared" si="101"/>
        <v>11</v>
      </c>
      <c r="R36" s="4">
        <f t="shared" si="102"/>
        <v>3</v>
      </c>
      <c r="S36" s="4">
        <f t="shared" si="103"/>
        <v>0</v>
      </c>
      <c r="T36" s="1"/>
      <c r="U36" s="1">
        <v>5</v>
      </c>
      <c r="V36" s="1">
        <v>1</v>
      </c>
      <c r="W36" s="1">
        <v>7</v>
      </c>
      <c r="X36" s="1">
        <v>16</v>
      </c>
      <c r="Y36" s="1">
        <v>2</v>
      </c>
      <c r="Z36" s="1">
        <v>8</v>
      </c>
      <c r="AA36" s="1">
        <v>5</v>
      </c>
      <c r="AB36" s="1">
        <v>3</v>
      </c>
      <c r="AC36" s="1">
        <v>5</v>
      </c>
      <c r="AD36" s="1">
        <v>5</v>
      </c>
      <c r="AE36" s="1">
        <v>1</v>
      </c>
      <c r="AF36" s="1">
        <v>5</v>
      </c>
      <c r="AG36" s="1"/>
      <c r="AH36" s="1"/>
      <c r="AI36" s="1">
        <v>8</v>
      </c>
      <c r="AJ36" s="1">
        <v>1</v>
      </c>
      <c r="AK36" s="1">
        <v>7</v>
      </c>
      <c r="AL36" s="1">
        <v>9</v>
      </c>
      <c r="AM36" s="1">
        <v>1</v>
      </c>
      <c r="AN36" s="1">
        <v>4</v>
      </c>
      <c r="AO36" s="1">
        <v>9</v>
      </c>
      <c r="AP36" s="1">
        <v>8</v>
      </c>
      <c r="AQ36" s="1">
        <v>10</v>
      </c>
      <c r="AR36" s="1">
        <v>7</v>
      </c>
      <c r="AS36" s="49">
        <v>12</v>
      </c>
      <c r="AT36" s="49">
        <v>10</v>
      </c>
      <c r="AU36" s="49">
        <v>5</v>
      </c>
      <c r="AV36" s="49">
        <v>3</v>
      </c>
      <c r="AW36" s="49">
        <v>5</v>
      </c>
      <c r="AX36" s="49">
        <v>3</v>
      </c>
      <c r="AY36" s="49">
        <v>3</v>
      </c>
      <c r="AZ36" s="49"/>
      <c r="BA36" s="49"/>
      <c r="BB36" s="49"/>
      <c r="BC36" s="49"/>
      <c r="BD36" s="49"/>
      <c r="BF36" s="91" t="str">
        <f t="shared" si="80"/>
        <v>-</v>
      </c>
      <c r="BG36" s="91" t="str">
        <f t="shared" si="81"/>
        <v>-</v>
      </c>
      <c r="BH36" s="91">
        <f t="shared" si="82"/>
        <v>0.625</v>
      </c>
      <c r="BI36" s="91">
        <f t="shared" si="83"/>
        <v>3</v>
      </c>
      <c r="BJ36" s="91">
        <f t="shared" si="84"/>
        <v>0.7142857142857143</v>
      </c>
      <c r="BK36" s="91">
        <f t="shared" si="85"/>
        <v>0.33333333333333331</v>
      </c>
      <c r="BL36" s="91">
        <f t="shared" si="104"/>
        <v>3</v>
      </c>
      <c r="BM36" s="91">
        <f t="shared" si="86"/>
        <v>0</v>
      </c>
      <c r="BN36" s="91">
        <f t="shared" si="87"/>
        <v>0</v>
      </c>
      <c r="BO36" s="91">
        <f t="shared" si="88"/>
        <v>0</v>
      </c>
      <c r="BP36" s="91">
        <f t="shared" si="89"/>
        <v>0</v>
      </c>
      <c r="BQ36" s="91">
        <f t="shared" si="90"/>
        <v>0</v>
      </c>
    </row>
    <row r="37" spans="1:69" x14ac:dyDescent="0.25">
      <c r="A37" s="16" t="s">
        <v>118</v>
      </c>
      <c r="B37" s="16" t="s">
        <v>40</v>
      </c>
      <c r="C37" s="77">
        <f>SUM(U37          : INDEX(U37:AF37,$B$2))</f>
        <v>18</v>
      </c>
      <c r="D37" s="77">
        <f>SUM(AG37          : INDEX(AG37:AR37,$B$2))</f>
        <v>12</v>
      </c>
      <c r="E37" s="77">
        <f>SUM(AS37           : INDEX(AS37:BD37,$B$2))</f>
        <v>17</v>
      </c>
      <c r="F37" s="73">
        <f t="shared" si="91"/>
        <v>1.4166666666666667</v>
      </c>
      <c r="H37" s="4">
        <f t="shared" si="92"/>
        <v>9</v>
      </c>
      <c r="I37" s="4">
        <f t="shared" si="93"/>
        <v>8</v>
      </c>
      <c r="J37" s="4">
        <f t="shared" si="94"/>
        <v>4</v>
      </c>
      <c r="K37" s="4">
        <f t="shared" si="95"/>
        <v>0</v>
      </c>
      <c r="L37" s="4">
        <f t="shared" si="96"/>
        <v>4</v>
      </c>
      <c r="M37" s="4">
        <f t="shared" si="97"/>
        <v>6</v>
      </c>
      <c r="N37" s="4">
        <f t="shared" si="98"/>
        <v>3</v>
      </c>
      <c r="O37" s="4">
        <f t="shared" si="99"/>
        <v>6</v>
      </c>
      <c r="P37" s="4">
        <f t="shared" si="100"/>
        <v>8</v>
      </c>
      <c r="Q37" s="4">
        <f>SUM(AV37:AX37)</f>
        <v>7</v>
      </c>
      <c r="R37" s="4">
        <f t="shared" si="102"/>
        <v>2</v>
      </c>
      <c r="S37" s="4">
        <f t="shared" si="103"/>
        <v>0</v>
      </c>
      <c r="T37" s="1"/>
      <c r="U37" s="1">
        <v>4</v>
      </c>
      <c r="V37" s="1">
        <v>1</v>
      </c>
      <c r="W37" s="1">
        <v>4</v>
      </c>
      <c r="X37" s="1">
        <v>4</v>
      </c>
      <c r="Y37" s="1">
        <v>2</v>
      </c>
      <c r="Z37" s="1">
        <v>2</v>
      </c>
      <c r="AA37" s="1">
        <v>1</v>
      </c>
      <c r="AB37" s="1">
        <v>1</v>
      </c>
      <c r="AC37" s="1">
        <v>2</v>
      </c>
      <c r="AD37" s="1"/>
      <c r="AE37" s="1"/>
      <c r="AF37" s="1"/>
      <c r="AG37" s="1">
        <v>1</v>
      </c>
      <c r="AH37" s="1"/>
      <c r="AI37" s="1">
        <v>3</v>
      </c>
      <c r="AJ37" s="1"/>
      <c r="AK37" s="1">
        <v>3</v>
      </c>
      <c r="AL37" s="1">
        <v>3</v>
      </c>
      <c r="AM37" s="1">
        <v>2</v>
      </c>
      <c r="AN37" s="1"/>
      <c r="AO37" s="1">
        <v>1</v>
      </c>
      <c r="AP37" s="1">
        <v>4</v>
      </c>
      <c r="AQ37" s="1">
        <v>2</v>
      </c>
      <c r="AR37" s="1"/>
      <c r="AS37" s="49">
        <v>3</v>
      </c>
      <c r="AT37" s="49">
        <v>3</v>
      </c>
      <c r="AU37" s="49">
        <v>2</v>
      </c>
      <c r="AV37" s="49">
        <v>4</v>
      </c>
      <c r="AW37" s="49">
        <v>2</v>
      </c>
      <c r="AX37" s="49">
        <v>1</v>
      </c>
      <c r="AY37" s="49">
        <v>2</v>
      </c>
      <c r="AZ37" s="49"/>
      <c r="BA37" s="49"/>
      <c r="BB37" s="49"/>
      <c r="BC37" s="49"/>
      <c r="BD37" s="49"/>
      <c r="BF37" s="91">
        <f t="shared" si="80"/>
        <v>3</v>
      </c>
      <c r="BG37" s="91" t="str">
        <f t="shared" si="81"/>
        <v>-</v>
      </c>
      <c r="BH37" s="91">
        <f t="shared" si="82"/>
        <v>0.66666666666666663</v>
      </c>
      <c r="BI37" s="91" t="str">
        <f t="shared" si="83"/>
        <v>-</v>
      </c>
      <c r="BJ37" s="91">
        <f t="shared" si="84"/>
        <v>0.66666666666666663</v>
      </c>
      <c r="BK37" s="91">
        <f t="shared" si="85"/>
        <v>0.33333333333333331</v>
      </c>
      <c r="BL37" s="91">
        <f t="shared" si="104"/>
        <v>1</v>
      </c>
      <c r="BM37" s="91" t="str">
        <f t="shared" si="86"/>
        <v>-</v>
      </c>
      <c r="BN37" s="91">
        <f t="shared" si="87"/>
        <v>0</v>
      </c>
      <c r="BO37" s="91">
        <f t="shared" si="88"/>
        <v>0</v>
      </c>
      <c r="BP37" s="91">
        <f t="shared" si="89"/>
        <v>0</v>
      </c>
      <c r="BQ37" s="91" t="str">
        <f t="shared" si="90"/>
        <v>-</v>
      </c>
    </row>
    <row r="38" spans="1:69" x14ac:dyDescent="0.25">
      <c r="A38" s="16" t="s">
        <v>119</v>
      </c>
      <c r="B38" s="16" t="s">
        <v>41</v>
      </c>
      <c r="C38" s="77">
        <f>SUM(U38          : INDEX(U38:AF38,$B$2))</f>
        <v>3</v>
      </c>
      <c r="D38" s="77">
        <f>SUM(AG38          : INDEX(AG38:AR38,$B$2))</f>
        <v>3</v>
      </c>
      <c r="E38" s="77">
        <f>SUM(AS38           : INDEX(AS38:BD38,$B$2))</f>
        <v>11</v>
      </c>
      <c r="F38" s="73">
        <f t="shared" si="91"/>
        <v>3.6666666666666665</v>
      </c>
      <c r="H38" s="4">
        <f t="shared" si="92"/>
        <v>0</v>
      </c>
      <c r="I38" s="4">
        <f t="shared" si="93"/>
        <v>3</v>
      </c>
      <c r="J38" s="4">
        <f t="shared" si="94"/>
        <v>1</v>
      </c>
      <c r="K38" s="4">
        <f>SUM(AD38:AF38)</f>
        <v>1</v>
      </c>
      <c r="L38" s="4">
        <f t="shared" si="96"/>
        <v>1</v>
      </c>
      <c r="M38" s="4">
        <f t="shared" si="97"/>
        <v>2</v>
      </c>
      <c r="N38" s="4">
        <f t="shared" si="98"/>
        <v>2</v>
      </c>
      <c r="O38" s="4">
        <f t="shared" si="99"/>
        <v>2</v>
      </c>
      <c r="P38" s="4">
        <f t="shared" si="100"/>
        <v>7</v>
      </c>
      <c r="Q38" s="4">
        <f t="shared" si="101"/>
        <v>3</v>
      </c>
      <c r="R38" s="4">
        <f t="shared" si="102"/>
        <v>1</v>
      </c>
      <c r="S38" s="4">
        <f t="shared" si="103"/>
        <v>0</v>
      </c>
      <c r="T38" s="1"/>
      <c r="U38" s="1"/>
      <c r="V38" s="1"/>
      <c r="W38" s="1"/>
      <c r="X38" s="1">
        <v>2</v>
      </c>
      <c r="Y38" s="1">
        <v>1</v>
      </c>
      <c r="Z38" s="1"/>
      <c r="AA38" s="1"/>
      <c r="AB38" s="1"/>
      <c r="AC38" s="1">
        <v>1</v>
      </c>
      <c r="AD38" s="1">
        <v>1</v>
      </c>
      <c r="AE38" s="1"/>
      <c r="AF38" s="1"/>
      <c r="AG38" s="1"/>
      <c r="AH38" s="1"/>
      <c r="AI38" s="1">
        <v>1</v>
      </c>
      <c r="AJ38" s="1"/>
      <c r="AK38" s="1">
        <v>1</v>
      </c>
      <c r="AL38" s="1">
        <v>1</v>
      </c>
      <c r="AM38" s="1"/>
      <c r="AN38" s="1"/>
      <c r="AO38" s="1">
        <v>2</v>
      </c>
      <c r="AP38" s="1">
        <v>1</v>
      </c>
      <c r="AQ38" s="1">
        <v>1</v>
      </c>
      <c r="AR38" s="1"/>
      <c r="AS38" s="49">
        <v>3</v>
      </c>
      <c r="AT38" s="49">
        <v>4</v>
      </c>
      <c r="AU38" s="49"/>
      <c r="AV38" s="49">
        <v>1</v>
      </c>
      <c r="AW38" s="49">
        <v>1</v>
      </c>
      <c r="AX38" s="49">
        <v>1</v>
      </c>
      <c r="AY38" s="49">
        <v>1</v>
      </c>
      <c r="AZ38" s="49"/>
      <c r="BA38" s="49"/>
      <c r="BB38" s="49"/>
      <c r="BC38" s="49"/>
      <c r="BD38" s="49"/>
      <c r="BF38" s="91" t="str">
        <f t="shared" si="80"/>
        <v>-</v>
      </c>
      <c r="BG38" s="91" t="str">
        <f t="shared" si="81"/>
        <v>-</v>
      </c>
      <c r="BH38" s="91">
        <f t="shared" si="82"/>
        <v>0</v>
      </c>
      <c r="BI38" s="91" t="str">
        <f t="shared" si="83"/>
        <v>-</v>
      </c>
      <c r="BJ38" s="91">
        <f t="shared" si="84"/>
        <v>1</v>
      </c>
      <c r="BK38" s="91">
        <f t="shared" si="85"/>
        <v>1</v>
      </c>
      <c r="BL38" s="91" t="str">
        <f t="shared" si="104"/>
        <v>-</v>
      </c>
      <c r="BM38" s="91" t="str">
        <f t="shared" si="86"/>
        <v>-</v>
      </c>
      <c r="BN38" s="91">
        <f t="shared" si="87"/>
        <v>0</v>
      </c>
      <c r="BO38" s="91">
        <f t="shared" si="88"/>
        <v>0</v>
      </c>
      <c r="BP38" s="91">
        <f t="shared" si="89"/>
        <v>0</v>
      </c>
      <c r="BQ38" s="91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7">
        <f>SUM(U41                : INDEX(U41:AF41,$B$2))</f>
        <v>2898</v>
      </c>
      <c r="D41" s="77">
        <f>SUM(AG41           : INDEX(AG41:AR41,$B$2))</f>
        <v>3743</v>
      </c>
      <c r="E41" s="77">
        <f>SUM(AS41            : INDEX(AS41:BD41,$B$2))</f>
        <v>4689</v>
      </c>
      <c r="F41" s="73">
        <f>IFERROR(E41/D41,"-")</f>
        <v>1.2527384450975154</v>
      </c>
      <c r="H41" s="4">
        <f>SUM(U41:W41)</f>
        <v>1057</v>
      </c>
      <c r="I41" s="4">
        <f>SUM(X41:Z41)</f>
        <v>1370</v>
      </c>
      <c r="J41" s="4">
        <f>SUM(AA41:AC41)</f>
        <v>1430</v>
      </c>
      <c r="K41" s="4">
        <f>SUM(AD41:AF41)</f>
        <v>1526</v>
      </c>
      <c r="L41" s="4">
        <f>SUM(AG41:AI41)</f>
        <v>1528</v>
      </c>
      <c r="M41" s="4">
        <f>SUM(AJ41:AL41)</f>
        <v>1682</v>
      </c>
      <c r="N41" s="4">
        <f>SUM(AM41:AO41)</f>
        <v>1649</v>
      </c>
      <c r="O41" s="4">
        <f>SUM(AP41:AR41)</f>
        <v>1837</v>
      </c>
      <c r="P41" s="4">
        <f>SUM(AS41:AU41)</f>
        <v>2053</v>
      </c>
      <c r="Q41" s="4">
        <f>SUM(AV41:AX41)</f>
        <v>2015</v>
      </c>
      <c r="R41" s="4">
        <f>SUM(AY41:BA41)</f>
        <v>621</v>
      </c>
      <c r="S41" s="4">
        <f>SUM(BB41:BD41)</f>
        <v>0</v>
      </c>
      <c r="T41" s="1"/>
      <c r="U41" s="4">
        <f>SUM(U24:U28)</f>
        <v>329</v>
      </c>
      <c r="V41" s="4">
        <f t="shared" ref="V41:BD41" si="105">SUM(V24:V28)</f>
        <v>340</v>
      </c>
      <c r="W41" s="4">
        <f t="shared" si="105"/>
        <v>388</v>
      </c>
      <c r="X41" s="4">
        <f t="shared" si="105"/>
        <v>439</v>
      </c>
      <c r="Y41" s="4">
        <f t="shared" si="105"/>
        <v>465</v>
      </c>
      <c r="Z41" s="4">
        <f t="shared" si="105"/>
        <v>466</v>
      </c>
      <c r="AA41" s="4">
        <f t="shared" si="105"/>
        <v>471</v>
      </c>
      <c r="AB41" s="4">
        <f t="shared" si="105"/>
        <v>473</v>
      </c>
      <c r="AC41" s="4">
        <f t="shared" si="105"/>
        <v>486</v>
      </c>
      <c r="AD41" s="4">
        <f t="shared" si="105"/>
        <v>507</v>
      </c>
      <c r="AE41" s="4">
        <f t="shared" si="105"/>
        <v>513</v>
      </c>
      <c r="AF41" s="4">
        <f t="shared" si="105"/>
        <v>506</v>
      </c>
      <c r="AG41" s="4">
        <f t="shared" si="105"/>
        <v>510</v>
      </c>
      <c r="AH41" s="4">
        <f t="shared" si="105"/>
        <v>495</v>
      </c>
      <c r="AI41" s="4">
        <f t="shared" si="105"/>
        <v>523</v>
      </c>
      <c r="AJ41" s="4">
        <f t="shared" si="105"/>
        <v>547</v>
      </c>
      <c r="AK41" s="4">
        <f t="shared" si="105"/>
        <v>570</v>
      </c>
      <c r="AL41" s="4">
        <f t="shared" si="105"/>
        <v>565</v>
      </c>
      <c r="AM41" s="4">
        <f t="shared" si="105"/>
        <v>533</v>
      </c>
      <c r="AN41" s="4">
        <f t="shared" si="105"/>
        <v>556</v>
      </c>
      <c r="AO41" s="4">
        <f t="shared" si="105"/>
        <v>560</v>
      </c>
      <c r="AP41" s="4">
        <f t="shared" si="105"/>
        <v>585</v>
      </c>
      <c r="AQ41" s="4">
        <f t="shared" si="105"/>
        <v>621</v>
      </c>
      <c r="AR41" s="4">
        <f t="shared" si="105"/>
        <v>631</v>
      </c>
      <c r="AS41" s="4">
        <f t="shared" si="105"/>
        <v>639</v>
      </c>
      <c r="AT41" s="4">
        <f t="shared" si="105"/>
        <v>697</v>
      </c>
      <c r="AU41" s="4">
        <f t="shared" si="105"/>
        <v>717</v>
      </c>
      <c r="AV41" s="4">
        <f t="shared" si="105"/>
        <v>677</v>
      </c>
      <c r="AW41" s="4">
        <f t="shared" si="105"/>
        <v>680</v>
      </c>
      <c r="AX41" s="4">
        <f t="shared" si="105"/>
        <v>658</v>
      </c>
      <c r="AY41" s="4">
        <f t="shared" si="105"/>
        <v>621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91">
        <f t="shared" ref="BF41:BF45" si="106">IFERROR(AS41/AG41,"-")</f>
        <v>1.2529411764705882</v>
      </c>
      <c r="BG41" s="91">
        <f t="shared" ref="BG41:BG45" si="107">IFERROR(AT41/AH41,"-")</f>
        <v>1.408080808080808</v>
      </c>
      <c r="BH41" s="91">
        <f t="shared" ref="BH41:BH45" si="108">IFERROR(AU41/AI41,"-")</f>
        <v>1.3709369024856597</v>
      </c>
      <c r="BI41" s="91">
        <f t="shared" ref="BI41:BI45" si="109">IFERROR(AV41/AJ41,"-")</f>
        <v>1.2376599634369287</v>
      </c>
      <c r="BJ41" s="91">
        <f t="shared" ref="BJ41:BJ45" si="110">IFERROR(AW41/AK41,"-")</f>
        <v>1.1929824561403508</v>
      </c>
      <c r="BK41" s="91">
        <f t="shared" ref="BK41:BK45" si="111">IFERROR(AX41/AL41,"-")</f>
        <v>1.1646017699115043</v>
      </c>
      <c r="BL41" s="91">
        <f t="shared" ref="BL41:BL45" si="112">IFERROR(AY41/AM41,"-")</f>
        <v>1.1651031894934334</v>
      </c>
      <c r="BM41" s="91">
        <f t="shared" ref="BM41:BM45" si="113">IFERROR(AZ41/AN41,"-")</f>
        <v>0</v>
      </c>
      <c r="BN41" s="91">
        <f t="shared" ref="BN41:BN45" si="114">IFERROR(BA41/AO41,"-")</f>
        <v>0</v>
      </c>
      <c r="BO41" s="91">
        <f t="shared" ref="BO41:BO45" si="115">IFERROR(BB41/AP41,"-")</f>
        <v>0</v>
      </c>
      <c r="BP41" s="91">
        <f t="shared" ref="BP41:BP45" si="116">IFERROR(BC41/AQ41,"-")</f>
        <v>0</v>
      </c>
      <c r="BQ41" s="91">
        <f t="shared" ref="BQ41:BQ45" si="117">IFERROR(BD41/AR41,"-")</f>
        <v>0</v>
      </c>
    </row>
    <row r="42" spans="1:69" x14ac:dyDescent="0.25">
      <c r="A42" s="95"/>
      <c r="B42" s="22" t="s">
        <v>81</v>
      </c>
      <c r="C42" s="79">
        <f>IFERROR(C43/SUM(C24:C28),"-")</f>
        <v>0</v>
      </c>
      <c r="D42" s="79">
        <f t="shared" ref="D42" si="118">IFERROR(D43/SUM(D24:D28),"-")</f>
        <v>1.5422138836772983</v>
      </c>
      <c r="E42" s="79">
        <f>IFERROR(E43/SUM(E24:E28),"-")</f>
        <v>1.7536231884057971</v>
      </c>
      <c r="F42" s="73">
        <f>IFERROR(E42/D42,"-")</f>
        <v>1.1370817024577735</v>
      </c>
      <c r="H42" s="79">
        <f t="shared" ref="H42:S42" si="119">IFERROR(H43/SUM(H24:H28),"-")</f>
        <v>0</v>
      </c>
      <c r="I42" s="79">
        <f t="shared" si="119"/>
        <v>0</v>
      </c>
      <c r="J42" s="79">
        <f t="shared" si="119"/>
        <v>0</v>
      </c>
      <c r="K42" s="79">
        <f t="shared" si="119"/>
        <v>0</v>
      </c>
      <c r="L42" s="79">
        <f t="shared" si="119"/>
        <v>0.51051625239005738</v>
      </c>
      <c r="M42" s="79">
        <f>IFERROR(M43/SUM(M24:M28),"-")</f>
        <v>0.73097345132743363</v>
      </c>
      <c r="N42" s="79">
        <f t="shared" si="119"/>
        <v>0.77321428571428574</v>
      </c>
      <c r="O42" s="79">
        <f t="shared" si="119"/>
        <v>0.81141045958795566</v>
      </c>
      <c r="P42" s="79">
        <f t="shared" si="119"/>
        <v>0.63319386331938632</v>
      </c>
      <c r="Q42" s="79">
        <f t="shared" si="119"/>
        <v>0.73860182370820671</v>
      </c>
      <c r="R42" s="79">
        <f t="shared" si="119"/>
        <v>0.23993558776167473</v>
      </c>
      <c r="S42" s="79" t="str">
        <f t="shared" si="119"/>
        <v>-</v>
      </c>
      <c r="T42" s="1"/>
      <c r="U42" s="79">
        <f t="shared" ref="U42:BC42" si="120">IFERROR(U43/SUM(U24:U28),"-")</f>
        <v>0</v>
      </c>
      <c r="V42" s="79">
        <f t="shared" si="120"/>
        <v>0</v>
      </c>
      <c r="W42" s="79">
        <f t="shared" si="120"/>
        <v>0</v>
      </c>
      <c r="X42" s="79">
        <f t="shared" si="120"/>
        <v>0</v>
      </c>
      <c r="Y42" s="79">
        <f t="shared" si="120"/>
        <v>0</v>
      </c>
      <c r="Z42" s="79">
        <f t="shared" si="120"/>
        <v>0</v>
      </c>
      <c r="AA42" s="79">
        <f t="shared" si="120"/>
        <v>0</v>
      </c>
      <c r="AB42" s="79">
        <f t="shared" si="120"/>
        <v>0</v>
      </c>
      <c r="AC42" s="79">
        <f t="shared" si="120"/>
        <v>0</v>
      </c>
      <c r="AD42" s="79">
        <f t="shared" si="120"/>
        <v>0</v>
      </c>
      <c r="AE42" s="79">
        <f t="shared" si="120"/>
        <v>0</v>
      </c>
      <c r="AF42" s="79">
        <f t="shared" si="120"/>
        <v>0</v>
      </c>
      <c r="AG42" s="79">
        <f t="shared" si="120"/>
        <v>0.11568627450980393</v>
      </c>
      <c r="AH42" s="79">
        <f t="shared" si="120"/>
        <v>9.8989898989898989E-2</v>
      </c>
      <c r="AI42" s="79">
        <f t="shared" si="120"/>
        <v>0.30401529636711283</v>
      </c>
      <c r="AJ42" s="79">
        <f t="shared" si="120"/>
        <v>0.23217550274223034</v>
      </c>
      <c r="AK42" s="79">
        <f t="shared" si="120"/>
        <v>0.20877192982456141</v>
      </c>
      <c r="AL42" s="79">
        <f t="shared" si="120"/>
        <v>0.29557522123893804</v>
      </c>
      <c r="AM42" s="79">
        <f t="shared" si="120"/>
        <v>0.26641651031894936</v>
      </c>
      <c r="AN42" s="79">
        <f t="shared" si="120"/>
        <v>0.25</v>
      </c>
      <c r="AO42" s="79">
        <f t="shared" si="120"/>
        <v>0.27142857142857141</v>
      </c>
      <c r="AP42" s="79">
        <f t="shared" si="120"/>
        <v>0.25299145299145298</v>
      </c>
      <c r="AQ42" s="79">
        <f t="shared" si="120"/>
        <v>0.29307568438003223</v>
      </c>
      <c r="AR42" s="79">
        <f t="shared" si="120"/>
        <v>0.28843106180665612</v>
      </c>
      <c r="AS42" s="79">
        <f t="shared" si="120"/>
        <v>0.16901408450704225</v>
      </c>
      <c r="AT42" s="79">
        <f t="shared" si="120"/>
        <v>0.24103299856527977</v>
      </c>
      <c r="AU42" s="79">
        <f t="shared" si="120"/>
        <v>0.24825662482566249</v>
      </c>
      <c r="AV42" s="79">
        <f t="shared" si="120"/>
        <v>0.22304283604135894</v>
      </c>
      <c r="AW42" s="79">
        <f t="shared" si="120"/>
        <v>0.22205882352941175</v>
      </c>
      <c r="AX42" s="79">
        <f t="shared" si="120"/>
        <v>0.2796352583586626</v>
      </c>
      <c r="AY42" s="79">
        <f t="shared" si="120"/>
        <v>0.23993558776167473</v>
      </c>
      <c r="AZ42" s="79" t="str">
        <f t="shared" si="120"/>
        <v>-</v>
      </c>
      <c r="BA42" s="79" t="str">
        <f t="shared" si="120"/>
        <v>-</v>
      </c>
      <c r="BB42" s="79" t="str">
        <f t="shared" si="120"/>
        <v>-</v>
      </c>
      <c r="BC42" s="79" t="str">
        <f t="shared" si="120"/>
        <v>-</v>
      </c>
      <c r="BD42" s="79" t="str">
        <f>IFERROR(BD43/SUM(BD24:BD28),"-")</f>
        <v>-</v>
      </c>
      <c r="BF42" s="91">
        <f t="shared" si="106"/>
        <v>1.4609692050608736</v>
      </c>
      <c r="BG42" s="91">
        <f t="shared" si="107"/>
        <v>2.4349251895880304</v>
      </c>
      <c r="BH42" s="91">
        <f t="shared" si="108"/>
        <v>0.81659254581019791</v>
      </c>
      <c r="BI42" s="91">
        <f t="shared" si="109"/>
        <v>0.96066481350097122</v>
      </c>
      <c r="BJ42" s="91">
        <f t="shared" si="110"/>
        <v>1.0636431043005437</v>
      </c>
      <c r="BK42" s="91">
        <f t="shared" si="111"/>
        <v>0.94607138306972682</v>
      </c>
      <c r="BL42" s="91">
        <f t="shared" si="112"/>
        <v>0.90060329772515935</v>
      </c>
      <c r="BM42" s="91" t="str">
        <f t="shared" si="113"/>
        <v>-</v>
      </c>
      <c r="BN42" s="91" t="str">
        <f t="shared" si="114"/>
        <v>-</v>
      </c>
      <c r="BO42" s="91" t="str">
        <f t="shared" si="115"/>
        <v>-</v>
      </c>
      <c r="BP42" s="91" t="str">
        <f t="shared" si="116"/>
        <v>-</v>
      </c>
      <c r="BQ42" s="91" t="str">
        <f t="shared" si="117"/>
        <v>-</v>
      </c>
    </row>
    <row r="43" spans="1:69" x14ac:dyDescent="0.25">
      <c r="A43" s="95" t="s">
        <v>250</v>
      </c>
      <c r="B43" s="22" t="s">
        <v>88</v>
      </c>
      <c r="C43" s="77">
        <f>SUM(U43               : INDEX(U43:AF43,$B$2))</f>
        <v>0</v>
      </c>
      <c r="D43" s="77">
        <f>SUM(AG43           : INDEX(AG43:AR43,$B$2))</f>
        <v>822</v>
      </c>
      <c r="E43" s="77">
        <f>SUM(AS43            : INDEX(AS43:BD43,$B$2))</f>
        <v>1089</v>
      </c>
      <c r="F43" s="73">
        <f>IFERROR(E43/D43,"-")</f>
        <v>1.3248175182481752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267</v>
      </c>
      <c r="M43" s="4">
        <f>SUM(AJ43:AL43)</f>
        <v>413</v>
      </c>
      <c r="N43" s="4">
        <f>SUM(AM43:AO43)</f>
        <v>433</v>
      </c>
      <c r="O43" s="4">
        <f>SUM(AP43:AR43)</f>
        <v>512</v>
      </c>
      <c r="P43" s="4">
        <f>SUM(AS43:AU43)</f>
        <v>454</v>
      </c>
      <c r="Q43" s="4">
        <f>SUM(AV43:AX43)</f>
        <v>486</v>
      </c>
      <c r="R43" s="4">
        <f>SUM(AY43:BA43)</f>
        <v>149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59</v>
      </c>
      <c r="AH43" s="4">
        <v>49</v>
      </c>
      <c r="AI43" s="4">
        <v>159</v>
      </c>
      <c r="AJ43" s="4">
        <v>127</v>
      </c>
      <c r="AK43" s="4">
        <v>119</v>
      </c>
      <c r="AL43" s="4">
        <v>167</v>
      </c>
      <c r="AM43" s="4">
        <v>142</v>
      </c>
      <c r="AN43" s="4">
        <v>139</v>
      </c>
      <c r="AO43" s="4">
        <v>152</v>
      </c>
      <c r="AP43" s="4">
        <v>148</v>
      </c>
      <c r="AQ43" s="4">
        <v>182</v>
      </c>
      <c r="AR43" s="4">
        <v>182</v>
      </c>
      <c r="AS43" s="4">
        <v>108</v>
      </c>
      <c r="AT43" s="4">
        <v>168</v>
      </c>
      <c r="AU43" s="4">
        <v>178</v>
      </c>
      <c r="AV43" s="4">
        <v>151</v>
      </c>
      <c r="AW43" s="4">
        <v>151</v>
      </c>
      <c r="AX43" s="4">
        <v>184</v>
      </c>
      <c r="AY43" s="4">
        <v>149</v>
      </c>
      <c r="AZ43" s="4"/>
      <c r="BA43" s="4"/>
      <c r="BB43" s="4"/>
      <c r="BC43" s="4"/>
      <c r="BD43" s="4"/>
      <c r="BF43" s="91">
        <f t="shared" si="106"/>
        <v>1.8305084745762712</v>
      </c>
      <c r="BG43" s="91">
        <f t="shared" si="107"/>
        <v>3.4285714285714284</v>
      </c>
      <c r="BH43" s="91">
        <f t="shared" si="108"/>
        <v>1.1194968553459119</v>
      </c>
      <c r="BI43" s="91">
        <f t="shared" si="109"/>
        <v>1.188976377952756</v>
      </c>
      <c r="BJ43" s="91">
        <f t="shared" si="110"/>
        <v>1.26890756302521</v>
      </c>
      <c r="BK43" s="91">
        <f t="shared" si="111"/>
        <v>1.1017964071856288</v>
      </c>
      <c r="BL43" s="91">
        <f t="shared" si="112"/>
        <v>1.0492957746478873</v>
      </c>
      <c r="BM43" s="91">
        <f t="shared" si="113"/>
        <v>0</v>
      </c>
      <c r="BN43" s="91">
        <f t="shared" si="114"/>
        <v>0</v>
      </c>
      <c r="BO43" s="91">
        <f t="shared" si="115"/>
        <v>0</v>
      </c>
      <c r="BP43" s="91">
        <f t="shared" si="116"/>
        <v>0</v>
      </c>
      <c r="BQ43" s="91">
        <f t="shared" si="117"/>
        <v>0</v>
      </c>
    </row>
    <row r="44" spans="1:69" x14ac:dyDescent="0.25">
      <c r="A44" s="95"/>
      <c r="B44" s="22" t="s">
        <v>82</v>
      </c>
      <c r="C44" s="71" t="str">
        <f t="shared" ref="C44:E44" si="121">IFERROR(C75/C43,"-")</f>
        <v>-</v>
      </c>
      <c r="D44" s="71">
        <f>IFERROR(D75/D43,"-")</f>
        <v>0.29927007299270075</v>
      </c>
      <c r="E44" s="71">
        <f t="shared" si="121"/>
        <v>0.310376492194674</v>
      </c>
      <c r="F44" s="73">
        <f>IFERROR(E44/D44,"-")</f>
        <v>1.0371116934309839</v>
      </c>
      <c r="H44" s="71" t="str">
        <f>IFERROR(H75/H43,"-")</f>
        <v>-</v>
      </c>
      <c r="I44" s="71" t="str">
        <f t="shared" ref="I44:S44" si="122">IFERROR(I75/I43,"-")</f>
        <v>-</v>
      </c>
      <c r="J44" s="71" t="str">
        <f t="shared" si="122"/>
        <v>-</v>
      </c>
      <c r="K44" s="71" t="str">
        <f t="shared" si="122"/>
        <v>-</v>
      </c>
      <c r="L44" s="71">
        <f>IFERROR(L75/L43,"-")</f>
        <v>1.1985018726591761</v>
      </c>
      <c r="M44" s="71">
        <f t="shared" si="122"/>
        <v>0.76271186440677963</v>
      </c>
      <c r="N44" s="71">
        <f t="shared" si="122"/>
        <v>0.76212471131639725</v>
      </c>
      <c r="O44" s="71">
        <f t="shared" si="122"/>
        <v>0.744140625</v>
      </c>
      <c r="P44" s="71">
        <f t="shared" si="122"/>
        <v>0.76211453744493396</v>
      </c>
      <c r="Q44" s="71">
        <f t="shared" si="122"/>
        <v>0.83333333333333337</v>
      </c>
      <c r="R44" s="71">
        <f t="shared" si="122"/>
        <v>2.2684563758389262</v>
      </c>
      <c r="S44" s="71" t="str">
        <f t="shared" si="122"/>
        <v>-</v>
      </c>
      <c r="T44" s="1"/>
      <c r="U44" s="71" t="str">
        <f>IFERROR(U75/U43,"-")</f>
        <v>-</v>
      </c>
      <c r="V44" s="71" t="str">
        <f t="shared" ref="V44:AX44" si="123">IFERROR(V75/V43,"-")</f>
        <v>-</v>
      </c>
      <c r="W44" s="71" t="str">
        <f t="shared" si="123"/>
        <v>-</v>
      </c>
      <c r="X44" s="71" t="str">
        <f t="shared" si="123"/>
        <v>-</v>
      </c>
      <c r="Y44" s="71" t="str">
        <f t="shared" si="123"/>
        <v>-</v>
      </c>
      <c r="Z44" s="71" t="str">
        <f t="shared" si="123"/>
        <v>-</v>
      </c>
      <c r="AA44" s="71" t="str">
        <f t="shared" si="123"/>
        <v>-</v>
      </c>
      <c r="AB44" s="71" t="str">
        <f t="shared" si="123"/>
        <v>-</v>
      </c>
      <c r="AC44" s="71" t="str">
        <f t="shared" si="123"/>
        <v>-</v>
      </c>
      <c r="AD44" s="71" t="str">
        <f t="shared" si="123"/>
        <v>-</v>
      </c>
      <c r="AE44" s="71" t="str">
        <f t="shared" si="123"/>
        <v>-</v>
      </c>
      <c r="AF44" s="71" t="str">
        <f t="shared" si="123"/>
        <v>-</v>
      </c>
      <c r="AG44" s="71">
        <f t="shared" si="123"/>
        <v>1.2033898305084745</v>
      </c>
      <c r="AH44" s="71">
        <f t="shared" si="123"/>
        <v>1.510204081632653</v>
      </c>
      <c r="AI44" s="71">
        <f t="shared" si="123"/>
        <v>2.0125786163522013</v>
      </c>
      <c r="AJ44" s="71">
        <f t="shared" si="123"/>
        <v>1.6220472440944882</v>
      </c>
      <c r="AK44" s="71">
        <f t="shared" si="123"/>
        <v>1.7899159663865547</v>
      </c>
      <c r="AL44" s="71">
        <f t="shared" si="123"/>
        <v>1.8862275449101797</v>
      </c>
      <c r="AM44" s="71">
        <f t="shared" si="123"/>
        <v>1.732394366197183</v>
      </c>
      <c r="AN44" s="71">
        <f t="shared" si="123"/>
        <v>1.7122302158273381</v>
      </c>
      <c r="AO44" s="71">
        <f t="shared" si="123"/>
        <v>2.1710526315789473</v>
      </c>
      <c r="AP44" s="71">
        <f t="shared" si="123"/>
        <v>2.060810810810811</v>
      </c>
      <c r="AQ44" s="71">
        <f t="shared" si="123"/>
        <v>2.0714285714285716</v>
      </c>
      <c r="AR44" s="71">
        <f t="shared" si="123"/>
        <v>2.0934065934065935</v>
      </c>
      <c r="AS44" s="71">
        <f t="shared" si="123"/>
        <v>1.75</v>
      </c>
      <c r="AT44" s="71">
        <f t="shared" si="123"/>
        <v>2.2559523809523809</v>
      </c>
      <c r="AU44" s="71">
        <f t="shared" si="123"/>
        <v>1.9438202247191012</v>
      </c>
      <c r="AV44" s="71">
        <f t="shared" si="123"/>
        <v>1.9139072847682119</v>
      </c>
      <c r="AW44" s="71">
        <f t="shared" si="123"/>
        <v>2.2980132450331126</v>
      </c>
      <c r="AX44" s="71">
        <f t="shared" si="123"/>
        <v>2.2010869565217392</v>
      </c>
      <c r="AY44" s="71">
        <f>IFERROR(AY75/AY43,"-")</f>
        <v>2.2684563758389262</v>
      </c>
      <c r="AZ44" s="71" t="str">
        <f t="shared" ref="AZ44:BD44" si="124">IFERROR(AZ75/AZ43,"-")</f>
        <v>-</v>
      </c>
      <c r="BA44" s="71" t="str">
        <f t="shared" si="124"/>
        <v>-</v>
      </c>
      <c r="BB44" s="71" t="str">
        <f t="shared" si="124"/>
        <v>-</v>
      </c>
      <c r="BC44" s="71" t="str">
        <f t="shared" si="124"/>
        <v>-</v>
      </c>
      <c r="BD44" s="71" t="str">
        <f t="shared" si="124"/>
        <v>-</v>
      </c>
      <c r="BF44" s="91">
        <f t="shared" si="106"/>
        <v>1.4542253521126762</v>
      </c>
      <c r="BG44" s="91">
        <f t="shared" si="107"/>
        <v>1.4938063063063063</v>
      </c>
      <c r="BH44" s="91">
        <f t="shared" si="108"/>
        <v>0.96583567415730343</v>
      </c>
      <c r="BI44" s="91">
        <f t="shared" si="109"/>
        <v>1.1799331318716646</v>
      </c>
      <c r="BJ44" s="91">
        <f t="shared" si="110"/>
        <v>1.2838665547368093</v>
      </c>
      <c r="BK44" s="91">
        <f t="shared" si="111"/>
        <v>1.1669254658385093</v>
      </c>
      <c r="BL44" s="91">
        <f t="shared" si="112"/>
        <v>1.3094341681671851</v>
      </c>
      <c r="BM44" s="91" t="str">
        <f t="shared" si="113"/>
        <v>-</v>
      </c>
      <c r="BN44" s="91" t="str">
        <f t="shared" si="114"/>
        <v>-</v>
      </c>
      <c r="BO44" s="91" t="str">
        <f t="shared" si="115"/>
        <v>-</v>
      </c>
      <c r="BP44" s="91" t="str">
        <f t="shared" si="116"/>
        <v>-</v>
      </c>
      <c r="BQ44" s="91" t="str">
        <f t="shared" si="117"/>
        <v>-</v>
      </c>
    </row>
    <row r="45" spans="1:69" x14ac:dyDescent="0.25">
      <c r="A45" s="16" t="s">
        <v>249</v>
      </c>
      <c r="B45" s="22" t="s">
        <v>80</v>
      </c>
      <c r="C45" s="77">
        <f>SUM(U45               : INDEX(U45:AF45,$B$2))</f>
        <v>280</v>
      </c>
      <c r="D45" s="77">
        <f>SUM(AG45            : INDEX(AG45:AR45,$B$2))</f>
        <v>166</v>
      </c>
      <c r="E45" s="77">
        <f>SUM(AS45            : INDEX(AS45:BD45,$B$2))</f>
        <v>206</v>
      </c>
      <c r="F45" s="73">
        <f>IFERROR(E45/D45,"-")</f>
        <v>1.2409638554216869</v>
      </c>
      <c r="H45" s="1"/>
      <c r="I45" s="1"/>
      <c r="J45" s="1"/>
      <c r="K45" s="1"/>
      <c r="L45" s="108"/>
      <c r="M45" s="108"/>
      <c r="N45" s="108"/>
      <c r="O45" s="108"/>
      <c r="P45" s="108"/>
      <c r="Q45" s="108"/>
      <c r="R45" s="11"/>
      <c r="S45" s="11"/>
      <c r="T45" s="1"/>
      <c r="U45" s="4">
        <v>49</v>
      </c>
      <c r="V45" s="4">
        <v>15</v>
      </c>
      <c r="W45" s="4">
        <v>52</v>
      </c>
      <c r="X45" s="4">
        <v>65</v>
      </c>
      <c r="Y45" s="4">
        <v>36</v>
      </c>
      <c r="Z45" s="4">
        <v>38</v>
      </c>
      <c r="AA45" s="4">
        <v>25</v>
      </c>
      <c r="AB45" s="4">
        <v>24</v>
      </c>
      <c r="AC45" s="4">
        <v>35</v>
      </c>
      <c r="AD45" s="4">
        <v>25</v>
      </c>
      <c r="AE45" s="4">
        <v>18</v>
      </c>
      <c r="AF45" s="4">
        <v>20</v>
      </c>
      <c r="AG45" s="4">
        <v>6</v>
      </c>
      <c r="AH45" s="4">
        <v>3</v>
      </c>
      <c r="AI45" s="4">
        <v>34</v>
      </c>
      <c r="AJ45" s="4">
        <v>17</v>
      </c>
      <c r="AK45" s="4">
        <v>40</v>
      </c>
      <c r="AL45" s="4">
        <v>44</v>
      </c>
      <c r="AM45" s="4">
        <v>22</v>
      </c>
      <c r="AN45" s="4">
        <v>28</v>
      </c>
      <c r="AO45" s="4">
        <v>41</v>
      </c>
      <c r="AP45" s="4">
        <v>54</v>
      </c>
      <c r="AQ45" s="4">
        <v>70</v>
      </c>
      <c r="AR45" s="4">
        <v>39</v>
      </c>
      <c r="AS45" s="4">
        <v>39</v>
      </c>
      <c r="AT45" s="4">
        <v>58</v>
      </c>
      <c r="AU45" s="4">
        <v>20</v>
      </c>
      <c r="AV45" s="4">
        <v>22</v>
      </c>
      <c r="AW45" s="4">
        <v>18</v>
      </c>
      <c r="AX45" s="4">
        <v>20</v>
      </c>
      <c r="AY45" s="4">
        <v>29</v>
      </c>
      <c r="AZ45" s="4"/>
      <c r="BA45" s="4"/>
      <c r="BB45" s="4"/>
      <c r="BC45" s="4"/>
      <c r="BD45" s="4"/>
      <c r="BF45" s="91">
        <f t="shared" si="106"/>
        <v>6.5</v>
      </c>
      <c r="BG45" s="91">
        <f t="shared" si="107"/>
        <v>19.333333333333332</v>
      </c>
      <c r="BH45" s="91">
        <f t="shared" si="108"/>
        <v>0.58823529411764708</v>
      </c>
      <c r="BI45" s="91">
        <f t="shared" si="109"/>
        <v>1.2941176470588236</v>
      </c>
      <c r="BJ45" s="91">
        <f t="shared" si="110"/>
        <v>0.45</v>
      </c>
      <c r="BK45" s="91">
        <f t="shared" si="111"/>
        <v>0.45454545454545453</v>
      </c>
      <c r="BL45" s="91">
        <f t="shared" si="112"/>
        <v>1.3181818181818181</v>
      </c>
      <c r="BM45" s="91">
        <f t="shared" si="113"/>
        <v>0</v>
      </c>
      <c r="BN45" s="91">
        <f t="shared" si="114"/>
        <v>0</v>
      </c>
      <c r="BO45" s="91">
        <f t="shared" si="115"/>
        <v>0</v>
      </c>
      <c r="BP45" s="91">
        <f t="shared" si="116"/>
        <v>0</v>
      </c>
      <c r="BQ45" s="91">
        <f t="shared" si="117"/>
        <v>0</v>
      </c>
    </row>
    <row r="46" spans="1:69" x14ac:dyDescent="0.25">
      <c r="A46" s="42" t="s">
        <v>33</v>
      </c>
      <c r="B46" s="22"/>
      <c r="C46" s="71"/>
      <c r="D46" s="71"/>
      <c r="E46" s="71"/>
      <c r="F46" s="7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7">
        <f>SUM(U49          : INDEX(U49:AF49,$B$2))</f>
        <v>22369.131500000003</v>
      </c>
      <c r="D49" s="77">
        <f>SUM(AG49          : INDEX(AG49:AR49,$B$2))</f>
        <v>19691.846499999963</v>
      </c>
      <c r="E49" s="77">
        <f>SUM(AS49           : INDEX(AS49:BD49,$B$2))</f>
        <v>63211.101000000017</v>
      </c>
      <c r="F49" s="73">
        <f>IFERROR(E49/D49,"-")</f>
        <v>3.2100139009310342</v>
      </c>
      <c r="G49" s="4"/>
      <c r="H49" s="4">
        <f t="shared" ref="H49:H56" si="125">SUM(U49:W49)</f>
        <v>5829.3760000000002</v>
      </c>
      <c r="I49" s="4">
        <f t="shared" ref="I49:I58" si="126">SUM(X49:Z49)</f>
        <v>11677.904000000002</v>
      </c>
      <c r="J49" s="4">
        <f t="shared" ref="J49:J58" si="127">SUM(AA49:AC49)</f>
        <v>12217.204</v>
      </c>
      <c r="K49" s="4">
        <f t="shared" ref="K49:K58" si="128">SUM(AD49:AF49)</f>
        <v>13650.35699999998</v>
      </c>
      <c r="L49" s="4">
        <f t="shared" ref="L49:L58" si="129">SUM(AG49:AI49)</f>
        <v>6928.2609999999604</v>
      </c>
      <c r="M49" s="4">
        <f t="shared" ref="M49:M58" si="130">SUM(AJ49:AL49)</f>
        <v>10370.738499999999</v>
      </c>
      <c r="N49" s="4">
        <f t="shared" ref="N49:N58" si="131">SUM(AM49:AO49)</f>
        <v>6973.9675000000007</v>
      </c>
      <c r="O49" s="4">
        <f t="shared" ref="O49:O58" si="132">SUM(AP49:AR49)</f>
        <v>10903.354499999999</v>
      </c>
      <c r="P49" s="4">
        <f t="shared" ref="P49:P58" si="133">SUM(AS49:AU49)</f>
        <v>19177.021000000008</v>
      </c>
      <c r="Q49" s="4">
        <f t="shared" ref="Q49:Q58" si="134">SUM(AV49:AX49)</f>
        <v>35828.57</v>
      </c>
      <c r="R49" s="4">
        <f t="shared" ref="R49:R58" si="135">SUM(AY49:BA49)</f>
        <v>8205.51</v>
      </c>
      <c r="S49" s="4">
        <f t="shared" ref="S49:S58" si="136">SUM(BB49:BD49)</f>
        <v>0</v>
      </c>
      <c r="T49" s="4"/>
      <c r="U49" s="65">
        <v>1473.904</v>
      </c>
      <c r="V49" s="65">
        <v>1078.319</v>
      </c>
      <c r="W49" s="65">
        <v>3277.1529999999998</v>
      </c>
      <c r="X49" s="65">
        <v>4798.7695000000003</v>
      </c>
      <c r="Y49" s="65">
        <v>2642.3245000000002</v>
      </c>
      <c r="Z49" s="65">
        <v>4236.8100000000004</v>
      </c>
      <c r="AA49" s="65">
        <v>4861.8514999999998</v>
      </c>
      <c r="AB49" s="65">
        <v>1896.876</v>
      </c>
      <c r="AC49" s="65">
        <v>5458.4764999999998</v>
      </c>
      <c r="AD49" s="65">
        <v>4041.5549999999898</v>
      </c>
      <c r="AE49" s="65">
        <v>3524.4515000000001</v>
      </c>
      <c r="AF49" s="65">
        <v>6084.3504999999896</v>
      </c>
      <c r="AG49" s="65">
        <v>1577.261</v>
      </c>
      <c r="AH49" s="65">
        <v>1695.9549999999699</v>
      </c>
      <c r="AI49" s="65">
        <v>3655.0449999999901</v>
      </c>
      <c r="AJ49" s="65">
        <v>5513.5510000000004</v>
      </c>
      <c r="AK49" s="65">
        <v>2476.4769999999999</v>
      </c>
      <c r="AL49" s="4">
        <v>2380.7105000000001</v>
      </c>
      <c r="AM49" s="4">
        <v>2392.8470000000002</v>
      </c>
      <c r="AN49" s="4">
        <v>2005.9945</v>
      </c>
      <c r="AO49" s="4">
        <v>2575.1260000000002</v>
      </c>
      <c r="AP49" s="4">
        <v>2638.56</v>
      </c>
      <c r="AQ49" s="4">
        <v>3233.2505000000001</v>
      </c>
      <c r="AR49" s="4">
        <v>5031.5439999999999</v>
      </c>
      <c r="AS49" s="4">
        <v>3933.4949999999999</v>
      </c>
      <c r="AT49" s="4">
        <v>7272.9260000000104</v>
      </c>
      <c r="AU49" s="4">
        <v>7970.6</v>
      </c>
      <c r="AV49" s="4">
        <v>10699.83</v>
      </c>
      <c r="AW49" s="4">
        <v>10940.55</v>
      </c>
      <c r="AX49" s="4">
        <v>14188.19</v>
      </c>
      <c r="AY49" s="4">
        <v>8205.51</v>
      </c>
      <c r="AZ49" s="4"/>
      <c r="BA49" s="4"/>
      <c r="BB49" s="4"/>
      <c r="BC49" s="4"/>
      <c r="BD49" s="4"/>
      <c r="BE49" s="4"/>
      <c r="BF49" s="91">
        <f t="shared" ref="BF49:BF56" si="137">IFERROR(AS49/AG49,"-")</f>
        <v>2.4938770438120259</v>
      </c>
      <c r="BG49" s="91">
        <f t="shared" ref="BG49:BG56" si="138">IFERROR(AT49/AH49,"-")</f>
        <v>4.2883956237047203</v>
      </c>
      <c r="BH49" s="91">
        <f t="shared" ref="BH49:BH56" si="139">IFERROR(AU49/AI49,"-")</f>
        <v>2.1807118653805966</v>
      </c>
      <c r="BI49" s="91">
        <f t="shared" ref="BI49:BI56" si="140">IFERROR(AV49/AJ49,"-")</f>
        <v>1.9406422467117832</v>
      </c>
      <c r="BJ49" s="91">
        <f t="shared" ref="BJ49:BJ56" si="141">IFERROR(AW49/AK49,"-")</f>
        <v>4.4177878494328837</v>
      </c>
      <c r="BK49" s="91">
        <f t="shared" ref="BK49:BK56" si="142">IFERROR(AX49/AL49,"-")</f>
        <v>5.9596452403599685</v>
      </c>
      <c r="BL49" s="91">
        <f t="shared" ref="BL49:BL56" si="143">IFERROR(AY49/AM49,"-")</f>
        <v>3.4291828938498781</v>
      </c>
      <c r="BM49" s="91">
        <f t="shared" ref="BM49:BM56" si="144">IFERROR(AZ49/AN49,"-")</f>
        <v>0</v>
      </c>
      <c r="BN49" s="91">
        <f t="shared" ref="BN49:BN56" si="145">IFERROR(BA49/AO49,"-")</f>
        <v>0</v>
      </c>
      <c r="BO49" s="91">
        <f t="shared" ref="BO49:BO56" si="146">IFERROR(BB49/AP49,"-")</f>
        <v>0</v>
      </c>
      <c r="BP49" s="91">
        <f t="shared" ref="BP49:BP56" si="147">IFERROR(BC49/AQ49,"-")</f>
        <v>0</v>
      </c>
      <c r="BQ49" s="91">
        <f t="shared" ref="BQ49:BQ56" si="148">IFERROR(BD49/AR49,"-")</f>
        <v>0</v>
      </c>
    </row>
    <row r="50" spans="1:70" x14ac:dyDescent="0.25">
      <c r="A50" s="16" t="s">
        <v>187</v>
      </c>
      <c r="B50" s="16" t="s">
        <v>44</v>
      </c>
      <c r="C50" s="77">
        <f>SUM(U50         : INDEX(U50:AF50,$B$2))</f>
        <v>10652.9655</v>
      </c>
      <c r="D50" s="77">
        <f>SUM(AG50           : INDEX(AG50:AR50,$B$2))</f>
        <v>14142.133</v>
      </c>
      <c r="E50" s="77">
        <f>SUM(AS50           : INDEX(AS50:BD50,$B$2))</f>
        <v>23343.434999999998</v>
      </c>
      <c r="F50" s="73">
        <f t="shared" ref="F50:F57" si="149">IFERROR(E50/D50,"-")</f>
        <v>1.6506304247032606</v>
      </c>
      <c r="G50" s="4"/>
      <c r="H50" s="4">
        <f t="shared" si="125"/>
        <v>2658.1215000000002</v>
      </c>
      <c r="I50" s="4">
        <f t="shared" si="126"/>
        <v>6069.76</v>
      </c>
      <c r="J50" s="4">
        <f t="shared" si="127"/>
        <v>5408.058</v>
      </c>
      <c r="K50" s="4">
        <f t="shared" si="128"/>
        <v>10276.152</v>
      </c>
      <c r="L50" s="4">
        <f t="shared" si="129"/>
        <v>5485.1880000000001</v>
      </c>
      <c r="M50" s="4">
        <f t="shared" si="130"/>
        <v>6836.1589999999997</v>
      </c>
      <c r="N50" s="4">
        <f t="shared" si="131"/>
        <v>8254.1719999999987</v>
      </c>
      <c r="O50" s="4">
        <f t="shared" si="132"/>
        <v>11000.92550000001</v>
      </c>
      <c r="P50" s="4">
        <f t="shared" si="133"/>
        <v>7727.5049999999992</v>
      </c>
      <c r="Q50" s="4">
        <f t="shared" si="134"/>
        <v>12219.49</v>
      </c>
      <c r="R50" s="4">
        <f t="shared" si="135"/>
        <v>3396.44</v>
      </c>
      <c r="S50" s="4">
        <f t="shared" si="136"/>
        <v>0</v>
      </c>
      <c r="T50" s="4"/>
      <c r="U50" s="65">
        <v>771.61900000000003</v>
      </c>
      <c r="V50" s="65">
        <v>387.50799999999998</v>
      </c>
      <c r="W50" s="65">
        <v>1498.9945</v>
      </c>
      <c r="X50" s="65">
        <v>2432.7359999999999</v>
      </c>
      <c r="Y50" s="65">
        <v>1470.8130000000001</v>
      </c>
      <c r="Z50" s="65">
        <v>2166.2109999999998</v>
      </c>
      <c r="AA50" s="65">
        <v>1925.0840000000001</v>
      </c>
      <c r="AB50" s="65">
        <v>1391.4680000000001</v>
      </c>
      <c r="AC50" s="65">
        <v>2091.5059999999999</v>
      </c>
      <c r="AD50" s="65">
        <v>1552.673</v>
      </c>
      <c r="AE50" s="65">
        <v>2970.7020000000002</v>
      </c>
      <c r="AF50" s="65">
        <v>5752.777</v>
      </c>
      <c r="AG50" s="65">
        <v>311.50099999999998</v>
      </c>
      <c r="AH50" s="65">
        <v>496.25200000000001</v>
      </c>
      <c r="AI50" s="65">
        <v>4677.4350000000004</v>
      </c>
      <c r="AJ50" s="65">
        <v>2248.5709999999999</v>
      </c>
      <c r="AK50" s="65">
        <v>1671.1790000000001</v>
      </c>
      <c r="AL50" s="4">
        <v>2916.4090000000001</v>
      </c>
      <c r="AM50" s="4">
        <v>1820.7860000000001</v>
      </c>
      <c r="AN50" s="4">
        <v>2307.6289999999999</v>
      </c>
      <c r="AO50" s="4">
        <v>4125.7569999999996</v>
      </c>
      <c r="AP50" s="4">
        <v>1977.643</v>
      </c>
      <c r="AQ50" s="4">
        <v>3613.904</v>
      </c>
      <c r="AR50" s="4">
        <v>5409.3785000000098</v>
      </c>
      <c r="AS50" s="4">
        <v>1264.491</v>
      </c>
      <c r="AT50" s="4">
        <v>2129.3139999999999</v>
      </c>
      <c r="AU50" s="4">
        <v>4333.7</v>
      </c>
      <c r="AV50" s="4">
        <v>3917.58</v>
      </c>
      <c r="AW50" s="4">
        <v>3298.59</v>
      </c>
      <c r="AX50" s="4">
        <v>5003.32</v>
      </c>
      <c r="AY50" s="4">
        <v>3396.44</v>
      </c>
      <c r="AZ50" s="4"/>
      <c r="BA50" s="4"/>
      <c r="BB50" s="4"/>
      <c r="BC50" s="4"/>
      <c r="BD50" s="4"/>
      <c r="BE50" s="4"/>
      <c r="BF50" s="91">
        <f t="shared" si="137"/>
        <v>4.0593481240830691</v>
      </c>
      <c r="BG50" s="91">
        <f t="shared" si="138"/>
        <v>4.2907917751464977</v>
      </c>
      <c r="BH50" s="91">
        <f t="shared" si="139"/>
        <v>0.926512073390651</v>
      </c>
      <c r="BI50" s="91">
        <f t="shared" si="140"/>
        <v>1.7422531910266565</v>
      </c>
      <c r="BJ50" s="91">
        <f t="shared" si="141"/>
        <v>1.9738101065176141</v>
      </c>
      <c r="BK50" s="91">
        <f t="shared" si="142"/>
        <v>1.7155755588465127</v>
      </c>
      <c r="BL50" s="91">
        <f t="shared" si="143"/>
        <v>1.865370230219257</v>
      </c>
      <c r="BM50" s="91">
        <f t="shared" si="144"/>
        <v>0</v>
      </c>
      <c r="BN50" s="91">
        <f t="shared" si="145"/>
        <v>0</v>
      </c>
      <c r="BO50" s="91">
        <f t="shared" si="146"/>
        <v>0</v>
      </c>
      <c r="BP50" s="91">
        <f t="shared" si="147"/>
        <v>0</v>
      </c>
      <c r="BQ50" s="91">
        <f t="shared" si="148"/>
        <v>0</v>
      </c>
    </row>
    <row r="51" spans="1:70" x14ac:dyDescent="0.25">
      <c r="A51" s="16" t="s">
        <v>188</v>
      </c>
      <c r="B51" s="16" t="s">
        <v>45</v>
      </c>
      <c r="C51" s="77">
        <f>SUM(U51         : INDEX(U51:AF51,$B$2))</f>
        <v>10535.084999999999</v>
      </c>
      <c r="D51" s="77">
        <f>SUM(AG51           : INDEX(AG51:AR51,$B$2))</f>
        <v>10865.058999999997</v>
      </c>
      <c r="E51" s="77">
        <f>SUM(AS51           : INDEX(AS51:BD51,$B$2))</f>
        <v>14798.122999999998</v>
      </c>
      <c r="F51" s="73">
        <f t="shared" si="149"/>
        <v>1.3619919597307295</v>
      </c>
      <c r="G51" s="4"/>
      <c r="H51" s="4">
        <f t="shared" si="125"/>
        <v>2817.4299999999989</v>
      </c>
      <c r="I51" s="4">
        <f t="shared" si="126"/>
        <v>6032.6</v>
      </c>
      <c r="J51" s="4">
        <f t="shared" si="127"/>
        <v>4988.598</v>
      </c>
      <c r="K51" s="4">
        <f t="shared" si="128"/>
        <v>6994.0189999999902</v>
      </c>
      <c r="L51" s="4">
        <f t="shared" si="129"/>
        <v>2353.6879999999992</v>
      </c>
      <c r="M51" s="4">
        <f t="shared" si="130"/>
        <v>6602.402</v>
      </c>
      <c r="N51" s="4">
        <f t="shared" si="131"/>
        <v>5507.8630000000003</v>
      </c>
      <c r="O51" s="4">
        <f t="shared" si="132"/>
        <v>11814.738000000001</v>
      </c>
      <c r="P51" s="4">
        <f t="shared" si="133"/>
        <v>5629.8029999999999</v>
      </c>
      <c r="Q51" s="4">
        <f t="shared" si="134"/>
        <v>6991.35</v>
      </c>
      <c r="R51" s="4">
        <f t="shared" si="135"/>
        <v>2176.9699999999998</v>
      </c>
      <c r="S51" s="4">
        <f t="shared" si="136"/>
        <v>0</v>
      </c>
      <c r="T51" s="4"/>
      <c r="U51" s="65">
        <v>932.72199999999998</v>
      </c>
      <c r="V51" s="65">
        <v>859.54399999999896</v>
      </c>
      <c r="W51" s="65">
        <v>1025.164</v>
      </c>
      <c r="X51" s="65">
        <v>2136.0569999999998</v>
      </c>
      <c r="Y51" s="65">
        <v>1875.0250000000001</v>
      </c>
      <c r="Z51" s="65">
        <v>2021.518</v>
      </c>
      <c r="AA51" s="65">
        <v>1685.0550000000001</v>
      </c>
      <c r="AB51" s="65">
        <v>1191.124</v>
      </c>
      <c r="AC51" s="65">
        <v>2112.4189999999999</v>
      </c>
      <c r="AD51" s="65">
        <v>1874.9639999999999</v>
      </c>
      <c r="AE51" s="65">
        <v>1439.818</v>
      </c>
      <c r="AF51" s="65">
        <v>3679.2369999999901</v>
      </c>
      <c r="AG51" s="65">
        <v>966.26899999999898</v>
      </c>
      <c r="AH51" s="65">
        <v>305.28300000000002</v>
      </c>
      <c r="AI51" s="65">
        <v>1082.136</v>
      </c>
      <c r="AJ51" s="65">
        <v>2454.2429999999999</v>
      </c>
      <c r="AK51" s="65">
        <v>1950.7380000000001</v>
      </c>
      <c r="AL51" s="4">
        <v>2197.4209999999998</v>
      </c>
      <c r="AM51" s="4">
        <v>1908.9690000000001</v>
      </c>
      <c r="AN51" s="4">
        <v>1201.21</v>
      </c>
      <c r="AO51" s="4">
        <v>2397.6840000000002</v>
      </c>
      <c r="AP51" s="4">
        <v>4009.319</v>
      </c>
      <c r="AQ51" s="4">
        <v>4548.3230000000103</v>
      </c>
      <c r="AR51" s="4">
        <v>3257.09599999999</v>
      </c>
      <c r="AS51" s="4">
        <v>1266.1579999999999</v>
      </c>
      <c r="AT51" s="4">
        <v>1064.2650000000001</v>
      </c>
      <c r="AU51" s="4">
        <v>3299.38</v>
      </c>
      <c r="AV51" s="4">
        <v>1586.81</v>
      </c>
      <c r="AW51" s="4">
        <v>3248.4</v>
      </c>
      <c r="AX51" s="4">
        <v>2156.14</v>
      </c>
      <c r="AY51" s="4">
        <v>2176.9699999999998</v>
      </c>
      <c r="AZ51" s="4"/>
      <c r="BA51" s="4"/>
      <c r="BB51" s="4"/>
      <c r="BC51" s="4"/>
      <c r="BD51" s="4"/>
      <c r="BE51" s="4"/>
      <c r="BF51" s="91">
        <f t="shared" si="137"/>
        <v>1.3103576747261905</v>
      </c>
      <c r="BG51" s="91">
        <f t="shared" si="138"/>
        <v>3.4861587445091931</v>
      </c>
      <c r="BH51" s="91">
        <f t="shared" si="139"/>
        <v>3.0489513332889766</v>
      </c>
      <c r="BI51" s="91">
        <f t="shared" si="140"/>
        <v>0.64655781843933136</v>
      </c>
      <c r="BJ51" s="91">
        <f t="shared" si="141"/>
        <v>1.6652159336620294</v>
      </c>
      <c r="BK51" s="91">
        <f t="shared" si="142"/>
        <v>0.9812138866425687</v>
      </c>
      <c r="BL51" s="91">
        <f t="shared" si="143"/>
        <v>1.1403904411229306</v>
      </c>
      <c r="BM51" s="91">
        <f t="shared" si="144"/>
        <v>0</v>
      </c>
      <c r="BN51" s="91">
        <f t="shared" si="145"/>
        <v>0</v>
      </c>
      <c r="BO51" s="91">
        <f t="shared" si="146"/>
        <v>0</v>
      </c>
      <c r="BP51" s="91">
        <f t="shared" si="147"/>
        <v>0</v>
      </c>
      <c r="BQ51" s="91">
        <f t="shared" si="148"/>
        <v>0</v>
      </c>
    </row>
    <row r="52" spans="1:70" x14ac:dyDescent="0.25">
      <c r="A52" s="16" t="s">
        <v>189</v>
      </c>
      <c r="B52" s="16" t="s">
        <v>46</v>
      </c>
      <c r="C52" s="77">
        <f>SUM(U52         : INDEX(U52:AF52,$B$2))</f>
        <v>13353.97799999999</v>
      </c>
      <c r="D52" s="77">
        <f>SUM(AG52         : INDEX(AG52:AR52,$B$2))</f>
        <v>14802.901000000002</v>
      </c>
      <c r="E52" s="77">
        <f>SUM(AS52           : INDEX(AS52:BD52,$B$2))</f>
        <v>19625.214500000002</v>
      </c>
      <c r="F52" s="73">
        <f t="shared" si="149"/>
        <v>1.325768138285867</v>
      </c>
      <c r="G52" s="4"/>
      <c r="H52" s="4">
        <f t="shared" si="125"/>
        <v>4523.68</v>
      </c>
      <c r="I52" s="4">
        <f t="shared" si="126"/>
        <v>6323.9429999999902</v>
      </c>
      <c r="J52" s="4">
        <f t="shared" si="127"/>
        <v>6127.51</v>
      </c>
      <c r="K52" s="4">
        <f t="shared" si="128"/>
        <v>8846.6064999999999</v>
      </c>
      <c r="L52" s="4">
        <f t="shared" si="129"/>
        <v>4947.7710000000006</v>
      </c>
      <c r="M52" s="4">
        <f t="shared" si="130"/>
        <v>7079.4679999999989</v>
      </c>
      <c r="N52" s="4">
        <f t="shared" si="131"/>
        <v>7069.9130000000005</v>
      </c>
      <c r="O52" s="4">
        <f t="shared" si="132"/>
        <v>23663.90150000012</v>
      </c>
      <c r="P52" s="4">
        <f t="shared" si="133"/>
        <v>9879.9444999999996</v>
      </c>
      <c r="Q52" s="4">
        <f t="shared" si="134"/>
        <v>6794.35</v>
      </c>
      <c r="R52" s="4">
        <f t="shared" si="135"/>
        <v>2950.92</v>
      </c>
      <c r="S52" s="4">
        <f t="shared" si="136"/>
        <v>0</v>
      </c>
      <c r="T52" s="4"/>
      <c r="U52" s="65">
        <v>1015.534</v>
      </c>
      <c r="V52" s="65">
        <v>1120.604</v>
      </c>
      <c r="W52" s="65">
        <v>2387.5419999999999</v>
      </c>
      <c r="X52" s="65">
        <v>1265.3800000000001</v>
      </c>
      <c r="Y52" s="65">
        <v>1534.2449999999999</v>
      </c>
      <c r="Z52" s="65">
        <v>3524.3179999999902</v>
      </c>
      <c r="AA52" s="65">
        <v>2506.355</v>
      </c>
      <c r="AB52" s="65">
        <v>1379.2929999999999</v>
      </c>
      <c r="AC52" s="65">
        <v>2241.8620000000001</v>
      </c>
      <c r="AD52" s="65">
        <v>2139.364</v>
      </c>
      <c r="AE52" s="65">
        <v>3167.6849999999999</v>
      </c>
      <c r="AF52" s="65">
        <v>3539.5574999999999</v>
      </c>
      <c r="AG52" s="65">
        <v>1059.297</v>
      </c>
      <c r="AH52" s="65">
        <v>1546.6210000000001</v>
      </c>
      <c r="AI52" s="65">
        <v>2341.8530000000001</v>
      </c>
      <c r="AJ52" s="65">
        <v>868.44099999999901</v>
      </c>
      <c r="AK52" s="65">
        <v>2736.2179999999998</v>
      </c>
      <c r="AL52" s="4">
        <v>3474.8090000000002</v>
      </c>
      <c r="AM52" s="4">
        <v>2775.6619999999998</v>
      </c>
      <c r="AN52" s="4">
        <v>2269.0259999999998</v>
      </c>
      <c r="AO52" s="4">
        <v>2025.2249999999999</v>
      </c>
      <c r="AP52" s="4">
        <v>1506.9870000000001</v>
      </c>
      <c r="AQ52" s="4">
        <v>7030.70550000002</v>
      </c>
      <c r="AR52" s="4">
        <v>15126.209000000101</v>
      </c>
      <c r="AS52" s="4">
        <v>3012.2404999999999</v>
      </c>
      <c r="AT52" s="4">
        <v>4534.0839999999998</v>
      </c>
      <c r="AU52" s="4">
        <v>2333.62</v>
      </c>
      <c r="AV52" s="4">
        <v>1563.44</v>
      </c>
      <c r="AW52" s="4">
        <v>1865.16</v>
      </c>
      <c r="AX52" s="4">
        <v>3365.75</v>
      </c>
      <c r="AY52" s="4">
        <v>2950.92</v>
      </c>
      <c r="AZ52" s="4"/>
      <c r="BA52" s="4"/>
      <c r="BB52" s="4"/>
      <c r="BC52" s="4"/>
      <c r="BD52" s="4"/>
      <c r="BE52" s="4"/>
      <c r="BF52" s="91">
        <f t="shared" si="137"/>
        <v>2.8436222324805978</v>
      </c>
      <c r="BG52" s="91">
        <f t="shared" si="138"/>
        <v>2.9316063857919938</v>
      </c>
      <c r="BH52" s="91">
        <f t="shared" si="139"/>
        <v>0.99648440785992964</v>
      </c>
      <c r="BI52" s="91">
        <f t="shared" si="140"/>
        <v>1.800283496518476</v>
      </c>
      <c r="BJ52" s="91">
        <f t="shared" si="141"/>
        <v>0.68165621306489477</v>
      </c>
      <c r="BK52" s="91">
        <f t="shared" si="142"/>
        <v>0.96861439002834393</v>
      </c>
      <c r="BL52" s="91">
        <f t="shared" si="143"/>
        <v>1.0631409732164796</v>
      </c>
      <c r="BM52" s="91">
        <f t="shared" si="144"/>
        <v>0</v>
      </c>
      <c r="BN52" s="91">
        <f t="shared" si="145"/>
        <v>0</v>
      </c>
      <c r="BO52" s="91">
        <f t="shared" si="146"/>
        <v>0</v>
      </c>
      <c r="BP52" s="91">
        <f t="shared" si="147"/>
        <v>0</v>
      </c>
      <c r="BQ52" s="91">
        <f t="shared" si="148"/>
        <v>0</v>
      </c>
    </row>
    <row r="53" spans="1:70" x14ac:dyDescent="0.25">
      <c r="A53" s="16" t="s">
        <v>190</v>
      </c>
      <c r="B53" s="16" t="s">
        <v>47</v>
      </c>
      <c r="C53" s="77">
        <f>SUM(U53         : INDEX(U53:AF53,$B$2))</f>
        <v>9953.9279999999999</v>
      </c>
      <c r="D53" s="77">
        <f>SUM(AG53         : INDEX(AG53:AR53,$B$2))</f>
        <v>12530.273999999999</v>
      </c>
      <c r="E53" s="77">
        <f>SUM(AS53           : INDEX(AS53:BD53,$B$2))</f>
        <v>14759.858999999999</v>
      </c>
      <c r="F53" s="73">
        <f t="shared" si="149"/>
        <v>1.1779358535974551</v>
      </c>
      <c r="G53" s="4"/>
      <c r="H53" s="4">
        <f t="shared" si="125"/>
        <v>2732.3040000000001</v>
      </c>
      <c r="I53" s="4">
        <f t="shared" si="126"/>
        <v>5038.9045000000006</v>
      </c>
      <c r="J53" s="4">
        <f t="shared" si="127"/>
        <v>6909.3899999999903</v>
      </c>
      <c r="K53" s="4">
        <f t="shared" si="128"/>
        <v>10250.844000000001</v>
      </c>
      <c r="L53" s="4">
        <f t="shared" si="129"/>
        <v>3570.9929999999999</v>
      </c>
      <c r="M53" s="4">
        <f t="shared" si="130"/>
        <v>7423.9699999999993</v>
      </c>
      <c r="N53" s="4">
        <f t="shared" si="131"/>
        <v>7931.5499999999993</v>
      </c>
      <c r="O53" s="4">
        <f t="shared" si="132"/>
        <v>8536.6314999999995</v>
      </c>
      <c r="P53" s="4">
        <f t="shared" si="133"/>
        <v>10510.999</v>
      </c>
      <c r="Q53" s="4">
        <f t="shared" si="134"/>
        <v>3225.45</v>
      </c>
      <c r="R53" s="4">
        <f t="shared" si="135"/>
        <v>1023.41</v>
      </c>
      <c r="S53" s="4">
        <f t="shared" si="136"/>
        <v>0</v>
      </c>
      <c r="T53" s="4"/>
      <c r="U53" s="65">
        <v>362.76100000000002</v>
      </c>
      <c r="V53" s="65">
        <v>689.78899999999999</v>
      </c>
      <c r="W53" s="65">
        <v>1679.7539999999999</v>
      </c>
      <c r="X53" s="65">
        <v>1586.1565000000001</v>
      </c>
      <c r="Y53" s="65">
        <v>1734.4480000000001</v>
      </c>
      <c r="Z53" s="65">
        <v>1718.3</v>
      </c>
      <c r="AA53" s="65">
        <v>2182.7195000000002</v>
      </c>
      <c r="AB53" s="65">
        <v>2068.2530000000002</v>
      </c>
      <c r="AC53" s="65">
        <v>2658.41749999999</v>
      </c>
      <c r="AD53" s="65">
        <v>2392.34</v>
      </c>
      <c r="AE53" s="65">
        <v>2845.4960000000001</v>
      </c>
      <c r="AF53" s="65">
        <v>5013.0079999999998</v>
      </c>
      <c r="AG53" s="65">
        <v>654.11800000000005</v>
      </c>
      <c r="AH53" s="65">
        <v>547.61599999999999</v>
      </c>
      <c r="AI53" s="65">
        <v>2369.259</v>
      </c>
      <c r="AJ53" s="65">
        <v>4357.9949999999999</v>
      </c>
      <c r="AK53" s="65">
        <v>1572.2270000000001</v>
      </c>
      <c r="AL53" s="4">
        <v>1493.748</v>
      </c>
      <c r="AM53" s="4">
        <v>1535.3109999999999</v>
      </c>
      <c r="AN53" s="4">
        <v>2539.491</v>
      </c>
      <c r="AO53" s="4">
        <v>3856.748</v>
      </c>
      <c r="AP53" s="4">
        <v>3897.5075000000002</v>
      </c>
      <c r="AQ53" s="4">
        <v>1992.4794999999999</v>
      </c>
      <c r="AR53" s="4">
        <v>2646.6444999999999</v>
      </c>
      <c r="AS53" s="4">
        <v>1240.9359999999999</v>
      </c>
      <c r="AT53" s="4">
        <v>3796.6129999999998</v>
      </c>
      <c r="AU53" s="4">
        <v>5473.45</v>
      </c>
      <c r="AV53" s="4">
        <v>1200.6199999999999</v>
      </c>
      <c r="AW53" s="4">
        <v>1020.13</v>
      </c>
      <c r="AX53" s="4">
        <v>1004.7</v>
      </c>
      <c r="AY53" s="4">
        <v>1023.41</v>
      </c>
      <c r="AZ53" s="4"/>
      <c r="BA53" s="4"/>
      <c r="BB53" s="4"/>
      <c r="BC53" s="4"/>
      <c r="BD53" s="4"/>
      <c r="BE53" s="4"/>
      <c r="BF53" s="91">
        <f t="shared" si="137"/>
        <v>1.8971133648668892</v>
      </c>
      <c r="BG53" s="91">
        <f t="shared" si="138"/>
        <v>6.9329840618243441</v>
      </c>
      <c r="BH53" s="91">
        <f t="shared" si="139"/>
        <v>2.3101948752753496</v>
      </c>
      <c r="BI53" s="91">
        <f t="shared" si="140"/>
        <v>0.27549825091584546</v>
      </c>
      <c r="BJ53" s="91">
        <f t="shared" si="141"/>
        <v>0.64884396464378236</v>
      </c>
      <c r="BK53" s="91">
        <f t="shared" si="142"/>
        <v>0.6726034110171194</v>
      </c>
      <c r="BL53" s="91">
        <f t="shared" si="143"/>
        <v>0.66658155904569172</v>
      </c>
      <c r="BM53" s="91">
        <f t="shared" si="144"/>
        <v>0</v>
      </c>
      <c r="BN53" s="91">
        <f t="shared" si="145"/>
        <v>0</v>
      </c>
      <c r="BO53" s="91">
        <f t="shared" si="146"/>
        <v>0</v>
      </c>
      <c r="BP53" s="91">
        <f t="shared" si="147"/>
        <v>0</v>
      </c>
      <c r="BQ53" s="91">
        <f t="shared" si="148"/>
        <v>0</v>
      </c>
    </row>
    <row r="54" spans="1:70" x14ac:dyDescent="0.25">
      <c r="A54" s="16" t="s">
        <v>191</v>
      </c>
      <c r="B54" s="16" t="s">
        <v>48</v>
      </c>
      <c r="C54" s="77">
        <f>SUM(U54         : INDEX(U54:AF54,$B$2))</f>
        <v>11518.620999999999</v>
      </c>
      <c r="D54" s="77">
        <f>SUM(AG54         : INDEX(AG54:AR54,$B$2))</f>
        <v>12067.452000000001</v>
      </c>
      <c r="E54" s="77">
        <f>SUM(AS54           : INDEX(AS54:BD54,$B$2))</f>
        <v>17622.035</v>
      </c>
      <c r="F54" s="73">
        <f t="shared" si="149"/>
        <v>1.4602946007160416</v>
      </c>
      <c r="G54" s="4"/>
      <c r="H54" s="4">
        <f t="shared" si="125"/>
        <v>1332.6524999999999</v>
      </c>
      <c r="I54" s="4">
        <f t="shared" si="126"/>
        <v>7397.5754999999999</v>
      </c>
      <c r="J54" s="4">
        <f t="shared" si="127"/>
        <v>7954.7200000000012</v>
      </c>
      <c r="K54" s="4">
        <f t="shared" si="128"/>
        <v>14090.301000000021</v>
      </c>
      <c r="L54" s="4">
        <f t="shared" si="129"/>
        <v>3883.7890000000002</v>
      </c>
      <c r="M54" s="4">
        <f t="shared" si="130"/>
        <v>6032.5419999999995</v>
      </c>
      <c r="N54" s="4">
        <f t="shared" si="131"/>
        <v>7434.0135000000009</v>
      </c>
      <c r="O54" s="4">
        <f t="shared" si="132"/>
        <v>14414.502000000011</v>
      </c>
      <c r="P54" s="4">
        <f t="shared" si="133"/>
        <v>2332.585</v>
      </c>
      <c r="Q54" s="4">
        <f t="shared" si="134"/>
        <v>12926.61</v>
      </c>
      <c r="R54" s="4">
        <f t="shared" si="135"/>
        <v>2362.84</v>
      </c>
      <c r="S54" s="4">
        <f t="shared" si="136"/>
        <v>0</v>
      </c>
      <c r="T54" s="4"/>
      <c r="U54" s="65">
        <v>338.62200000000001</v>
      </c>
      <c r="V54" s="65">
        <v>546.81200000000001</v>
      </c>
      <c r="W54" s="65">
        <v>447.21850000000001</v>
      </c>
      <c r="X54" s="65">
        <v>1410.0329999999999</v>
      </c>
      <c r="Y54" s="65">
        <v>1576.9490000000001</v>
      </c>
      <c r="Z54" s="65">
        <v>4410.5934999999999</v>
      </c>
      <c r="AA54" s="65">
        <v>2788.393</v>
      </c>
      <c r="AB54" s="65">
        <v>1424.797</v>
      </c>
      <c r="AC54" s="65">
        <v>3741.53</v>
      </c>
      <c r="AD54" s="65">
        <v>3015.6439999999998</v>
      </c>
      <c r="AE54" s="65">
        <v>5298.1670000000104</v>
      </c>
      <c r="AF54" s="65">
        <v>5776.4900000000098</v>
      </c>
      <c r="AG54" s="65">
        <v>897.09</v>
      </c>
      <c r="AH54" s="65">
        <v>819.21799999999996</v>
      </c>
      <c r="AI54" s="65">
        <v>2167.4810000000002</v>
      </c>
      <c r="AJ54" s="65">
        <v>1641.7139999999999</v>
      </c>
      <c r="AK54" s="65">
        <v>1809.37</v>
      </c>
      <c r="AL54" s="4">
        <v>2581.4580000000001</v>
      </c>
      <c r="AM54" s="4">
        <v>2151.1210000000001</v>
      </c>
      <c r="AN54" s="4">
        <v>2418.8905</v>
      </c>
      <c r="AO54" s="4">
        <v>2864.002</v>
      </c>
      <c r="AP54" s="4">
        <v>2571.761</v>
      </c>
      <c r="AQ54" s="4">
        <v>4710.0249999999996</v>
      </c>
      <c r="AR54" s="4">
        <v>7132.7160000000104</v>
      </c>
      <c r="AS54" s="4">
        <v>485.90499999999997</v>
      </c>
      <c r="AT54" s="4">
        <v>536.13</v>
      </c>
      <c r="AU54" s="4">
        <v>1310.55</v>
      </c>
      <c r="AV54" s="4">
        <v>2466.52</v>
      </c>
      <c r="AW54" s="4">
        <v>7865.96</v>
      </c>
      <c r="AX54" s="4">
        <v>2594.13</v>
      </c>
      <c r="AY54" s="4">
        <v>2362.84</v>
      </c>
      <c r="AZ54" s="4"/>
      <c r="BA54" s="4"/>
      <c r="BB54" s="4"/>
      <c r="BC54" s="4"/>
      <c r="BD54" s="4"/>
      <c r="BE54" s="4"/>
      <c r="BF54" s="91">
        <f t="shared" si="137"/>
        <v>0.5416457657537147</v>
      </c>
      <c r="BG54" s="91">
        <f t="shared" si="138"/>
        <v>0.65444118659502115</v>
      </c>
      <c r="BH54" s="91">
        <f t="shared" si="139"/>
        <v>0.60464197840719236</v>
      </c>
      <c r="BI54" s="91">
        <f t="shared" si="140"/>
        <v>1.5024054128794662</v>
      </c>
      <c r="BJ54" s="91">
        <f t="shared" si="141"/>
        <v>4.3473474192674804</v>
      </c>
      <c r="BK54" s="91">
        <f t="shared" si="142"/>
        <v>1.0049088538337638</v>
      </c>
      <c r="BL54" s="91">
        <f t="shared" si="143"/>
        <v>1.0984226363835414</v>
      </c>
      <c r="BM54" s="91">
        <f t="shared" si="144"/>
        <v>0</v>
      </c>
      <c r="BN54" s="91">
        <f t="shared" si="145"/>
        <v>0</v>
      </c>
      <c r="BO54" s="91">
        <f t="shared" si="146"/>
        <v>0</v>
      </c>
      <c r="BP54" s="91">
        <f t="shared" si="147"/>
        <v>0</v>
      </c>
      <c r="BQ54" s="91">
        <f t="shared" si="148"/>
        <v>0</v>
      </c>
    </row>
    <row r="55" spans="1:70" x14ac:dyDescent="0.25">
      <c r="A55" s="16" t="s">
        <v>192</v>
      </c>
      <c r="B55" s="16" t="s">
        <v>49</v>
      </c>
      <c r="C55" s="77">
        <f>SUM(U55        : INDEX(U55:AF55,$B$2))</f>
        <v>3476.2909999999997</v>
      </c>
      <c r="D55" s="77">
        <f>SUM(AG55         : INDEX(AG55:AR55,$B$2))</f>
        <v>10199.488499999999</v>
      </c>
      <c r="E55" s="77">
        <f>SUM(AS55             : INDEX(AS55:BD55,$B$2))</f>
        <v>14471.8055</v>
      </c>
      <c r="F55" s="73">
        <f t="shared" si="149"/>
        <v>1.4188756132231535</v>
      </c>
      <c r="G55" s="4"/>
      <c r="H55" s="4">
        <f t="shared" si="125"/>
        <v>1157.1990000000001</v>
      </c>
      <c r="I55" s="4">
        <f t="shared" si="126"/>
        <v>1686.527</v>
      </c>
      <c r="J55" s="4">
        <f t="shared" si="127"/>
        <v>4992.348</v>
      </c>
      <c r="K55" s="4">
        <f t="shared" si="128"/>
        <v>5630.3254999999899</v>
      </c>
      <c r="L55" s="4">
        <f t="shared" si="129"/>
        <v>3520.1509999999998</v>
      </c>
      <c r="M55" s="4">
        <f t="shared" si="130"/>
        <v>5093.2754999999997</v>
      </c>
      <c r="N55" s="4">
        <f t="shared" si="131"/>
        <v>5275.8529999999992</v>
      </c>
      <c r="O55" s="4">
        <f t="shared" si="132"/>
        <v>10658.655999999999</v>
      </c>
      <c r="P55" s="4">
        <f t="shared" si="133"/>
        <v>4891.8855000000003</v>
      </c>
      <c r="Q55" s="4">
        <f t="shared" si="134"/>
        <v>6859.74</v>
      </c>
      <c r="R55" s="4">
        <f t="shared" si="135"/>
        <v>2720.18</v>
      </c>
      <c r="S55" s="4">
        <f t="shared" si="136"/>
        <v>0</v>
      </c>
      <c r="T55" s="4"/>
      <c r="U55" s="65">
        <v>334.298</v>
      </c>
      <c r="V55" s="65">
        <v>270.85199999999998</v>
      </c>
      <c r="W55" s="65">
        <v>552.04899999999998</v>
      </c>
      <c r="X55" s="65">
        <v>388.04</v>
      </c>
      <c r="Y55" s="65">
        <v>523.77149999999995</v>
      </c>
      <c r="Z55" s="65">
        <v>774.71550000000002</v>
      </c>
      <c r="AA55" s="65">
        <v>632.56500000000005</v>
      </c>
      <c r="AB55" s="65">
        <v>705.60400000000004</v>
      </c>
      <c r="AC55" s="65">
        <v>3654.1790000000001</v>
      </c>
      <c r="AD55" s="65">
        <v>-1191.258</v>
      </c>
      <c r="AE55" s="65">
        <v>2363.9495000000002</v>
      </c>
      <c r="AF55" s="65">
        <v>4457.63399999999</v>
      </c>
      <c r="AG55" s="65">
        <v>596.98699999999997</v>
      </c>
      <c r="AH55" s="65">
        <v>1388.49</v>
      </c>
      <c r="AI55" s="65">
        <v>1534.674</v>
      </c>
      <c r="AJ55" s="65">
        <v>1206.982</v>
      </c>
      <c r="AK55" s="65">
        <v>1457.5889999999999</v>
      </c>
      <c r="AL55" s="4">
        <v>2428.7044999999998</v>
      </c>
      <c r="AM55" s="4">
        <v>1586.0619999999999</v>
      </c>
      <c r="AN55" s="4">
        <v>1310.0440000000001</v>
      </c>
      <c r="AO55" s="4">
        <v>2379.7469999999998</v>
      </c>
      <c r="AP55" s="4">
        <v>1759.1415</v>
      </c>
      <c r="AQ55" s="4">
        <v>2505.2604999999999</v>
      </c>
      <c r="AR55" s="4">
        <v>6394.2539999999999</v>
      </c>
      <c r="AS55" s="4">
        <v>1566.4295</v>
      </c>
      <c r="AT55" s="4">
        <v>1094.9259999999999</v>
      </c>
      <c r="AU55" s="4">
        <v>2230.5300000000002</v>
      </c>
      <c r="AV55" s="4">
        <v>2197.79</v>
      </c>
      <c r="AW55" s="4">
        <v>2466.1999999999998</v>
      </c>
      <c r="AX55" s="4">
        <v>2195.75</v>
      </c>
      <c r="AY55" s="4">
        <v>2720.18</v>
      </c>
      <c r="AZ55" s="4"/>
      <c r="BA55" s="4"/>
      <c r="BB55" s="4"/>
      <c r="BC55" s="4"/>
      <c r="BD55" s="4"/>
      <c r="BE55" s="4"/>
      <c r="BF55" s="91">
        <f t="shared" si="137"/>
        <v>2.6238921450550849</v>
      </c>
      <c r="BG55" s="91">
        <f t="shared" si="138"/>
        <v>0.78857319822252947</v>
      </c>
      <c r="BH55" s="91">
        <f t="shared" si="139"/>
        <v>1.4534226812990905</v>
      </c>
      <c r="BI55" s="91">
        <f t="shared" si="140"/>
        <v>1.8208970804867015</v>
      </c>
      <c r="BJ55" s="91">
        <f t="shared" si="141"/>
        <v>1.6919721540159811</v>
      </c>
      <c r="BK55" s="91">
        <f t="shared" si="142"/>
        <v>0.90408281452107497</v>
      </c>
      <c r="BL55" s="91">
        <f t="shared" si="143"/>
        <v>1.7150527532971598</v>
      </c>
      <c r="BM55" s="91">
        <f t="shared" si="144"/>
        <v>0</v>
      </c>
      <c r="BN55" s="91">
        <f t="shared" si="145"/>
        <v>0</v>
      </c>
      <c r="BO55" s="91">
        <f t="shared" si="146"/>
        <v>0</v>
      </c>
      <c r="BP55" s="91">
        <f t="shared" si="147"/>
        <v>0</v>
      </c>
      <c r="BQ55" s="91">
        <f t="shared" si="148"/>
        <v>0</v>
      </c>
    </row>
    <row r="56" spans="1:70" x14ac:dyDescent="0.25">
      <c r="A56" s="16" t="s">
        <v>193</v>
      </c>
      <c r="B56" s="16" t="s">
        <v>50</v>
      </c>
      <c r="C56" s="77">
        <f>SUM(U56        : INDEX(U56:AF56,$B$2))</f>
        <v>0</v>
      </c>
      <c r="D56" s="77">
        <f>SUM(AG56          : INDEX(AG56:AR56,$B$2))</f>
        <v>0</v>
      </c>
      <c r="E56" s="77">
        <f>SUM(AS56            : INDEX(AS56:BD56,$B$2))</f>
        <v>3104.7819999999997</v>
      </c>
      <c r="F56" s="73" t="str">
        <f t="shared" si="149"/>
        <v>-</v>
      </c>
      <c r="G56" s="4"/>
      <c r="H56" s="4">
        <f t="shared" si="125"/>
        <v>0</v>
      </c>
      <c r="I56" s="4">
        <f t="shared" si="126"/>
        <v>0</v>
      </c>
      <c r="J56" s="4">
        <f t="shared" si="127"/>
        <v>0</v>
      </c>
      <c r="K56" s="4">
        <f t="shared" si="128"/>
        <v>0</v>
      </c>
      <c r="L56" s="4">
        <f t="shared" si="129"/>
        <v>0</v>
      </c>
      <c r="M56" s="4">
        <f t="shared" si="130"/>
        <v>0</v>
      </c>
      <c r="N56" s="4">
        <f t="shared" si="131"/>
        <v>0</v>
      </c>
      <c r="O56" s="4">
        <f t="shared" si="132"/>
        <v>0</v>
      </c>
      <c r="P56" s="4">
        <f t="shared" si="133"/>
        <v>1149.702</v>
      </c>
      <c r="Q56" s="4">
        <f t="shared" si="134"/>
        <v>1567.3899999999999</v>
      </c>
      <c r="R56" s="4">
        <f t="shared" si="135"/>
        <v>387.69</v>
      </c>
      <c r="S56" s="4">
        <f t="shared" si="136"/>
        <v>0</v>
      </c>
      <c r="T56" s="66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4"/>
      <c r="AM56" s="4"/>
      <c r="AN56" s="4"/>
      <c r="AO56" s="4"/>
      <c r="AP56" s="4"/>
      <c r="AQ56" s="4"/>
      <c r="AR56" s="4"/>
      <c r="AS56" s="4"/>
      <c r="AT56" s="4">
        <v>541.452</v>
      </c>
      <c r="AU56" s="4">
        <v>608.25</v>
      </c>
      <c r="AV56" s="4">
        <v>830.05</v>
      </c>
      <c r="AW56" s="4">
        <v>482.97</v>
      </c>
      <c r="AX56" s="4">
        <v>254.37</v>
      </c>
      <c r="AY56" s="4">
        <v>387.69</v>
      </c>
      <c r="AZ56" s="4"/>
      <c r="BA56" s="4"/>
      <c r="BB56" s="4"/>
      <c r="BC56" s="4"/>
      <c r="BD56" s="4"/>
      <c r="BE56" s="4"/>
      <c r="BF56" s="91" t="str">
        <f t="shared" si="137"/>
        <v>-</v>
      </c>
      <c r="BG56" s="91" t="str">
        <f t="shared" si="138"/>
        <v>-</v>
      </c>
      <c r="BH56" s="91" t="str">
        <f t="shared" si="139"/>
        <v>-</v>
      </c>
      <c r="BI56" s="91" t="str">
        <f t="shared" si="140"/>
        <v>-</v>
      </c>
      <c r="BJ56" s="91" t="str">
        <f t="shared" si="141"/>
        <v>-</v>
      </c>
      <c r="BK56" s="91" t="str">
        <f t="shared" si="142"/>
        <v>-</v>
      </c>
      <c r="BL56" s="91" t="str">
        <f t="shared" si="143"/>
        <v>-</v>
      </c>
      <c r="BM56" s="91" t="str">
        <f t="shared" si="144"/>
        <v>-</v>
      </c>
      <c r="BN56" s="91" t="str">
        <f t="shared" si="145"/>
        <v>-</v>
      </c>
      <c r="BO56" s="91" t="str">
        <f t="shared" si="146"/>
        <v>-</v>
      </c>
      <c r="BP56" s="91" t="str">
        <f t="shared" si="147"/>
        <v>-</v>
      </c>
      <c r="BQ56" s="91" t="str">
        <f t="shared" si="148"/>
        <v>-</v>
      </c>
    </row>
    <row r="57" spans="1:70" x14ac:dyDescent="0.25">
      <c r="A57" s="16"/>
      <c r="B57" s="3" t="s">
        <v>153</v>
      </c>
      <c r="C57" s="78">
        <f>SUM(C49:C55)</f>
        <v>81859.999999999985</v>
      </c>
      <c r="D57" s="78">
        <f t="shared" ref="D57:E57" si="150">SUM(D49:D55)</f>
        <v>94299.15399999998</v>
      </c>
      <c r="E57" s="78">
        <f t="shared" si="150"/>
        <v>167831.573</v>
      </c>
      <c r="F57" s="74">
        <f t="shared" si="149"/>
        <v>1.7797781409576594</v>
      </c>
      <c r="G57" s="4"/>
      <c r="H57" s="4">
        <f>SUM(U57:W57)</f>
        <v>21050.762999999999</v>
      </c>
      <c r="I57" s="4">
        <f>SUM(X57:Z57)</f>
        <v>44227.213999999993</v>
      </c>
      <c r="J57" s="4">
        <f t="shared" si="127"/>
        <v>48597.827999999987</v>
      </c>
      <c r="K57" s="4">
        <f t="shared" si="128"/>
        <v>69738.604999999981</v>
      </c>
      <c r="L57" s="4">
        <f t="shared" si="129"/>
        <v>30689.84099999996</v>
      </c>
      <c r="M57" s="4">
        <f t="shared" si="130"/>
        <v>49438.555000000008</v>
      </c>
      <c r="N57" s="4">
        <f t="shared" si="131"/>
        <v>48447.331999999995</v>
      </c>
      <c r="O57" s="4">
        <f t="shared" si="132"/>
        <v>90992.709000000148</v>
      </c>
      <c r="P57" s="4">
        <f t="shared" si="133"/>
        <v>60149.743000000017</v>
      </c>
      <c r="Q57" s="4">
        <f t="shared" si="134"/>
        <v>84845.56</v>
      </c>
      <c r="R57" s="4">
        <f>SUM(AY57:BA57)</f>
        <v>22836.27</v>
      </c>
      <c r="S57" s="4">
        <f t="shared" si="136"/>
        <v>0</v>
      </c>
      <c r="T57" s="66"/>
      <c r="U57" s="65">
        <f>SUM(U49:U55)</f>
        <v>5229.46</v>
      </c>
      <c r="V57" s="65">
        <f t="shared" ref="V57:BC57" si="151">SUM(V49:V55)</f>
        <v>4953.427999999999</v>
      </c>
      <c r="W57" s="65">
        <f t="shared" si="151"/>
        <v>10867.875</v>
      </c>
      <c r="X57" s="65">
        <f t="shared" si="151"/>
        <v>14017.172000000002</v>
      </c>
      <c r="Y57" s="65">
        <f t="shared" si="151"/>
        <v>11357.576000000001</v>
      </c>
      <c r="Z57" s="65">
        <f t="shared" si="151"/>
        <v>18852.465999999989</v>
      </c>
      <c r="AA57" s="65">
        <f t="shared" si="151"/>
        <v>16582.022999999997</v>
      </c>
      <c r="AB57" s="65">
        <f t="shared" si="151"/>
        <v>10057.414999999999</v>
      </c>
      <c r="AC57" s="65">
        <f t="shared" si="151"/>
        <v>21958.389999999992</v>
      </c>
      <c r="AD57" s="65">
        <f t="shared" si="151"/>
        <v>13825.28199999999</v>
      </c>
      <c r="AE57" s="65">
        <f t="shared" si="151"/>
        <v>21610.269000000011</v>
      </c>
      <c r="AF57" s="65">
        <f t="shared" si="151"/>
        <v>34303.053999999975</v>
      </c>
      <c r="AG57" s="65">
        <f t="shared" si="151"/>
        <v>6062.5229999999992</v>
      </c>
      <c r="AH57" s="65">
        <f>SUM(AH49:AH55)</f>
        <v>6799.4349999999695</v>
      </c>
      <c r="AI57" s="65">
        <f t="shared" si="151"/>
        <v>17827.882999999991</v>
      </c>
      <c r="AJ57" s="65">
        <f t="shared" si="151"/>
        <v>18291.496999999999</v>
      </c>
      <c r="AK57" s="65">
        <f t="shared" si="151"/>
        <v>13673.798000000003</v>
      </c>
      <c r="AL57" s="65">
        <f t="shared" si="151"/>
        <v>17473.260000000002</v>
      </c>
      <c r="AM57" s="65">
        <f t="shared" si="151"/>
        <v>14170.758</v>
      </c>
      <c r="AN57" s="65">
        <f t="shared" si="151"/>
        <v>14052.285</v>
      </c>
      <c r="AO57" s="65">
        <f t="shared" si="151"/>
        <v>20224.288999999997</v>
      </c>
      <c r="AP57" s="65">
        <f t="shared" si="151"/>
        <v>18360.918999999998</v>
      </c>
      <c r="AQ57" s="65">
        <f t="shared" si="151"/>
        <v>27633.948000000037</v>
      </c>
      <c r="AR57" s="65">
        <f t="shared" si="151"/>
        <v>44997.842000000113</v>
      </c>
      <c r="AS57" s="65">
        <f t="shared" si="151"/>
        <v>12769.655000000001</v>
      </c>
      <c r="AT57" s="65">
        <f t="shared" si="151"/>
        <v>20428.258000000013</v>
      </c>
      <c r="AU57" s="65">
        <f>SUM(AU49:AU55)</f>
        <v>26951.829999999998</v>
      </c>
      <c r="AV57" s="65">
        <f t="shared" si="151"/>
        <v>23632.59</v>
      </c>
      <c r="AW57" s="65">
        <f t="shared" si="151"/>
        <v>30704.99</v>
      </c>
      <c r="AX57" s="65">
        <f t="shared" si="151"/>
        <v>30507.980000000003</v>
      </c>
      <c r="AY57" s="65">
        <f t="shared" si="151"/>
        <v>22836.27</v>
      </c>
      <c r="AZ57" s="65">
        <f t="shared" si="151"/>
        <v>0</v>
      </c>
      <c r="BA57" s="65">
        <f t="shared" si="151"/>
        <v>0</v>
      </c>
      <c r="BB57" s="65">
        <f t="shared" si="151"/>
        <v>0</v>
      </c>
      <c r="BC57" s="65">
        <f t="shared" si="151"/>
        <v>0</v>
      </c>
      <c r="BD57" s="65">
        <f>SUM(BD49:BD55)</f>
        <v>0</v>
      </c>
      <c r="BE57" s="4"/>
      <c r="BF57" s="91">
        <f t="shared" ref="BF57:BF58" si="152">IFERROR(AS57/AG57,"-")</f>
        <v>2.1063268543476044</v>
      </c>
      <c r="BG57" s="91">
        <f t="shared" ref="BG57:BG58" si="153">IFERROR(AT57/AH57,"-")</f>
        <v>3.0044052189630617</v>
      </c>
      <c r="BH57" s="91">
        <f t="shared" ref="BH57:BH58" si="154">IFERROR(AU57/AI57,"-")</f>
        <v>1.5117796095027105</v>
      </c>
      <c r="BI57" s="91">
        <f t="shared" ref="BI57:BI58" si="155">IFERROR(AV57/AJ57,"-")</f>
        <v>1.2919986811358306</v>
      </c>
      <c r="BJ57" s="91">
        <f t="shared" ref="BJ57:BJ58" si="156">IFERROR(AW57/AK57,"-")</f>
        <v>2.245534854325038</v>
      </c>
      <c r="BK57" s="91">
        <f t="shared" ref="BK57:BK58" si="157">IFERROR(AX57/AL57,"-")</f>
        <v>1.745981001827936</v>
      </c>
      <c r="BL57" s="91">
        <f t="shared" ref="BL57:BL58" si="158">IFERROR(AY57/AM57,"-")</f>
        <v>1.6115065968948168</v>
      </c>
      <c r="BM57" s="91">
        <f t="shared" ref="BM57:BM58" si="159">IFERROR(AZ57/AN57,"-")</f>
        <v>0</v>
      </c>
      <c r="BN57" s="91">
        <f t="shared" ref="BN57:BN58" si="160">IFERROR(BA57/AO57,"-")</f>
        <v>0</v>
      </c>
      <c r="BO57" s="91">
        <f t="shared" ref="BO57:BO58" si="161">IFERROR(BB57/AP57,"-")</f>
        <v>0</v>
      </c>
      <c r="BP57" s="91">
        <f t="shared" ref="BP57:BP58" si="162">IFERROR(BC57/AQ57,"-")</f>
        <v>0</v>
      </c>
      <c r="BQ57" s="91">
        <f t="shared" ref="BQ57:BQ58" si="163">IFERROR(BD57/AR57,"-")</f>
        <v>0</v>
      </c>
    </row>
    <row r="58" spans="1:70" s="35" customFormat="1" x14ac:dyDescent="0.25">
      <c r="A58" s="3" t="s">
        <v>210</v>
      </c>
      <c r="B58" s="3" t="s">
        <v>61</v>
      </c>
      <c r="C58" s="78">
        <f>SUM(C49:C56)</f>
        <v>81859.999999999985</v>
      </c>
      <c r="D58" s="78">
        <f>SUM(D49:D56)</f>
        <v>94299.15399999998</v>
      </c>
      <c r="E58" s="78">
        <f>SUM(E49:E56)</f>
        <v>170936.35500000001</v>
      </c>
      <c r="F58" s="74">
        <f>IFERROR(E58/D58,"-")</f>
        <v>1.8127029538356203</v>
      </c>
      <c r="G58" s="68"/>
      <c r="H58" s="4">
        <f>SUM(U58:W58)</f>
        <v>21050.762999999999</v>
      </c>
      <c r="I58" s="4">
        <f t="shared" si="126"/>
        <v>44227.214</v>
      </c>
      <c r="J58" s="4">
        <f t="shared" si="127"/>
        <v>48597.828000000001</v>
      </c>
      <c r="K58" s="4">
        <f t="shared" si="128"/>
        <v>69738.604999999996</v>
      </c>
      <c r="L58" s="4">
        <f t="shared" si="129"/>
        <v>30689.840999999971</v>
      </c>
      <c r="M58" s="4">
        <f t="shared" si="130"/>
        <v>49438.554999999993</v>
      </c>
      <c r="N58" s="4">
        <f t="shared" si="131"/>
        <v>48447.331999999995</v>
      </c>
      <c r="O58" s="4">
        <f t="shared" si="132"/>
        <v>90992.70900000009</v>
      </c>
      <c r="P58" s="4">
        <f t="shared" si="133"/>
        <v>61299.445</v>
      </c>
      <c r="Q58" s="4">
        <f t="shared" si="134"/>
        <v>86412.95</v>
      </c>
      <c r="R58" s="4">
        <f t="shared" si="135"/>
        <v>23223.96</v>
      </c>
      <c r="S58" s="4">
        <f t="shared" si="136"/>
        <v>0</v>
      </c>
      <c r="T58" s="18"/>
      <c r="U58" s="69">
        <v>5229.46</v>
      </c>
      <c r="V58" s="69">
        <v>4953.4279999999999</v>
      </c>
      <c r="W58" s="69">
        <v>10867.875</v>
      </c>
      <c r="X58" s="69">
        <v>14017.172</v>
      </c>
      <c r="Y58" s="69">
        <v>11357.575999999999</v>
      </c>
      <c r="Z58" s="69">
        <v>18852.466</v>
      </c>
      <c r="AA58" s="69">
        <v>16582.023000000001</v>
      </c>
      <c r="AB58" s="69">
        <v>10057.415000000001</v>
      </c>
      <c r="AC58" s="69">
        <v>21958.39</v>
      </c>
      <c r="AD58" s="69">
        <v>13825.281999999999</v>
      </c>
      <c r="AE58" s="69">
        <v>21610.269</v>
      </c>
      <c r="AF58" s="69">
        <v>34303.053999999996</v>
      </c>
      <c r="AG58" s="69">
        <v>6062.5230000000001</v>
      </c>
      <c r="AH58" s="69">
        <v>6799.4349999999704</v>
      </c>
      <c r="AI58" s="69">
        <v>17827.883000000002</v>
      </c>
      <c r="AJ58" s="69">
        <v>18291.496999999999</v>
      </c>
      <c r="AK58" s="69">
        <v>13673.798000000001</v>
      </c>
      <c r="AL58" s="69">
        <v>17473.259999999998</v>
      </c>
      <c r="AM58" s="69">
        <v>14170.758</v>
      </c>
      <c r="AN58" s="69">
        <v>14052.285</v>
      </c>
      <c r="AO58" s="69">
        <v>20224.289000000001</v>
      </c>
      <c r="AP58" s="69">
        <v>18360.919000000002</v>
      </c>
      <c r="AQ58" s="69">
        <v>27633.948</v>
      </c>
      <c r="AR58" s="69">
        <v>44997.842000000099</v>
      </c>
      <c r="AS58" s="68">
        <v>12769.655000000001</v>
      </c>
      <c r="AT58" s="68">
        <v>20969.71</v>
      </c>
      <c r="AU58" s="68">
        <v>27560.080000000002</v>
      </c>
      <c r="AV58" s="68">
        <v>24462.639999999999</v>
      </c>
      <c r="AW58" s="68">
        <v>31187.96</v>
      </c>
      <c r="AX58" s="68">
        <v>30762.35</v>
      </c>
      <c r="AY58" s="68">
        <v>23223.96</v>
      </c>
      <c r="AZ58" s="68"/>
      <c r="BA58" s="68"/>
      <c r="BB58" s="68"/>
      <c r="BC58" s="68"/>
      <c r="BD58" s="68"/>
      <c r="BE58" s="68"/>
      <c r="BF58" s="91">
        <f t="shared" si="152"/>
        <v>2.1063268543476044</v>
      </c>
      <c r="BG58" s="91">
        <f t="shared" si="153"/>
        <v>3.0840371295556306</v>
      </c>
      <c r="BH58" s="91">
        <f t="shared" si="154"/>
        <v>1.5458975134624788</v>
      </c>
      <c r="BI58" s="91">
        <f t="shared" si="155"/>
        <v>1.3373776897538785</v>
      </c>
      <c r="BJ58" s="91">
        <f t="shared" si="156"/>
        <v>2.2808556920323086</v>
      </c>
      <c r="BK58" s="91">
        <f t="shared" si="157"/>
        <v>1.760538674523243</v>
      </c>
      <c r="BL58" s="91">
        <f t="shared" si="158"/>
        <v>1.6388650487151075</v>
      </c>
      <c r="BM58" s="91">
        <f t="shared" si="159"/>
        <v>0</v>
      </c>
      <c r="BN58" s="91">
        <f t="shared" si="160"/>
        <v>0</v>
      </c>
      <c r="BO58" s="91">
        <f t="shared" si="161"/>
        <v>0</v>
      </c>
      <c r="BP58" s="91">
        <f t="shared" si="162"/>
        <v>0</v>
      </c>
      <c r="BQ58" s="91">
        <f t="shared" si="163"/>
        <v>0</v>
      </c>
      <c r="BR58" s="33"/>
    </row>
    <row r="59" spans="1:70" x14ac:dyDescent="0.25">
      <c r="A59" s="42" t="s">
        <v>33</v>
      </c>
      <c r="C59" s="75"/>
      <c r="D59" s="75"/>
      <c r="E59" s="75"/>
      <c r="F59" s="7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70">
        <f t="shared" ref="C61:C68" si="164">IFERROR(C49/C$58,"")</f>
        <v>0.27326082946494024</v>
      </c>
      <c r="D61" s="70">
        <f t="shared" ref="D61:E61" si="165">IFERROR(D49/D$58,"")</f>
        <v>0.20882315126602269</v>
      </c>
      <c r="E61" s="70">
        <f t="shared" si="165"/>
        <v>0.36979319583595904</v>
      </c>
      <c r="F61" s="70">
        <f>IFERROR(E61/D61,"")</f>
        <v>1.770843862828573</v>
      </c>
      <c r="H61" s="2">
        <f t="shared" ref="H61:H70" si="166">IFERROR(H49/H$58,"")</f>
        <v>0.27691993872146109</v>
      </c>
      <c r="I61" s="2">
        <f t="shared" ref="I61:S61" si="167">IFERROR(I49/I$58,"")</f>
        <v>0.26404340097027146</v>
      </c>
      <c r="J61" s="2">
        <f t="shared" si="167"/>
        <v>0.25139403349466566</v>
      </c>
      <c r="K61" s="2">
        <f t="shared" si="167"/>
        <v>0.19573602024302006</v>
      </c>
      <c r="L61" s="2">
        <f t="shared" si="167"/>
        <v>0.22575095778436802</v>
      </c>
      <c r="M61" s="2">
        <f t="shared" si="167"/>
        <v>0.20977025926425238</v>
      </c>
      <c r="N61" s="2">
        <f t="shared" si="167"/>
        <v>0.14394946454430146</v>
      </c>
      <c r="O61" s="2">
        <f t="shared" si="167"/>
        <v>0.11982668303676934</v>
      </c>
      <c r="P61" s="2">
        <f t="shared" si="167"/>
        <v>0.31284167417829001</v>
      </c>
      <c r="Q61" s="2">
        <f t="shared" si="167"/>
        <v>0.41462037807990587</v>
      </c>
      <c r="R61" s="81">
        <f t="shared" si="167"/>
        <v>0.35332088067668049</v>
      </c>
      <c r="S61" s="81" t="str">
        <f t="shared" si="167"/>
        <v/>
      </c>
      <c r="T61" s="1"/>
      <c r="U61" s="2">
        <f t="shared" ref="U61:U68" si="168">IFERROR(U49/U$58,"")</f>
        <v>0.28184630917915043</v>
      </c>
      <c r="V61" s="2">
        <f t="shared" ref="V61:BD61" si="169">IFERROR(V49/V$58,"")</f>
        <v>0.21769146538518375</v>
      </c>
      <c r="W61" s="2">
        <f t="shared" si="169"/>
        <v>0.30154496624225063</v>
      </c>
      <c r="X61" s="2">
        <f t="shared" si="169"/>
        <v>0.34234933408821694</v>
      </c>
      <c r="Y61" s="2">
        <f t="shared" si="169"/>
        <v>0.23264863030632596</v>
      </c>
      <c r="Z61" s="2">
        <f t="shared" si="169"/>
        <v>0.22473505588075324</v>
      </c>
      <c r="AA61" s="2">
        <f t="shared" si="169"/>
        <v>0.29320014210570083</v>
      </c>
      <c r="AB61" s="2">
        <f t="shared" si="169"/>
        <v>0.18860472596586694</v>
      </c>
      <c r="AC61" s="2">
        <f t="shared" si="169"/>
        <v>0.24858272851515981</v>
      </c>
      <c r="AD61" s="2">
        <f t="shared" si="169"/>
        <v>0.29233074594789388</v>
      </c>
      <c r="AE61" s="2">
        <f t="shared" si="169"/>
        <v>0.16309151450173989</v>
      </c>
      <c r="AF61" s="2">
        <f t="shared" si="169"/>
        <v>0.17737051925464101</v>
      </c>
      <c r="AG61" s="2">
        <f t="shared" si="169"/>
        <v>0.26016577586592249</v>
      </c>
      <c r="AH61" s="2">
        <f t="shared" si="169"/>
        <v>0.24942587141431272</v>
      </c>
      <c r="AI61" s="2">
        <f t="shared" si="169"/>
        <v>0.20501845339684974</v>
      </c>
      <c r="AJ61" s="2">
        <f t="shared" si="169"/>
        <v>0.30142699637979331</v>
      </c>
      <c r="AK61" s="2">
        <f t="shared" si="169"/>
        <v>0.18111112947551219</v>
      </c>
      <c r="AL61" s="2">
        <f t="shared" si="169"/>
        <v>0.13624878814829061</v>
      </c>
      <c r="AM61" s="2">
        <f t="shared" si="169"/>
        <v>0.16885808084507548</v>
      </c>
      <c r="AN61" s="2">
        <f t="shared" si="169"/>
        <v>0.14275219297075173</v>
      </c>
      <c r="AO61" s="2">
        <f t="shared" si="169"/>
        <v>0.12732838222396842</v>
      </c>
      <c r="AP61" s="2">
        <f t="shared" si="169"/>
        <v>0.14370522521231097</v>
      </c>
      <c r="AQ61" s="2">
        <f t="shared" si="169"/>
        <v>0.11700284374856608</v>
      </c>
      <c r="AR61" s="2">
        <f t="shared" si="169"/>
        <v>0.11181745115687967</v>
      </c>
      <c r="AS61" s="2">
        <f t="shared" si="169"/>
        <v>0.30803455535799518</v>
      </c>
      <c r="AT61" s="2">
        <f t="shared" si="169"/>
        <v>0.34683007061137283</v>
      </c>
      <c r="AU61" s="2">
        <f t="shared" si="169"/>
        <v>0.2892081590474338</v>
      </c>
      <c r="AV61" s="2">
        <f t="shared" si="169"/>
        <v>0.43739473744452767</v>
      </c>
      <c r="AW61" s="2">
        <f t="shared" si="169"/>
        <v>0.35079402436068274</v>
      </c>
      <c r="AX61" s="2">
        <f t="shared" si="169"/>
        <v>0.46121931516935477</v>
      </c>
      <c r="AY61" s="2">
        <f t="shared" si="169"/>
        <v>0.35332088067668049</v>
      </c>
      <c r="AZ61" s="2" t="str">
        <f t="shared" si="169"/>
        <v/>
      </c>
      <c r="BA61" s="2" t="str">
        <f t="shared" si="169"/>
        <v/>
      </c>
      <c r="BB61" s="2" t="str">
        <f t="shared" si="169"/>
        <v/>
      </c>
      <c r="BC61" s="2" t="str">
        <f t="shared" si="169"/>
        <v/>
      </c>
      <c r="BD61" s="2" t="str">
        <f t="shared" si="169"/>
        <v/>
      </c>
      <c r="BF61" s="91">
        <f t="shared" ref="BF61:BF68" si="170">IFERROR(AS61/AG61,"-")</f>
        <v>1.1839933762722967</v>
      </c>
      <c r="BG61" s="91">
        <f t="shared" ref="BG61:BG68" si="171">IFERROR(AT61/AH61,"-")</f>
        <v>1.3905136169105143</v>
      </c>
      <c r="BH61" s="91">
        <f t="shared" ref="BH61:BH68" si="172">IFERROR(AU61/AI61,"-")</f>
        <v>1.4106445261667246</v>
      </c>
      <c r="BI61" s="91">
        <f t="shared" ref="BI61:BI68" si="173">IFERROR(AV61/AJ61,"-")</f>
        <v>1.4510801709791685</v>
      </c>
      <c r="BJ61" s="91">
        <f t="shared" ref="BJ61:BJ68" si="174">IFERROR(AW61/AK61,"-")</f>
        <v>1.9368993246111534</v>
      </c>
      <c r="BK61" s="91">
        <f t="shared" ref="BK61:BK68" si="175">IFERROR(AX61/AL61,"-")</f>
        <v>3.3851259995602483</v>
      </c>
      <c r="BL61" s="91">
        <f t="shared" ref="BL61:BL68" si="176">IFERROR(AY61/AM61,"-")</f>
        <v>2.0924132200747123</v>
      </c>
      <c r="BM61" s="91" t="str">
        <f t="shared" ref="BM61:BM68" si="177">IFERROR(AZ61/AN61,"-")</f>
        <v>-</v>
      </c>
      <c r="BN61" s="91" t="str">
        <f t="shared" ref="BN61:BN68" si="178">IFERROR(BA61/AO61,"-")</f>
        <v>-</v>
      </c>
      <c r="BO61" s="91" t="str">
        <f t="shared" ref="BO61:BO68" si="179">IFERROR(BB61/AP61,"-")</f>
        <v>-</v>
      </c>
      <c r="BP61" s="91" t="str">
        <f t="shared" ref="BP61:BP68" si="180">IFERROR(BC61/AQ61,"-")</f>
        <v>-</v>
      </c>
      <c r="BQ61" s="91" t="str">
        <f t="shared" ref="BQ61:BQ68" si="181">IFERROR(BD61/AR61,"-")</f>
        <v>-</v>
      </c>
    </row>
    <row r="62" spans="1:70" x14ac:dyDescent="0.25">
      <c r="A62" s="16" t="s">
        <v>194</v>
      </c>
      <c r="B62" s="16" t="s">
        <v>44</v>
      </c>
      <c r="C62" s="70">
        <f t="shared" si="164"/>
        <v>0.1301363975079404</v>
      </c>
      <c r="D62" s="70">
        <f t="shared" ref="D62:E70" si="182">IFERROR(D50/D$58,"")</f>
        <v>0.14997094247526338</v>
      </c>
      <c r="E62" s="70">
        <f t="shared" si="182"/>
        <v>0.13656214326086452</v>
      </c>
      <c r="F62" s="70">
        <f t="shared" ref="F62:F70" si="183">IFERROR(E62/D62,"")</f>
        <v>0.91059068514815433</v>
      </c>
      <c r="H62" s="2">
        <f t="shared" si="166"/>
        <v>0.12627197883516147</v>
      </c>
      <c r="I62" s="2">
        <f t="shared" ref="I62:S62" si="184">IFERROR(I50/I$58,"")</f>
        <v>0.1372403877847698</v>
      </c>
      <c r="J62" s="2">
        <f t="shared" si="184"/>
        <v>0.11128188691889687</v>
      </c>
      <c r="K62" s="2">
        <f t="shared" si="184"/>
        <v>0.14735241692890186</v>
      </c>
      <c r="L62" s="2">
        <f t="shared" si="184"/>
        <v>0.1787297627250661</v>
      </c>
      <c r="M62" s="2">
        <f t="shared" si="184"/>
        <v>0.13827586587027069</v>
      </c>
      <c r="N62" s="2">
        <f t="shared" si="184"/>
        <v>0.17037412916773206</v>
      </c>
      <c r="O62" s="2">
        <f t="shared" si="184"/>
        <v>0.12089897774117264</v>
      </c>
      <c r="P62" s="2">
        <f t="shared" si="184"/>
        <v>0.12606158179735558</v>
      </c>
      <c r="Q62" s="2">
        <f t="shared" si="184"/>
        <v>0.14140808756095008</v>
      </c>
      <c r="R62" s="81">
        <f t="shared" si="184"/>
        <v>0.14624723776651355</v>
      </c>
      <c r="S62" s="81" t="str">
        <f t="shared" si="184"/>
        <v/>
      </c>
      <c r="T62" s="1"/>
      <c r="U62" s="2">
        <f t="shared" si="168"/>
        <v>0.1475523285387019</v>
      </c>
      <c r="V62" s="2">
        <f t="shared" ref="V62:BD62" si="185">IFERROR(V50/V$58,"")</f>
        <v>7.8230268008336851E-2</v>
      </c>
      <c r="W62" s="2">
        <f t="shared" si="185"/>
        <v>0.13792894195047331</v>
      </c>
      <c r="X62" s="2">
        <f t="shared" si="185"/>
        <v>0.17355398078870687</v>
      </c>
      <c r="Y62" s="2">
        <f t="shared" si="185"/>
        <v>0.1295006082283755</v>
      </c>
      <c r="Z62" s="2">
        <f t="shared" si="185"/>
        <v>0.11490332352276884</v>
      </c>
      <c r="AA62" s="2">
        <f t="shared" si="185"/>
        <v>0.11609464056345839</v>
      </c>
      <c r="AB62" s="2">
        <f t="shared" si="185"/>
        <v>0.13835244941170272</v>
      </c>
      <c r="AC62" s="2">
        <f t="shared" si="185"/>
        <v>9.5248604292026876E-2</v>
      </c>
      <c r="AD62" s="2">
        <f t="shared" si="185"/>
        <v>0.11230678694293542</v>
      </c>
      <c r="AE62" s="2">
        <f t="shared" si="185"/>
        <v>0.13746714582775441</v>
      </c>
      <c r="AF62" s="2">
        <f t="shared" si="185"/>
        <v>0.16770451400624564</v>
      </c>
      <c r="AG62" s="2">
        <f t="shared" si="185"/>
        <v>5.138141331587525E-2</v>
      </c>
      <c r="AH62" s="2">
        <f t="shared" si="185"/>
        <v>7.2984299430761845E-2</v>
      </c>
      <c r="AI62" s="2">
        <f t="shared" si="185"/>
        <v>0.26236626076130293</v>
      </c>
      <c r="AJ62" s="2">
        <f t="shared" si="185"/>
        <v>0.12292985095752414</v>
      </c>
      <c r="AK62" s="2">
        <f t="shared" si="185"/>
        <v>0.12221761649543163</v>
      </c>
      <c r="AL62" s="2">
        <f t="shared" si="185"/>
        <v>0.16690697671756732</v>
      </c>
      <c r="AM62" s="2">
        <f t="shared" si="185"/>
        <v>0.1284889629757279</v>
      </c>
      <c r="AN62" s="2">
        <f t="shared" si="185"/>
        <v>0.16421734970504798</v>
      </c>
      <c r="AO62" s="2">
        <f t="shared" si="185"/>
        <v>0.20400010106659372</v>
      </c>
      <c r="AP62" s="2">
        <f t="shared" si="185"/>
        <v>0.10770936901360982</v>
      </c>
      <c r="AQ62" s="2">
        <f t="shared" si="185"/>
        <v>0.13077769416081986</v>
      </c>
      <c r="AR62" s="2">
        <f t="shared" si="185"/>
        <v>0.12021417604870914</v>
      </c>
      <c r="AS62" s="2">
        <f t="shared" si="185"/>
        <v>9.9023113780286151E-2</v>
      </c>
      <c r="AT62" s="2">
        <f t="shared" si="185"/>
        <v>0.10154236753870224</v>
      </c>
      <c r="AU62" s="2">
        <f t="shared" si="185"/>
        <v>0.15724555226254786</v>
      </c>
      <c r="AV62" s="2">
        <f t="shared" si="185"/>
        <v>0.16014542992906736</v>
      </c>
      <c r="AW62" s="2">
        <f t="shared" si="185"/>
        <v>0.10576485284706022</v>
      </c>
      <c r="AX62" s="2">
        <f t="shared" si="185"/>
        <v>0.16264427132517509</v>
      </c>
      <c r="AY62" s="2">
        <f t="shared" si="185"/>
        <v>0.14624723776651355</v>
      </c>
      <c r="AZ62" s="2" t="str">
        <f t="shared" si="185"/>
        <v/>
      </c>
      <c r="BA62" s="2" t="str">
        <f t="shared" si="185"/>
        <v/>
      </c>
      <c r="BB62" s="2" t="str">
        <f t="shared" si="185"/>
        <v/>
      </c>
      <c r="BC62" s="2" t="str">
        <f t="shared" si="185"/>
        <v/>
      </c>
      <c r="BD62" s="2" t="str">
        <f t="shared" si="185"/>
        <v/>
      </c>
      <c r="BF62" s="91">
        <f t="shared" si="170"/>
        <v>1.9272166215344471</v>
      </c>
      <c r="BG62" s="91">
        <f t="shared" si="171"/>
        <v>1.3912905697619613</v>
      </c>
      <c r="BH62" s="91">
        <f t="shared" si="172"/>
        <v>0.59933602669135733</v>
      </c>
      <c r="BI62" s="91">
        <f t="shared" si="173"/>
        <v>1.3027383396438208</v>
      </c>
      <c r="BJ62" s="91">
        <f t="shared" si="174"/>
        <v>0.86538140637862626</v>
      </c>
      <c r="BK62" s="91">
        <f t="shared" si="175"/>
        <v>0.97446059190440315</v>
      </c>
      <c r="BL62" s="91">
        <f t="shared" si="176"/>
        <v>1.1382085618835625</v>
      </c>
      <c r="BM62" s="91" t="str">
        <f t="shared" si="177"/>
        <v>-</v>
      </c>
      <c r="BN62" s="91" t="str">
        <f t="shared" si="178"/>
        <v>-</v>
      </c>
      <c r="BO62" s="91" t="str">
        <f t="shared" si="179"/>
        <v>-</v>
      </c>
      <c r="BP62" s="91" t="str">
        <f t="shared" si="180"/>
        <v>-</v>
      </c>
      <c r="BQ62" s="91" t="str">
        <f t="shared" si="181"/>
        <v>-</v>
      </c>
    </row>
    <row r="63" spans="1:70" x14ac:dyDescent="0.25">
      <c r="A63" s="16" t="s">
        <v>195</v>
      </c>
      <c r="B63" s="16" t="s">
        <v>45</v>
      </c>
      <c r="C63" s="70">
        <f t="shared" si="164"/>
        <v>0.12869637185438554</v>
      </c>
      <c r="D63" s="70">
        <f t="shared" si="182"/>
        <v>0.11521905063962716</v>
      </c>
      <c r="E63" s="70">
        <f t="shared" si="182"/>
        <v>8.6570952095006343E-2</v>
      </c>
      <c r="F63" s="70">
        <f t="shared" si="183"/>
        <v>0.75135970670142016</v>
      </c>
      <c r="H63" s="2">
        <f t="shared" si="166"/>
        <v>0.13383980428642892</v>
      </c>
      <c r="I63" s="2">
        <f t="shared" ref="I63:S63" si="186">IFERROR(I51/I$58,"")</f>
        <v>0.13640018111925387</v>
      </c>
      <c r="J63" s="2">
        <f t="shared" si="186"/>
        <v>0.10265063697908475</v>
      </c>
      <c r="K63" s="2">
        <f t="shared" si="186"/>
        <v>0.10028905797585126</v>
      </c>
      <c r="L63" s="2">
        <f t="shared" si="186"/>
        <v>7.6692740115532093E-2</v>
      </c>
      <c r="M63" s="2">
        <f t="shared" si="186"/>
        <v>0.13354763301637762</v>
      </c>
      <c r="N63" s="2">
        <f t="shared" si="186"/>
        <v>0.11368764331542552</v>
      </c>
      <c r="O63" s="2">
        <f t="shared" si="186"/>
        <v>0.12984268882466166</v>
      </c>
      <c r="P63" s="2">
        <f t="shared" si="186"/>
        <v>9.1841010958582089E-2</v>
      </c>
      <c r="Q63" s="2">
        <f t="shared" si="186"/>
        <v>8.0906276200500046E-2</v>
      </c>
      <c r="R63" s="81">
        <f t="shared" si="186"/>
        <v>9.3738104957121871E-2</v>
      </c>
      <c r="S63" s="81" t="str">
        <f t="shared" si="186"/>
        <v/>
      </c>
      <c r="T63" s="1"/>
      <c r="U63" s="2">
        <f t="shared" si="168"/>
        <v>0.17835914224413227</v>
      </c>
      <c r="V63" s="2">
        <f t="shared" ref="V63:BD63" si="187">IFERROR(V51/V$58,"")</f>
        <v>0.17352508202400418</v>
      </c>
      <c r="W63" s="2">
        <f t="shared" si="187"/>
        <v>9.4329756277101093E-2</v>
      </c>
      <c r="X63" s="2">
        <f t="shared" si="187"/>
        <v>0.15238858451619197</v>
      </c>
      <c r="Y63" s="2">
        <f t="shared" si="187"/>
        <v>0.16509024460853269</v>
      </c>
      <c r="Z63" s="2">
        <f t="shared" si="187"/>
        <v>0.10722830636586217</v>
      </c>
      <c r="AA63" s="2">
        <f t="shared" si="187"/>
        <v>0.10161938624738369</v>
      </c>
      <c r="AB63" s="2">
        <f t="shared" si="187"/>
        <v>0.11843242025908247</v>
      </c>
      <c r="AC63" s="2">
        <f t="shared" si="187"/>
        <v>9.6200996521147497E-2</v>
      </c>
      <c r="AD63" s="2">
        <f t="shared" si="187"/>
        <v>0.13561849949968471</v>
      </c>
      <c r="AE63" s="2">
        <f t="shared" si="187"/>
        <v>6.6626565361125309E-2</v>
      </c>
      <c r="AF63" s="2">
        <f t="shared" si="187"/>
        <v>0.10725683491621447</v>
      </c>
      <c r="AG63" s="2">
        <f t="shared" si="187"/>
        <v>0.15938397264637164</v>
      </c>
      <c r="AH63" s="2">
        <f t="shared" si="187"/>
        <v>4.4898289343158856E-2</v>
      </c>
      <c r="AI63" s="2">
        <f t="shared" si="187"/>
        <v>6.0699074590067695E-2</v>
      </c>
      <c r="AJ63" s="2">
        <f t="shared" si="187"/>
        <v>0.13417398258874055</v>
      </c>
      <c r="AK63" s="2">
        <f t="shared" si="187"/>
        <v>0.14266248484875965</v>
      </c>
      <c r="AL63" s="2">
        <f t="shared" si="187"/>
        <v>0.12575907415101703</v>
      </c>
      <c r="AM63" s="2">
        <f t="shared" si="187"/>
        <v>0.13471184815942802</v>
      </c>
      <c r="AN63" s="2">
        <f t="shared" si="187"/>
        <v>8.5481471518688956E-2</v>
      </c>
      <c r="AO63" s="2">
        <f t="shared" si="187"/>
        <v>0.11855467453021463</v>
      </c>
      <c r="AP63" s="2">
        <f t="shared" si="187"/>
        <v>0.21836156458181638</v>
      </c>
      <c r="AQ63" s="2">
        <f t="shared" si="187"/>
        <v>0.16459186360197284</v>
      </c>
      <c r="AR63" s="2">
        <f t="shared" si="187"/>
        <v>7.2383382296421744E-2</v>
      </c>
      <c r="AS63" s="2">
        <f t="shared" si="187"/>
        <v>9.915365763601286E-2</v>
      </c>
      <c r="AT63" s="2">
        <f t="shared" si="187"/>
        <v>5.075249013934862E-2</v>
      </c>
      <c r="AU63" s="2">
        <f t="shared" si="187"/>
        <v>0.11971590793640657</v>
      </c>
      <c r="AV63" s="2">
        <f t="shared" si="187"/>
        <v>6.4866670154979184E-2</v>
      </c>
      <c r="AW63" s="2">
        <f t="shared" si="187"/>
        <v>0.10415557798586378</v>
      </c>
      <c r="AX63" s="2">
        <f t="shared" si="187"/>
        <v>7.0090223926325523E-2</v>
      </c>
      <c r="AY63" s="2">
        <f t="shared" si="187"/>
        <v>9.3738104957121871E-2</v>
      </c>
      <c r="AZ63" s="2" t="str">
        <f t="shared" si="187"/>
        <v/>
      </c>
      <c r="BA63" s="2" t="str">
        <f t="shared" si="187"/>
        <v/>
      </c>
      <c r="BB63" s="2" t="str">
        <f t="shared" si="187"/>
        <v/>
      </c>
      <c r="BC63" s="2" t="str">
        <f t="shared" si="187"/>
        <v/>
      </c>
      <c r="BD63" s="2" t="str">
        <f t="shared" si="187"/>
        <v/>
      </c>
      <c r="BF63" s="91">
        <f t="shared" si="170"/>
        <v>0.62210557303655012</v>
      </c>
      <c r="BG63" s="91">
        <f t="shared" si="171"/>
        <v>1.1303880589179234</v>
      </c>
      <c r="BH63" s="91">
        <f t="shared" si="172"/>
        <v>1.9722855536910593</v>
      </c>
      <c r="BI63" s="91">
        <f t="shared" si="173"/>
        <v>0.48345192490710626</v>
      </c>
      <c r="BJ63" s="91">
        <f t="shared" si="174"/>
        <v>0.73008386259556546</v>
      </c>
      <c r="BK63" s="91">
        <f t="shared" si="175"/>
        <v>0.5573373086554223</v>
      </c>
      <c r="BL63" s="91">
        <f t="shared" si="176"/>
        <v>0.69584157769244781</v>
      </c>
      <c r="BM63" s="91" t="str">
        <f t="shared" si="177"/>
        <v>-</v>
      </c>
      <c r="BN63" s="91" t="str">
        <f t="shared" si="178"/>
        <v>-</v>
      </c>
      <c r="BO63" s="91" t="str">
        <f t="shared" si="179"/>
        <v>-</v>
      </c>
      <c r="BP63" s="91" t="str">
        <f t="shared" si="180"/>
        <v>-</v>
      </c>
      <c r="BQ63" s="91" t="str">
        <f t="shared" si="181"/>
        <v>-</v>
      </c>
    </row>
    <row r="64" spans="1:70" x14ac:dyDescent="0.25">
      <c r="A64" s="16" t="s">
        <v>196</v>
      </c>
      <c r="B64" s="16" t="s">
        <v>46</v>
      </c>
      <c r="C64" s="70">
        <f t="shared" si="164"/>
        <v>0.16313190813584158</v>
      </c>
      <c r="D64" s="70">
        <f t="shared" si="182"/>
        <v>0.15697808911413993</v>
      </c>
      <c r="E64" s="70">
        <f t="shared" si="182"/>
        <v>0.1148100677588451</v>
      </c>
      <c r="F64" s="70">
        <f t="shared" si="183"/>
        <v>0.73137638766494251</v>
      </c>
      <c r="H64" s="2">
        <f t="shared" si="166"/>
        <v>0.21489387344297214</v>
      </c>
      <c r="I64" s="2">
        <f t="shared" ref="I64:S64" si="188">IFERROR(I52/I$58,"")</f>
        <v>0.14298759582731099</v>
      </c>
      <c r="J64" s="2">
        <f t="shared" si="188"/>
        <v>0.12608608763338147</v>
      </c>
      <c r="K64" s="2">
        <f t="shared" si="188"/>
        <v>0.12685379209979897</v>
      </c>
      <c r="L64" s="2">
        <f t="shared" si="188"/>
        <v>0.16121852830713607</v>
      </c>
      <c r="M64" s="2">
        <f t="shared" si="188"/>
        <v>0.14319730825466076</v>
      </c>
      <c r="N64" s="2">
        <f t="shared" si="188"/>
        <v>0.14592987287721026</v>
      </c>
      <c r="O64" s="2">
        <f t="shared" si="188"/>
        <v>0.26006371015946012</v>
      </c>
      <c r="P64" s="2">
        <f t="shared" si="188"/>
        <v>0.16117510525584694</v>
      </c>
      <c r="Q64" s="2">
        <f t="shared" si="188"/>
        <v>7.8626525306681475E-2</v>
      </c>
      <c r="R64" s="81">
        <f t="shared" si="188"/>
        <v>0.12706360155632374</v>
      </c>
      <c r="S64" s="81" t="str">
        <f t="shared" si="188"/>
        <v/>
      </c>
      <c r="T64" s="1"/>
      <c r="U64" s="2">
        <f t="shared" si="168"/>
        <v>0.19419481170139938</v>
      </c>
      <c r="V64" s="2">
        <f t="shared" ref="V64:BD64" si="189">IFERROR(V52/V$58,"")</f>
        <v>0.22622797787713883</v>
      </c>
      <c r="W64" s="2">
        <f t="shared" si="189"/>
        <v>0.21968802548796337</v>
      </c>
      <c r="X64" s="2">
        <f t="shared" si="189"/>
        <v>9.0273558746371954E-2</v>
      </c>
      <c r="Y64" s="2">
        <f t="shared" si="189"/>
        <v>0.13508560277298606</v>
      </c>
      <c r="Z64" s="2">
        <f t="shared" si="189"/>
        <v>0.18694201596756574</v>
      </c>
      <c r="AA64" s="2">
        <f t="shared" si="189"/>
        <v>0.15114892796855967</v>
      </c>
      <c r="AB64" s="2">
        <f t="shared" si="189"/>
        <v>0.13714189978239932</v>
      </c>
      <c r="AC64" s="2">
        <f t="shared" si="189"/>
        <v>0.10209591868984931</v>
      </c>
      <c r="AD64" s="2">
        <f t="shared" si="189"/>
        <v>0.15474288336397046</v>
      </c>
      <c r="AE64" s="2">
        <f t="shared" si="189"/>
        <v>0.14658239561941594</v>
      </c>
      <c r="AF64" s="2">
        <f t="shared" si="189"/>
        <v>0.10318490884222729</v>
      </c>
      <c r="AG64" s="2">
        <f t="shared" si="189"/>
        <v>0.17472873917344314</v>
      </c>
      <c r="AH64" s="2">
        <f t="shared" si="189"/>
        <v>0.2274631642187927</v>
      </c>
      <c r="AI64" s="2">
        <f t="shared" si="189"/>
        <v>0.13135900656292168</v>
      </c>
      <c r="AJ64" s="2">
        <f t="shared" si="189"/>
        <v>4.7477852687508246E-2</v>
      </c>
      <c r="AK64" s="2">
        <f t="shared" si="189"/>
        <v>0.20010665654121845</v>
      </c>
      <c r="AL64" s="2">
        <f t="shared" si="189"/>
        <v>0.19886437905691329</v>
      </c>
      <c r="AM64" s="2">
        <f t="shared" si="189"/>
        <v>0.19587251437079087</v>
      </c>
      <c r="AN64" s="2">
        <f t="shared" si="189"/>
        <v>0.16147025199104628</v>
      </c>
      <c r="AO64" s="2">
        <f t="shared" si="189"/>
        <v>0.10013825455124775</v>
      </c>
      <c r="AP64" s="2">
        <f t="shared" si="189"/>
        <v>8.2075793700740141E-2</v>
      </c>
      <c r="AQ64" s="2">
        <f t="shared" si="189"/>
        <v>0.25442276651892159</v>
      </c>
      <c r="AR64" s="2">
        <f t="shared" si="189"/>
        <v>0.33615409823431236</v>
      </c>
      <c r="AS64" s="2">
        <f t="shared" si="189"/>
        <v>0.23589051544462242</v>
      </c>
      <c r="AT64" s="2">
        <f t="shared" si="189"/>
        <v>0.21622063442937456</v>
      </c>
      <c r="AU64" s="2">
        <f t="shared" si="189"/>
        <v>8.4673919669318809E-2</v>
      </c>
      <c r="AV64" s="2">
        <f t="shared" si="189"/>
        <v>6.3911335816575807E-2</v>
      </c>
      <c r="AW64" s="2">
        <f t="shared" si="189"/>
        <v>5.9803847382130799E-2</v>
      </c>
      <c r="AX64" s="2">
        <f t="shared" si="189"/>
        <v>0.10941134211137966</v>
      </c>
      <c r="AY64" s="2">
        <f t="shared" si="189"/>
        <v>0.12706360155632374</v>
      </c>
      <c r="AZ64" s="2" t="str">
        <f t="shared" si="189"/>
        <v/>
      </c>
      <c r="BA64" s="2" t="str">
        <f t="shared" si="189"/>
        <v/>
      </c>
      <c r="BB64" s="2" t="str">
        <f t="shared" si="189"/>
        <v/>
      </c>
      <c r="BC64" s="2" t="str">
        <f t="shared" si="189"/>
        <v/>
      </c>
      <c r="BD64" s="2" t="str">
        <f t="shared" si="189"/>
        <v/>
      </c>
      <c r="BF64" s="91">
        <f t="shared" si="170"/>
        <v>1.350038445652993</v>
      </c>
      <c r="BG64" s="91">
        <f t="shared" si="171"/>
        <v>0.95057428384929987</v>
      </c>
      <c r="BH64" s="91">
        <f t="shared" si="172"/>
        <v>0.64459926947422164</v>
      </c>
      <c r="BI64" s="91">
        <f t="shared" si="173"/>
        <v>1.3461294519200386</v>
      </c>
      <c r="BJ64" s="91">
        <f t="shared" si="174"/>
        <v>0.29885986011570914</v>
      </c>
      <c r="BK64" s="91">
        <f t="shared" si="175"/>
        <v>0.55018069415069593</v>
      </c>
      <c r="BL64" s="91">
        <f t="shared" si="176"/>
        <v>0.64870562347399907</v>
      </c>
      <c r="BM64" s="91" t="str">
        <f t="shared" si="177"/>
        <v>-</v>
      </c>
      <c r="BN64" s="91" t="str">
        <f t="shared" si="178"/>
        <v>-</v>
      </c>
      <c r="BO64" s="91" t="str">
        <f t="shared" si="179"/>
        <v>-</v>
      </c>
      <c r="BP64" s="91" t="str">
        <f t="shared" si="180"/>
        <v>-</v>
      </c>
      <c r="BQ64" s="91" t="str">
        <f t="shared" si="181"/>
        <v>-</v>
      </c>
    </row>
    <row r="65" spans="1:69" x14ac:dyDescent="0.25">
      <c r="A65" s="16" t="s">
        <v>197</v>
      </c>
      <c r="B65" s="16" t="s">
        <v>47</v>
      </c>
      <c r="C65" s="70">
        <f t="shared" si="164"/>
        <v>0.12159697043733204</v>
      </c>
      <c r="D65" s="70">
        <f t="shared" si="182"/>
        <v>0.13287790471587901</v>
      </c>
      <c r="E65" s="70">
        <f t="shared" si="182"/>
        <v>8.6347102697960282E-2</v>
      </c>
      <c r="F65" s="70">
        <f t="shared" si="183"/>
        <v>0.64982287975257136</v>
      </c>
      <c r="H65" s="2">
        <f t="shared" si="166"/>
        <v>0.12979596036495211</v>
      </c>
      <c r="I65" s="2">
        <f t="shared" ref="I65:S65" si="190">IFERROR(I53/I$58,"")</f>
        <v>0.11393221603332285</v>
      </c>
      <c r="J65" s="2">
        <f t="shared" si="190"/>
        <v>0.14217487250664762</v>
      </c>
      <c r="K65" s="2">
        <f t="shared" si="190"/>
        <v>0.14698951893287801</v>
      </c>
      <c r="L65" s="2">
        <f t="shared" si="190"/>
        <v>0.11635749432523952</v>
      </c>
      <c r="M65" s="2">
        <f t="shared" si="190"/>
        <v>0.15016559444344602</v>
      </c>
      <c r="N65" s="2">
        <f t="shared" si="190"/>
        <v>0.16371489765421965</v>
      </c>
      <c r="O65" s="2">
        <f t="shared" si="190"/>
        <v>9.3816654035434766E-2</v>
      </c>
      <c r="P65" s="2">
        <f t="shared" si="190"/>
        <v>0.17146972537842717</v>
      </c>
      <c r="Q65" s="2">
        <f t="shared" si="190"/>
        <v>3.7326002641965124E-2</v>
      </c>
      <c r="R65" s="81">
        <f t="shared" si="190"/>
        <v>4.4066989436771335E-2</v>
      </c>
      <c r="S65" s="81" t="str">
        <f t="shared" si="190"/>
        <v/>
      </c>
      <c r="T65" s="1"/>
      <c r="U65" s="2">
        <f t="shared" si="168"/>
        <v>6.9368730232184594E-2</v>
      </c>
      <c r="V65" s="2">
        <f t="shared" ref="V65:BD65" si="191">IFERROR(V53/V$58,"")</f>
        <v>0.13925487561341357</v>
      </c>
      <c r="W65" s="2">
        <f t="shared" si="191"/>
        <v>0.15456140229805734</v>
      </c>
      <c r="X65" s="2">
        <f t="shared" si="191"/>
        <v>0.11315809636922483</v>
      </c>
      <c r="Y65" s="2">
        <f t="shared" si="191"/>
        <v>0.15271286760484809</v>
      </c>
      <c r="Z65" s="2">
        <f t="shared" si="191"/>
        <v>9.1144574932531364E-2</v>
      </c>
      <c r="AA65" s="2">
        <f t="shared" si="191"/>
        <v>0.13163167726881092</v>
      </c>
      <c r="AB65" s="2">
        <f t="shared" si="191"/>
        <v>0.20564459157745801</v>
      </c>
      <c r="AC65" s="2">
        <f t="shared" si="191"/>
        <v>0.1210661391841565</v>
      </c>
      <c r="AD65" s="2">
        <f t="shared" si="191"/>
        <v>0.17304095496930916</v>
      </c>
      <c r="AE65" s="2">
        <f t="shared" si="191"/>
        <v>0.13167332623207975</v>
      </c>
      <c r="AF65" s="2">
        <f t="shared" si="191"/>
        <v>0.14613882484049381</v>
      </c>
      <c r="AG65" s="2">
        <f t="shared" si="191"/>
        <v>0.10789534324240915</v>
      </c>
      <c r="AH65" s="2">
        <f t="shared" si="191"/>
        <v>8.0538456504106945E-2</v>
      </c>
      <c r="AI65" s="2">
        <f t="shared" si="191"/>
        <v>0.13289626143496677</v>
      </c>
      <c r="AJ65" s="2">
        <f t="shared" si="191"/>
        <v>0.23825250606880344</v>
      </c>
      <c r="AK65" s="2">
        <f t="shared" si="191"/>
        <v>0.11498100235208975</v>
      </c>
      <c r="AL65" s="2">
        <f t="shared" si="191"/>
        <v>8.54876537062918E-2</v>
      </c>
      <c r="AM65" s="2">
        <f t="shared" si="191"/>
        <v>0.10834360448467188</v>
      </c>
      <c r="AN65" s="2">
        <f t="shared" si="191"/>
        <v>0.18071729971317832</v>
      </c>
      <c r="AO65" s="2">
        <f t="shared" si="191"/>
        <v>0.190698817644467</v>
      </c>
      <c r="AP65" s="2">
        <f t="shared" si="191"/>
        <v>0.21227191841541262</v>
      </c>
      <c r="AQ65" s="2">
        <f t="shared" si="191"/>
        <v>7.2102600033842432E-2</v>
      </c>
      <c r="AR65" s="2">
        <f t="shared" si="191"/>
        <v>5.8817142830982744E-2</v>
      </c>
      <c r="AS65" s="2">
        <f t="shared" si="191"/>
        <v>9.7178506388778702E-2</v>
      </c>
      <c r="AT65" s="2">
        <f t="shared" si="191"/>
        <v>0.18105224154268229</v>
      </c>
      <c r="AU65" s="2">
        <f t="shared" si="191"/>
        <v>0.19860065718241746</v>
      </c>
      <c r="AV65" s="2">
        <f t="shared" si="191"/>
        <v>4.907973955386663E-2</v>
      </c>
      <c r="AW65" s="2">
        <f t="shared" si="191"/>
        <v>3.2709096715527401E-2</v>
      </c>
      <c r="AX65" s="2">
        <f t="shared" si="191"/>
        <v>3.2660053604487309E-2</v>
      </c>
      <c r="AY65" s="2">
        <f t="shared" si="191"/>
        <v>4.4066989436771335E-2</v>
      </c>
      <c r="AZ65" s="2" t="str">
        <f t="shared" si="191"/>
        <v/>
      </c>
      <c r="BA65" s="2" t="str">
        <f t="shared" si="191"/>
        <v/>
      </c>
      <c r="BB65" s="2" t="str">
        <f t="shared" si="191"/>
        <v/>
      </c>
      <c r="BC65" s="2" t="str">
        <f t="shared" si="191"/>
        <v/>
      </c>
      <c r="BD65" s="2" t="str">
        <f t="shared" si="191"/>
        <v/>
      </c>
      <c r="BF65" s="91">
        <f t="shared" si="170"/>
        <v>0.90067377764809675</v>
      </c>
      <c r="BG65" s="91">
        <f t="shared" si="171"/>
        <v>2.2480222418149993</v>
      </c>
      <c r="BH65" s="91">
        <f t="shared" si="172"/>
        <v>1.494403642645759</v>
      </c>
      <c r="BI65" s="91">
        <f t="shared" si="173"/>
        <v>0.20599883864261725</v>
      </c>
      <c r="BJ65" s="91">
        <f t="shared" si="174"/>
        <v>0.28447392218209272</v>
      </c>
      <c r="BK65" s="91">
        <f t="shared" si="175"/>
        <v>0.38204409863319905</v>
      </c>
      <c r="BL65" s="91">
        <f t="shared" si="176"/>
        <v>0.40673364751313767</v>
      </c>
      <c r="BM65" s="91" t="str">
        <f t="shared" si="177"/>
        <v>-</v>
      </c>
      <c r="BN65" s="91" t="str">
        <f t="shared" si="178"/>
        <v>-</v>
      </c>
      <c r="BO65" s="91" t="str">
        <f t="shared" si="179"/>
        <v>-</v>
      </c>
      <c r="BP65" s="91" t="str">
        <f t="shared" si="180"/>
        <v>-</v>
      </c>
      <c r="BQ65" s="91" t="str">
        <f t="shared" si="181"/>
        <v>-</v>
      </c>
    </row>
    <row r="66" spans="1:69" x14ac:dyDescent="0.25">
      <c r="A66" s="16" t="s">
        <v>198</v>
      </c>
      <c r="B66" s="16" t="s">
        <v>48</v>
      </c>
      <c r="C66" s="70">
        <f t="shared" si="164"/>
        <v>0.14071122648424139</v>
      </c>
      <c r="D66" s="70">
        <f t="shared" si="182"/>
        <v>0.1279698861349276</v>
      </c>
      <c r="E66" s="70">
        <f t="shared" si="182"/>
        <v>0.10309120608076613</v>
      </c>
      <c r="F66" s="70">
        <f t="shared" si="183"/>
        <v>0.80558957419146149</v>
      </c>
      <c r="H66" s="2">
        <f t="shared" si="166"/>
        <v>6.3306612686675534E-2</v>
      </c>
      <c r="I66" s="2">
        <f t="shared" ref="I66:S66" si="192">IFERROR(I54/I$58,"")</f>
        <v>0.16726297749616334</v>
      </c>
      <c r="J66" s="2">
        <f t="shared" si="192"/>
        <v>0.16368468154585017</v>
      </c>
      <c r="K66" s="2">
        <f t="shared" si="192"/>
        <v>0.20204449171301925</v>
      </c>
      <c r="L66" s="2">
        <f t="shared" si="192"/>
        <v>0.12654966182457589</v>
      </c>
      <c r="M66" s="2">
        <f t="shared" si="192"/>
        <v>0.12202100162514863</v>
      </c>
      <c r="N66" s="2">
        <f t="shared" si="192"/>
        <v>0.15344526092788766</v>
      </c>
      <c r="O66" s="2">
        <f t="shared" si="192"/>
        <v>0.15841381313309397</v>
      </c>
      <c r="P66" s="2">
        <f t="shared" si="192"/>
        <v>3.8052302104855926E-2</v>
      </c>
      <c r="Q66" s="2">
        <f t="shared" si="192"/>
        <v>0.1495911203124069</v>
      </c>
      <c r="R66" s="81">
        <f t="shared" si="192"/>
        <v>0.10174147733633714</v>
      </c>
      <c r="S66" s="81" t="str">
        <f t="shared" si="192"/>
        <v/>
      </c>
      <c r="T66" s="1"/>
      <c r="U66" s="2">
        <f t="shared" si="168"/>
        <v>6.4752766059975597E-2</v>
      </c>
      <c r="V66" s="2">
        <f t="shared" ref="V66:BD66" si="193">IFERROR(V54/V$58,"")</f>
        <v>0.11039062241340744</v>
      </c>
      <c r="W66" s="2">
        <f t="shared" si="193"/>
        <v>4.1150500902890401E-2</v>
      </c>
      <c r="X66" s="2">
        <f t="shared" si="193"/>
        <v>0.10059325804092294</v>
      </c>
      <c r="Y66" s="2">
        <f t="shared" si="193"/>
        <v>0.13884556000329651</v>
      </c>
      <c r="Z66" s="2">
        <f t="shared" si="193"/>
        <v>0.23395313377040436</v>
      </c>
      <c r="AA66" s="2">
        <f t="shared" si="193"/>
        <v>0.16815758849206758</v>
      </c>
      <c r="AB66" s="2">
        <f t="shared" si="193"/>
        <v>0.14166632280760016</v>
      </c>
      <c r="AC66" s="2">
        <f t="shared" si="193"/>
        <v>0.1703918183436946</v>
      </c>
      <c r="AD66" s="2">
        <f t="shared" si="193"/>
        <v>0.21812531563551471</v>
      </c>
      <c r="AE66" s="2">
        <f t="shared" si="193"/>
        <v>0.24516895185339943</v>
      </c>
      <c r="AF66" s="2">
        <f t="shared" si="193"/>
        <v>0.16839579356403692</v>
      </c>
      <c r="AG66" s="2">
        <f t="shared" si="193"/>
        <v>0.14797304686514179</v>
      </c>
      <c r="AH66" s="2">
        <f t="shared" si="193"/>
        <v>0.12048324603441367</v>
      </c>
      <c r="AI66" s="2">
        <f t="shared" si="193"/>
        <v>0.12157814811775465</v>
      </c>
      <c r="AJ66" s="2">
        <f t="shared" si="193"/>
        <v>8.9752850737148518E-2</v>
      </c>
      <c r="AK66" s="2">
        <f t="shared" si="193"/>
        <v>0.13232387958341932</v>
      </c>
      <c r="AL66" s="2">
        <f t="shared" si="193"/>
        <v>0.14773762881110911</v>
      </c>
      <c r="AM66" s="2">
        <f t="shared" si="193"/>
        <v>0.15179999545543013</v>
      </c>
      <c r="AN66" s="2">
        <f t="shared" si="193"/>
        <v>0.17213502999690086</v>
      </c>
      <c r="AO66" s="2">
        <f t="shared" si="193"/>
        <v>0.14161199931428986</v>
      </c>
      <c r="AP66" s="2">
        <f t="shared" si="193"/>
        <v>0.14006711755549925</v>
      </c>
      <c r="AQ66" s="2">
        <f t="shared" si="193"/>
        <v>0.17044343428597317</v>
      </c>
      <c r="AR66" s="2">
        <f t="shared" si="193"/>
        <v>0.15851240155027868</v>
      </c>
      <c r="AS66" s="2">
        <f t="shared" si="193"/>
        <v>3.8051537022730834E-2</v>
      </c>
      <c r="AT66" s="2">
        <f t="shared" si="193"/>
        <v>2.5566877176651466E-2</v>
      </c>
      <c r="AU66" s="2">
        <f t="shared" si="193"/>
        <v>4.7552474448550215E-2</v>
      </c>
      <c r="AV66" s="2">
        <f t="shared" si="193"/>
        <v>0.1008280381839409</v>
      </c>
      <c r="AW66" s="2">
        <f t="shared" si="193"/>
        <v>0.25221143030836257</v>
      </c>
      <c r="AX66" s="2">
        <f t="shared" si="193"/>
        <v>8.4328082867531254E-2</v>
      </c>
      <c r="AY66" s="2">
        <f t="shared" si="193"/>
        <v>0.10174147733633714</v>
      </c>
      <c r="AZ66" s="2" t="str">
        <f t="shared" si="193"/>
        <v/>
      </c>
      <c r="BA66" s="2" t="str">
        <f t="shared" si="193"/>
        <v/>
      </c>
      <c r="BB66" s="2" t="str">
        <f t="shared" si="193"/>
        <v/>
      </c>
      <c r="BC66" s="2" t="str">
        <f t="shared" si="193"/>
        <v/>
      </c>
      <c r="BD66" s="2" t="str">
        <f t="shared" si="193"/>
        <v/>
      </c>
      <c r="BF66" s="91">
        <f t="shared" si="170"/>
        <v>0.25715181128499615</v>
      </c>
      <c r="BG66" s="91">
        <f t="shared" si="171"/>
        <v>0.21220275862545063</v>
      </c>
      <c r="BH66" s="91">
        <f t="shared" si="172"/>
        <v>0.39112681994870668</v>
      </c>
      <c r="BI66" s="91">
        <f t="shared" si="173"/>
        <v>1.123396497780637</v>
      </c>
      <c r="BJ66" s="91">
        <f t="shared" si="174"/>
        <v>1.9060159897243945</v>
      </c>
      <c r="BK66" s="91">
        <f t="shared" si="175"/>
        <v>0.57079623888745001</v>
      </c>
      <c r="BL66" s="91">
        <f t="shared" si="176"/>
        <v>0.67023373110843976</v>
      </c>
      <c r="BM66" s="91" t="str">
        <f t="shared" si="177"/>
        <v>-</v>
      </c>
      <c r="BN66" s="91" t="str">
        <f t="shared" si="178"/>
        <v>-</v>
      </c>
      <c r="BO66" s="91" t="str">
        <f t="shared" si="179"/>
        <v>-</v>
      </c>
      <c r="BP66" s="91" t="str">
        <f t="shared" si="180"/>
        <v>-</v>
      </c>
      <c r="BQ66" s="91" t="str">
        <f t="shared" si="181"/>
        <v>-</v>
      </c>
    </row>
    <row r="67" spans="1:69" x14ac:dyDescent="0.25">
      <c r="A67" s="16" t="s">
        <v>199</v>
      </c>
      <c r="B67" s="16" t="s">
        <v>49</v>
      </c>
      <c r="C67" s="70">
        <f t="shared" si="164"/>
        <v>4.2466296115318838E-2</v>
      </c>
      <c r="D67" s="70">
        <f t="shared" si="182"/>
        <v>0.10816097565414003</v>
      </c>
      <c r="E67" s="70">
        <f t="shared" si="182"/>
        <v>8.4661952104922319E-2</v>
      </c>
      <c r="F67" s="70">
        <f t="shared" si="183"/>
        <v>0.7827402775622222</v>
      </c>
      <c r="H67" s="2">
        <f t="shared" si="166"/>
        <v>5.4971831662348779E-2</v>
      </c>
      <c r="I67" s="2">
        <f t="shared" ref="I67:S67" si="194">IFERROR(I55/I$58,"")</f>
        <v>3.8133240768907582E-2</v>
      </c>
      <c r="J67" s="2">
        <f t="shared" si="194"/>
        <v>0.10272780092147328</v>
      </c>
      <c r="K67" s="2">
        <f t="shared" si="194"/>
        <v>8.0734702106530387E-2</v>
      </c>
      <c r="L67" s="2">
        <f t="shared" si="194"/>
        <v>0.11470085491808195</v>
      </c>
      <c r="M67" s="2">
        <f t="shared" si="194"/>
        <v>0.10302233752584396</v>
      </c>
      <c r="N67" s="2">
        <f t="shared" si="194"/>
        <v>0.10889873151322346</v>
      </c>
      <c r="O67" s="2">
        <f t="shared" si="194"/>
        <v>0.11713747306940811</v>
      </c>
      <c r="P67" s="2">
        <f t="shared" si="194"/>
        <v>7.9803096096547052E-2</v>
      </c>
      <c r="Q67" s="2">
        <f t="shared" si="194"/>
        <v>7.938324059067535E-2</v>
      </c>
      <c r="R67" s="81">
        <f t="shared" si="194"/>
        <v>0.11712817280084878</v>
      </c>
      <c r="S67" s="81" t="str">
        <f t="shared" si="194"/>
        <v/>
      </c>
      <c r="T67" s="1"/>
      <c r="U67" s="2">
        <f t="shared" si="168"/>
        <v>6.3925912044455829E-2</v>
      </c>
      <c r="V67" s="2">
        <f t="shared" ref="V67:BD67" si="195">IFERROR(V55/V$58,"")</f>
        <v>5.4679708678515161E-2</v>
      </c>
      <c r="W67" s="2">
        <f t="shared" si="195"/>
        <v>5.0796406841263818E-2</v>
      </c>
      <c r="X67" s="2">
        <f t="shared" si="195"/>
        <v>2.7683187450364452E-2</v>
      </c>
      <c r="Y67" s="2">
        <f t="shared" si="195"/>
        <v>4.6116486475635293E-2</v>
      </c>
      <c r="Z67" s="2">
        <f t="shared" si="195"/>
        <v>4.1093589560113782E-2</v>
      </c>
      <c r="AA67" s="2">
        <f t="shared" si="195"/>
        <v>3.8147637354018868E-2</v>
      </c>
      <c r="AB67" s="2">
        <f t="shared" si="195"/>
        <v>7.0157590195890296E-2</v>
      </c>
      <c r="AC67" s="2">
        <f t="shared" si="195"/>
        <v>0.16641379445396498</v>
      </c>
      <c r="AD67" s="2">
        <f t="shared" si="195"/>
        <v>-8.616518635930899E-2</v>
      </c>
      <c r="AE67" s="2">
        <f t="shared" si="195"/>
        <v>0.10939010060448577</v>
      </c>
      <c r="AF67" s="2">
        <f t="shared" si="195"/>
        <v>0.12994860457614038</v>
      </c>
      <c r="AG67" s="2">
        <f t="shared" si="195"/>
        <v>9.8471708890836368E-2</v>
      </c>
      <c r="AH67" s="2">
        <f t="shared" si="195"/>
        <v>0.2042066730544532</v>
      </c>
      <c r="AI67" s="2">
        <f t="shared" si="195"/>
        <v>8.6082795136135898E-2</v>
      </c>
      <c r="AJ67" s="2">
        <f t="shared" si="195"/>
        <v>6.5985960580481742E-2</v>
      </c>
      <c r="AK67" s="2">
        <f t="shared" si="195"/>
        <v>0.10659723070356897</v>
      </c>
      <c r="AL67" s="2">
        <f t="shared" si="195"/>
        <v>0.13899549940881095</v>
      </c>
      <c r="AM67" s="2">
        <f t="shared" si="195"/>
        <v>0.11192499370887569</v>
      </c>
      <c r="AN67" s="2">
        <f t="shared" si="195"/>
        <v>9.3226404104385874E-2</v>
      </c>
      <c r="AO67" s="2">
        <f t="shared" si="195"/>
        <v>0.11766777066921857</v>
      </c>
      <c r="AP67" s="2">
        <f t="shared" si="195"/>
        <v>9.5809011520610693E-2</v>
      </c>
      <c r="AQ67" s="2">
        <f t="shared" si="195"/>
        <v>9.0658797649905101E-2</v>
      </c>
      <c r="AR67" s="2">
        <f t="shared" si="195"/>
        <v>0.14210134788241591</v>
      </c>
      <c r="AS67" s="2">
        <f t="shared" si="195"/>
        <v>0.1226681143695738</v>
      </c>
      <c r="AT67" s="2">
        <f t="shared" si="195"/>
        <v>5.2214646745233954E-2</v>
      </c>
      <c r="AU67" s="2">
        <f t="shared" si="195"/>
        <v>8.0933364489508011E-2</v>
      </c>
      <c r="AV67" s="2">
        <f t="shared" si="195"/>
        <v>8.9842715258860048E-2</v>
      </c>
      <c r="AW67" s="2">
        <f t="shared" si="195"/>
        <v>7.9075386783874282E-2</v>
      </c>
      <c r="AX67" s="2">
        <f t="shared" si="195"/>
        <v>7.1377836868769778E-2</v>
      </c>
      <c r="AY67" s="2">
        <f t="shared" si="195"/>
        <v>0.11712817280084878</v>
      </c>
      <c r="AZ67" s="2" t="str">
        <f t="shared" si="195"/>
        <v/>
      </c>
      <c r="BA67" s="2" t="str">
        <f t="shared" si="195"/>
        <v/>
      </c>
      <c r="BB67" s="2" t="str">
        <f t="shared" si="195"/>
        <v/>
      </c>
      <c r="BC67" s="2" t="str">
        <f t="shared" si="195"/>
        <v/>
      </c>
      <c r="BD67" s="2" t="str">
        <f t="shared" si="195"/>
        <v/>
      </c>
      <c r="BF67" s="91">
        <f t="shared" si="170"/>
        <v>1.2457193619495428</v>
      </c>
      <c r="BG67" s="91">
        <f t="shared" si="171"/>
        <v>0.25569510518057625</v>
      </c>
      <c r="BH67" s="91">
        <f t="shared" si="172"/>
        <v>0.94018048974264479</v>
      </c>
      <c r="BI67" s="91">
        <f t="shared" si="173"/>
        <v>1.3615428868278836</v>
      </c>
      <c r="BJ67" s="91">
        <f t="shared" si="174"/>
        <v>0.74181464435761157</v>
      </c>
      <c r="BK67" s="91">
        <f t="shared" si="175"/>
        <v>0.51352624489541654</v>
      </c>
      <c r="BL67" s="91">
        <f t="shared" si="176"/>
        <v>1.0464880892064814</v>
      </c>
      <c r="BM67" s="91" t="str">
        <f t="shared" si="177"/>
        <v>-</v>
      </c>
      <c r="BN67" s="91" t="str">
        <f t="shared" si="178"/>
        <v>-</v>
      </c>
      <c r="BO67" s="91" t="str">
        <f t="shared" si="179"/>
        <v>-</v>
      </c>
      <c r="BP67" s="91" t="str">
        <f t="shared" si="180"/>
        <v>-</v>
      </c>
      <c r="BQ67" s="91" t="str">
        <f t="shared" si="181"/>
        <v>-</v>
      </c>
    </row>
    <row r="68" spans="1:69" x14ac:dyDescent="0.25">
      <c r="A68" s="16" t="s">
        <v>200</v>
      </c>
      <c r="B68" s="16" t="s">
        <v>50</v>
      </c>
      <c r="C68" s="76">
        <f t="shared" si="164"/>
        <v>0</v>
      </c>
      <c r="D68" s="70">
        <f t="shared" si="182"/>
        <v>0</v>
      </c>
      <c r="E68" s="70">
        <f t="shared" si="182"/>
        <v>1.8163380165676282E-2</v>
      </c>
      <c r="F68" s="70" t="str">
        <f>IFERROR(E68/D68,"")</f>
        <v/>
      </c>
      <c r="H68" s="2">
        <f t="shared" si="166"/>
        <v>0</v>
      </c>
      <c r="I68" s="2">
        <f t="shared" ref="I68:S68" si="196">IFERROR(I56/I$58,"")</f>
        <v>0</v>
      </c>
      <c r="J68" s="2">
        <f t="shared" si="196"/>
        <v>0</v>
      </c>
      <c r="K68" s="2">
        <f t="shared" si="196"/>
        <v>0</v>
      </c>
      <c r="L68" s="2">
        <f t="shared" si="196"/>
        <v>0</v>
      </c>
      <c r="M68" s="2">
        <f t="shared" si="196"/>
        <v>0</v>
      </c>
      <c r="N68" s="2">
        <f t="shared" si="196"/>
        <v>0</v>
      </c>
      <c r="O68" s="2">
        <f t="shared" si="196"/>
        <v>0</v>
      </c>
      <c r="P68" s="2">
        <f t="shared" si="196"/>
        <v>1.8755504230095393E-2</v>
      </c>
      <c r="Q68" s="2">
        <f t="shared" si="196"/>
        <v>1.8138369306915224E-2</v>
      </c>
      <c r="R68" s="81">
        <f t="shared" si="196"/>
        <v>1.6693535469403151E-2</v>
      </c>
      <c r="S68" s="81" t="str">
        <f t="shared" si="196"/>
        <v/>
      </c>
      <c r="T68" s="1"/>
      <c r="U68" s="2">
        <f t="shared" si="168"/>
        <v>0</v>
      </c>
      <c r="V68" s="2">
        <f t="shared" ref="V68:BD69" si="197">IFERROR(V56/V$58,"")</f>
        <v>0</v>
      </c>
      <c r="W68" s="2">
        <f t="shared" si="197"/>
        <v>0</v>
      </c>
      <c r="X68" s="2">
        <f t="shared" si="197"/>
        <v>0</v>
      </c>
      <c r="Y68" s="2">
        <f t="shared" si="197"/>
        <v>0</v>
      </c>
      <c r="Z68" s="2">
        <f t="shared" si="197"/>
        <v>0</v>
      </c>
      <c r="AA68" s="2">
        <f t="shared" si="197"/>
        <v>0</v>
      </c>
      <c r="AB68" s="2">
        <f t="shared" si="197"/>
        <v>0</v>
      </c>
      <c r="AC68" s="2">
        <f t="shared" si="197"/>
        <v>0</v>
      </c>
      <c r="AD68" s="2">
        <f t="shared" si="197"/>
        <v>0</v>
      </c>
      <c r="AE68" s="2">
        <f t="shared" si="197"/>
        <v>0</v>
      </c>
      <c r="AF68" s="2">
        <f t="shared" si="197"/>
        <v>0</v>
      </c>
      <c r="AG68" s="2">
        <f t="shared" si="197"/>
        <v>0</v>
      </c>
      <c r="AH68" s="2">
        <f t="shared" si="197"/>
        <v>0</v>
      </c>
      <c r="AI68" s="2">
        <f t="shared" si="197"/>
        <v>0</v>
      </c>
      <c r="AJ68" s="2">
        <f t="shared" si="197"/>
        <v>0</v>
      </c>
      <c r="AK68" s="2">
        <f t="shared" si="197"/>
        <v>0</v>
      </c>
      <c r="AL68" s="2">
        <f t="shared" si="197"/>
        <v>0</v>
      </c>
      <c r="AM68" s="2">
        <f t="shared" si="197"/>
        <v>0</v>
      </c>
      <c r="AN68" s="2">
        <f t="shared" si="197"/>
        <v>0</v>
      </c>
      <c r="AO68" s="2">
        <f t="shared" si="197"/>
        <v>0</v>
      </c>
      <c r="AP68" s="2">
        <f t="shared" si="197"/>
        <v>0</v>
      </c>
      <c r="AQ68" s="2">
        <f t="shared" si="197"/>
        <v>0</v>
      </c>
      <c r="AR68" s="2">
        <f t="shared" si="197"/>
        <v>0</v>
      </c>
      <c r="AS68" s="2">
        <f t="shared" si="197"/>
        <v>0</v>
      </c>
      <c r="AT68" s="2">
        <f t="shared" si="197"/>
        <v>2.5820671816634565E-2</v>
      </c>
      <c r="AU68" s="2">
        <f t="shared" si="197"/>
        <v>2.2069964963817228E-2</v>
      </c>
      <c r="AV68" s="2">
        <f t="shared" si="197"/>
        <v>3.3931333658182433E-2</v>
      </c>
      <c r="AW68" s="2">
        <f t="shared" si="197"/>
        <v>1.5485783616498163E-2</v>
      </c>
      <c r="AX68" s="2">
        <f t="shared" si="197"/>
        <v>8.2688741269766452E-3</v>
      </c>
      <c r="AY68" s="2">
        <f t="shared" si="197"/>
        <v>1.6693535469403151E-2</v>
      </c>
      <c r="AZ68" s="2" t="str">
        <f t="shared" si="197"/>
        <v/>
      </c>
      <c r="BA68" s="2" t="str">
        <f t="shared" si="197"/>
        <v/>
      </c>
      <c r="BB68" s="2" t="str">
        <f t="shared" si="197"/>
        <v/>
      </c>
      <c r="BC68" s="2" t="str">
        <f t="shared" si="197"/>
        <v/>
      </c>
      <c r="BD68" s="2" t="str">
        <f t="shared" si="197"/>
        <v/>
      </c>
      <c r="BF68" s="91" t="str">
        <f t="shared" si="170"/>
        <v>-</v>
      </c>
      <c r="BG68" s="91" t="str">
        <f t="shared" si="171"/>
        <v>-</v>
      </c>
      <c r="BH68" s="91" t="str">
        <f t="shared" si="172"/>
        <v>-</v>
      </c>
      <c r="BI68" s="91" t="str">
        <f t="shared" si="173"/>
        <v>-</v>
      </c>
      <c r="BJ68" s="91" t="str">
        <f t="shared" si="174"/>
        <v>-</v>
      </c>
      <c r="BK68" s="91" t="str">
        <f t="shared" si="175"/>
        <v>-</v>
      </c>
      <c r="BL68" s="91" t="str">
        <f t="shared" si="176"/>
        <v>-</v>
      </c>
      <c r="BM68" s="91" t="str">
        <f t="shared" si="177"/>
        <v>-</v>
      </c>
      <c r="BN68" s="91" t="str">
        <f t="shared" si="178"/>
        <v>-</v>
      </c>
      <c r="BO68" s="91" t="str">
        <f t="shared" si="179"/>
        <v>-</v>
      </c>
      <c r="BP68" s="91" t="str">
        <f t="shared" si="180"/>
        <v>-</v>
      </c>
      <c r="BQ68" s="91" t="str">
        <f t="shared" si="181"/>
        <v>-</v>
      </c>
    </row>
    <row r="69" spans="1:69" x14ac:dyDescent="0.25">
      <c r="A69" s="16"/>
      <c r="B69" s="3" t="s">
        <v>153</v>
      </c>
      <c r="C69" s="70">
        <f t="shared" ref="C69" si="198">IFERROR(C57/C$58,"")</f>
        <v>1</v>
      </c>
      <c r="D69" s="70">
        <f t="shared" si="182"/>
        <v>1</v>
      </c>
      <c r="E69" s="70">
        <f t="shared" si="182"/>
        <v>0.98183661983432369</v>
      </c>
      <c r="F69" s="70">
        <f>IFERROR(E69/D69,"")</f>
        <v>0.98183661983432369</v>
      </c>
      <c r="H69" s="2">
        <f t="shared" si="166"/>
        <v>1</v>
      </c>
      <c r="I69" s="2">
        <f t="shared" ref="I69:S69" si="199">IFERROR(I57/I$58,"")</f>
        <v>0.99999999999999989</v>
      </c>
      <c r="J69" s="2">
        <f t="shared" si="199"/>
        <v>0.99999999999999967</v>
      </c>
      <c r="K69" s="2">
        <f t="shared" si="199"/>
        <v>0.99999999999999978</v>
      </c>
      <c r="L69" s="2">
        <f t="shared" si="199"/>
        <v>0.99999999999999967</v>
      </c>
      <c r="M69" s="2">
        <f t="shared" si="199"/>
        <v>1.0000000000000002</v>
      </c>
      <c r="N69" s="2">
        <f t="shared" si="199"/>
        <v>1</v>
      </c>
      <c r="O69" s="2">
        <f t="shared" si="199"/>
        <v>1.0000000000000007</v>
      </c>
      <c r="P69" s="2">
        <f t="shared" si="199"/>
        <v>0.98124449576990491</v>
      </c>
      <c r="Q69" s="2">
        <f t="shared" si="199"/>
        <v>0.98186163069308474</v>
      </c>
      <c r="R69" s="81">
        <f t="shared" si="199"/>
        <v>0.98330646453059689</v>
      </c>
      <c r="S69" s="81" t="str">
        <f t="shared" si="199"/>
        <v/>
      </c>
      <c r="T69" s="1"/>
      <c r="U69" s="2">
        <f>IFERROR(U57/U$58,"")</f>
        <v>1</v>
      </c>
      <c r="V69" s="2">
        <f t="shared" si="197"/>
        <v>0.99999999999999978</v>
      </c>
      <c r="W69" s="2">
        <f t="shared" si="197"/>
        <v>1</v>
      </c>
      <c r="X69" s="2">
        <f t="shared" si="197"/>
        <v>1.0000000000000002</v>
      </c>
      <c r="Y69" s="2">
        <f t="shared" si="197"/>
        <v>1.0000000000000002</v>
      </c>
      <c r="Z69" s="2">
        <f t="shared" si="197"/>
        <v>0.99999999999999944</v>
      </c>
      <c r="AA69" s="2">
        <f t="shared" si="197"/>
        <v>0.99999999999999978</v>
      </c>
      <c r="AB69" s="2">
        <f t="shared" si="197"/>
        <v>0.99999999999999978</v>
      </c>
      <c r="AC69" s="2">
        <f t="shared" si="197"/>
        <v>0.99999999999999967</v>
      </c>
      <c r="AD69" s="2">
        <f t="shared" si="197"/>
        <v>0.99999999999999933</v>
      </c>
      <c r="AE69" s="2">
        <f t="shared" si="197"/>
        <v>1.0000000000000004</v>
      </c>
      <c r="AF69" s="2">
        <f t="shared" si="197"/>
        <v>0.99999999999999933</v>
      </c>
      <c r="AG69" s="2">
        <f t="shared" si="197"/>
        <v>0.99999999999999989</v>
      </c>
      <c r="AH69" s="2">
        <f t="shared" si="197"/>
        <v>0.99999999999999989</v>
      </c>
      <c r="AI69" s="2">
        <f t="shared" si="197"/>
        <v>0.99999999999999933</v>
      </c>
      <c r="AJ69" s="2">
        <f t="shared" si="197"/>
        <v>1</v>
      </c>
      <c r="AK69" s="2">
        <f t="shared" si="197"/>
        <v>1.0000000000000002</v>
      </c>
      <c r="AL69" s="2">
        <f t="shared" si="197"/>
        <v>1.0000000000000002</v>
      </c>
      <c r="AM69" s="2">
        <f t="shared" si="197"/>
        <v>1</v>
      </c>
      <c r="AN69" s="2">
        <f t="shared" si="197"/>
        <v>1</v>
      </c>
      <c r="AO69" s="2">
        <f t="shared" si="197"/>
        <v>0.99999999999999978</v>
      </c>
      <c r="AP69" s="2">
        <f t="shared" si="197"/>
        <v>0.99999999999999978</v>
      </c>
      <c r="AQ69" s="2">
        <f t="shared" si="197"/>
        <v>1.0000000000000013</v>
      </c>
      <c r="AR69" s="2">
        <f t="shared" si="197"/>
        <v>1.0000000000000002</v>
      </c>
      <c r="AS69" s="2">
        <f t="shared" si="197"/>
        <v>1</v>
      </c>
      <c r="AT69" s="2">
        <f t="shared" si="197"/>
        <v>0.97417932818336606</v>
      </c>
      <c r="AU69" s="2">
        <f t="shared" si="197"/>
        <v>0.97793003503618259</v>
      </c>
      <c r="AV69" s="2">
        <f t="shared" si="197"/>
        <v>0.96606866634181754</v>
      </c>
      <c r="AW69" s="2">
        <f t="shared" si="197"/>
        <v>0.98451421638350189</v>
      </c>
      <c r="AX69" s="2">
        <f t="shared" si="197"/>
        <v>0.99173112587302348</v>
      </c>
      <c r="AY69" s="2">
        <f t="shared" si="197"/>
        <v>0.98330646453059689</v>
      </c>
      <c r="AZ69" s="2" t="str">
        <f t="shared" si="197"/>
        <v/>
      </c>
      <c r="BA69" s="2" t="str">
        <f t="shared" si="197"/>
        <v/>
      </c>
      <c r="BB69" s="2" t="str">
        <f t="shared" si="197"/>
        <v/>
      </c>
      <c r="BC69" s="2" t="str">
        <f t="shared" si="197"/>
        <v/>
      </c>
      <c r="BD69" s="2" t="str">
        <f t="shared" si="197"/>
        <v/>
      </c>
      <c r="BF69" s="91">
        <f t="shared" ref="BF69:BF70" si="200">IFERROR(AS69/AG69,"-")</f>
        <v>1.0000000000000002</v>
      </c>
      <c r="BG69" s="91">
        <f t="shared" ref="BG69:BG70" si="201">IFERROR(AT69/AH69,"-")</f>
        <v>0.97417932818336617</v>
      </c>
      <c r="BH69" s="91">
        <f t="shared" ref="BH69:BH70" si="202">IFERROR(AU69/AI69,"-")</f>
        <v>0.97793003503618325</v>
      </c>
      <c r="BI69" s="91">
        <f t="shared" ref="BI69:BI70" si="203">IFERROR(AV69/AJ69,"-")</f>
        <v>0.96606866634181754</v>
      </c>
      <c r="BJ69" s="91">
        <f t="shared" ref="BJ69:BJ70" si="204">IFERROR(AW69/AK69,"-")</f>
        <v>0.98451421638350167</v>
      </c>
      <c r="BK69" s="91">
        <f t="shared" ref="BK69:BK70" si="205">IFERROR(AX69/AL69,"-")</f>
        <v>0.99173112587302326</v>
      </c>
      <c r="BL69" s="91">
        <f t="shared" ref="BL69:BL70" si="206">IFERROR(AY69/AM69,"-")</f>
        <v>0.98330646453059689</v>
      </c>
      <c r="BM69" s="91" t="str">
        <f t="shared" ref="BM69:BM70" si="207">IFERROR(AZ69/AN69,"-")</f>
        <v>-</v>
      </c>
      <c r="BN69" s="91" t="str">
        <f t="shared" ref="BN69:BN70" si="208">IFERROR(BA69/AO69,"-")</f>
        <v>-</v>
      </c>
      <c r="BO69" s="91" t="str">
        <f t="shared" ref="BO69:BO70" si="209">IFERROR(BB69/AP69,"-")</f>
        <v>-</v>
      </c>
      <c r="BP69" s="91" t="str">
        <f t="shared" ref="BP69:BP70" si="210">IFERROR(BC69/AQ69,"-")</f>
        <v>-</v>
      </c>
      <c r="BQ69" s="91" t="str">
        <f t="shared" ref="BQ69:BQ70" si="211">IFERROR(BD69/AR69,"-")</f>
        <v>-</v>
      </c>
    </row>
    <row r="70" spans="1:69" x14ac:dyDescent="0.25">
      <c r="A70" s="3" t="s">
        <v>201</v>
      </c>
      <c r="B70" s="3" t="s">
        <v>61</v>
      </c>
      <c r="C70" s="70">
        <f>IFERROR(C58/C$58,"")</f>
        <v>1</v>
      </c>
      <c r="D70" s="70">
        <f t="shared" si="182"/>
        <v>1</v>
      </c>
      <c r="E70" s="70">
        <f t="shared" si="182"/>
        <v>1</v>
      </c>
      <c r="F70" s="70">
        <f t="shared" si="183"/>
        <v>1</v>
      </c>
      <c r="G70" s="33"/>
      <c r="H70" s="2">
        <f t="shared" si="166"/>
        <v>1</v>
      </c>
      <c r="I70" s="2">
        <f t="shared" ref="I70:S70" si="212">IFERROR(I58/I$58,"")</f>
        <v>1</v>
      </c>
      <c r="J70" s="2">
        <f t="shared" si="212"/>
        <v>1</v>
      </c>
      <c r="K70" s="2">
        <f t="shared" si="212"/>
        <v>1</v>
      </c>
      <c r="L70" s="2">
        <f t="shared" si="212"/>
        <v>1</v>
      </c>
      <c r="M70" s="2">
        <f t="shared" si="212"/>
        <v>1</v>
      </c>
      <c r="N70" s="2">
        <f t="shared" si="212"/>
        <v>1</v>
      </c>
      <c r="O70" s="2">
        <f t="shared" si="212"/>
        <v>1</v>
      </c>
      <c r="P70" s="2">
        <f t="shared" si="212"/>
        <v>1</v>
      </c>
      <c r="Q70" s="2">
        <f t="shared" si="212"/>
        <v>1</v>
      </c>
      <c r="R70" s="81">
        <f t="shared" si="212"/>
        <v>1</v>
      </c>
      <c r="S70" s="81" t="str">
        <f t="shared" si="212"/>
        <v/>
      </c>
      <c r="T70" s="34"/>
      <c r="U70" s="2">
        <f>IFERROR(U58/U$58,"")</f>
        <v>1</v>
      </c>
      <c r="V70" s="2">
        <f>IFERROR(V58/V$58,"")</f>
        <v>1</v>
      </c>
      <c r="W70" s="2">
        <f>IFERROR(W58/W$58,"")</f>
        <v>1</v>
      </c>
      <c r="X70" s="2">
        <f t="shared" ref="X70:BC70" si="213">IFERROR(X58/X$58,"")</f>
        <v>1</v>
      </c>
      <c r="Y70" s="2">
        <f t="shared" si="213"/>
        <v>1</v>
      </c>
      <c r="Z70" s="2">
        <f t="shared" si="213"/>
        <v>1</v>
      </c>
      <c r="AA70" s="2">
        <f t="shared" si="213"/>
        <v>1</v>
      </c>
      <c r="AB70" s="2">
        <f t="shared" si="213"/>
        <v>1</v>
      </c>
      <c r="AC70" s="2">
        <f t="shared" si="213"/>
        <v>1</v>
      </c>
      <c r="AD70" s="2">
        <f t="shared" si="213"/>
        <v>1</v>
      </c>
      <c r="AE70" s="2">
        <f t="shared" si="213"/>
        <v>1</v>
      </c>
      <c r="AF70" s="2">
        <f t="shared" si="213"/>
        <v>1</v>
      </c>
      <c r="AG70" s="2">
        <f t="shared" si="213"/>
        <v>1</v>
      </c>
      <c r="AH70" s="2">
        <f t="shared" si="213"/>
        <v>1</v>
      </c>
      <c r="AI70" s="2">
        <f t="shared" si="213"/>
        <v>1</v>
      </c>
      <c r="AJ70" s="2">
        <f t="shared" si="213"/>
        <v>1</v>
      </c>
      <c r="AK70" s="2">
        <f t="shared" si="213"/>
        <v>1</v>
      </c>
      <c r="AL70" s="2">
        <f t="shared" si="213"/>
        <v>1</v>
      </c>
      <c r="AM70" s="2">
        <f t="shared" si="213"/>
        <v>1</v>
      </c>
      <c r="AN70" s="2">
        <f t="shared" si="213"/>
        <v>1</v>
      </c>
      <c r="AO70" s="2">
        <f t="shared" si="213"/>
        <v>1</v>
      </c>
      <c r="AP70" s="2">
        <f t="shared" si="213"/>
        <v>1</v>
      </c>
      <c r="AQ70" s="2">
        <f t="shared" si="213"/>
        <v>1</v>
      </c>
      <c r="AR70" s="2">
        <f t="shared" si="213"/>
        <v>1</v>
      </c>
      <c r="AS70" s="2">
        <f t="shared" si="213"/>
        <v>1</v>
      </c>
      <c r="AT70" s="2">
        <f t="shared" si="213"/>
        <v>1</v>
      </c>
      <c r="AU70" s="2">
        <f t="shared" si="213"/>
        <v>1</v>
      </c>
      <c r="AV70" s="2">
        <f t="shared" si="213"/>
        <v>1</v>
      </c>
      <c r="AW70" s="2">
        <f t="shared" si="213"/>
        <v>1</v>
      </c>
      <c r="AX70" s="2">
        <f t="shared" si="213"/>
        <v>1</v>
      </c>
      <c r="AY70" s="2">
        <f t="shared" si="213"/>
        <v>1</v>
      </c>
      <c r="AZ70" s="2" t="str">
        <f t="shared" si="213"/>
        <v/>
      </c>
      <c r="BA70" s="2" t="str">
        <f t="shared" si="213"/>
        <v/>
      </c>
      <c r="BB70" s="2" t="str">
        <f t="shared" si="213"/>
        <v/>
      </c>
      <c r="BC70" s="2" t="str">
        <f t="shared" si="213"/>
        <v/>
      </c>
      <c r="BD70" s="2" t="str">
        <f>IFERROR(BD58/BD$58,"")</f>
        <v/>
      </c>
      <c r="BE70" s="33"/>
      <c r="BF70" s="91">
        <f t="shared" si="200"/>
        <v>1</v>
      </c>
      <c r="BG70" s="91">
        <f t="shared" si="201"/>
        <v>1</v>
      </c>
      <c r="BH70" s="91">
        <f t="shared" si="202"/>
        <v>1</v>
      </c>
      <c r="BI70" s="91">
        <f t="shared" si="203"/>
        <v>1</v>
      </c>
      <c r="BJ70" s="91">
        <f t="shared" si="204"/>
        <v>1</v>
      </c>
      <c r="BK70" s="91">
        <f t="shared" si="205"/>
        <v>1</v>
      </c>
      <c r="BL70" s="91">
        <f t="shared" si="206"/>
        <v>1</v>
      </c>
      <c r="BM70" s="91" t="str">
        <f t="shared" si="207"/>
        <v>-</v>
      </c>
      <c r="BN70" s="91" t="str">
        <f t="shared" si="208"/>
        <v>-</v>
      </c>
      <c r="BO70" s="91" t="str">
        <f t="shared" si="209"/>
        <v>-</v>
      </c>
      <c r="BP70" s="91" t="str">
        <f t="shared" si="210"/>
        <v>-</v>
      </c>
      <c r="BQ70" s="91" t="str">
        <f t="shared" si="211"/>
        <v>-</v>
      </c>
    </row>
    <row r="71" spans="1:69" x14ac:dyDescent="0.25">
      <c r="A71" s="3" t="s">
        <v>33</v>
      </c>
      <c r="B71" s="3"/>
      <c r="C71" s="71"/>
      <c r="D71" s="71"/>
      <c r="E71" s="71"/>
      <c r="F71" s="7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71"/>
      <c r="D72" s="71"/>
      <c r="E72" s="71"/>
      <c r="F72" s="7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7">
        <f>INDEX(U74:AF74,$B$2)</f>
        <v>53</v>
      </c>
      <c r="D74" s="87">
        <f>INDEX(AG74:AR74,$B$2)</f>
        <v>70</v>
      </c>
      <c r="E74" s="87">
        <f>INDEX(AS74:BD74,$B$2)</f>
        <v>216</v>
      </c>
      <c r="F74" s="70">
        <f>IFERROR(E74/D74,"")</f>
        <v>3.0857142857142859</v>
      </c>
      <c r="H74" s="4">
        <f>W74</f>
        <v>43</v>
      </c>
      <c r="I74" s="4">
        <f>Z74</f>
        <v>53</v>
      </c>
      <c r="J74" s="4">
        <f>AC74</f>
        <v>53</v>
      </c>
      <c r="K74" s="75">
        <f>AF74</f>
        <v>51</v>
      </c>
      <c r="L74" s="4">
        <f>AI74</f>
        <v>81</v>
      </c>
      <c r="M74" s="4">
        <f>AL74</f>
        <v>77</v>
      </c>
      <c r="N74" s="4">
        <f>AO74</f>
        <v>68</v>
      </c>
      <c r="O74" s="4">
        <f>AR74</f>
        <v>61</v>
      </c>
      <c r="P74" s="4">
        <f>INDEX(AS74:AU74,IF($B$2&gt;3,3,$B$2))</f>
        <v>95</v>
      </c>
      <c r="Q74" s="4">
        <f>INDEX(AV74:AX74,IF($B$2&gt;6,3,$B$2-3))</f>
        <v>234</v>
      </c>
      <c r="R74" s="4">
        <f>IFERROR(INDEX(AY74:BA74,IF($B$2&gt;9,3,$B$2-6)),"-")</f>
        <v>216</v>
      </c>
      <c r="S74" s="75" t="str">
        <f>IFERROR(INDEX(BB74:BD74,IF($B$2&gt;12,3,$B$2-9)),"-")</f>
        <v>-</v>
      </c>
      <c r="U74" s="4">
        <v>34</v>
      </c>
      <c r="V74">
        <v>39</v>
      </c>
      <c r="W74">
        <v>43</v>
      </c>
      <c r="X74">
        <v>50</v>
      </c>
      <c r="Y74">
        <v>52</v>
      </c>
      <c r="Z74">
        <v>53</v>
      </c>
      <c r="AA74">
        <v>53</v>
      </c>
      <c r="AB74">
        <v>53</v>
      </c>
      <c r="AC74">
        <v>53</v>
      </c>
      <c r="AD74">
        <v>53</v>
      </c>
      <c r="AE74">
        <v>50</v>
      </c>
      <c r="AF74">
        <v>51</v>
      </c>
      <c r="AG74">
        <v>80</v>
      </c>
      <c r="AH74">
        <v>80</v>
      </c>
      <c r="AI74">
        <v>81</v>
      </c>
      <c r="AJ74">
        <v>81</v>
      </c>
      <c r="AK74">
        <v>80</v>
      </c>
      <c r="AL74">
        <v>77</v>
      </c>
      <c r="AM74">
        <v>70</v>
      </c>
      <c r="AN74">
        <v>70</v>
      </c>
      <c r="AO74">
        <v>68</v>
      </c>
      <c r="AP74">
        <v>67</v>
      </c>
      <c r="AQ74">
        <v>65</v>
      </c>
      <c r="AR74">
        <v>61</v>
      </c>
      <c r="AS74" s="15">
        <v>97</v>
      </c>
      <c r="AT74" s="15">
        <v>95</v>
      </c>
      <c r="AU74" s="15">
        <v>95</v>
      </c>
      <c r="AV74" s="15">
        <v>249</v>
      </c>
      <c r="AW74" s="15">
        <v>241</v>
      </c>
      <c r="AX74" s="15">
        <v>234</v>
      </c>
      <c r="AY74" s="15">
        <v>216</v>
      </c>
      <c r="AZ74" s="15"/>
      <c r="BA74" s="15"/>
      <c r="BB74" s="15"/>
      <c r="BC74" s="15"/>
      <c r="BD74" s="15"/>
      <c r="BF74" s="91">
        <f t="shared" ref="BF74:BF83" si="214">IFERROR(AS74/AG74,"-")</f>
        <v>1.2124999999999999</v>
      </c>
      <c r="BG74" s="91">
        <f t="shared" ref="BG74:BG83" si="215">IFERROR(AT74/AH74,"-")</f>
        <v>1.1875</v>
      </c>
      <c r="BH74" s="91">
        <f t="shared" ref="BH74:BH83" si="216">IFERROR(AU74/AI74,"-")</f>
        <v>1.1728395061728396</v>
      </c>
      <c r="BI74" s="91">
        <f t="shared" ref="BI74:BI83" si="217">IFERROR(AV74/AJ74,"-")</f>
        <v>3.074074074074074</v>
      </c>
      <c r="BJ74" s="91">
        <f t="shared" ref="BJ74:BJ83" si="218">IFERROR(AW74/AK74,"-")</f>
        <v>3.0125000000000002</v>
      </c>
      <c r="BK74" s="91">
        <f t="shared" ref="BK74:BK83" si="219">IFERROR(AX74/AL74,"-")</f>
        <v>3.0389610389610389</v>
      </c>
      <c r="BL74" s="91">
        <f t="shared" ref="BL74:BL83" si="220">IFERROR(AY74/AM74,"-")</f>
        <v>3.0857142857142859</v>
      </c>
      <c r="BM74" s="91">
        <f t="shared" ref="BM74:BM83" si="221">IFERROR(AZ74/AN74,"-")</f>
        <v>0</v>
      </c>
      <c r="BN74" s="91">
        <f t="shared" ref="BN74:BN83" si="222">IFERROR(BA74/AO74,"-")</f>
        <v>0</v>
      </c>
      <c r="BO74" s="91">
        <f t="shared" ref="BO74:BO83" si="223">IFERROR(BB74/AP74,"-")</f>
        <v>0</v>
      </c>
      <c r="BP74" s="91">
        <f t="shared" ref="BP74:BP83" si="224">IFERROR(BC74/AQ74,"-")</f>
        <v>0</v>
      </c>
      <c r="BQ74" s="91">
        <f t="shared" ref="BQ74:BQ83" si="225">IFERROR(BD74/AR74,"-")</f>
        <v>0</v>
      </c>
    </row>
    <row r="75" spans="1:69" x14ac:dyDescent="0.25">
      <c r="A75" s="16" t="s">
        <v>136</v>
      </c>
      <c r="B75" s="16" t="s">
        <v>44</v>
      </c>
      <c r="C75" s="87">
        <f t="shared" ref="C75:C81" si="226">INDEX(U75:AF75,$B$2)</f>
        <v>229</v>
      </c>
      <c r="D75" s="87">
        <f t="shared" ref="D75:D81" si="227">INDEX(AG75:AR75,$B$2)</f>
        <v>246</v>
      </c>
      <c r="E75" s="87">
        <f t="shared" ref="E75:E81" si="228">INDEX(AS75:BD75,$B$2)</f>
        <v>338</v>
      </c>
      <c r="F75" s="70">
        <f t="shared" ref="F75:F81" si="229">IFERROR(E75/D75,"")</f>
        <v>1.3739837398373984</v>
      </c>
      <c r="H75" s="4">
        <f t="shared" ref="H75:H83" si="230">W75</f>
        <v>224</v>
      </c>
      <c r="I75" s="4">
        <f t="shared" ref="I75:I83" si="231">Z75</f>
        <v>256</v>
      </c>
      <c r="J75" s="4">
        <f t="shared" ref="J75:J83" si="232">AC75</f>
        <v>224</v>
      </c>
      <c r="K75" s="75">
        <f t="shared" ref="K75:K83" si="233">AF75</f>
        <v>248</v>
      </c>
      <c r="L75" s="4">
        <f t="shared" ref="L75:L83" si="234">AI75</f>
        <v>320</v>
      </c>
      <c r="M75" s="4">
        <f t="shared" ref="M75:M83" si="235">AL75</f>
        <v>315</v>
      </c>
      <c r="N75" s="4">
        <f t="shared" ref="N75:N83" si="236">AO75</f>
        <v>330</v>
      </c>
      <c r="O75" s="4">
        <f t="shared" ref="O75:O83" si="237">AR75</f>
        <v>381</v>
      </c>
      <c r="P75" s="4">
        <f t="shared" ref="P75:P83" si="238">INDEX(AS75:AU75,IF($B$2&gt;3,3,$B$2))</f>
        <v>346</v>
      </c>
      <c r="Q75" s="4">
        <f t="shared" ref="Q75:Q83" si="239">INDEX(AV75:AX75,IF($B$2&gt;6,3,$B$2-3))</f>
        <v>405</v>
      </c>
      <c r="R75" s="4">
        <f t="shared" ref="R75:R82" si="240">IFERROR(INDEX(AY75:BA75,IF($B$2&gt;9,3,$B$2-6)),"-")</f>
        <v>338</v>
      </c>
      <c r="S75" s="75" t="str">
        <f t="shared" ref="S75:S83" si="241">IFERROR(INDEX(BB75:BD75,IF($B$2&gt;12,3,$B$2-9)),"-")</f>
        <v>-</v>
      </c>
      <c r="U75" s="4">
        <v>215</v>
      </c>
      <c r="V75">
        <v>68</v>
      </c>
      <c r="W75">
        <v>224</v>
      </c>
      <c r="X75">
        <v>301</v>
      </c>
      <c r="Y75">
        <v>221</v>
      </c>
      <c r="Z75">
        <v>256</v>
      </c>
      <c r="AA75">
        <v>229</v>
      </c>
      <c r="AB75">
        <v>227</v>
      </c>
      <c r="AC75">
        <v>224</v>
      </c>
      <c r="AD75">
        <v>185</v>
      </c>
      <c r="AE75">
        <v>311</v>
      </c>
      <c r="AF75">
        <v>248</v>
      </c>
      <c r="AG75">
        <v>71</v>
      </c>
      <c r="AH75">
        <v>74</v>
      </c>
      <c r="AI75">
        <v>320</v>
      </c>
      <c r="AJ75">
        <v>206</v>
      </c>
      <c r="AK75">
        <v>213</v>
      </c>
      <c r="AL75">
        <v>315</v>
      </c>
      <c r="AM75">
        <v>246</v>
      </c>
      <c r="AN75">
        <v>238</v>
      </c>
      <c r="AO75">
        <v>330</v>
      </c>
      <c r="AP75">
        <v>305</v>
      </c>
      <c r="AQ75">
        <v>377</v>
      </c>
      <c r="AR75">
        <v>381</v>
      </c>
      <c r="AS75" s="15">
        <v>189</v>
      </c>
      <c r="AT75" s="15">
        <v>379</v>
      </c>
      <c r="AU75" s="15">
        <v>346</v>
      </c>
      <c r="AV75" s="15">
        <v>289</v>
      </c>
      <c r="AW75" s="15">
        <v>347</v>
      </c>
      <c r="AX75" s="15">
        <v>405</v>
      </c>
      <c r="AY75" s="15">
        <v>338</v>
      </c>
      <c r="AZ75" s="15"/>
      <c r="BA75" s="15"/>
      <c r="BB75" s="15"/>
      <c r="BC75" s="15"/>
      <c r="BD75" s="15"/>
      <c r="BF75" s="91">
        <f t="shared" si="214"/>
        <v>2.6619718309859155</v>
      </c>
      <c r="BG75" s="91">
        <f t="shared" si="215"/>
        <v>5.1216216216216219</v>
      </c>
      <c r="BH75" s="91">
        <f t="shared" si="216"/>
        <v>1.08125</v>
      </c>
      <c r="BI75" s="91">
        <f t="shared" si="217"/>
        <v>1.4029126213592233</v>
      </c>
      <c r="BJ75" s="91">
        <f t="shared" si="218"/>
        <v>1.6291079812206573</v>
      </c>
      <c r="BK75" s="91">
        <f t="shared" si="219"/>
        <v>1.2857142857142858</v>
      </c>
      <c r="BL75" s="91">
        <f t="shared" si="220"/>
        <v>1.3739837398373984</v>
      </c>
      <c r="BM75" s="91">
        <f t="shared" si="221"/>
        <v>0</v>
      </c>
      <c r="BN75" s="91">
        <f t="shared" si="222"/>
        <v>0</v>
      </c>
      <c r="BO75" s="91">
        <f t="shared" si="223"/>
        <v>0</v>
      </c>
      <c r="BP75" s="91">
        <f t="shared" si="224"/>
        <v>0</v>
      </c>
      <c r="BQ75" s="91">
        <f t="shared" si="225"/>
        <v>0</v>
      </c>
    </row>
    <row r="76" spans="1:69" x14ac:dyDescent="0.25">
      <c r="A76" s="16" t="s">
        <v>137</v>
      </c>
      <c r="B76" s="16" t="s">
        <v>45</v>
      </c>
      <c r="C76" s="87">
        <f t="shared" si="226"/>
        <v>249</v>
      </c>
      <c r="D76" s="87">
        <f t="shared" si="227"/>
        <v>314</v>
      </c>
      <c r="E76" s="87">
        <f t="shared" si="228"/>
        <v>399</v>
      </c>
      <c r="F76" s="70">
        <f t="shared" si="229"/>
        <v>1.2707006369426752</v>
      </c>
      <c r="H76" s="4">
        <f t="shared" si="230"/>
        <v>68</v>
      </c>
      <c r="I76" s="4">
        <f t="shared" si="231"/>
        <v>215</v>
      </c>
      <c r="J76" s="4">
        <f t="shared" si="232"/>
        <v>215</v>
      </c>
      <c r="K76" s="75">
        <f t="shared" si="233"/>
        <v>305</v>
      </c>
      <c r="L76" s="4">
        <f t="shared" si="234"/>
        <v>72</v>
      </c>
      <c r="M76" s="4">
        <f t="shared" si="235"/>
        <v>213</v>
      </c>
      <c r="N76" s="4">
        <f t="shared" si="236"/>
        <v>234</v>
      </c>
      <c r="O76" s="4">
        <f t="shared" si="237"/>
        <v>377</v>
      </c>
      <c r="P76" s="4">
        <f t="shared" si="238"/>
        <v>379</v>
      </c>
      <c r="Q76" s="4">
        <f t="shared" si="239"/>
        <v>324</v>
      </c>
      <c r="R76" s="4">
        <f t="shared" si="240"/>
        <v>399</v>
      </c>
      <c r="S76" s="75" t="str">
        <f t="shared" si="241"/>
        <v>-</v>
      </c>
      <c r="U76" s="4">
        <v>237</v>
      </c>
      <c r="V76">
        <v>214</v>
      </c>
      <c r="W76">
        <v>68</v>
      </c>
      <c r="X76">
        <v>223</v>
      </c>
      <c r="Y76">
        <v>297</v>
      </c>
      <c r="Z76">
        <v>215</v>
      </c>
      <c r="AA76">
        <v>249</v>
      </c>
      <c r="AB76">
        <v>228</v>
      </c>
      <c r="AC76">
        <v>215</v>
      </c>
      <c r="AD76">
        <v>222</v>
      </c>
      <c r="AE76">
        <v>181</v>
      </c>
      <c r="AF76">
        <v>305</v>
      </c>
      <c r="AG76">
        <v>246</v>
      </c>
      <c r="AH76">
        <v>71</v>
      </c>
      <c r="AI76">
        <v>72</v>
      </c>
      <c r="AJ76">
        <v>319</v>
      </c>
      <c r="AK76">
        <v>206</v>
      </c>
      <c r="AL76">
        <v>213</v>
      </c>
      <c r="AM76">
        <v>314</v>
      </c>
      <c r="AN76">
        <v>245</v>
      </c>
      <c r="AO76">
        <v>234</v>
      </c>
      <c r="AP76">
        <v>329</v>
      </c>
      <c r="AQ76">
        <v>304</v>
      </c>
      <c r="AR76">
        <v>377</v>
      </c>
      <c r="AS76" s="15">
        <v>379</v>
      </c>
      <c r="AT76" s="15">
        <v>189</v>
      </c>
      <c r="AU76" s="15">
        <v>379</v>
      </c>
      <c r="AV76" s="15">
        <v>321</v>
      </c>
      <c r="AW76" s="15">
        <v>286</v>
      </c>
      <c r="AX76" s="15">
        <v>324</v>
      </c>
      <c r="AY76" s="15">
        <v>399</v>
      </c>
      <c r="AZ76" s="15"/>
      <c r="BA76" s="15"/>
      <c r="BB76" s="15"/>
      <c r="BC76" s="15"/>
      <c r="BD76" s="15"/>
      <c r="BF76" s="91">
        <f t="shared" si="214"/>
        <v>1.5406504065040652</v>
      </c>
      <c r="BG76" s="91">
        <f t="shared" si="215"/>
        <v>2.6619718309859155</v>
      </c>
      <c r="BH76" s="91">
        <f t="shared" si="216"/>
        <v>5.2638888888888893</v>
      </c>
      <c r="BI76" s="91">
        <f t="shared" si="217"/>
        <v>1.0062695924764891</v>
      </c>
      <c r="BJ76" s="91">
        <f t="shared" si="218"/>
        <v>1.3883495145631068</v>
      </c>
      <c r="BK76" s="91">
        <f t="shared" si="219"/>
        <v>1.5211267605633803</v>
      </c>
      <c r="BL76" s="91">
        <f t="shared" si="220"/>
        <v>1.2707006369426752</v>
      </c>
      <c r="BM76" s="91">
        <f t="shared" si="221"/>
        <v>0</v>
      </c>
      <c r="BN76" s="91">
        <f t="shared" si="222"/>
        <v>0</v>
      </c>
      <c r="BO76" s="91">
        <f t="shared" si="223"/>
        <v>0</v>
      </c>
      <c r="BP76" s="91">
        <f t="shared" si="224"/>
        <v>0</v>
      </c>
      <c r="BQ76" s="91">
        <f t="shared" si="225"/>
        <v>0</v>
      </c>
    </row>
    <row r="77" spans="1:69" x14ac:dyDescent="0.25">
      <c r="A77" s="16" t="s">
        <v>138</v>
      </c>
      <c r="B77" s="16" t="s">
        <v>46</v>
      </c>
      <c r="C77" s="87">
        <f t="shared" si="226"/>
        <v>430</v>
      </c>
      <c r="D77" s="87">
        <f t="shared" si="227"/>
        <v>400</v>
      </c>
      <c r="E77" s="87">
        <f t="shared" si="228"/>
        <v>565</v>
      </c>
      <c r="F77" s="70">
        <f t="shared" si="229"/>
        <v>1.4125000000000001</v>
      </c>
      <c r="H77" s="4">
        <f t="shared" si="230"/>
        <v>439</v>
      </c>
      <c r="I77" s="4">
        <f t="shared" si="231"/>
        <v>435</v>
      </c>
      <c r="J77" s="4">
        <f t="shared" si="232"/>
        <v>414</v>
      </c>
      <c r="K77" s="75">
        <f t="shared" si="233"/>
        <v>350</v>
      </c>
      <c r="L77" s="4">
        <f t="shared" si="234"/>
        <v>292</v>
      </c>
      <c r="M77" s="4">
        <f t="shared" si="235"/>
        <v>492</v>
      </c>
      <c r="N77" s="4">
        <f t="shared" si="236"/>
        <v>525</v>
      </c>
      <c r="O77" s="4">
        <f t="shared" si="237"/>
        <v>603</v>
      </c>
      <c r="P77" s="4">
        <f t="shared" si="238"/>
        <v>561</v>
      </c>
      <c r="Q77" s="4">
        <f t="shared" si="239"/>
        <v>579</v>
      </c>
      <c r="R77" s="4">
        <f t="shared" si="240"/>
        <v>565</v>
      </c>
      <c r="S77" s="75" t="str">
        <f t="shared" si="241"/>
        <v>-</v>
      </c>
      <c r="U77" s="4">
        <v>296</v>
      </c>
      <c r="V77">
        <v>430</v>
      </c>
      <c r="W77">
        <v>439</v>
      </c>
      <c r="X77">
        <v>270</v>
      </c>
      <c r="Y77">
        <v>256</v>
      </c>
      <c r="Z77">
        <v>435</v>
      </c>
      <c r="AA77">
        <v>430</v>
      </c>
      <c r="AB77">
        <v>430</v>
      </c>
      <c r="AC77">
        <v>414</v>
      </c>
      <c r="AD77">
        <v>397</v>
      </c>
      <c r="AE77">
        <v>398</v>
      </c>
      <c r="AF77">
        <v>350</v>
      </c>
      <c r="AG77">
        <v>464</v>
      </c>
      <c r="AH77">
        <v>530</v>
      </c>
      <c r="AI77">
        <v>292</v>
      </c>
      <c r="AJ77">
        <v>140</v>
      </c>
      <c r="AK77">
        <v>384</v>
      </c>
      <c r="AL77">
        <v>492</v>
      </c>
      <c r="AM77">
        <v>400</v>
      </c>
      <c r="AN77">
        <v>499</v>
      </c>
      <c r="AO77">
        <v>525</v>
      </c>
      <c r="AP77">
        <v>462</v>
      </c>
      <c r="AQ77">
        <v>538</v>
      </c>
      <c r="AR77">
        <v>603</v>
      </c>
      <c r="AS77" s="15">
        <v>658</v>
      </c>
      <c r="AT77" s="15">
        <v>750</v>
      </c>
      <c r="AU77" s="15">
        <v>561</v>
      </c>
      <c r="AV77" s="15">
        <v>516</v>
      </c>
      <c r="AW77" s="15">
        <v>670</v>
      </c>
      <c r="AX77" s="15">
        <v>579</v>
      </c>
      <c r="AY77" s="15">
        <v>565</v>
      </c>
      <c r="AZ77" s="15"/>
      <c r="BA77" s="15"/>
      <c r="BB77" s="15"/>
      <c r="BC77" s="15"/>
      <c r="BD77" s="15"/>
      <c r="BF77" s="91">
        <f t="shared" si="214"/>
        <v>1.4181034482758621</v>
      </c>
      <c r="BG77" s="91">
        <f t="shared" si="215"/>
        <v>1.4150943396226414</v>
      </c>
      <c r="BH77" s="91">
        <f t="shared" si="216"/>
        <v>1.9212328767123288</v>
      </c>
      <c r="BI77" s="91">
        <f t="shared" si="217"/>
        <v>3.6857142857142855</v>
      </c>
      <c r="BJ77" s="91">
        <f t="shared" si="218"/>
        <v>1.7447916666666667</v>
      </c>
      <c r="BK77" s="91">
        <f t="shared" si="219"/>
        <v>1.1768292682926829</v>
      </c>
      <c r="BL77" s="91">
        <f t="shared" si="220"/>
        <v>1.4125000000000001</v>
      </c>
      <c r="BM77" s="91">
        <f t="shared" si="221"/>
        <v>0</v>
      </c>
      <c r="BN77" s="91">
        <f t="shared" si="222"/>
        <v>0</v>
      </c>
      <c r="BO77" s="91">
        <f t="shared" si="223"/>
        <v>0</v>
      </c>
      <c r="BP77" s="91">
        <f t="shared" si="224"/>
        <v>0</v>
      </c>
      <c r="BQ77" s="91">
        <f t="shared" si="225"/>
        <v>0</v>
      </c>
    </row>
    <row r="78" spans="1:69" x14ac:dyDescent="0.25">
      <c r="A78" s="16" t="s">
        <v>139</v>
      </c>
      <c r="B78" s="16" t="s">
        <v>47</v>
      </c>
      <c r="C78" s="87">
        <f t="shared" si="226"/>
        <v>247</v>
      </c>
      <c r="D78" s="87">
        <f t="shared" si="227"/>
        <v>354</v>
      </c>
      <c r="E78" s="87">
        <f t="shared" si="228"/>
        <v>261</v>
      </c>
      <c r="F78" s="70">
        <f t="shared" si="229"/>
        <v>0.73728813559322037</v>
      </c>
      <c r="H78" s="4">
        <f t="shared" si="230"/>
        <v>313</v>
      </c>
      <c r="I78" s="4">
        <f t="shared" si="231"/>
        <v>247</v>
      </c>
      <c r="J78" s="4">
        <f t="shared" si="232"/>
        <v>390</v>
      </c>
      <c r="K78" s="75">
        <f t="shared" si="233"/>
        <v>341</v>
      </c>
      <c r="L78" s="4">
        <f t="shared" si="234"/>
        <v>479</v>
      </c>
      <c r="M78" s="4">
        <f t="shared" si="235"/>
        <v>238</v>
      </c>
      <c r="N78" s="4">
        <f t="shared" si="236"/>
        <v>509</v>
      </c>
      <c r="O78" s="4">
        <f t="shared" si="237"/>
        <v>540</v>
      </c>
      <c r="P78" s="4">
        <f t="shared" si="238"/>
        <v>481</v>
      </c>
      <c r="Q78" s="4">
        <f t="shared" si="239"/>
        <v>291</v>
      </c>
      <c r="R78" s="4">
        <f t="shared" si="240"/>
        <v>261</v>
      </c>
      <c r="S78" s="75" t="str">
        <f t="shared" si="241"/>
        <v>-</v>
      </c>
      <c r="U78" s="4">
        <v>288</v>
      </c>
      <c r="V78">
        <v>289</v>
      </c>
      <c r="W78">
        <v>313</v>
      </c>
      <c r="X78">
        <v>357</v>
      </c>
      <c r="Y78">
        <v>348</v>
      </c>
      <c r="Z78">
        <v>247</v>
      </c>
      <c r="AA78">
        <v>247</v>
      </c>
      <c r="AB78">
        <v>351</v>
      </c>
      <c r="AC78">
        <v>390</v>
      </c>
      <c r="AD78">
        <v>419</v>
      </c>
      <c r="AE78">
        <v>347</v>
      </c>
      <c r="AF78">
        <v>341</v>
      </c>
      <c r="AG78">
        <v>371</v>
      </c>
      <c r="AH78">
        <v>387</v>
      </c>
      <c r="AI78">
        <v>479</v>
      </c>
      <c r="AJ78">
        <v>490</v>
      </c>
      <c r="AK78">
        <v>409</v>
      </c>
      <c r="AL78">
        <v>238</v>
      </c>
      <c r="AM78">
        <v>354</v>
      </c>
      <c r="AN78">
        <v>461</v>
      </c>
      <c r="AO78">
        <v>509</v>
      </c>
      <c r="AP78">
        <v>571</v>
      </c>
      <c r="AQ78">
        <v>599</v>
      </c>
      <c r="AR78">
        <v>540</v>
      </c>
      <c r="AS78" s="15">
        <v>563</v>
      </c>
      <c r="AT78" s="15">
        <v>444</v>
      </c>
      <c r="AU78" s="15">
        <v>481</v>
      </c>
      <c r="AV78" s="15">
        <v>387</v>
      </c>
      <c r="AW78" s="15">
        <v>293</v>
      </c>
      <c r="AX78" s="15">
        <v>291</v>
      </c>
      <c r="AY78" s="15">
        <v>261</v>
      </c>
      <c r="AZ78" s="15"/>
      <c r="BA78" s="15"/>
      <c r="BB78" s="15"/>
      <c r="BC78" s="15"/>
      <c r="BD78" s="15"/>
      <c r="BF78" s="91">
        <f t="shared" si="214"/>
        <v>1.5175202156334231</v>
      </c>
      <c r="BG78" s="91">
        <f t="shared" si="215"/>
        <v>1.1472868217054264</v>
      </c>
      <c r="BH78" s="91">
        <f t="shared" si="216"/>
        <v>1.0041753653444676</v>
      </c>
      <c r="BI78" s="91">
        <f t="shared" si="217"/>
        <v>0.78979591836734697</v>
      </c>
      <c r="BJ78" s="91">
        <f t="shared" si="218"/>
        <v>0.71638141809290956</v>
      </c>
      <c r="BK78" s="91">
        <f t="shared" si="219"/>
        <v>1.2226890756302522</v>
      </c>
      <c r="BL78" s="91">
        <f t="shared" si="220"/>
        <v>0.73728813559322037</v>
      </c>
      <c r="BM78" s="91">
        <f t="shared" si="221"/>
        <v>0</v>
      </c>
      <c r="BN78" s="91">
        <f t="shared" si="222"/>
        <v>0</v>
      </c>
      <c r="BO78" s="91">
        <f t="shared" si="223"/>
        <v>0</v>
      </c>
      <c r="BP78" s="91">
        <f t="shared" si="224"/>
        <v>0</v>
      </c>
      <c r="BQ78" s="91">
        <f t="shared" si="225"/>
        <v>0</v>
      </c>
    </row>
    <row r="79" spans="1:69" x14ac:dyDescent="0.25">
      <c r="A79" s="16" t="s">
        <v>140</v>
      </c>
      <c r="B79" s="16" t="s">
        <v>48</v>
      </c>
      <c r="C79" s="87">
        <f>INDEX(U79:AF79,$B$2)</f>
        <v>306</v>
      </c>
      <c r="D79" s="87">
        <f t="shared" si="227"/>
        <v>512</v>
      </c>
      <c r="E79" s="87">
        <f t="shared" si="228"/>
        <v>308</v>
      </c>
      <c r="F79" s="70">
        <f t="shared" si="229"/>
        <v>0.6015625</v>
      </c>
      <c r="H79" s="4">
        <f t="shared" si="230"/>
        <v>299</v>
      </c>
      <c r="I79" s="4">
        <f t="shared" si="231"/>
        <v>295</v>
      </c>
      <c r="J79" s="4">
        <f t="shared" si="232"/>
        <v>269</v>
      </c>
      <c r="K79" s="75">
        <f t="shared" si="233"/>
        <v>413</v>
      </c>
      <c r="L79" s="4">
        <f t="shared" si="234"/>
        <v>504</v>
      </c>
      <c r="M79" s="4">
        <f t="shared" si="235"/>
        <v>509</v>
      </c>
      <c r="N79" s="4">
        <f t="shared" si="236"/>
        <v>417</v>
      </c>
      <c r="O79" s="4">
        <f t="shared" si="237"/>
        <v>533</v>
      </c>
      <c r="P79" s="4">
        <f t="shared" si="238"/>
        <v>310</v>
      </c>
      <c r="Q79" s="4">
        <f t="shared" si="239"/>
        <v>339</v>
      </c>
      <c r="R79" s="4">
        <f t="shared" si="240"/>
        <v>308</v>
      </c>
      <c r="S79" s="75" t="str">
        <f t="shared" si="241"/>
        <v>-</v>
      </c>
      <c r="U79" s="4">
        <v>198</v>
      </c>
      <c r="V79">
        <v>253</v>
      </c>
      <c r="W79">
        <v>299</v>
      </c>
      <c r="X79">
        <v>341</v>
      </c>
      <c r="Y79">
        <v>320</v>
      </c>
      <c r="Z79">
        <v>295</v>
      </c>
      <c r="AA79">
        <v>306</v>
      </c>
      <c r="AB79">
        <v>308</v>
      </c>
      <c r="AC79">
        <v>269</v>
      </c>
      <c r="AD79">
        <v>339</v>
      </c>
      <c r="AE79">
        <v>411</v>
      </c>
      <c r="AF79">
        <v>413</v>
      </c>
      <c r="AG79">
        <v>432</v>
      </c>
      <c r="AH79">
        <v>480</v>
      </c>
      <c r="AI79">
        <v>504</v>
      </c>
      <c r="AJ79">
        <v>517</v>
      </c>
      <c r="AK79">
        <v>466</v>
      </c>
      <c r="AL79">
        <v>509</v>
      </c>
      <c r="AM79">
        <v>512</v>
      </c>
      <c r="AN79">
        <v>471</v>
      </c>
      <c r="AO79">
        <v>417</v>
      </c>
      <c r="AP79">
        <v>496</v>
      </c>
      <c r="AQ79">
        <v>551</v>
      </c>
      <c r="AR79">
        <v>533</v>
      </c>
      <c r="AS79" s="15">
        <v>609</v>
      </c>
      <c r="AT79" s="15">
        <v>327</v>
      </c>
      <c r="AU79" s="15">
        <v>310</v>
      </c>
      <c r="AV79" s="15">
        <v>243</v>
      </c>
      <c r="AW79" s="15">
        <v>281</v>
      </c>
      <c r="AX79" s="15">
        <v>339</v>
      </c>
      <c r="AY79" s="15">
        <v>308</v>
      </c>
      <c r="AZ79" s="15"/>
      <c r="BA79" s="15"/>
      <c r="BB79" s="15"/>
      <c r="BC79" s="15"/>
      <c r="BD79" s="15"/>
      <c r="BF79" s="91">
        <f t="shared" si="214"/>
        <v>1.4097222222222223</v>
      </c>
      <c r="BG79" s="91">
        <f t="shared" si="215"/>
        <v>0.68125000000000002</v>
      </c>
      <c r="BH79" s="91">
        <f t="shared" si="216"/>
        <v>0.61507936507936511</v>
      </c>
      <c r="BI79" s="91">
        <f t="shared" si="217"/>
        <v>0.47001934235976789</v>
      </c>
      <c r="BJ79" s="91">
        <f t="shared" si="218"/>
        <v>0.60300429184549353</v>
      </c>
      <c r="BK79" s="91">
        <f t="shared" si="219"/>
        <v>0.66601178781925341</v>
      </c>
      <c r="BL79" s="91">
        <f t="shared" si="220"/>
        <v>0.6015625</v>
      </c>
      <c r="BM79" s="91">
        <f t="shared" si="221"/>
        <v>0</v>
      </c>
      <c r="BN79" s="91">
        <f t="shared" si="222"/>
        <v>0</v>
      </c>
      <c r="BO79" s="91">
        <f t="shared" si="223"/>
        <v>0</v>
      </c>
      <c r="BP79" s="91">
        <f t="shared" si="224"/>
        <v>0</v>
      </c>
      <c r="BQ79" s="91">
        <f t="shared" si="225"/>
        <v>0</v>
      </c>
    </row>
    <row r="80" spans="1:69" x14ac:dyDescent="0.25">
      <c r="A80" s="16" t="s">
        <v>141</v>
      </c>
      <c r="B80" s="16" t="s">
        <v>49</v>
      </c>
      <c r="C80" s="87">
        <f t="shared" si="226"/>
        <v>128</v>
      </c>
      <c r="D80" s="87">
        <f t="shared" si="227"/>
        <v>482</v>
      </c>
      <c r="E80" s="87">
        <f t="shared" si="228"/>
        <v>323</v>
      </c>
      <c r="F80" s="70">
        <f t="shared" si="229"/>
        <v>0.67012448132780078</v>
      </c>
      <c r="H80" s="4">
        <f t="shared" si="230"/>
        <v>88</v>
      </c>
      <c r="I80" s="4">
        <f t="shared" si="231"/>
        <v>115</v>
      </c>
      <c r="J80" s="4">
        <f t="shared" si="232"/>
        <v>164</v>
      </c>
      <c r="K80" s="75">
        <f t="shared" si="233"/>
        <v>217</v>
      </c>
      <c r="L80" s="4">
        <f t="shared" si="234"/>
        <v>319</v>
      </c>
      <c r="M80" s="4">
        <f t="shared" si="235"/>
        <v>449</v>
      </c>
      <c r="N80" s="4">
        <f t="shared" si="236"/>
        <v>541</v>
      </c>
      <c r="O80" s="4">
        <f t="shared" si="237"/>
        <v>649</v>
      </c>
      <c r="P80" s="4">
        <f t="shared" si="238"/>
        <v>362</v>
      </c>
      <c r="Q80" s="4">
        <f t="shared" si="239"/>
        <v>319</v>
      </c>
      <c r="R80" s="4">
        <f t="shared" si="240"/>
        <v>323</v>
      </c>
      <c r="S80" s="75" t="str">
        <f t="shared" si="241"/>
        <v>-</v>
      </c>
      <c r="U80" s="4">
        <v>86</v>
      </c>
      <c r="V80">
        <v>90</v>
      </c>
      <c r="W80">
        <v>88</v>
      </c>
      <c r="X80">
        <v>88</v>
      </c>
      <c r="Y80">
        <v>93</v>
      </c>
      <c r="Z80">
        <v>115</v>
      </c>
      <c r="AA80">
        <v>128</v>
      </c>
      <c r="AB80">
        <v>146</v>
      </c>
      <c r="AC80">
        <v>164</v>
      </c>
      <c r="AD80">
        <v>183</v>
      </c>
      <c r="AE80">
        <v>194</v>
      </c>
      <c r="AF80">
        <v>217</v>
      </c>
      <c r="AG80">
        <v>273</v>
      </c>
      <c r="AH80">
        <v>315</v>
      </c>
      <c r="AI80">
        <v>319</v>
      </c>
      <c r="AJ80">
        <v>367</v>
      </c>
      <c r="AK80">
        <v>439</v>
      </c>
      <c r="AL80">
        <v>449</v>
      </c>
      <c r="AM80">
        <v>482</v>
      </c>
      <c r="AN80">
        <v>516</v>
      </c>
      <c r="AO80">
        <v>541</v>
      </c>
      <c r="AP80">
        <v>582</v>
      </c>
      <c r="AQ80">
        <v>597</v>
      </c>
      <c r="AR80">
        <v>649</v>
      </c>
      <c r="AS80" s="15">
        <v>725</v>
      </c>
      <c r="AT80" s="15">
        <v>380</v>
      </c>
      <c r="AU80" s="15">
        <v>362</v>
      </c>
      <c r="AV80" s="15">
        <v>322</v>
      </c>
      <c r="AW80" s="15">
        <v>318</v>
      </c>
      <c r="AX80" s="15">
        <v>319</v>
      </c>
      <c r="AY80" s="15">
        <v>323</v>
      </c>
      <c r="AZ80" s="15"/>
      <c r="BA80" s="15"/>
      <c r="BB80" s="15"/>
      <c r="BC80" s="15"/>
      <c r="BD80" s="15"/>
      <c r="BF80" s="91">
        <f t="shared" si="214"/>
        <v>2.6556776556776556</v>
      </c>
      <c r="BG80" s="91">
        <f t="shared" si="215"/>
        <v>1.2063492063492063</v>
      </c>
      <c r="BH80" s="91">
        <f t="shared" si="216"/>
        <v>1.134796238244514</v>
      </c>
      <c r="BI80" s="91">
        <f t="shared" si="217"/>
        <v>0.87738419618528607</v>
      </c>
      <c r="BJ80" s="91">
        <f t="shared" si="218"/>
        <v>0.72437357630979504</v>
      </c>
      <c r="BK80" s="91">
        <f t="shared" si="219"/>
        <v>0.71046770601336307</v>
      </c>
      <c r="BL80" s="91">
        <f t="shared" si="220"/>
        <v>0.67012448132780078</v>
      </c>
      <c r="BM80" s="91">
        <f t="shared" si="221"/>
        <v>0</v>
      </c>
      <c r="BN80" s="91">
        <f t="shared" si="222"/>
        <v>0</v>
      </c>
      <c r="BO80" s="91">
        <f t="shared" si="223"/>
        <v>0</v>
      </c>
      <c r="BP80" s="91">
        <f t="shared" si="224"/>
        <v>0</v>
      </c>
      <c r="BQ80" s="91">
        <f t="shared" si="225"/>
        <v>0</v>
      </c>
    </row>
    <row r="81" spans="1:69" x14ac:dyDescent="0.25">
      <c r="A81" s="16" t="s">
        <v>142</v>
      </c>
      <c r="B81" s="16" t="s">
        <v>50</v>
      </c>
      <c r="C81" s="87">
        <f t="shared" si="226"/>
        <v>0</v>
      </c>
      <c r="D81" s="87">
        <f t="shared" si="227"/>
        <v>0</v>
      </c>
      <c r="E81" s="87">
        <f t="shared" si="228"/>
        <v>1761</v>
      </c>
      <c r="F81" s="70" t="str">
        <f t="shared" si="229"/>
        <v/>
      </c>
      <c r="G81" s="11"/>
      <c r="H81" s="4">
        <f t="shared" si="230"/>
        <v>0</v>
      </c>
      <c r="I81" s="4">
        <f t="shared" si="231"/>
        <v>0</v>
      </c>
      <c r="J81" s="4">
        <f t="shared" si="232"/>
        <v>0</v>
      </c>
      <c r="K81" s="75">
        <f t="shared" si="233"/>
        <v>0</v>
      </c>
      <c r="L81" s="4">
        <f t="shared" si="234"/>
        <v>0</v>
      </c>
      <c r="M81" s="4">
        <f t="shared" si="235"/>
        <v>0</v>
      </c>
      <c r="N81" s="4">
        <f t="shared" si="236"/>
        <v>0</v>
      </c>
      <c r="O81" s="4">
        <f t="shared" si="237"/>
        <v>0</v>
      </c>
      <c r="P81" s="4">
        <f t="shared" si="238"/>
        <v>902</v>
      </c>
      <c r="Q81" s="4">
        <f t="shared" si="239"/>
        <v>1550</v>
      </c>
      <c r="R81" s="4">
        <f t="shared" si="240"/>
        <v>1761</v>
      </c>
      <c r="S81" s="75" t="str">
        <f t="shared" si="241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>
        <v>799</v>
      </c>
      <c r="AU81" s="11">
        <v>902</v>
      </c>
      <c r="AV81" s="11">
        <v>1130</v>
      </c>
      <c r="AW81" s="11">
        <v>1301</v>
      </c>
      <c r="AX81" s="11">
        <v>1550</v>
      </c>
      <c r="AY81" s="11">
        <v>1761</v>
      </c>
      <c r="AZ81" s="11"/>
      <c r="BA81" s="11"/>
      <c r="BB81" s="11"/>
      <c r="BC81" s="11"/>
      <c r="BD81" s="11"/>
      <c r="BE81" s="11"/>
      <c r="BF81" s="91" t="str">
        <f t="shared" si="214"/>
        <v>-</v>
      </c>
      <c r="BG81" s="91" t="str">
        <f t="shared" si="215"/>
        <v>-</v>
      </c>
      <c r="BH81" s="91" t="str">
        <f t="shared" si="216"/>
        <v>-</v>
      </c>
      <c r="BI81" s="91" t="str">
        <f t="shared" si="217"/>
        <v>-</v>
      </c>
      <c r="BJ81" s="91" t="str">
        <f t="shared" si="218"/>
        <v>-</v>
      </c>
      <c r="BK81" s="91" t="str">
        <f t="shared" si="219"/>
        <v>-</v>
      </c>
      <c r="BL81" s="91" t="str">
        <f t="shared" si="220"/>
        <v>-</v>
      </c>
      <c r="BM81" s="91" t="str">
        <f t="shared" si="221"/>
        <v>-</v>
      </c>
      <c r="BN81" s="91" t="str">
        <f t="shared" si="222"/>
        <v>-</v>
      </c>
      <c r="BO81" s="91" t="str">
        <f t="shared" si="223"/>
        <v>-</v>
      </c>
      <c r="BP81" s="91" t="str">
        <f t="shared" si="224"/>
        <v>-</v>
      </c>
      <c r="BQ81" s="91" t="str">
        <f t="shared" si="225"/>
        <v>-</v>
      </c>
    </row>
    <row r="82" spans="1:69" x14ac:dyDescent="0.25">
      <c r="A82" s="3"/>
      <c r="B82" s="3" t="s">
        <v>153</v>
      </c>
      <c r="C82" s="87">
        <f>SUM(C74:C80)</f>
        <v>1642</v>
      </c>
      <c r="D82" s="87">
        <f t="shared" ref="D82:E82" si="242">SUM(D74:D80)</f>
        <v>2378</v>
      </c>
      <c r="E82" s="87">
        <f t="shared" si="242"/>
        <v>2410</v>
      </c>
      <c r="F82" s="70">
        <f>IFERROR(E82/D82,"")</f>
        <v>1.0134566862910008</v>
      </c>
      <c r="G82" s="11"/>
      <c r="H82" s="4">
        <f t="shared" si="230"/>
        <v>1474</v>
      </c>
      <c r="I82" s="4">
        <f t="shared" si="231"/>
        <v>1616</v>
      </c>
      <c r="J82" s="4">
        <f t="shared" si="232"/>
        <v>1729</v>
      </c>
      <c r="K82" s="75">
        <f t="shared" si="233"/>
        <v>1925</v>
      </c>
      <c r="L82" s="4">
        <f t="shared" si="234"/>
        <v>2067</v>
      </c>
      <c r="M82" s="4">
        <f t="shared" si="235"/>
        <v>2293</v>
      </c>
      <c r="N82" s="4">
        <f t="shared" si="236"/>
        <v>2624</v>
      </c>
      <c r="O82" s="4">
        <f t="shared" si="237"/>
        <v>3144</v>
      </c>
      <c r="P82" s="4">
        <f t="shared" si="238"/>
        <v>2534</v>
      </c>
      <c r="Q82" s="4">
        <f t="shared" si="239"/>
        <v>2491</v>
      </c>
      <c r="R82" s="4">
        <f t="shared" si="240"/>
        <v>2410</v>
      </c>
      <c r="S82" s="75" t="str">
        <f t="shared" si="241"/>
        <v>-</v>
      </c>
      <c r="T82" s="11"/>
      <c r="U82" s="65">
        <f>SUM(U74:U80)</f>
        <v>1354</v>
      </c>
      <c r="V82" s="65">
        <f>SUM(V74:V80)</f>
        <v>1383</v>
      </c>
      <c r="W82" s="65">
        <f t="shared" ref="W82:BD82" si="243">SUM(W74:W80)</f>
        <v>1474</v>
      </c>
      <c r="X82" s="65">
        <f t="shared" si="243"/>
        <v>1630</v>
      </c>
      <c r="Y82" s="65">
        <f t="shared" si="243"/>
        <v>1587</v>
      </c>
      <c r="Z82" s="65">
        <f t="shared" si="243"/>
        <v>1616</v>
      </c>
      <c r="AA82" s="65">
        <f t="shared" si="243"/>
        <v>1642</v>
      </c>
      <c r="AB82" s="65">
        <f t="shared" si="243"/>
        <v>1743</v>
      </c>
      <c r="AC82" s="65">
        <f t="shared" si="243"/>
        <v>1729</v>
      </c>
      <c r="AD82" s="65">
        <f t="shared" si="243"/>
        <v>1798</v>
      </c>
      <c r="AE82" s="65">
        <f t="shared" si="243"/>
        <v>1892</v>
      </c>
      <c r="AF82" s="65">
        <f t="shared" si="243"/>
        <v>1925</v>
      </c>
      <c r="AG82" s="65">
        <f t="shared" si="243"/>
        <v>1937</v>
      </c>
      <c r="AH82" s="65">
        <f t="shared" si="243"/>
        <v>1937</v>
      </c>
      <c r="AI82" s="65">
        <f t="shared" si="243"/>
        <v>2067</v>
      </c>
      <c r="AJ82" s="65">
        <f>SUM(AJ74:AJ80)</f>
        <v>2120</v>
      </c>
      <c r="AK82" s="65">
        <f t="shared" si="243"/>
        <v>2197</v>
      </c>
      <c r="AL82" s="65">
        <f t="shared" si="243"/>
        <v>2293</v>
      </c>
      <c r="AM82" s="65">
        <f t="shared" si="243"/>
        <v>2378</v>
      </c>
      <c r="AN82" s="65">
        <f t="shared" si="243"/>
        <v>2500</v>
      </c>
      <c r="AO82" s="65">
        <f t="shared" si="243"/>
        <v>2624</v>
      </c>
      <c r="AP82" s="65">
        <f t="shared" si="243"/>
        <v>2812</v>
      </c>
      <c r="AQ82" s="65">
        <f t="shared" si="243"/>
        <v>3031</v>
      </c>
      <c r="AR82" s="65">
        <f t="shared" si="243"/>
        <v>3144</v>
      </c>
      <c r="AS82" s="65">
        <f t="shared" si="243"/>
        <v>3220</v>
      </c>
      <c r="AT82" s="65">
        <f t="shared" si="243"/>
        <v>2564</v>
      </c>
      <c r="AU82" s="65">
        <f t="shared" si="243"/>
        <v>2534</v>
      </c>
      <c r="AV82" s="65">
        <f t="shared" si="243"/>
        <v>2327</v>
      </c>
      <c r="AW82" s="65">
        <f t="shared" si="243"/>
        <v>2436</v>
      </c>
      <c r="AX82" s="65">
        <f t="shared" si="243"/>
        <v>2491</v>
      </c>
      <c r="AY82" s="65">
        <f t="shared" si="243"/>
        <v>2410</v>
      </c>
      <c r="AZ82" s="65">
        <f t="shared" si="243"/>
        <v>0</v>
      </c>
      <c r="BA82" s="65">
        <f t="shared" si="243"/>
        <v>0</v>
      </c>
      <c r="BB82" s="65">
        <f t="shared" si="243"/>
        <v>0</v>
      </c>
      <c r="BC82" s="65">
        <f t="shared" si="243"/>
        <v>0</v>
      </c>
      <c r="BD82" s="65">
        <f t="shared" si="243"/>
        <v>0</v>
      </c>
      <c r="BE82" s="11"/>
      <c r="BF82" s="91">
        <f t="shared" si="214"/>
        <v>1.6623644811564275</v>
      </c>
      <c r="BG82" s="91">
        <f t="shared" si="215"/>
        <v>1.3236964377903975</v>
      </c>
      <c r="BH82" s="91">
        <f t="shared" si="216"/>
        <v>1.2259313014029996</v>
      </c>
      <c r="BI82" s="91">
        <f t="shared" si="217"/>
        <v>1.0976415094339622</v>
      </c>
      <c r="BJ82" s="91">
        <f t="shared" si="218"/>
        <v>1.1087847064178424</v>
      </c>
      <c r="BK82" s="91">
        <f t="shared" si="219"/>
        <v>1.0863497601395551</v>
      </c>
      <c r="BL82" s="91">
        <f t="shared" si="220"/>
        <v>1.0134566862910008</v>
      </c>
      <c r="BM82" s="91">
        <f t="shared" si="221"/>
        <v>0</v>
      </c>
      <c r="BN82" s="91">
        <f t="shared" si="222"/>
        <v>0</v>
      </c>
      <c r="BO82" s="91">
        <f t="shared" si="223"/>
        <v>0</v>
      </c>
      <c r="BP82" s="91">
        <f t="shared" si="224"/>
        <v>0</v>
      </c>
      <c r="BQ82" s="91">
        <f t="shared" si="225"/>
        <v>0</v>
      </c>
    </row>
    <row r="83" spans="1:69" x14ac:dyDescent="0.25">
      <c r="A83" s="3" t="s">
        <v>113</v>
      </c>
      <c r="B83" s="3" t="s">
        <v>61</v>
      </c>
      <c r="C83" s="87">
        <f>SUM(C74:C81)</f>
        <v>1642</v>
      </c>
      <c r="D83" s="87">
        <f>SUM(D74:D81)</f>
        <v>2378</v>
      </c>
      <c r="E83" s="87">
        <f>SUM(E74:E81)</f>
        <v>4171</v>
      </c>
      <c r="F83" s="70">
        <f>IFERROR(E83/D83,"")</f>
        <v>1.7539949537426409</v>
      </c>
      <c r="G83" s="33"/>
      <c r="H83" s="4">
        <f t="shared" si="230"/>
        <v>1476</v>
      </c>
      <c r="I83" s="4">
        <f t="shared" si="231"/>
        <v>1621</v>
      </c>
      <c r="J83" s="4">
        <f t="shared" si="232"/>
        <v>1734</v>
      </c>
      <c r="K83" s="75">
        <f t="shared" si="233"/>
        <v>1928</v>
      </c>
      <c r="L83" s="4">
        <f t="shared" si="234"/>
        <v>2068</v>
      </c>
      <c r="M83" s="4">
        <f t="shared" si="235"/>
        <v>2295</v>
      </c>
      <c r="N83" s="4">
        <f t="shared" si="236"/>
        <v>2624</v>
      </c>
      <c r="O83" s="4">
        <f t="shared" si="237"/>
        <v>3144</v>
      </c>
      <c r="P83" s="4">
        <f t="shared" si="238"/>
        <v>3436</v>
      </c>
      <c r="Q83" s="4">
        <f t="shared" si="239"/>
        <v>4041</v>
      </c>
      <c r="R83" s="4">
        <f>IFERROR(INDEX(AY83:BA83,IF($B$2&gt;9,3,$B$2-6)),"-")</f>
        <v>4171</v>
      </c>
      <c r="S83" s="75" t="str">
        <f t="shared" si="241"/>
        <v>-</v>
      </c>
      <c r="T83" s="35"/>
      <c r="U83" s="36">
        <v>1354</v>
      </c>
      <c r="V83" s="36">
        <v>1383</v>
      </c>
      <c r="W83" s="36">
        <v>1476</v>
      </c>
      <c r="X83" s="36">
        <v>1632</v>
      </c>
      <c r="Y83" s="36">
        <v>1590</v>
      </c>
      <c r="Z83" s="36">
        <v>1621</v>
      </c>
      <c r="AA83" s="36">
        <v>1650</v>
      </c>
      <c r="AB83" s="36">
        <v>1751</v>
      </c>
      <c r="AC83" s="36">
        <v>1734</v>
      </c>
      <c r="AD83" s="36">
        <v>1802</v>
      </c>
      <c r="AE83" s="36">
        <v>1897</v>
      </c>
      <c r="AF83" s="36">
        <v>1928</v>
      </c>
      <c r="AG83" s="36">
        <v>1939</v>
      </c>
      <c r="AH83" s="36">
        <v>1938</v>
      </c>
      <c r="AI83" s="36">
        <v>2068</v>
      </c>
      <c r="AJ83" s="36">
        <v>2121</v>
      </c>
      <c r="AK83" s="36">
        <v>2197</v>
      </c>
      <c r="AL83" s="36">
        <v>2295</v>
      </c>
      <c r="AM83" s="36">
        <v>2378</v>
      </c>
      <c r="AN83" s="36">
        <v>2500</v>
      </c>
      <c r="AO83" s="36">
        <v>2624</v>
      </c>
      <c r="AP83" s="36">
        <v>2812</v>
      </c>
      <c r="AQ83" s="36">
        <v>3031</v>
      </c>
      <c r="AR83" s="36">
        <v>3144</v>
      </c>
      <c r="AS83" s="14">
        <v>3220</v>
      </c>
      <c r="AT83" s="14">
        <v>3363</v>
      </c>
      <c r="AU83" s="14">
        <v>3436</v>
      </c>
      <c r="AV83" s="14">
        <v>3457</v>
      </c>
      <c r="AW83" s="14">
        <v>3737</v>
      </c>
      <c r="AX83" s="14">
        <v>4041</v>
      </c>
      <c r="AY83" s="14">
        <v>4171</v>
      </c>
      <c r="AZ83" s="14"/>
      <c r="BA83" s="14"/>
      <c r="BB83" s="14"/>
      <c r="BC83" s="14"/>
      <c r="BD83" s="14"/>
      <c r="BE83" s="33"/>
      <c r="BF83" s="91">
        <f t="shared" si="214"/>
        <v>1.6606498194945849</v>
      </c>
      <c r="BG83" s="91">
        <f t="shared" si="215"/>
        <v>1.7352941176470589</v>
      </c>
      <c r="BH83" s="91">
        <f t="shared" si="216"/>
        <v>1.6615087040618957</v>
      </c>
      <c r="BI83" s="91">
        <f t="shared" si="217"/>
        <v>1.6298915605846298</v>
      </c>
      <c r="BJ83" s="91">
        <f t="shared" si="218"/>
        <v>1.7009558488848429</v>
      </c>
      <c r="BK83" s="91">
        <f t="shared" si="219"/>
        <v>1.7607843137254902</v>
      </c>
      <c r="BL83" s="91">
        <f t="shared" si="220"/>
        <v>1.7539949537426409</v>
      </c>
      <c r="BM83" s="91">
        <f t="shared" si="221"/>
        <v>0</v>
      </c>
      <c r="BN83" s="91">
        <f t="shared" si="222"/>
        <v>0</v>
      </c>
      <c r="BO83" s="91">
        <f t="shared" si="223"/>
        <v>0</v>
      </c>
      <c r="BP83" s="91">
        <f t="shared" si="224"/>
        <v>0</v>
      </c>
      <c r="BQ83" s="91">
        <f t="shared" si="225"/>
        <v>0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7">
        <f>SUM(U86          : INDEX(U86:AF86,$B$2))</f>
        <v>246</v>
      </c>
      <c r="D86" s="77">
        <f>SUM(AG86           : INDEX(AG86:AR86,$B$2))</f>
        <v>268</v>
      </c>
      <c r="E86" s="77">
        <f>SUM(AS86            : INDEX(AS86:BD86,$B$2))</f>
        <v>745</v>
      </c>
      <c r="F86" s="70">
        <f t="shared" ref="F86:F93" si="244">IFERROR(E86/D86,"")</f>
        <v>2.7798507462686568</v>
      </c>
      <c r="G86" s="33"/>
      <c r="H86" s="4">
        <f>SUM(U86:W86)</f>
        <v>82</v>
      </c>
      <c r="I86" s="4">
        <f t="shared" ref="I86:I95" si="245">SUM(X86:Z86)</f>
        <v>126</v>
      </c>
      <c r="J86" s="4">
        <f>SUM(AA86:AC86)</f>
        <v>120</v>
      </c>
      <c r="K86" s="4">
        <f t="shared" ref="K86:K95" si="246">SUM(AD86:AF86)</f>
        <v>126</v>
      </c>
      <c r="L86" s="4">
        <f t="shared" ref="L86:L95" si="247">SUM(AG86:AI86)</f>
        <v>113</v>
      </c>
      <c r="M86" s="4">
        <f t="shared" ref="M86:M95" si="248">SUM(AJ86:AL86)</f>
        <v>124</v>
      </c>
      <c r="N86" s="4">
        <f t="shared" ref="N86:N95" si="249">SUM(AM86:AO86)</f>
        <v>104</v>
      </c>
      <c r="O86" s="4">
        <f t="shared" ref="O86:O95" si="250">SUM(AP86:AR86)</f>
        <v>100</v>
      </c>
      <c r="P86" s="4">
        <f t="shared" ref="P86:P95" si="251">SUM(AS86:AU86)</f>
        <v>193</v>
      </c>
      <c r="Q86" s="4">
        <f t="shared" ref="Q86:Q95" si="252">SUM(AV86:AX86)</f>
        <v>438</v>
      </c>
      <c r="R86" s="4">
        <f t="shared" ref="R86:R95" si="253">SUM(AY86:BA86)</f>
        <v>114</v>
      </c>
      <c r="S86" s="4">
        <f t="shared" ref="S86:S95" si="254">SUM(BB86:BD86)</f>
        <v>0</v>
      </c>
      <c r="U86">
        <v>27</v>
      </c>
      <c r="V86">
        <v>25</v>
      </c>
      <c r="W86">
        <v>30</v>
      </c>
      <c r="X86">
        <v>42</v>
      </c>
      <c r="Y86">
        <v>43</v>
      </c>
      <c r="Z86">
        <v>41</v>
      </c>
      <c r="AA86">
        <v>38</v>
      </c>
      <c r="AB86">
        <v>34</v>
      </c>
      <c r="AC86">
        <v>48</v>
      </c>
      <c r="AD86">
        <v>42</v>
      </c>
      <c r="AE86">
        <v>42</v>
      </c>
      <c r="AF86">
        <v>42</v>
      </c>
      <c r="AG86">
        <v>33</v>
      </c>
      <c r="AH86">
        <v>33</v>
      </c>
      <c r="AI86">
        <v>47</v>
      </c>
      <c r="AJ86">
        <v>38</v>
      </c>
      <c r="AK86">
        <v>37</v>
      </c>
      <c r="AL86">
        <v>49</v>
      </c>
      <c r="AM86">
        <v>31</v>
      </c>
      <c r="AN86">
        <v>35</v>
      </c>
      <c r="AO86">
        <v>38</v>
      </c>
      <c r="AP86">
        <v>31</v>
      </c>
      <c r="AQ86">
        <v>31</v>
      </c>
      <c r="AR86" s="4">
        <v>38</v>
      </c>
      <c r="AS86" s="4">
        <v>55</v>
      </c>
      <c r="AT86" s="4">
        <v>65</v>
      </c>
      <c r="AU86" s="4">
        <v>73</v>
      </c>
      <c r="AV86" s="4">
        <v>148</v>
      </c>
      <c r="AW86" s="4">
        <v>149</v>
      </c>
      <c r="AX86" s="4">
        <v>141</v>
      </c>
      <c r="AY86" s="4">
        <v>114</v>
      </c>
      <c r="AZ86" s="4"/>
      <c r="BA86" s="4"/>
      <c r="BB86" s="4"/>
      <c r="BC86" s="4"/>
      <c r="BD86" s="4"/>
      <c r="BF86" s="91">
        <f t="shared" ref="BF86:BF95" si="255">IFERROR(AS86/AG86,"-")</f>
        <v>1.6666666666666667</v>
      </c>
      <c r="BG86" s="91">
        <f t="shared" ref="BG86:BG95" si="256">IFERROR(AT86/AH86,"-")</f>
        <v>1.9696969696969697</v>
      </c>
      <c r="BH86" s="91">
        <f t="shared" ref="BH86:BH95" si="257">IFERROR(AU86/AI86,"-")</f>
        <v>1.553191489361702</v>
      </c>
      <c r="BI86" s="91">
        <f t="shared" ref="BI86:BI95" si="258">IFERROR(AV86/AJ86,"-")</f>
        <v>3.8947368421052633</v>
      </c>
      <c r="BJ86" s="91">
        <f t="shared" ref="BJ86:BJ95" si="259">IFERROR(AW86/AK86,"-")</f>
        <v>4.0270270270270272</v>
      </c>
      <c r="BK86" s="91">
        <f t="shared" ref="BK86:BK95" si="260">IFERROR(AX86/AL86,"-")</f>
        <v>2.8775510204081631</v>
      </c>
      <c r="BL86" s="91">
        <f t="shared" ref="BL86:BL95" si="261">IFERROR(AY86/AM86,"-")</f>
        <v>3.6774193548387095</v>
      </c>
      <c r="BM86" s="91">
        <f t="shared" ref="BM86:BM95" si="262">IFERROR(AZ86/AN86,"-")</f>
        <v>0</v>
      </c>
      <c r="BN86" s="91">
        <f t="shared" ref="BN86:BN95" si="263">IFERROR(BA86/AO86,"-")</f>
        <v>0</v>
      </c>
      <c r="BO86" s="91">
        <f t="shared" ref="BO86:BO95" si="264">IFERROR(BB86/AP86,"-")</f>
        <v>0</v>
      </c>
      <c r="BP86" s="91">
        <f t="shared" ref="BP86:BP95" si="265">IFERROR(BC86/AQ86,"-")</f>
        <v>0</v>
      </c>
      <c r="BQ86" s="91">
        <f t="shared" ref="BQ86:BQ95" si="266">IFERROR(BD86/AR86,"-")</f>
        <v>0</v>
      </c>
    </row>
    <row r="87" spans="1:69" x14ac:dyDescent="0.25">
      <c r="A87" s="16" t="s">
        <v>144</v>
      </c>
      <c r="B87" s="16" t="s">
        <v>44</v>
      </c>
      <c r="C87" s="77">
        <f>SUM(U87          : INDEX(U87:AF87,$B$2))</f>
        <v>477</v>
      </c>
      <c r="D87" s="77">
        <f>SUM(AG87           : INDEX(AG87:AR87,$B$2))</f>
        <v>488</v>
      </c>
      <c r="E87" s="77">
        <f>SUM(AS87            : INDEX(AS87:BD87,$B$2))</f>
        <v>972</v>
      </c>
      <c r="F87" s="70">
        <f t="shared" si="244"/>
        <v>1.9918032786885247</v>
      </c>
      <c r="G87" s="33"/>
      <c r="H87" s="4">
        <f t="shared" ref="H87:H95" si="267">SUM(U87:W87)</f>
        <v>126</v>
      </c>
      <c r="I87" s="4">
        <f t="shared" si="245"/>
        <v>256</v>
      </c>
      <c r="J87" s="4">
        <f t="shared" ref="J87:J95" si="268">SUM(AA87:AC87)</f>
        <v>250</v>
      </c>
      <c r="K87" s="4">
        <f t="shared" si="246"/>
        <v>306</v>
      </c>
      <c r="L87" s="4">
        <f t="shared" si="247"/>
        <v>150</v>
      </c>
      <c r="M87" s="4">
        <f t="shared" si="248"/>
        <v>259</v>
      </c>
      <c r="N87" s="4">
        <f t="shared" si="249"/>
        <v>281</v>
      </c>
      <c r="O87" s="4">
        <f t="shared" si="250"/>
        <v>390</v>
      </c>
      <c r="P87" s="4">
        <f t="shared" si="251"/>
        <v>312</v>
      </c>
      <c r="Q87" s="4">
        <f t="shared" si="252"/>
        <v>505</v>
      </c>
      <c r="R87" s="4">
        <f t="shared" si="253"/>
        <v>155</v>
      </c>
      <c r="S87" s="4">
        <f t="shared" si="254"/>
        <v>0</v>
      </c>
      <c r="U87">
        <v>45</v>
      </c>
      <c r="V87">
        <v>20</v>
      </c>
      <c r="W87">
        <v>61</v>
      </c>
      <c r="X87">
        <v>76</v>
      </c>
      <c r="Y87">
        <v>73</v>
      </c>
      <c r="Z87">
        <v>107</v>
      </c>
      <c r="AA87">
        <v>95</v>
      </c>
      <c r="AB87">
        <v>76</v>
      </c>
      <c r="AC87">
        <v>79</v>
      </c>
      <c r="AD87">
        <v>71</v>
      </c>
      <c r="AE87">
        <v>120</v>
      </c>
      <c r="AF87">
        <v>115</v>
      </c>
      <c r="AG87">
        <v>13</v>
      </c>
      <c r="AH87">
        <v>23</v>
      </c>
      <c r="AI87">
        <v>114</v>
      </c>
      <c r="AJ87">
        <v>69</v>
      </c>
      <c r="AK87">
        <v>74</v>
      </c>
      <c r="AL87">
        <v>116</v>
      </c>
      <c r="AM87">
        <v>79</v>
      </c>
      <c r="AN87">
        <v>75</v>
      </c>
      <c r="AO87">
        <v>127</v>
      </c>
      <c r="AP87">
        <v>89</v>
      </c>
      <c r="AQ87">
        <v>127</v>
      </c>
      <c r="AR87" s="4">
        <v>174</v>
      </c>
      <c r="AS87" s="4">
        <v>47</v>
      </c>
      <c r="AT87" s="4">
        <v>122</v>
      </c>
      <c r="AU87" s="4">
        <v>143</v>
      </c>
      <c r="AV87" s="4">
        <v>143</v>
      </c>
      <c r="AW87" s="4">
        <v>154</v>
      </c>
      <c r="AX87" s="4">
        <v>208</v>
      </c>
      <c r="AY87" s="4">
        <v>155</v>
      </c>
      <c r="AZ87" s="4"/>
      <c r="BA87" s="4"/>
      <c r="BB87" s="4"/>
      <c r="BC87" s="4"/>
      <c r="BD87" s="4"/>
      <c r="BF87" s="91">
        <f t="shared" si="255"/>
        <v>3.6153846153846154</v>
      </c>
      <c r="BG87" s="91">
        <f t="shared" si="256"/>
        <v>5.3043478260869561</v>
      </c>
      <c r="BH87" s="91">
        <f t="shared" si="257"/>
        <v>1.2543859649122806</v>
      </c>
      <c r="BI87" s="91">
        <f t="shared" si="258"/>
        <v>2.0724637681159419</v>
      </c>
      <c r="BJ87" s="91">
        <f t="shared" si="259"/>
        <v>2.0810810810810811</v>
      </c>
      <c r="BK87" s="91">
        <f t="shared" si="260"/>
        <v>1.7931034482758621</v>
      </c>
      <c r="BL87" s="91">
        <f t="shared" si="261"/>
        <v>1.9620253164556962</v>
      </c>
      <c r="BM87" s="91">
        <f t="shared" si="262"/>
        <v>0</v>
      </c>
      <c r="BN87" s="91">
        <f t="shared" si="263"/>
        <v>0</v>
      </c>
      <c r="BO87" s="91">
        <f t="shared" si="264"/>
        <v>0</v>
      </c>
      <c r="BP87" s="91">
        <f t="shared" si="265"/>
        <v>0</v>
      </c>
      <c r="BQ87" s="91">
        <f t="shared" si="266"/>
        <v>0</v>
      </c>
    </row>
    <row r="88" spans="1:69" x14ac:dyDescent="0.25">
      <c r="A88" s="16" t="s">
        <v>145</v>
      </c>
      <c r="B88" s="16" t="s">
        <v>45</v>
      </c>
      <c r="C88" s="77">
        <f>SUM(U88          : INDEX(U88:AF88,$B$2))</f>
        <v>425</v>
      </c>
      <c r="D88" s="77">
        <f>SUM(AG88           : INDEX(AG88:AR88,$B$2))</f>
        <v>374</v>
      </c>
      <c r="E88" s="77">
        <f>SUM(AS88            : INDEX(AS88:BD88,$B$2))</f>
        <v>497</v>
      </c>
      <c r="F88" s="70">
        <f t="shared" si="244"/>
        <v>1.3288770053475936</v>
      </c>
      <c r="G88" s="33"/>
      <c r="H88" s="4">
        <f t="shared" si="267"/>
        <v>123</v>
      </c>
      <c r="I88" s="4">
        <f t="shared" si="245"/>
        <v>223</v>
      </c>
      <c r="J88" s="4">
        <f t="shared" si="268"/>
        <v>191</v>
      </c>
      <c r="K88" s="4">
        <f t="shared" si="246"/>
        <v>236</v>
      </c>
      <c r="L88" s="4">
        <f t="shared" si="247"/>
        <v>75</v>
      </c>
      <c r="M88" s="4">
        <f t="shared" si="248"/>
        <v>214</v>
      </c>
      <c r="N88" s="4">
        <f t="shared" si="249"/>
        <v>226</v>
      </c>
      <c r="O88" s="4">
        <f t="shared" si="250"/>
        <v>311</v>
      </c>
      <c r="P88" s="4">
        <f t="shared" si="251"/>
        <v>196</v>
      </c>
      <c r="Q88" s="4">
        <f t="shared" si="252"/>
        <v>238</v>
      </c>
      <c r="R88" s="4">
        <f t="shared" si="253"/>
        <v>63</v>
      </c>
      <c r="S88" s="4">
        <f t="shared" si="254"/>
        <v>0</v>
      </c>
      <c r="U88">
        <v>60</v>
      </c>
      <c r="V88">
        <v>42</v>
      </c>
      <c r="W88">
        <v>21</v>
      </c>
      <c r="X88">
        <v>72</v>
      </c>
      <c r="Y88">
        <v>80</v>
      </c>
      <c r="Z88">
        <v>71</v>
      </c>
      <c r="AA88">
        <v>79</v>
      </c>
      <c r="AB88">
        <v>49</v>
      </c>
      <c r="AC88">
        <v>63</v>
      </c>
      <c r="AD88">
        <v>63</v>
      </c>
      <c r="AE88">
        <v>48</v>
      </c>
      <c r="AF88">
        <v>125</v>
      </c>
      <c r="AG88">
        <v>37</v>
      </c>
      <c r="AH88">
        <v>14</v>
      </c>
      <c r="AI88">
        <v>24</v>
      </c>
      <c r="AJ88">
        <v>87</v>
      </c>
      <c r="AK88">
        <v>59</v>
      </c>
      <c r="AL88">
        <v>68</v>
      </c>
      <c r="AM88">
        <v>85</v>
      </c>
      <c r="AN88">
        <v>70</v>
      </c>
      <c r="AO88">
        <v>71</v>
      </c>
      <c r="AP88">
        <v>99</v>
      </c>
      <c r="AQ88">
        <v>106</v>
      </c>
      <c r="AR88" s="4">
        <v>106</v>
      </c>
      <c r="AS88" s="4">
        <v>55</v>
      </c>
      <c r="AT88" s="4">
        <v>46</v>
      </c>
      <c r="AU88" s="4">
        <v>95</v>
      </c>
      <c r="AV88" s="4">
        <v>74</v>
      </c>
      <c r="AW88" s="4">
        <v>76</v>
      </c>
      <c r="AX88" s="4">
        <v>88</v>
      </c>
      <c r="AY88" s="4">
        <v>63</v>
      </c>
      <c r="AZ88" s="4"/>
      <c r="BA88" s="4"/>
      <c r="BB88" s="4"/>
      <c r="BC88" s="4"/>
      <c r="BD88" s="4"/>
      <c r="BF88" s="91">
        <f t="shared" si="255"/>
        <v>1.4864864864864864</v>
      </c>
      <c r="BG88" s="91">
        <f t="shared" si="256"/>
        <v>3.2857142857142856</v>
      </c>
      <c r="BH88" s="91">
        <f t="shared" si="257"/>
        <v>3.9583333333333335</v>
      </c>
      <c r="BI88" s="91">
        <f t="shared" si="258"/>
        <v>0.85057471264367812</v>
      </c>
      <c r="BJ88" s="91">
        <f t="shared" si="259"/>
        <v>1.2881355932203389</v>
      </c>
      <c r="BK88" s="91">
        <f t="shared" si="260"/>
        <v>1.2941176470588236</v>
      </c>
      <c r="BL88" s="91">
        <f t="shared" si="261"/>
        <v>0.74117647058823533</v>
      </c>
      <c r="BM88" s="91">
        <f t="shared" si="262"/>
        <v>0</v>
      </c>
      <c r="BN88" s="91">
        <f t="shared" si="263"/>
        <v>0</v>
      </c>
      <c r="BO88" s="91">
        <f t="shared" si="264"/>
        <v>0</v>
      </c>
      <c r="BP88" s="91">
        <f t="shared" si="265"/>
        <v>0</v>
      </c>
      <c r="BQ88" s="91">
        <f t="shared" si="266"/>
        <v>0</v>
      </c>
    </row>
    <row r="89" spans="1:69" x14ac:dyDescent="0.25">
      <c r="A89" s="16" t="s">
        <v>146</v>
      </c>
      <c r="B89" s="16" t="s">
        <v>46</v>
      </c>
      <c r="C89" s="77">
        <f>SUM(U89          : INDEX(U89:AF89,$B$2))</f>
        <v>599</v>
      </c>
      <c r="D89" s="77">
        <f>SUM(AG89           : INDEX(AG89:AR89,$B$2))</f>
        <v>437</v>
      </c>
      <c r="E89" s="77">
        <f>SUM(AS89            : INDEX(AS89:BD89,$B$2))</f>
        <v>608</v>
      </c>
      <c r="F89" s="70">
        <f t="shared" si="244"/>
        <v>1.3913043478260869</v>
      </c>
      <c r="G89" s="33"/>
      <c r="H89" s="4">
        <f t="shared" si="267"/>
        <v>214</v>
      </c>
      <c r="I89" s="4">
        <f t="shared" si="245"/>
        <v>262</v>
      </c>
      <c r="J89" s="4">
        <f t="shared" si="268"/>
        <v>307</v>
      </c>
      <c r="K89" s="4">
        <f t="shared" si="246"/>
        <v>304</v>
      </c>
      <c r="L89" s="4">
        <f t="shared" si="247"/>
        <v>160</v>
      </c>
      <c r="M89" s="4">
        <f t="shared" si="248"/>
        <v>204</v>
      </c>
      <c r="N89" s="4">
        <f t="shared" si="249"/>
        <v>221</v>
      </c>
      <c r="O89" s="4">
        <f t="shared" si="250"/>
        <v>337</v>
      </c>
      <c r="P89" s="4">
        <f t="shared" si="251"/>
        <v>295</v>
      </c>
      <c r="Q89" s="4">
        <f t="shared" si="252"/>
        <v>234</v>
      </c>
      <c r="R89" s="4">
        <f t="shared" si="253"/>
        <v>79</v>
      </c>
      <c r="S89" s="4">
        <f t="shared" si="254"/>
        <v>0</v>
      </c>
      <c r="U89">
        <v>60</v>
      </c>
      <c r="V89">
        <v>62</v>
      </c>
      <c r="W89">
        <v>92</v>
      </c>
      <c r="X89">
        <v>52</v>
      </c>
      <c r="Y89">
        <v>72</v>
      </c>
      <c r="Z89">
        <v>138</v>
      </c>
      <c r="AA89">
        <v>123</v>
      </c>
      <c r="AB89">
        <v>74</v>
      </c>
      <c r="AC89">
        <v>110</v>
      </c>
      <c r="AD89">
        <v>76</v>
      </c>
      <c r="AE89">
        <v>107</v>
      </c>
      <c r="AF89">
        <v>121</v>
      </c>
      <c r="AG89">
        <v>50</v>
      </c>
      <c r="AH89">
        <v>56</v>
      </c>
      <c r="AI89">
        <v>54</v>
      </c>
      <c r="AJ89">
        <v>25</v>
      </c>
      <c r="AK89">
        <v>80</v>
      </c>
      <c r="AL89">
        <v>99</v>
      </c>
      <c r="AM89">
        <v>73</v>
      </c>
      <c r="AN89">
        <v>76</v>
      </c>
      <c r="AO89">
        <v>72</v>
      </c>
      <c r="AP89">
        <v>64</v>
      </c>
      <c r="AQ89">
        <v>107</v>
      </c>
      <c r="AR89" s="4">
        <v>166</v>
      </c>
      <c r="AS89" s="4">
        <v>84</v>
      </c>
      <c r="AT89" s="4">
        <v>124</v>
      </c>
      <c r="AU89" s="4">
        <v>87</v>
      </c>
      <c r="AV89" s="4">
        <v>67</v>
      </c>
      <c r="AW89" s="4">
        <v>81</v>
      </c>
      <c r="AX89" s="4">
        <v>86</v>
      </c>
      <c r="AY89" s="4">
        <v>79</v>
      </c>
      <c r="AZ89" s="4"/>
      <c r="BA89" s="4"/>
      <c r="BB89" s="4"/>
      <c r="BC89" s="4"/>
      <c r="BD89" s="4"/>
      <c r="BF89" s="91">
        <f t="shared" si="255"/>
        <v>1.68</v>
      </c>
      <c r="BG89" s="91">
        <f t="shared" si="256"/>
        <v>2.2142857142857144</v>
      </c>
      <c r="BH89" s="91">
        <f t="shared" si="257"/>
        <v>1.6111111111111112</v>
      </c>
      <c r="BI89" s="91">
        <f t="shared" si="258"/>
        <v>2.68</v>
      </c>
      <c r="BJ89" s="91">
        <f t="shared" si="259"/>
        <v>1.0125</v>
      </c>
      <c r="BK89" s="91">
        <f t="shared" si="260"/>
        <v>0.86868686868686873</v>
      </c>
      <c r="BL89" s="91">
        <f t="shared" si="261"/>
        <v>1.0821917808219179</v>
      </c>
      <c r="BM89" s="91">
        <f t="shared" si="262"/>
        <v>0</v>
      </c>
      <c r="BN89" s="91">
        <f t="shared" si="263"/>
        <v>0</v>
      </c>
      <c r="BO89" s="91">
        <f t="shared" si="264"/>
        <v>0</v>
      </c>
      <c r="BP89" s="91">
        <f t="shared" si="265"/>
        <v>0</v>
      </c>
      <c r="BQ89" s="91">
        <f t="shared" si="266"/>
        <v>0</v>
      </c>
    </row>
    <row r="90" spans="1:69" x14ac:dyDescent="0.25">
      <c r="A90" s="16" t="s">
        <v>147</v>
      </c>
      <c r="B90" s="16" t="s">
        <v>47</v>
      </c>
      <c r="C90" s="77">
        <f>SUM(U90          : INDEX(U90:AF90,$B$2))</f>
        <v>462</v>
      </c>
      <c r="D90" s="77">
        <f>SUM(AG90           : INDEX(AG90:AR90,$B$2))</f>
        <v>391</v>
      </c>
      <c r="E90" s="77">
        <f>SUM(AS90            : INDEX(AS90:BD90,$B$2))</f>
        <v>447</v>
      </c>
      <c r="F90" s="70">
        <f t="shared" si="244"/>
        <v>1.1432225063938619</v>
      </c>
      <c r="G90" s="33"/>
      <c r="H90" s="4">
        <f t="shared" si="267"/>
        <v>144</v>
      </c>
      <c r="I90" s="4">
        <f t="shared" si="245"/>
        <v>247</v>
      </c>
      <c r="J90" s="4">
        <f t="shared" si="268"/>
        <v>291</v>
      </c>
      <c r="K90" s="4">
        <f t="shared" si="246"/>
        <v>315</v>
      </c>
      <c r="L90" s="4">
        <f t="shared" si="247"/>
        <v>155</v>
      </c>
      <c r="M90" s="4">
        <f t="shared" si="248"/>
        <v>175</v>
      </c>
      <c r="N90" s="4">
        <f t="shared" si="249"/>
        <v>229</v>
      </c>
      <c r="O90" s="4">
        <f t="shared" si="250"/>
        <v>204</v>
      </c>
      <c r="P90" s="4">
        <f t="shared" si="251"/>
        <v>276</v>
      </c>
      <c r="Q90" s="4">
        <f t="shared" si="252"/>
        <v>126</v>
      </c>
      <c r="R90" s="4">
        <f t="shared" si="253"/>
        <v>45</v>
      </c>
      <c r="S90" s="4">
        <f t="shared" si="254"/>
        <v>0</v>
      </c>
      <c r="U90">
        <v>51</v>
      </c>
      <c r="V90">
        <v>35</v>
      </c>
      <c r="W90">
        <v>58</v>
      </c>
      <c r="X90">
        <v>80</v>
      </c>
      <c r="Y90">
        <v>97</v>
      </c>
      <c r="Z90">
        <v>70</v>
      </c>
      <c r="AA90">
        <v>71</v>
      </c>
      <c r="AB90">
        <v>83</v>
      </c>
      <c r="AC90">
        <v>137</v>
      </c>
      <c r="AD90">
        <v>99</v>
      </c>
      <c r="AE90">
        <v>91</v>
      </c>
      <c r="AF90">
        <v>125</v>
      </c>
      <c r="AG90">
        <v>36</v>
      </c>
      <c r="AH90">
        <v>35</v>
      </c>
      <c r="AI90">
        <v>84</v>
      </c>
      <c r="AJ90">
        <v>76</v>
      </c>
      <c r="AK90">
        <v>49</v>
      </c>
      <c r="AL90">
        <v>50</v>
      </c>
      <c r="AM90">
        <v>61</v>
      </c>
      <c r="AN90">
        <v>80</v>
      </c>
      <c r="AO90">
        <v>88</v>
      </c>
      <c r="AP90">
        <v>65</v>
      </c>
      <c r="AQ90">
        <v>48</v>
      </c>
      <c r="AR90" s="4">
        <v>91</v>
      </c>
      <c r="AS90" s="4">
        <v>41</v>
      </c>
      <c r="AT90" s="4">
        <v>87</v>
      </c>
      <c r="AU90" s="4">
        <v>148</v>
      </c>
      <c r="AV90" s="4">
        <v>50</v>
      </c>
      <c r="AW90" s="4">
        <v>39</v>
      </c>
      <c r="AX90" s="4">
        <v>37</v>
      </c>
      <c r="AY90" s="4">
        <v>45</v>
      </c>
      <c r="AZ90" s="4"/>
      <c r="BA90" s="4"/>
      <c r="BB90" s="4"/>
      <c r="BC90" s="4"/>
      <c r="BD90" s="4"/>
      <c r="BF90" s="91">
        <f t="shared" si="255"/>
        <v>1.1388888888888888</v>
      </c>
      <c r="BG90" s="91">
        <f t="shared" si="256"/>
        <v>2.4857142857142858</v>
      </c>
      <c r="BH90" s="91">
        <f t="shared" si="257"/>
        <v>1.7619047619047619</v>
      </c>
      <c r="BI90" s="91">
        <f t="shared" si="258"/>
        <v>0.65789473684210531</v>
      </c>
      <c r="BJ90" s="91">
        <f t="shared" si="259"/>
        <v>0.79591836734693877</v>
      </c>
      <c r="BK90" s="91">
        <f t="shared" si="260"/>
        <v>0.74</v>
      </c>
      <c r="BL90" s="91">
        <f t="shared" si="261"/>
        <v>0.73770491803278693</v>
      </c>
      <c r="BM90" s="91">
        <f t="shared" si="262"/>
        <v>0</v>
      </c>
      <c r="BN90" s="91">
        <f t="shared" si="263"/>
        <v>0</v>
      </c>
      <c r="BO90" s="91">
        <f t="shared" si="264"/>
        <v>0</v>
      </c>
      <c r="BP90" s="91">
        <f t="shared" si="265"/>
        <v>0</v>
      </c>
      <c r="BQ90" s="91">
        <f t="shared" si="266"/>
        <v>0</v>
      </c>
    </row>
    <row r="91" spans="1:69" x14ac:dyDescent="0.25">
      <c r="A91" s="16" t="s">
        <v>148</v>
      </c>
      <c r="B91" s="16" t="s">
        <v>48</v>
      </c>
      <c r="C91" s="77">
        <f>SUM(U91          : INDEX(U91:AF91,$B$2))</f>
        <v>403</v>
      </c>
      <c r="D91" s="77">
        <f>SUM(AG91           : INDEX(AG91:AR91,$B$2))</f>
        <v>491</v>
      </c>
      <c r="E91" s="77">
        <f>SUM(AS91            : INDEX(AS91:BD91,$B$2))</f>
        <v>309</v>
      </c>
      <c r="F91" s="70">
        <f t="shared" si="244"/>
        <v>0.62932790224032586</v>
      </c>
      <c r="G91" s="33"/>
      <c r="H91" s="4">
        <f t="shared" si="267"/>
        <v>91</v>
      </c>
      <c r="I91" s="4">
        <f t="shared" si="245"/>
        <v>226</v>
      </c>
      <c r="J91" s="4">
        <f t="shared" si="268"/>
        <v>262</v>
      </c>
      <c r="K91" s="4">
        <f t="shared" si="246"/>
        <v>365</v>
      </c>
      <c r="L91" s="4">
        <f t="shared" si="247"/>
        <v>170</v>
      </c>
      <c r="M91" s="4">
        <f t="shared" si="248"/>
        <v>240</v>
      </c>
      <c r="N91" s="4">
        <f t="shared" si="249"/>
        <v>216</v>
      </c>
      <c r="O91" s="4">
        <f t="shared" si="250"/>
        <v>257</v>
      </c>
      <c r="P91" s="4">
        <f t="shared" si="251"/>
        <v>117</v>
      </c>
      <c r="Q91" s="4">
        <f t="shared" si="252"/>
        <v>153</v>
      </c>
      <c r="R91" s="4">
        <f t="shared" si="253"/>
        <v>39</v>
      </c>
      <c r="S91" s="4">
        <f t="shared" si="254"/>
        <v>0</v>
      </c>
      <c r="U91">
        <v>31</v>
      </c>
      <c r="V91">
        <v>32</v>
      </c>
      <c r="W91">
        <v>28</v>
      </c>
      <c r="X91">
        <v>60</v>
      </c>
      <c r="Y91">
        <v>75</v>
      </c>
      <c r="Z91">
        <v>91</v>
      </c>
      <c r="AA91">
        <v>86</v>
      </c>
      <c r="AB91">
        <v>75</v>
      </c>
      <c r="AC91">
        <v>101</v>
      </c>
      <c r="AD91">
        <v>92</v>
      </c>
      <c r="AE91">
        <v>131</v>
      </c>
      <c r="AF91">
        <v>142</v>
      </c>
      <c r="AG91">
        <v>45</v>
      </c>
      <c r="AH91">
        <v>44</v>
      </c>
      <c r="AI91">
        <v>81</v>
      </c>
      <c r="AJ91">
        <v>77</v>
      </c>
      <c r="AK91">
        <v>69</v>
      </c>
      <c r="AL91">
        <v>94</v>
      </c>
      <c r="AM91">
        <v>81</v>
      </c>
      <c r="AN91">
        <v>74</v>
      </c>
      <c r="AO91">
        <v>61</v>
      </c>
      <c r="AP91">
        <v>65</v>
      </c>
      <c r="AQ91">
        <v>80</v>
      </c>
      <c r="AR91" s="4">
        <v>112</v>
      </c>
      <c r="AS91" s="4">
        <v>28</v>
      </c>
      <c r="AT91" s="4">
        <v>34</v>
      </c>
      <c r="AU91" s="4">
        <v>55</v>
      </c>
      <c r="AV91" s="4">
        <v>45</v>
      </c>
      <c r="AW91" s="4">
        <v>53</v>
      </c>
      <c r="AX91" s="4">
        <v>55</v>
      </c>
      <c r="AY91" s="4">
        <v>39</v>
      </c>
      <c r="AZ91" s="4"/>
      <c r="BA91" s="4"/>
      <c r="BB91" s="4"/>
      <c r="BC91" s="4"/>
      <c r="BD91" s="4"/>
      <c r="BF91" s="91">
        <f t="shared" si="255"/>
        <v>0.62222222222222223</v>
      </c>
      <c r="BG91" s="91">
        <f t="shared" si="256"/>
        <v>0.77272727272727271</v>
      </c>
      <c r="BH91" s="91">
        <f t="shared" si="257"/>
        <v>0.67901234567901236</v>
      </c>
      <c r="BI91" s="91">
        <f t="shared" si="258"/>
        <v>0.58441558441558439</v>
      </c>
      <c r="BJ91" s="91">
        <f t="shared" si="259"/>
        <v>0.76811594202898548</v>
      </c>
      <c r="BK91" s="91">
        <f t="shared" si="260"/>
        <v>0.58510638297872342</v>
      </c>
      <c r="BL91" s="91">
        <f t="shared" si="261"/>
        <v>0.48148148148148145</v>
      </c>
      <c r="BM91" s="91">
        <f t="shared" si="262"/>
        <v>0</v>
      </c>
      <c r="BN91" s="91">
        <f t="shared" si="263"/>
        <v>0</v>
      </c>
      <c r="BO91" s="91">
        <f t="shared" si="264"/>
        <v>0</v>
      </c>
      <c r="BP91" s="91">
        <f t="shared" si="265"/>
        <v>0</v>
      </c>
      <c r="BQ91" s="91">
        <f t="shared" si="266"/>
        <v>0</v>
      </c>
    </row>
    <row r="92" spans="1:69" x14ac:dyDescent="0.25">
      <c r="A92" s="16" t="s">
        <v>149</v>
      </c>
      <c r="B92" s="16" t="s">
        <v>49</v>
      </c>
      <c r="C92" s="77">
        <f>SUM(U92          : INDEX(U92:AF92,$B$2))</f>
        <v>143</v>
      </c>
      <c r="D92" s="77">
        <f>SUM(AG92           : INDEX(AG92:AR92,$B$2))</f>
        <v>398</v>
      </c>
      <c r="E92" s="77">
        <f>SUM(AS92            : INDEX(AS92:BD92,$B$2))</f>
        <v>363</v>
      </c>
      <c r="F92" s="70">
        <f t="shared" si="244"/>
        <v>0.9120603015075377</v>
      </c>
      <c r="G92" s="33"/>
      <c r="H92" s="4">
        <f t="shared" si="267"/>
        <v>48</v>
      </c>
      <c r="I92" s="4">
        <f t="shared" si="245"/>
        <v>71</v>
      </c>
      <c r="J92" s="4">
        <f t="shared" si="268"/>
        <v>115</v>
      </c>
      <c r="K92" s="4">
        <f t="shared" si="246"/>
        <v>212</v>
      </c>
      <c r="L92" s="4">
        <f t="shared" si="247"/>
        <v>112</v>
      </c>
      <c r="M92" s="4">
        <f t="shared" si="248"/>
        <v>217</v>
      </c>
      <c r="N92" s="4">
        <f t="shared" si="249"/>
        <v>197</v>
      </c>
      <c r="O92" s="4">
        <f t="shared" si="250"/>
        <v>273</v>
      </c>
      <c r="P92" s="4">
        <f t="shared" si="251"/>
        <v>162</v>
      </c>
      <c r="Q92" s="4">
        <f t="shared" si="252"/>
        <v>156</v>
      </c>
      <c r="R92" s="4">
        <f t="shared" si="253"/>
        <v>45</v>
      </c>
      <c r="S92" s="4">
        <f t="shared" si="254"/>
        <v>0</v>
      </c>
      <c r="U92">
        <v>21</v>
      </c>
      <c r="V92">
        <v>11</v>
      </c>
      <c r="W92">
        <v>16</v>
      </c>
      <c r="X92">
        <v>18</v>
      </c>
      <c r="Y92">
        <v>26</v>
      </c>
      <c r="Z92">
        <v>27</v>
      </c>
      <c r="AA92">
        <v>24</v>
      </c>
      <c r="AB92">
        <v>30</v>
      </c>
      <c r="AC92">
        <v>61</v>
      </c>
      <c r="AD92">
        <v>51</v>
      </c>
      <c r="AE92">
        <v>71</v>
      </c>
      <c r="AF92">
        <v>90</v>
      </c>
      <c r="AG92">
        <v>27</v>
      </c>
      <c r="AH92">
        <v>28</v>
      </c>
      <c r="AI92">
        <v>57</v>
      </c>
      <c r="AJ92">
        <v>54</v>
      </c>
      <c r="AK92">
        <v>57</v>
      </c>
      <c r="AL92">
        <v>106</v>
      </c>
      <c r="AM92">
        <v>69</v>
      </c>
      <c r="AN92">
        <v>54</v>
      </c>
      <c r="AO92">
        <v>74</v>
      </c>
      <c r="AP92">
        <v>63</v>
      </c>
      <c r="AQ92">
        <v>75</v>
      </c>
      <c r="AR92" s="4">
        <v>135</v>
      </c>
      <c r="AS92" s="4">
        <v>50</v>
      </c>
      <c r="AT92" s="4">
        <v>44</v>
      </c>
      <c r="AU92" s="4">
        <v>68</v>
      </c>
      <c r="AV92" s="4">
        <v>58</v>
      </c>
      <c r="AW92" s="4">
        <v>51</v>
      </c>
      <c r="AX92" s="4">
        <v>47</v>
      </c>
      <c r="AY92" s="4">
        <v>45</v>
      </c>
      <c r="AZ92" s="4"/>
      <c r="BA92" s="4"/>
      <c r="BB92" s="4"/>
      <c r="BC92" s="4"/>
      <c r="BD92" s="4"/>
      <c r="BF92" s="91">
        <f t="shared" si="255"/>
        <v>1.8518518518518519</v>
      </c>
      <c r="BG92" s="91">
        <f t="shared" si="256"/>
        <v>1.5714285714285714</v>
      </c>
      <c r="BH92" s="91">
        <f t="shared" si="257"/>
        <v>1.1929824561403508</v>
      </c>
      <c r="BI92" s="91">
        <f t="shared" si="258"/>
        <v>1.0740740740740742</v>
      </c>
      <c r="BJ92" s="91">
        <f t="shared" si="259"/>
        <v>0.89473684210526316</v>
      </c>
      <c r="BK92" s="91">
        <f t="shared" si="260"/>
        <v>0.44339622641509435</v>
      </c>
      <c r="BL92" s="91">
        <f t="shared" si="261"/>
        <v>0.65217391304347827</v>
      </c>
      <c r="BM92" s="91">
        <f t="shared" si="262"/>
        <v>0</v>
      </c>
      <c r="BN92" s="91">
        <f t="shared" si="263"/>
        <v>0</v>
      </c>
      <c r="BO92" s="91">
        <f t="shared" si="264"/>
        <v>0</v>
      </c>
      <c r="BP92" s="91">
        <f t="shared" si="265"/>
        <v>0</v>
      </c>
      <c r="BQ92" s="91">
        <f t="shared" si="266"/>
        <v>0</v>
      </c>
    </row>
    <row r="93" spans="1:69" x14ac:dyDescent="0.25">
      <c r="A93" s="16" t="s">
        <v>150</v>
      </c>
      <c r="B93" s="16" t="s">
        <v>50</v>
      </c>
      <c r="C93" s="77">
        <f>SUM(U93          : INDEX(U93:AF93,$B$2))</f>
        <v>0</v>
      </c>
      <c r="D93" s="77">
        <f>SUM(AG93           : INDEX(AG93:AR93,$B$2))</f>
        <v>0</v>
      </c>
      <c r="E93" s="77">
        <f>SUM(AS93            : INDEX(AS93:BD93,$B$2))</f>
        <v>155</v>
      </c>
      <c r="F93" s="70" t="str">
        <f t="shared" si="244"/>
        <v/>
      </c>
      <c r="G93" s="33"/>
      <c r="H93" s="4">
        <f t="shared" si="267"/>
        <v>0</v>
      </c>
      <c r="I93" s="4">
        <f t="shared" si="245"/>
        <v>0</v>
      </c>
      <c r="J93" s="4">
        <f t="shared" si="268"/>
        <v>0</v>
      </c>
      <c r="K93" s="4">
        <f t="shared" si="246"/>
        <v>0</v>
      </c>
      <c r="L93" s="4">
        <f t="shared" si="247"/>
        <v>0</v>
      </c>
      <c r="M93" s="4">
        <f t="shared" si="248"/>
        <v>0</v>
      </c>
      <c r="N93" s="4">
        <f t="shared" si="249"/>
        <v>0</v>
      </c>
      <c r="O93" s="4">
        <f t="shared" si="250"/>
        <v>0</v>
      </c>
      <c r="P93" s="4">
        <f t="shared" si="251"/>
        <v>62</v>
      </c>
      <c r="Q93" s="4">
        <f t="shared" si="252"/>
        <v>73</v>
      </c>
      <c r="R93" s="4">
        <f t="shared" si="253"/>
        <v>20</v>
      </c>
      <c r="S93" s="4">
        <f t="shared" si="254"/>
        <v>0</v>
      </c>
      <c r="T93" s="7"/>
      <c r="AR93" s="4"/>
      <c r="AS93" s="4"/>
      <c r="AT93" s="4">
        <v>31</v>
      </c>
      <c r="AU93" s="4">
        <v>31</v>
      </c>
      <c r="AV93" s="4">
        <v>35</v>
      </c>
      <c r="AW93" s="4">
        <v>23</v>
      </c>
      <c r="AX93" s="4">
        <v>15</v>
      </c>
      <c r="AY93" s="4">
        <v>20</v>
      </c>
      <c r="AZ93" s="4"/>
      <c r="BA93" s="4"/>
      <c r="BB93" s="4"/>
      <c r="BC93" s="4"/>
      <c r="BD93" s="4"/>
      <c r="BF93" s="91" t="str">
        <f t="shared" si="255"/>
        <v>-</v>
      </c>
      <c r="BG93" s="91" t="str">
        <f t="shared" si="256"/>
        <v>-</v>
      </c>
      <c r="BH93" s="91" t="str">
        <f t="shared" si="257"/>
        <v>-</v>
      </c>
      <c r="BI93" s="91" t="str">
        <f t="shared" si="258"/>
        <v>-</v>
      </c>
      <c r="BJ93" s="91" t="str">
        <f t="shared" si="259"/>
        <v>-</v>
      </c>
      <c r="BK93" s="91" t="str">
        <f t="shared" si="260"/>
        <v>-</v>
      </c>
      <c r="BL93" s="91" t="str">
        <f t="shared" si="261"/>
        <v>-</v>
      </c>
      <c r="BM93" s="91" t="str">
        <f t="shared" si="262"/>
        <v>-</v>
      </c>
      <c r="BN93" s="91" t="str">
        <f t="shared" si="263"/>
        <v>-</v>
      </c>
      <c r="BO93" s="91" t="str">
        <f t="shared" si="264"/>
        <v>-</v>
      </c>
      <c r="BP93" s="91" t="str">
        <f t="shared" si="265"/>
        <v>-</v>
      </c>
      <c r="BQ93" s="91" t="str">
        <f t="shared" si="266"/>
        <v>-</v>
      </c>
    </row>
    <row r="94" spans="1:69" x14ac:dyDescent="0.25">
      <c r="A94" s="16"/>
      <c r="B94" s="3" t="s">
        <v>153</v>
      </c>
      <c r="C94" s="78">
        <f>SUM(C86:C92)</f>
        <v>2755</v>
      </c>
      <c r="D94" s="78">
        <f t="shared" ref="D94" si="269">SUM(D86:D92)</f>
        <v>2847</v>
      </c>
      <c r="E94" s="78">
        <f>SUM(E86:E92)</f>
        <v>3941</v>
      </c>
      <c r="F94" s="70">
        <f>IFERROR(E94/D94,"")</f>
        <v>1.3842641376887952</v>
      </c>
      <c r="G94" s="33"/>
      <c r="H94" s="4">
        <f t="shared" si="267"/>
        <v>828</v>
      </c>
      <c r="I94" s="4">
        <f t="shared" si="245"/>
        <v>1411</v>
      </c>
      <c r="J94" s="4">
        <f t="shared" si="268"/>
        <v>1536</v>
      </c>
      <c r="K94" s="4">
        <f t="shared" si="246"/>
        <v>1864</v>
      </c>
      <c r="L94" s="4">
        <f t="shared" si="247"/>
        <v>935</v>
      </c>
      <c r="M94" s="4">
        <f t="shared" si="248"/>
        <v>1433</v>
      </c>
      <c r="N94" s="4">
        <f t="shared" si="249"/>
        <v>1474</v>
      </c>
      <c r="O94" s="4">
        <f t="shared" si="250"/>
        <v>1872</v>
      </c>
      <c r="P94" s="4">
        <f t="shared" si="251"/>
        <v>1551</v>
      </c>
      <c r="Q94" s="4">
        <f t="shared" si="252"/>
        <v>1850</v>
      </c>
      <c r="R94" s="4">
        <f t="shared" si="253"/>
        <v>540</v>
      </c>
      <c r="S94" s="4">
        <f t="shared" si="254"/>
        <v>0</v>
      </c>
      <c r="T94" s="7"/>
      <c r="U94" s="65">
        <f>SUM(U86:U92)</f>
        <v>295</v>
      </c>
      <c r="V94" s="65">
        <f t="shared" ref="V94:BD94" si="270">SUM(V86:V92)</f>
        <v>227</v>
      </c>
      <c r="W94" s="65">
        <f t="shared" si="270"/>
        <v>306</v>
      </c>
      <c r="X94" s="65">
        <f t="shared" si="270"/>
        <v>400</v>
      </c>
      <c r="Y94" s="65">
        <f t="shared" si="270"/>
        <v>466</v>
      </c>
      <c r="Z94" s="65">
        <f t="shared" si="270"/>
        <v>545</v>
      </c>
      <c r="AA94" s="65">
        <f t="shared" si="270"/>
        <v>516</v>
      </c>
      <c r="AB94" s="65">
        <f t="shared" si="270"/>
        <v>421</v>
      </c>
      <c r="AC94" s="65">
        <f t="shared" si="270"/>
        <v>599</v>
      </c>
      <c r="AD94" s="65">
        <f t="shared" si="270"/>
        <v>494</v>
      </c>
      <c r="AE94" s="65">
        <f t="shared" si="270"/>
        <v>610</v>
      </c>
      <c r="AF94" s="65">
        <f t="shared" si="270"/>
        <v>760</v>
      </c>
      <c r="AG94" s="65">
        <f t="shared" si="270"/>
        <v>241</v>
      </c>
      <c r="AH94" s="65">
        <f t="shared" si="270"/>
        <v>233</v>
      </c>
      <c r="AI94" s="65">
        <f t="shared" si="270"/>
        <v>461</v>
      </c>
      <c r="AJ94" s="65">
        <f>SUM(AJ86:AJ92)</f>
        <v>426</v>
      </c>
      <c r="AK94" s="65">
        <f t="shared" si="270"/>
        <v>425</v>
      </c>
      <c r="AL94" s="65">
        <f t="shared" si="270"/>
        <v>582</v>
      </c>
      <c r="AM94" s="65">
        <f t="shared" si="270"/>
        <v>479</v>
      </c>
      <c r="AN94" s="65">
        <f t="shared" si="270"/>
        <v>464</v>
      </c>
      <c r="AO94" s="65">
        <f t="shared" si="270"/>
        <v>531</v>
      </c>
      <c r="AP94" s="65">
        <f t="shared" si="270"/>
        <v>476</v>
      </c>
      <c r="AQ94" s="65">
        <f t="shared" si="270"/>
        <v>574</v>
      </c>
      <c r="AR94" s="65">
        <f t="shared" si="270"/>
        <v>822</v>
      </c>
      <c r="AS94" s="65">
        <f t="shared" si="270"/>
        <v>360</v>
      </c>
      <c r="AT94" s="65">
        <f t="shared" si="270"/>
        <v>522</v>
      </c>
      <c r="AU94" s="65">
        <f t="shared" si="270"/>
        <v>669</v>
      </c>
      <c r="AV94" s="65">
        <f t="shared" si="270"/>
        <v>585</v>
      </c>
      <c r="AW94" s="65">
        <f t="shared" si="270"/>
        <v>603</v>
      </c>
      <c r="AX94" s="65">
        <f t="shared" si="270"/>
        <v>662</v>
      </c>
      <c r="AY94" s="65">
        <f t="shared" si="270"/>
        <v>540</v>
      </c>
      <c r="AZ94" s="65">
        <f t="shared" si="270"/>
        <v>0</v>
      </c>
      <c r="BA94" s="65">
        <f t="shared" si="270"/>
        <v>0</v>
      </c>
      <c r="BB94" s="65">
        <f t="shared" si="270"/>
        <v>0</v>
      </c>
      <c r="BC94" s="65">
        <f t="shared" si="270"/>
        <v>0</v>
      </c>
      <c r="BD94" s="65">
        <f t="shared" si="270"/>
        <v>0</v>
      </c>
      <c r="BF94" s="91">
        <f t="shared" si="255"/>
        <v>1.4937759336099585</v>
      </c>
      <c r="BG94" s="91">
        <f t="shared" si="256"/>
        <v>2.2403433476394849</v>
      </c>
      <c r="BH94" s="91">
        <f t="shared" si="257"/>
        <v>1.4511930585683297</v>
      </c>
      <c r="BI94" s="91">
        <f t="shared" si="258"/>
        <v>1.3732394366197183</v>
      </c>
      <c r="BJ94" s="91">
        <f t="shared" si="259"/>
        <v>1.4188235294117648</v>
      </c>
      <c r="BK94" s="91">
        <f t="shared" si="260"/>
        <v>1.1374570446735395</v>
      </c>
      <c r="BL94" s="91">
        <f t="shared" si="261"/>
        <v>1.1273486430062631</v>
      </c>
      <c r="BM94" s="91">
        <f t="shared" si="262"/>
        <v>0</v>
      </c>
      <c r="BN94" s="91">
        <f t="shared" si="263"/>
        <v>0</v>
      </c>
      <c r="BO94" s="91">
        <f t="shared" si="264"/>
        <v>0</v>
      </c>
      <c r="BP94" s="91">
        <f t="shared" si="265"/>
        <v>0</v>
      </c>
      <c r="BQ94" s="91">
        <f t="shared" si="266"/>
        <v>0</v>
      </c>
    </row>
    <row r="95" spans="1:69" x14ac:dyDescent="0.25">
      <c r="A95" s="3" t="s">
        <v>152</v>
      </c>
      <c r="B95" s="3" t="s">
        <v>61</v>
      </c>
      <c r="C95" s="78">
        <f>SUM(C86:C93)</f>
        <v>2755</v>
      </c>
      <c r="D95" s="78">
        <f t="shared" ref="D95:E95" si="271">SUM(D86:D93)</f>
        <v>2847</v>
      </c>
      <c r="E95" s="78">
        <f t="shared" si="271"/>
        <v>4096</v>
      </c>
      <c r="F95" s="70">
        <f>IFERROR(E95/D95,"")</f>
        <v>1.438707411310151</v>
      </c>
      <c r="G95" s="33"/>
      <c r="H95" s="4">
        <f t="shared" si="267"/>
        <v>828</v>
      </c>
      <c r="I95" s="4">
        <f t="shared" si="245"/>
        <v>1411</v>
      </c>
      <c r="J95" s="4">
        <f t="shared" si="268"/>
        <v>1536</v>
      </c>
      <c r="K95" s="4">
        <f t="shared" si="246"/>
        <v>1864</v>
      </c>
      <c r="L95" s="4">
        <f t="shared" si="247"/>
        <v>935</v>
      </c>
      <c r="M95" s="4">
        <f t="shared" si="248"/>
        <v>1433</v>
      </c>
      <c r="N95" s="4">
        <f t="shared" si="249"/>
        <v>1474</v>
      </c>
      <c r="O95" s="4">
        <f t="shared" si="250"/>
        <v>1872</v>
      </c>
      <c r="P95" s="4">
        <f t="shared" si="251"/>
        <v>1613</v>
      </c>
      <c r="Q95" s="4">
        <f t="shared" si="252"/>
        <v>1923</v>
      </c>
      <c r="R95" s="4">
        <f t="shared" si="253"/>
        <v>560</v>
      </c>
      <c r="S95" s="4">
        <f t="shared" si="254"/>
        <v>0</v>
      </c>
      <c r="T95" s="19"/>
      <c r="U95" s="18">
        <v>295</v>
      </c>
      <c r="V95" s="18">
        <v>227</v>
      </c>
      <c r="W95" s="18">
        <v>306</v>
      </c>
      <c r="X95" s="18">
        <v>400</v>
      </c>
      <c r="Y95" s="18">
        <v>466</v>
      </c>
      <c r="Z95" s="18">
        <v>545</v>
      </c>
      <c r="AA95" s="18">
        <v>516</v>
      </c>
      <c r="AB95" s="18">
        <v>421</v>
      </c>
      <c r="AC95" s="18">
        <v>599</v>
      </c>
      <c r="AD95" s="18">
        <v>494</v>
      </c>
      <c r="AE95" s="18">
        <v>610</v>
      </c>
      <c r="AF95" s="18">
        <v>760</v>
      </c>
      <c r="AG95" s="18">
        <v>241</v>
      </c>
      <c r="AH95" s="18">
        <v>233</v>
      </c>
      <c r="AI95" s="18">
        <v>461</v>
      </c>
      <c r="AJ95" s="18">
        <v>426</v>
      </c>
      <c r="AK95" s="18">
        <v>425</v>
      </c>
      <c r="AL95" s="18">
        <v>582</v>
      </c>
      <c r="AM95" s="18">
        <v>479</v>
      </c>
      <c r="AN95" s="18">
        <v>464</v>
      </c>
      <c r="AO95" s="18">
        <v>531</v>
      </c>
      <c r="AP95" s="18">
        <v>476</v>
      </c>
      <c r="AQ95" s="18">
        <v>574</v>
      </c>
      <c r="AR95" s="18">
        <v>822</v>
      </c>
      <c r="AS95" s="68">
        <v>360</v>
      </c>
      <c r="AT95" s="68">
        <v>553</v>
      </c>
      <c r="AU95" s="68">
        <v>700</v>
      </c>
      <c r="AV95" s="68">
        <v>620</v>
      </c>
      <c r="AW95" s="68">
        <v>626</v>
      </c>
      <c r="AX95" s="68">
        <v>677</v>
      </c>
      <c r="AY95" s="68">
        <v>560</v>
      </c>
      <c r="AZ95" s="68"/>
      <c r="BA95" s="68"/>
      <c r="BB95" s="68"/>
      <c r="BC95" s="68"/>
      <c r="BD95" s="68"/>
      <c r="BE95" s="33"/>
      <c r="BF95" s="91">
        <f t="shared" si="255"/>
        <v>1.4937759336099585</v>
      </c>
      <c r="BG95" s="91">
        <f t="shared" si="256"/>
        <v>2.3733905579399144</v>
      </c>
      <c r="BH95" s="91">
        <f t="shared" si="257"/>
        <v>1.5184381778741864</v>
      </c>
      <c r="BI95" s="91">
        <f t="shared" si="258"/>
        <v>1.4553990610328638</v>
      </c>
      <c r="BJ95" s="91">
        <f t="shared" si="259"/>
        <v>1.4729411764705882</v>
      </c>
      <c r="BK95" s="91">
        <f t="shared" si="260"/>
        <v>1.1632302405498283</v>
      </c>
      <c r="BL95" s="91">
        <f t="shared" si="261"/>
        <v>1.1691022964509394</v>
      </c>
      <c r="BM95" s="91">
        <f t="shared" si="262"/>
        <v>0</v>
      </c>
      <c r="BN95" s="91">
        <f t="shared" si="263"/>
        <v>0</v>
      </c>
      <c r="BO95" s="91">
        <f t="shared" si="264"/>
        <v>0</v>
      </c>
      <c r="BP95" s="91">
        <f t="shared" si="265"/>
        <v>0</v>
      </c>
      <c r="BQ95" s="91">
        <f t="shared" si="266"/>
        <v>0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9">
        <f>2*SUM(U86:INDEX(U86:AF86,$B$2))/(SUM(U74:INDEX(U74:AF74,$B$2))*2+U74-INDEX(U74:AF74,$B$2))</f>
        <v>0.78219395866454688</v>
      </c>
      <c r="D98" s="79">
        <f>2*SUM(AG86:INDEX(AG86:AR86,$B$2))/(SUM(AG74:INDEX(AG74:AR74,$B$2))*2+AF74-INDEX(AG74:AR74,$B$2))</f>
        <v>0.49675625579240035</v>
      </c>
      <c r="E98" s="79">
        <f>2*SUM(AS86:INDEX(AS86:BD86,$B$2))/(SUM(AS74:INDEX(AS74:BD74,$B$2))*2+AR74-INDEX(AS74:BD74,$B$2))</f>
        <v>0.64810787298825578</v>
      </c>
      <c r="F98" s="70">
        <f>IFERROR(E98/D98,"")</f>
        <v>1.3046798413327014</v>
      </c>
      <c r="G98" s="8"/>
      <c r="H98" s="8">
        <f>IFERROR(H86/(AVERAGE(U74,U74)+AVERAGE(U74,V74)+AVERAGE(V74,W74)),"")</f>
        <v>0.73542600896860988</v>
      </c>
      <c r="I98" s="8">
        <f>IFERROR(I86/(AVERAGE(W74,X74)+AVERAGE(X74,Y74)+AVERAGE(Y74,Z74)),"")</f>
        <v>0.84</v>
      </c>
      <c r="J98" s="8">
        <f>IFERROR(J86/(AVERAGE(Z74,AA74)+AVERAGE(AA74,AB74)+AVERAGE(AB74,AC74)),"")</f>
        <v>0.75471698113207553</v>
      </c>
      <c r="K98" s="8">
        <f>IFERROR(K86/(AVERAGE(AC74,AD74)+AVERAGE(AD74,AE74)+AVERAGE(AE74,AF74)),"")</f>
        <v>0.81290322580645158</v>
      </c>
      <c r="L98" s="8">
        <f>IFERROR(L86/(AVERAGE(AF74,AG74)+AVERAGE(AG74,AH74)+AVERAGE(AH74,AI74)),"")</f>
        <v>0.5</v>
      </c>
      <c r="M98" s="8">
        <f>IFERROR(M86/(AVERAGE(AI74,AJ74)+AVERAGE(AJ74,AK74)+AVERAGE(AK74,AL74)),"")</f>
        <v>0.51666666666666672</v>
      </c>
      <c r="N98" s="8">
        <f>IFERROR(N86/(AVERAGE(AL74,AM74)+AVERAGE(AM74,AN74)+AVERAGE(AN74,AO74)),"")</f>
        <v>0.48941176470588238</v>
      </c>
      <c r="O98" s="8">
        <f>IFERROR(O86/(AVERAGE(AO74,AP74)+AVERAGE(AP74,AQ74)+AVERAGE(AQ74,AR74)),"")</f>
        <v>0.5089058524173028</v>
      </c>
      <c r="P98" s="8">
        <f>IFERROR(P86/(AVERAGE(AR74,AS74)+AVERAGE(AS74,AT74)+AVERAGE(AT74,AU74)),"")</f>
        <v>0.71481481481481479</v>
      </c>
      <c r="Q98" s="8">
        <f>IFERROR(Q86/(AVERAGE(AU74,AV74)+AVERAGE(AV74,AW74)+AVERAGE(AW74,AX74)),"")</f>
        <v>0.66921313980137509</v>
      </c>
      <c r="R98" s="8">
        <f>2*SUM(AY86:INDEX(AY86:BA86,R$108))/(SUM(AY74:INDEX(AY74:BA74,R$108))*2+AX74-INDEX(AY74:BA74,R$108))</f>
        <v>0.50666666666666671</v>
      </c>
      <c r="S98" s="8" t="str">
        <f>IFERROR(2*SUM(BB86:INDEX(BB86:BD86,S$108))/(SUM(BB74:INDEX(BB74:BD74,S$108))*2+BA74-INDEX(BB74:BD74,S$108)),"")</f>
        <v/>
      </c>
      <c r="T98" s="8"/>
      <c r="U98" s="8">
        <v>0.79411764705882304</v>
      </c>
      <c r="V98" s="8">
        <v>0.64102564102564097</v>
      </c>
      <c r="W98" s="8">
        <v>0.69767441860465096</v>
      </c>
      <c r="X98" s="8">
        <v>0.84</v>
      </c>
      <c r="Y98" s="8">
        <v>0.82692307692307698</v>
      </c>
      <c r="Z98" s="8">
        <v>0.77358490566037696</v>
      </c>
      <c r="AA98" s="8">
        <v>0.71698113207547198</v>
      </c>
      <c r="AB98" s="8">
        <v>0.64150943396226401</v>
      </c>
      <c r="AC98" s="8">
        <v>0.90566037735849103</v>
      </c>
      <c r="AD98" s="8">
        <v>0.79245283018867896</v>
      </c>
      <c r="AE98" s="8">
        <v>0.84</v>
      </c>
      <c r="AF98" s="8">
        <v>0.82352941176470595</v>
      </c>
      <c r="AG98" s="8">
        <v>0.50381679389313005</v>
      </c>
      <c r="AH98" s="8">
        <v>0.41249999999999998</v>
      </c>
      <c r="AI98" s="8">
        <v>0.58385093167701896</v>
      </c>
      <c r="AJ98" s="8">
        <v>0.469135802469136</v>
      </c>
      <c r="AK98" s="8">
        <v>0.45962732919254701</v>
      </c>
      <c r="AL98" s="8">
        <v>0.62420382165605104</v>
      </c>
      <c r="AM98" s="8">
        <v>0.421768707482993</v>
      </c>
      <c r="AN98" s="8">
        <v>0.5</v>
      </c>
      <c r="AO98" s="8">
        <v>0.55072463768115898</v>
      </c>
      <c r="AP98" s="8">
        <v>0.45925925925925898</v>
      </c>
      <c r="AQ98" s="8">
        <v>0.46969696969697</v>
      </c>
      <c r="AR98" s="8">
        <v>0.60317460317460303</v>
      </c>
      <c r="AS98" s="8">
        <v>0.69620253164556967</v>
      </c>
      <c r="AT98" s="8">
        <v>0.67708333333333304</v>
      </c>
      <c r="AU98" s="8">
        <v>0.768421052631579</v>
      </c>
      <c r="AV98" s="8">
        <v>0.86046509999999998</v>
      </c>
      <c r="AW98" s="8">
        <f t="shared" ref="AW98:BD98" si="272">IF(ISBLANK(AW86)=FALSE,IFERROR(AW86/AVERAGE(AW74,AV74),""),"")</f>
        <v>0.60816326530612241</v>
      </c>
      <c r="AX98" s="8">
        <f t="shared" si="272"/>
        <v>0.59368421052631581</v>
      </c>
      <c r="AY98" s="8">
        <f t="shared" si="272"/>
        <v>0.50666666666666671</v>
      </c>
      <c r="AZ98" s="8" t="str">
        <f t="shared" si="272"/>
        <v/>
      </c>
      <c r="BA98" s="8" t="str">
        <f t="shared" si="272"/>
        <v/>
      </c>
      <c r="BB98" s="8" t="str">
        <f t="shared" si="272"/>
        <v/>
      </c>
      <c r="BC98" s="8" t="str">
        <f t="shared" si="272"/>
        <v/>
      </c>
      <c r="BD98" s="8" t="str">
        <f t="shared" si="272"/>
        <v/>
      </c>
      <c r="BE98" s="8"/>
      <c r="BF98" s="91">
        <f t="shared" ref="BF98:BF105" si="273">IFERROR(AS98/AG98,"-")</f>
        <v>1.3818565400843874</v>
      </c>
      <c r="BG98" s="91">
        <f t="shared" ref="BG98:BG105" si="274">IFERROR(AT98/AH98,"-")</f>
        <v>1.6414141414141408</v>
      </c>
      <c r="BH98" s="91">
        <f t="shared" ref="BH98:BH105" si="275">IFERROR(AU98/AI98,"-")</f>
        <v>1.3161254199328101</v>
      </c>
      <c r="BI98" s="91">
        <f t="shared" ref="BI98:BI105" si="276">IFERROR(AV98/AJ98,"-")</f>
        <v>1.8341492921052625</v>
      </c>
      <c r="BJ98" s="91">
        <f t="shared" ref="BJ98:BJ105" si="277">IFERROR(AW98/AK98,"-")</f>
        <v>1.3231660231660218</v>
      </c>
      <c r="BK98" s="91">
        <f t="shared" ref="BK98:BK105" si="278">IFERROR(AX98/AL98,"-")</f>
        <v>0.95110633727175076</v>
      </c>
      <c r="BL98" s="91">
        <f t="shared" ref="BL98:BL105" si="279">IFERROR(AY98/AM98,"-")</f>
        <v>1.2012903225806457</v>
      </c>
      <c r="BM98" s="91" t="str">
        <f t="shared" ref="BM98:BM105" si="280">IFERROR(AZ98/AN98,"-")</f>
        <v>-</v>
      </c>
      <c r="BN98" s="91" t="str">
        <f t="shared" ref="BN98:BN105" si="281">IFERROR(BA98/AO98,"-")</f>
        <v>-</v>
      </c>
      <c r="BO98" s="91" t="str">
        <f t="shared" ref="BO98:BO105" si="282">IFERROR(BB98/AP98,"-")</f>
        <v>-</v>
      </c>
      <c r="BP98" s="91" t="str">
        <f t="shared" ref="BP98:BP105" si="283">IFERROR(BC98/AQ98,"-")</f>
        <v>-</v>
      </c>
      <c r="BQ98" s="91" t="str">
        <f t="shared" ref="BQ98:BQ105" si="284">IFERROR(BD98/AR98,"-")</f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9">
        <f>2*SUM(U87:INDEX(U87:AF87,$B$2))/(SUM(U75:INDEX(U75:AF75,$B$2))*2+U75-INDEX(U75:AF75,$B$2))</f>
        <v>0.31652289316522891</v>
      </c>
      <c r="D99" s="79">
        <f>2*SUM(AG87:INDEX(AG87:AR87,$B$2))/(SUM(AG75:INDEX(AG75:AR75,$B$2))*2+AF75-INDEX(AG75:AR75,$B$2))</f>
        <v>0.33748271092669435</v>
      </c>
      <c r="E99" s="79">
        <f>2*SUM(AS87:INDEX(AS87:BD87,$B$2))/(SUM(AS75:INDEX(AS75:BD75,$B$2))*2+AR75-INDEX(AS75:BD75,$B$2))</f>
        <v>0.4199611147116008</v>
      </c>
      <c r="F99" s="70">
        <f t="shared" ref="F99:F107" si="285">IFERROR(E99/D99,"")</f>
        <v>1.2443929751495384</v>
      </c>
      <c r="G99" s="8"/>
      <c r="H99" s="8">
        <f t="shared" ref="H99:H107" si="286">IFERROR(H87/(AVERAGE(U75,U75)+AVERAGE(U75,V75)+AVERAGE(V75,W75)),"")</f>
        <v>0.2507462686567164</v>
      </c>
      <c r="I99" s="8">
        <f t="shared" ref="I99:I107" si="287">IFERROR(I87/(AVERAGE(W75,X75)+AVERAGE(X75,Y75)+AVERAGE(Y75,Z75)),"")</f>
        <v>0.33595800524934383</v>
      </c>
      <c r="J99" s="8">
        <f t="shared" ref="J99:J107" si="288">IFERROR(J87/(AVERAGE(Z75,AA75)+AVERAGE(AA75,AB75)+AVERAGE(AB75,AC75)),"")</f>
        <v>0.35919540229885055</v>
      </c>
      <c r="K99" s="8">
        <f t="shared" ref="K99:K107" si="289">IFERROR(K87/(AVERAGE(AC75,AD75)+AVERAGE(AD75,AE75)+AVERAGE(AE75,AF75)),"")</f>
        <v>0.41803278688524592</v>
      </c>
      <c r="L99" s="8">
        <f t="shared" ref="L99:L107" si="290">IFERROR(L87/(AVERAGE(AF75,AG75)+AVERAGE(AG75,AH75)+AVERAGE(AH75,AI75)),"")</f>
        <v>0.34965034965034963</v>
      </c>
      <c r="M99" s="8">
        <f t="shared" ref="M99:M107" si="291">IFERROR(M87/(AVERAGE(AI75,AJ75)+AVERAGE(AJ75,AK75)+AVERAGE(AK75,AL75)),"")</f>
        <v>0.35166327223353699</v>
      </c>
      <c r="N99" s="8">
        <f t="shared" ref="N99:N107" si="292">IFERROR(N87/(AVERAGE(AL75,AM75)+AVERAGE(AM75,AN75)+AVERAGE(AN75,AO75)),"")</f>
        <v>0.34841909485430872</v>
      </c>
      <c r="O99" s="8">
        <f t="shared" ref="O99:O107" si="293">IFERROR(O87/(AVERAGE(AO75,AP75)+AVERAGE(AP75,AQ75)+AVERAGE(AQ75,AR75)),"")</f>
        <v>0.37590361445783133</v>
      </c>
      <c r="P99" s="8">
        <f t="shared" ref="P99:P107" si="294">IFERROR(P87/(AVERAGE(AR75,AS75)+AVERAGE(AS75,AT75)+AVERAGE(AT75,AU75)),"")</f>
        <v>0.33494363929146537</v>
      </c>
      <c r="Q99" s="8">
        <f t="shared" ref="Q99:Q107" si="295">IFERROR(Q87/(AVERAGE(AU75,AV75)+AVERAGE(AV75,AW75)+AVERAGE(AW75,AX75)),"")</f>
        <v>0.49925852694018785</v>
      </c>
      <c r="R99" s="8">
        <f>2*SUM(AY87:INDEX(AY87:BA87,R$108))/(SUM(AY75:INDEX(AY75:BA75,R$108))*2+AX75-INDEX(AY75:BA75,R$108))</f>
        <v>0.41722745625841184</v>
      </c>
      <c r="S99" s="8" t="str">
        <f>IFERROR(2*SUM(BB87:INDEX(BB87:BD87,S$108))/(SUM(BB75:INDEX(BB75:BD75,S$108))*2+BA75-INDEX(BB75:BD75,S$108)),"")</f>
        <v/>
      </c>
      <c r="T99" s="8"/>
      <c r="U99" s="8">
        <v>0.209302325581395</v>
      </c>
      <c r="V99" s="8">
        <v>0.29411764705882398</v>
      </c>
      <c r="W99" s="8">
        <v>0.27232142857142899</v>
      </c>
      <c r="X99" s="8">
        <v>0.25249169435215901</v>
      </c>
      <c r="Y99" s="8">
        <v>0.33031674208144801</v>
      </c>
      <c r="Z99" s="8">
        <v>0.41796875</v>
      </c>
      <c r="AA99" s="8">
        <v>0.41484716157205198</v>
      </c>
      <c r="AB99" s="8">
        <v>0.33480176211453699</v>
      </c>
      <c r="AC99" s="8">
        <v>0.35267857142857101</v>
      </c>
      <c r="AD99" s="8">
        <v>0.38378378378378403</v>
      </c>
      <c r="AE99" s="8">
        <v>0.38585209003215398</v>
      </c>
      <c r="AF99" s="8">
        <v>0.46370967741935498</v>
      </c>
      <c r="AG99" s="8">
        <v>8.1504702194357403E-2</v>
      </c>
      <c r="AH99" s="8">
        <v>0.31724137931034502</v>
      </c>
      <c r="AI99" s="8">
        <v>0.57868020304568502</v>
      </c>
      <c r="AJ99" s="8">
        <v>0.262357414448669</v>
      </c>
      <c r="AK99" s="8">
        <v>0.35322195704057302</v>
      </c>
      <c r="AL99" s="8">
        <v>0.439393939393939</v>
      </c>
      <c r="AM99" s="8">
        <v>0.28163992869875198</v>
      </c>
      <c r="AN99" s="8">
        <v>0.30991735537190102</v>
      </c>
      <c r="AO99" s="8">
        <v>0.44718309859154898</v>
      </c>
      <c r="AP99" s="8">
        <v>0.28031496062992101</v>
      </c>
      <c r="AQ99" s="8">
        <v>0.37243401759530798</v>
      </c>
      <c r="AR99" s="8">
        <v>0.45910290237467</v>
      </c>
      <c r="AS99" s="8">
        <v>0.1649122807017544</v>
      </c>
      <c r="AT99" s="8">
        <v>0.42957746478873199</v>
      </c>
      <c r="AU99" s="8">
        <v>0.39448275862068999</v>
      </c>
      <c r="AV99" s="8">
        <v>0.45039370000000001</v>
      </c>
      <c r="AW99" s="8">
        <f t="shared" ref="AW99:AX105" si="296">IF(ISBLANK(AW87)=FALSE,IFERROR(AW87/AVERAGE(AW75,AV75),""),"")</f>
        <v>0.48427672955974843</v>
      </c>
      <c r="AX99" s="8">
        <f t="shared" si="296"/>
        <v>0.55319148936170215</v>
      </c>
      <c r="AY99" s="8">
        <v>0.41722749999999997</v>
      </c>
      <c r="AZ99" s="8"/>
      <c r="BA99" s="8"/>
      <c r="BB99" s="8"/>
      <c r="BC99" s="8"/>
      <c r="BD99" s="8"/>
      <c r="BE99" s="8"/>
      <c r="BF99" s="91">
        <f t="shared" si="273"/>
        <v>2.0233468286099856</v>
      </c>
      <c r="BG99" s="91">
        <f t="shared" si="274"/>
        <v>1.3541028781383935</v>
      </c>
      <c r="BH99" s="91">
        <f t="shared" si="275"/>
        <v>0.68169388989715762</v>
      </c>
      <c r="BI99" s="91">
        <f t="shared" si="276"/>
        <v>1.7167180159420303</v>
      </c>
      <c r="BJ99" s="91">
        <f t="shared" si="277"/>
        <v>1.3710266870644221</v>
      </c>
      <c r="BK99" s="91">
        <f t="shared" si="278"/>
        <v>1.2589875275128406</v>
      </c>
      <c r="BL99" s="91">
        <f t="shared" si="279"/>
        <v>1.4814216930379758</v>
      </c>
      <c r="BM99" s="91">
        <f t="shared" si="280"/>
        <v>0</v>
      </c>
      <c r="BN99" s="91">
        <f t="shared" si="281"/>
        <v>0</v>
      </c>
      <c r="BO99" s="91">
        <f t="shared" si="282"/>
        <v>0</v>
      </c>
      <c r="BP99" s="91">
        <f t="shared" si="283"/>
        <v>0</v>
      </c>
      <c r="BQ99" s="91">
        <f t="shared" si="284"/>
        <v>0</v>
      </c>
      <c r="BR99" s="8"/>
      <c r="BS99" s="8"/>
    </row>
    <row r="100" spans="1:71" x14ac:dyDescent="0.25">
      <c r="A100" s="44" t="s">
        <v>156</v>
      </c>
      <c r="B100" s="22" t="s">
        <v>45</v>
      </c>
      <c r="C100" s="79">
        <f>2*SUM(U88:INDEX(U88:AF88,$B$2))/(SUM(U76:INDEX(U76:AF76,$B$2))*2+U76-INDEX(U76:AF76,$B$2))</f>
        <v>0.28390113560454244</v>
      </c>
      <c r="D100" s="79">
        <f>2*SUM(AG88:INDEX(AG88:AR88,$B$2))/(SUM(AG76:INDEX(AG76:AR76,$B$2))*2+AF76-INDEX(AG76:AR76,$B$2))</f>
        <v>0.26035502958579881</v>
      </c>
      <c r="E100" s="79">
        <f>2*SUM(AS88:INDEX(AS88:BD88,$B$2))/(SUM(AS76:INDEX(AS76:BD76,$B$2))*2+AR76-INDEX(AS76:BD76,$B$2))</f>
        <v>0.21932921447484555</v>
      </c>
      <c r="F100" s="70">
        <f t="shared" si="285"/>
        <v>0.84242357377838406</v>
      </c>
      <c r="G100" s="8"/>
      <c r="H100" s="8">
        <f t="shared" si="286"/>
        <v>0.20381110190555096</v>
      </c>
      <c r="I100" s="8">
        <f t="shared" si="287"/>
        <v>0.33711262282690851</v>
      </c>
      <c r="J100" s="8">
        <f t="shared" si="288"/>
        <v>0.27601156069364163</v>
      </c>
      <c r="K100" s="8">
        <f t="shared" si="289"/>
        <v>0.35595776772247362</v>
      </c>
      <c r="L100" s="8">
        <f t="shared" si="290"/>
        <v>0.14836795252225518</v>
      </c>
      <c r="M100" s="8">
        <f t="shared" si="291"/>
        <v>0.32059925093632957</v>
      </c>
      <c r="N100" s="8">
        <f t="shared" si="292"/>
        <v>0.28881789137380193</v>
      </c>
      <c r="O100" s="8">
        <f t="shared" si="293"/>
        <v>0.33137986148108683</v>
      </c>
      <c r="P100" s="8">
        <f t="shared" si="294"/>
        <v>0.20718816067653276</v>
      </c>
      <c r="Q100" s="8">
        <f t="shared" si="295"/>
        <v>0.24830464267083985</v>
      </c>
      <c r="R100" s="8">
        <f>2*SUM(AY88:INDEX(AY88:BA88,R$108))/(SUM(AY76:INDEX(AY76:BA76,R$108))*2+AX76-INDEX(AY76:BA76,R$108))</f>
        <v>0.17427385892116182</v>
      </c>
      <c r="S100" s="8" t="str">
        <f>IFERROR(2*SUM(BB88:INDEX(BB88:BD88,S$108))/(SUM(BB76:INDEX(BB76:BD76,S$108))*2+BA76-INDEX(BB76:BD76,S$108)),"")</f>
        <v/>
      </c>
      <c r="T100" s="8"/>
      <c r="U100" s="8">
        <v>0.253164556962025</v>
      </c>
      <c r="V100" s="8">
        <v>0.19626168224299101</v>
      </c>
      <c r="W100" s="8">
        <v>0.308823529411765</v>
      </c>
      <c r="X100" s="8">
        <v>0.32286995515695099</v>
      </c>
      <c r="Y100" s="8">
        <v>0.26936026936026902</v>
      </c>
      <c r="Z100" s="8">
        <v>0.330232558139535</v>
      </c>
      <c r="AA100" s="8">
        <v>0.317269076305221</v>
      </c>
      <c r="AB100" s="8">
        <v>0.214912280701754</v>
      </c>
      <c r="AC100" s="8">
        <v>0.293023255813953</v>
      </c>
      <c r="AD100" s="8">
        <v>0.28378378378378399</v>
      </c>
      <c r="AE100" s="8">
        <v>0.26519337016574601</v>
      </c>
      <c r="AF100" s="8">
        <v>0.409836065573771</v>
      </c>
      <c r="AG100" s="8">
        <v>0.13430127041742301</v>
      </c>
      <c r="AH100" s="8">
        <v>8.83280757097792E-2</v>
      </c>
      <c r="AI100" s="8">
        <v>0.33566433566433601</v>
      </c>
      <c r="AJ100" s="8">
        <v>0.445012787723785</v>
      </c>
      <c r="AK100" s="8">
        <v>0.224761904761905</v>
      </c>
      <c r="AL100" s="8">
        <v>0.32458233890214799</v>
      </c>
      <c r="AM100" s="8">
        <v>0.32258064516128998</v>
      </c>
      <c r="AN100" s="8">
        <v>0.25044722719141299</v>
      </c>
      <c r="AO100" s="8">
        <v>0.29645093945720302</v>
      </c>
      <c r="AP100" s="8">
        <v>0.35168738898756702</v>
      </c>
      <c r="AQ100" s="8">
        <v>0.33491311216429698</v>
      </c>
      <c r="AR100" s="8">
        <v>0.31130690161527202</v>
      </c>
      <c r="AS100" s="8">
        <v>0.14550264550264549</v>
      </c>
      <c r="AT100" s="8">
        <v>0.161971830985915</v>
      </c>
      <c r="AU100" s="8">
        <v>0.33450704225352101</v>
      </c>
      <c r="AV100" s="8">
        <v>0.21142859999999999</v>
      </c>
      <c r="AW100" s="8">
        <f t="shared" si="296"/>
        <v>0.25041186161449752</v>
      </c>
      <c r="AX100" s="8">
        <f t="shared" si="296"/>
        <v>0.28852459016393445</v>
      </c>
      <c r="AY100" s="8">
        <v>0.17427390000000001</v>
      </c>
      <c r="AZ100" s="8"/>
      <c r="BA100" s="8"/>
      <c r="BB100" s="8"/>
      <c r="BC100" s="8"/>
      <c r="BD100" s="8"/>
      <c r="BE100" s="8"/>
      <c r="BF100" s="91">
        <f t="shared" si="273"/>
        <v>1.0834048334048321</v>
      </c>
      <c r="BG100" s="91">
        <f t="shared" si="274"/>
        <v>1.8337525150905372</v>
      </c>
      <c r="BH100" s="91">
        <f t="shared" si="275"/>
        <v>0.99655223004694704</v>
      </c>
      <c r="BI100" s="91">
        <f t="shared" si="276"/>
        <v>0.47510679655172433</v>
      </c>
      <c r="BJ100" s="91">
        <f t="shared" si="277"/>
        <v>1.1141205707424666</v>
      </c>
      <c r="BK100" s="91">
        <f t="shared" si="278"/>
        <v>0.88891031822565092</v>
      </c>
      <c r="BL100" s="91">
        <f t="shared" si="279"/>
        <v>0.54024909000000065</v>
      </c>
      <c r="BM100" s="91">
        <f t="shared" si="280"/>
        <v>0</v>
      </c>
      <c r="BN100" s="91">
        <f t="shared" si="281"/>
        <v>0</v>
      </c>
      <c r="BO100" s="91">
        <f t="shared" si="282"/>
        <v>0</v>
      </c>
      <c r="BP100" s="91">
        <f t="shared" si="283"/>
        <v>0</v>
      </c>
      <c r="BQ100" s="91">
        <f t="shared" si="284"/>
        <v>0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9">
        <f>2*SUM(U89:INDEX(U89:AF89,$B$2))/(SUM(U77:INDEX(U77:AF77,$B$2))*2+U77-INDEX(U77:AF77,$B$2))</f>
        <v>0.24065889915628766</v>
      </c>
      <c r="D101" s="79">
        <f>2*SUM(AG89:INDEX(AG89:AR89,$B$2))/(SUM(AG77:INDEX(AG77:AR77,$B$2))*2+AF77-INDEX(AG77:AR77,$B$2))</f>
        <v>0.16324243556219648</v>
      </c>
      <c r="E101" s="79">
        <f>2*SUM(AS89:INDEX(AS89:BD89,$B$2))/(SUM(AS77:INDEX(AS77:BD77,$B$2))*2+AR77-INDEX(AS77:BD77,$B$2))</f>
        <v>0.14080592867068087</v>
      </c>
      <c r="F101" s="70">
        <f t="shared" si="285"/>
        <v>0.8625571419940794</v>
      </c>
      <c r="G101" s="8"/>
      <c r="H101" s="8">
        <f t="shared" si="286"/>
        <v>0.1957018747142204</v>
      </c>
      <c r="I101" s="8">
        <f t="shared" si="287"/>
        <v>0.27206645898234683</v>
      </c>
      <c r="J101" s="8">
        <f t="shared" si="288"/>
        <v>0.23900350330868042</v>
      </c>
      <c r="K101" s="8">
        <f t="shared" si="289"/>
        <v>0.25828377230246391</v>
      </c>
      <c r="L101" s="8">
        <f t="shared" si="290"/>
        <v>0.12167300380228137</v>
      </c>
      <c r="M101" s="8">
        <f t="shared" si="291"/>
        <v>0.22270742358078602</v>
      </c>
      <c r="N101" s="8">
        <f t="shared" si="292"/>
        <v>0.15701598579040851</v>
      </c>
      <c r="O101" s="8">
        <f t="shared" si="293"/>
        <v>0.21547314578005114</v>
      </c>
      <c r="P101" s="8">
        <f t="shared" si="294"/>
        <v>0.14824120603015076</v>
      </c>
      <c r="Q101" s="8">
        <f t="shared" si="295"/>
        <v>0.13325740318906606</v>
      </c>
      <c r="R101" s="8">
        <f>2*SUM(AY89:INDEX(AY89:BA89,R$108))/(SUM(AY77:INDEX(AY77:BA77,R$108))*2+AX77-INDEX(AY77:BA77,R$108))</f>
        <v>0.1381118881118881</v>
      </c>
      <c r="S101" s="8" t="str">
        <f>IFERROR(2*SUM(BB89:INDEX(BB89:BD89,S$108))/(SUM(BB77:INDEX(BB77:BD77,S$108))*2+BA77-INDEX(BB77:BD77,S$108)),"")</f>
        <v/>
      </c>
      <c r="T101" s="8"/>
      <c r="U101" s="8">
        <v>0.20270270270270299</v>
      </c>
      <c r="V101" s="8">
        <v>0.144186046511628</v>
      </c>
      <c r="W101" s="8">
        <v>0.20956719817767699</v>
      </c>
      <c r="X101" s="8">
        <v>0.19259259259259301</v>
      </c>
      <c r="Y101" s="8">
        <v>0.28125</v>
      </c>
      <c r="Z101" s="8">
        <v>0.31724137931034502</v>
      </c>
      <c r="AA101" s="8">
        <v>0.28604651162790701</v>
      </c>
      <c r="AB101" s="8">
        <v>0.17209302325581399</v>
      </c>
      <c r="AC101" s="8">
        <v>0.26570048309178701</v>
      </c>
      <c r="AD101" s="8">
        <v>0.19143576826196501</v>
      </c>
      <c r="AE101" s="8">
        <v>0.26884422110552803</v>
      </c>
      <c r="AF101" s="8">
        <v>0.34571428571428597</v>
      </c>
      <c r="AG101" s="8">
        <v>0.12285012285012301</v>
      </c>
      <c r="AH101" s="8">
        <v>0.11267605633802801</v>
      </c>
      <c r="AI101" s="8">
        <v>0.13138686131386901</v>
      </c>
      <c r="AJ101" s="8">
        <v>0.115740740740741</v>
      </c>
      <c r="AK101" s="8">
        <v>0.30534351145038202</v>
      </c>
      <c r="AL101" s="8">
        <v>0.22602739726027399</v>
      </c>
      <c r="AM101" s="8">
        <v>0.16367713004484299</v>
      </c>
      <c r="AN101" s="8">
        <v>0.16907675194660701</v>
      </c>
      <c r="AO101" s="8">
        <v>0.140625</v>
      </c>
      <c r="AP101" s="8">
        <v>0.12968591691995901</v>
      </c>
      <c r="AQ101" s="8">
        <v>0.214</v>
      </c>
      <c r="AR101" s="8">
        <v>0.29097283085013098</v>
      </c>
      <c r="AS101" s="8">
        <v>0.13322759714512292</v>
      </c>
      <c r="AT101" s="8">
        <v>0.17613636363636401</v>
      </c>
      <c r="AU101" s="8">
        <v>0.132723112128146</v>
      </c>
      <c r="AV101" s="8">
        <v>0.12441969999999999</v>
      </c>
      <c r="AW101" s="8">
        <f t="shared" si="296"/>
        <v>0.13659359190556492</v>
      </c>
      <c r="AX101" s="8">
        <f t="shared" si="296"/>
        <v>0.13771016813450759</v>
      </c>
      <c r="AY101" s="8">
        <v>0.13811190000000001</v>
      </c>
      <c r="AZ101" s="8"/>
      <c r="BA101" s="8"/>
      <c r="BB101" s="8"/>
      <c r="BC101" s="8"/>
      <c r="BD101" s="8"/>
      <c r="BE101" s="8"/>
      <c r="BF101" s="91">
        <f t="shared" si="273"/>
        <v>1.0844726407612992</v>
      </c>
      <c r="BG101" s="91">
        <f t="shared" si="274"/>
        <v>1.5632102272727328</v>
      </c>
      <c r="BH101" s="91">
        <f t="shared" si="275"/>
        <v>1.0101703534197748</v>
      </c>
      <c r="BI101" s="91">
        <f t="shared" si="276"/>
        <v>1.0749862079999974</v>
      </c>
      <c r="BJ101" s="91">
        <f t="shared" si="277"/>
        <v>0.44734401349072461</v>
      </c>
      <c r="BK101" s="91">
        <f t="shared" si="278"/>
        <v>0.60926316811024572</v>
      </c>
      <c r="BL101" s="91">
        <f t="shared" si="279"/>
        <v>0.84380695068493183</v>
      </c>
      <c r="BM101" s="91">
        <f t="shared" si="280"/>
        <v>0</v>
      </c>
      <c r="BN101" s="91">
        <f t="shared" si="281"/>
        <v>0</v>
      </c>
      <c r="BO101" s="91">
        <f t="shared" si="282"/>
        <v>0</v>
      </c>
      <c r="BP101" s="91">
        <f t="shared" si="283"/>
        <v>0</v>
      </c>
      <c r="BQ101" s="91">
        <f t="shared" si="284"/>
        <v>0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9">
        <f>2*SUM(U90:INDEX(U90:AF90,$B$2))/(SUM(U78:INDEX(U78:AF78,$B$2))*2+U78-INDEX(U78:AF78,$B$2))</f>
        <v>0.21900924389665796</v>
      </c>
      <c r="D102" s="79">
        <f>2*SUM(AG90:INDEX(AG90:AR90,$B$2))/(SUM(AG78:INDEX(AG78:AR78,$B$2))*2+AF78-INDEX(AG78:AR78,$B$2))</f>
        <v>0.14367076979606835</v>
      </c>
      <c r="E102" s="79">
        <f>2*SUM(AS90:INDEX(AS90:BD90,$B$2))/(SUM(AS78:INDEX(AS78:BD78,$B$2))*2+AR78-INDEX(AS78:BD78,$B$2))</f>
        <v>0.15632103514600454</v>
      </c>
      <c r="F102" s="70">
        <f t="shared" si="285"/>
        <v>1.0880503763423308</v>
      </c>
      <c r="G102" s="8"/>
      <c r="H102" s="8">
        <f t="shared" si="286"/>
        <v>0.1641025641025641</v>
      </c>
      <c r="I102" s="8">
        <f t="shared" si="287"/>
        <v>0.25076142131979695</v>
      </c>
      <c r="J102" s="8">
        <f t="shared" si="288"/>
        <v>0.31751227495908346</v>
      </c>
      <c r="K102" s="8">
        <f t="shared" si="289"/>
        <v>0.27839151568714099</v>
      </c>
      <c r="L102" s="8">
        <f t="shared" si="290"/>
        <v>0.1327054794520548</v>
      </c>
      <c r="M102" s="8">
        <f t="shared" si="291"/>
        <v>0.13916500994035785</v>
      </c>
      <c r="N102" s="8">
        <f t="shared" si="292"/>
        <v>0.19267984854859066</v>
      </c>
      <c r="O102" s="8">
        <f t="shared" si="293"/>
        <v>0.12038949542637946</v>
      </c>
      <c r="P102" s="8">
        <f t="shared" si="294"/>
        <v>0.18187808896210872</v>
      </c>
      <c r="Q102" s="8">
        <f t="shared" si="295"/>
        <v>0.11819887429643527</v>
      </c>
      <c r="R102" s="8">
        <f>2*SUM(AY90:INDEX(AY90:BA90,R$108))/(SUM(AY78:INDEX(AY78:BA78,R$108))*2+AX78-INDEX(AY78:BA78,R$108))</f>
        <v>0.16304347826086957</v>
      </c>
      <c r="S102" s="8" t="str">
        <f>IFERROR(2*SUM(BB90:INDEX(BB90:BD90,S$108))/(SUM(BB78:INDEX(BB78:BD78,S$108))*2+BA78-INDEX(BB78:BD78,S$108)),"")</f>
        <v/>
      </c>
      <c r="T102" s="8"/>
      <c r="U102" s="8">
        <v>0.17708333333333301</v>
      </c>
      <c r="V102" s="8">
        <v>0.121107266435986</v>
      </c>
      <c r="W102" s="8">
        <v>0.18530351437699699</v>
      </c>
      <c r="X102" s="8">
        <v>0.224089635854342</v>
      </c>
      <c r="Y102" s="8">
        <v>0.27873563218390801</v>
      </c>
      <c r="Z102" s="8">
        <v>0.28340080971659898</v>
      </c>
      <c r="AA102" s="8">
        <v>0.28744939271255099</v>
      </c>
      <c r="AB102" s="8">
        <v>0.236467236467236</v>
      </c>
      <c r="AC102" s="8">
        <v>0.35128205128205098</v>
      </c>
      <c r="AD102" s="8">
        <v>0.23627684964200499</v>
      </c>
      <c r="AE102" s="8">
        <v>0.26224783861671502</v>
      </c>
      <c r="AF102" s="8">
        <v>0.36656891495601202</v>
      </c>
      <c r="AG102" s="8">
        <v>0.101123595505618</v>
      </c>
      <c r="AH102" s="8">
        <v>9.2348284960422203E-2</v>
      </c>
      <c r="AI102" s="8">
        <v>0.193995381062356</v>
      </c>
      <c r="AJ102" s="8">
        <v>0.15686274509803899</v>
      </c>
      <c r="AK102" s="8">
        <v>0.109010011123471</v>
      </c>
      <c r="AL102" s="8">
        <v>0.15455950540958299</v>
      </c>
      <c r="AM102" s="8">
        <v>0.206081081081081</v>
      </c>
      <c r="AN102" s="8">
        <v>0.19631901840490801</v>
      </c>
      <c r="AO102" s="8">
        <v>0.18144329896907199</v>
      </c>
      <c r="AP102" s="8">
        <v>0.12037037037037</v>
      </c>
      <c r="AQ102" s="8">
        <v>8.2051282051282107E-2</v>
      </c>
      <c r="AR102" s="8">
        <v>0.15978928884986801</v>
      </c>
      <c r="AS102" s="8">
        <v>7.4342701722574803E-2</v>
      </c>
      <c r="AT102" s="8">
        <v>0.17279046673286999</v>
      </c>
      <c r="AU102" s="8">
        <v>0.32</v>
      </c>
      <c r="AV102" s="8">
        <v>0.1152074</v>
      </c>
      <c r="AW102" s="8">
        <f t="shared" si="296"/>
        <v>0.11470588235294117</v>
      </c>
      <c r="AX102" s="8">
        <f t="shared" si="296"/>
        <v>0.12671232876712329</v>
      </c>
      <c r="AY102" s="8">
        <v>0.16304350000000001</v>
      </c>
      <c r="AZ102" s="8"/>
      <c r="BA102" s="8"/>
      <c r="BB102" s="8"/>
      <c r="BC102" s="8"/>
      <c r="BD102" s="8"/>
      <c r="BE102" s="8"/>
      <c r="BF102" s="91">
        <f t="shared" si="273"/>
        <v>0.73516671703435066</v>
      </c>
      <c r="BG102" s="91">
        <f t="shared" si="274"/>
        <v>1.8710739111930772</v>
      </c>
      <c r="BH102" s="91">
        <f t="shared" si="275"/>
        <v>1.6495238095238067</v>
      </c>
      <c r="BI102" s="91">
        <f t="shared" si="276"/>
        <v>0.73444717500000101</v>
      </c>
      <c r="BJ102" s="91">
        <f t="shared" si="277"/>
        <v>1.0522509003601395</v>
      </c>
      <c r="BK102" s="91">
        <f t="shared" si="278"/>
        <v>0.81982876712328612</v>
      </c>
      <c r="BL102" s="91">
        <f t="shared" si="279"/>
        <v>0.79116190163934463</v>
      </c>
      <c r="BM102" s="91">
        <f t="shared" si="280"/>
        <v>0</v>
      </c>
      <c r="BN102" s="91">
        <f t="shared" si="281"/>
        <v>0</v>
      </c>
      <c r="BO102" s="91">
        <f t="shared" si="282"/>
        <v>0</v>
      </c>
      <c r="BP102" s="91">
        <f t="shared" si="283"/>
        <v>0</v>
      </c>
      <c r="BQ102" s="91">
        <f t="shared" si="284"/>
        <v>0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9">
        <f>2*SUM(U91:INDEX(U91:AF91,$B$2))/(SUM(U79:INDEX(U79:AF79,$B$2))*2+U79-INDEX(U79:AF79,$B$2))</f>
        <v>0.20582226762002043</v>
      </c>
      <c r="D103" s="79">
        <f>2*SUM(AG91:INDEX(AG91:AR91,$B$2))/(SUM(AG79:INDEX(AG79:AR79,$B$2))*2+AF79-INDEX(AG79:AR79,$B$2))</f>
        <v>0.14567571576917371</v>
      </c>
      <c r="E103" s="79">
        <f>2*SUM(AS91:INDEX(AS91:BD91,$B$2))/(SUM(AS79:INDEX(AS79:BD79,$B$2))*2+AR79-INDEX(AS79:BD79,$B$2))</f>
        <v>0.1221585293536272</v>
      </c>
      <c r="F103" s="70">
        <f t="shared" si="285"/>
        <v>0.83856481300692565</v>
      </c>
      <c r="G103" s="8"/>
      <c r="H103" s="8">
        <f t="shared" si="286"/>
        <v>0.13009292351679771</v>
      </c>
      <c r="I103" s="8">
        <f t="shared" si="287"/>
        <v>0.23590814196242171</v>
      </c>
      <c r="J103" s="8">
        <f t="shared" si="288"/>
        <v>0.2924107142857143</v>
      </c>
      <c r="K103" s="8">
        <f t="shared" si="289"/>
        <v>0.33455545371219064</v>
      </c>
      <c r="L103" s="8">
        <f t="shared" si="290"/>
        <v>0.12404232032105071</v>
      </c>
      <c r="M103" s="8">
        <f t="shared" si="291"/>
        <v>0.16112789526686808</v>
      </c>
      <c r="N103" s="8">
        <f t="shared" si="292"/>
        <v>0.14937759336099585</v>
      </c>
      <c r="O103" s="8">
        <f t="shared" si="293"/>
        <v>0.16885676741130093</v>
      </c>
      <c r="P103" s="8">
        <f t="shared" si="294"/>
        <v>8.6187845303867403E-2</v>
      </c>
      <c r="Q103" s="8">
        <f t="shared" si="295"/>
        <v>0.1803182086034178</v>
      </c>
      <c r="R103" s="8">
        <f>2*SUM(AY91:INDEX(AY91:BA91,R$108))/(SUM(AY79:INDEX(AY79:BA79,R$108))*2+AX79-INDEX(AY79:BA79,R$108))</f>
        <v>0.12055641421947449</v>
      </c>
      <c r="S103" s="8" t="str">
        <f>IFERROR(2*SUM(BB91:INDEX(BB91:BD91,S$108))/(SUM(BB79:INDEX(BB79:BD79,S$108))*2+BA79-INDEX(BB79:BD79,S$108)),"")</f>
        <v/>
      </c>
      <c r="T103" s="8"/>
      <c r="U103" s="8">
        <v>0.15656565656565699</v>
      </c>
      <c r="V103" s="8">
        <v>0.126482213438735</v>
      </c>
      <c r="W103" s="8">
        <v>9.3645484949832797E-2</v>
      </c>
      <c r="X103" s="8">
        <v>0.175953079178886</v>
      </c>
      <c r="Y103" s="8">
        <v>0.234375</v>
      </c>
      <c r="Z103" s="8">
        <v>0.30847457627118602</v>
      </c>
      <c r="AA103" s="8">
        <v>0.28104575163398698</v>
      </c>
      <c r="AB103" s="8">
        <v>0.243506493506494</v>
      </c>
      <c r="AC103" s="8">
        <v>0.37546468401486999</v>
      </c>
      <c r="AD103" s="8">
        <v>0.27138643067846602</v>
      </c>
      <c r="AE103" s="8">
        <v>0.31873479318734799</v>
      </c>
      <c r="AF103" s="8">
        <v>0.34382566585956398</v>
      </c>
      <c r="AG103" s="8">
        <v>0.106508875739645</v>
      </c>
      <c r="AH103" s="8">
        <v>9.6491228070175405E-2</v>
      </c>
      <c r="AI103" s="8">
        <v>0.16463414634146301</v>
      </c>
      <c r="AJ103" s="8">
        <v>0.15083251714005899</v>
      </c>
      <c r="AK103" s="8">
        <v>0.140386571719227</v>
      </c>
      <c r="AL103" s="8">
        <v>0.19282051282051299</v>
      </c>
      <c r="AM103" s="8">
        <v>0.15866797257590601</v>
      </c>
      <c r="AN103" s="8">
        <v>0.15055951169888099</v>
      </c>
      <c r="AO103" s="8">
        <v>0.13738738738738701</v>
      </c>
      <c r="AP103" s="8">
        <v>0.14238773274917901</v>
      </c>
      <c r="AQ103" s="8">
        <v>0.15281757402101201</v>
      </c>
      <c r="AR103" s="8">
        <v>0.20664206642066399</v>
      </c>
      <c r="AS103" s="8">
        <v>4.9036777583187391E-2</v>
      </c>
      <c r="AT103" s="8">
        <v>7.2649572649572697E-2</v>
      </c>
      <c r="AU103" s="8">
        <v>0.172684458398744</v>
      </c>
      <c r="AV103" s="8">
        <v>0.16274859999999999</v>
      </c>
      <c r="AW103" s="8">
        <f t="shared" si="296"/>
        <v>0.20229007633587787</v>
      </c>
      <c r="AX103" s="8">
        <f t="shared" si="296"/>
        <v>0.17741935483870969</v>
      </c>
      <c r="AY103" s="8">
        <v>0.12055639999999999</v>
      </c>
      <c r="AZ103" s="8"/>
      <c r="BA103" s="8"/>
      <c r="BB103" s="8"/>
      <c r="BC103" s="8"/>
      <c r="BD103" s="8"/>
      <c r="BE103" s="8"/>
      <c r="BF103" s="91">
        <f t="shared" si="273"/>
        <v>0.46040085619770371</v>
      </c>
      <c r="BG103" s="91">
        <f t="shared" si="274"/>
        <v>0.75291375291375362</v>
      </c>
      <c r="BH103" s="91">
        <f t="shared" si="275"/>
        <v>1.0488981917553366</v>
      </c>
      <c r="BI103" s="91">
        <f t="shared" si="276"/>
        <v>1.0790020818181802</v>
      </c>
      <c r="BJ103" s="91">
        <f t="shared" si="277"/>
        <v>1.4409503263635344</v>
      </c>
      <c r="BK103" s="91">
        <f t="shared" si="278"/>
        <v>0.92012697323266912</v>
      </c>
      <c r="BL103" s="91">
        <f t="shared" si="279"/>
        <v>0.75980299012345665</v>
      </c>
      <c r="BM103" s="91">
        <f t="shared" si="280"/>
        <v>0</v>
      </c>
      <c r="BN103" s="91">
        <f t="shared" si="281"/>
        <v>0</v>
      </c>
      <c r="BO103" s="91">
        <f t="shared" si="282"/>
        <v>0</v>
      </c>
      <c r="BP103" s="91">
        <f t="shared" si="283"/>
        <v>0</v>
      </c>
      <c r="BQ103" s="91">
        <f t="shared" si="284"/>
        <v>0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9">
        <f>2*SUM(U92:INDEX(U92:AF92,$B$2))/(SUM(U80:INDEX(U80:AF80,$B$2))*2+U80-INDEX(U80:AF80,$B$2))</f>
        <v>0.2143928035982009</v>
      </c>
      <c r="D104" s="79">
        <f>2*SUM(AG92:INDEX(AG92:AR92,$B$2))/(SUM(AG80:INDEX(AG80:AR80,$B$2))*2+AF80-INDEX(AG80:AR80,$B$2))</f>
        <v>0.15847103324706352</v>
      </c>
      <c r="E104" s="79">
        <f>2*SUM(AS92:INDEX(AS92:BD92,$B$2))/(SUM(AS80:INDEX(AS80:BD80,$B$2))*2+AR80-INDEX(AS80:BD80,$B$2))</f>
        <v>0.12465659340659341</v>
      </c>
      <c r="F104" s="70">
        <f t="shared" si="285"/>
        <v>0.786620689298139</v>
      </c>
      <c r="G104" s="8"/>
      <c r="H104" s="8">
        <f t="shared" si="286"/>
        <v>0.18250950570342206</v>
      </c>
      <c r="I104" s="8">
        <f t="shared" si="287"/>
        <v>0.25132743362831861</v>
      </c>
      <c r="J104" s="8">
        <f t="shared" si="288"/>
        <v>0.27811366384522368</v>
      </c>
      <c r="K104" s="8">
        <f t="shared" si="289"/>
        <v>0.37356828193832597</v>
      </c>
      <c r="L104" s="8">
        <f t="shared" si="290"/>
        <v>0.13084112149532709</v>
      </c>
      <c r="M104" s="8">
        <f t="shared" si="291"/>
        <v>0.18235294117647058</v>
      </c>
      <c r="N104" s="8">
        <f t="shared" si="292"/>
        <v>0.13194909578030811</v>
      </c>
      <c r="O104" s="8">
        <f t="shared" si="293"/>
        <v>0.15388951521984218</v>
      </c>
      <c r="P104" s="8">
        <f t="shared" si="294"/>
        <v>0.10058987891959019</v>
      </c>
      <c r="Q104" s="8">
        <f t="shared" si="295"/>
        <v>0.15910249872514023</v>
      </c>
      <c r="R104" s="8">
        <f>2*SUM(AY92:INDEX(AY92:BA92,R$108))/(SUM(AY80:INDEX(AY80:BA80,R$108))*2+AX80-INDEX(AY80:BA80,R$108))</f>
        <v>0.14018691588785046</v>
      </c>
      <c r="S104" s="8" t="str">
        <f>IFERROR(2*SUM(BB92:INDEX(BB92:BD92,S$108))/(SUM(BB80:INDEX(BB80:BD80,S$108))*2+BA80-INDEX(BB80:BD80,S$108)),"")</f>
        <v/>
      </c>
      <c r="T104" s="8"/>
      <c r="U104" s="8">
        <v>0.24418604651162801</v>
      </c>
      <c r="V104" s="8">
        <v>0.122222222222222</v>
      </c>
      <c r="W104" s="8">
        <v>0.18181818181818199</v>
      </c>
      <c r="X104" s="8">
        <v>0.204545454545455</v>
      </c>
      <c r="Y104" s="8">
        <v>0.27956989247311798</v>
      </c>
      <c r="Z104" s="8">
        <v>0.23478260869565201</v>
      </c>
      <c r="AA104" s="8">
        <v>0.1875</v>
      </c>
      <c r="AB104" s="8">
        <v>0.20547945205479501</v>
      </c>
      <c r="AC104" s="8">
        <v>0.37195121951219501</v>
      </c>
      <c r="AD104" s="8">
        <v>0.27868852459016402</v>
      </c>
      <c r="AE104" s="8">
        <v>0.365979381443299</v>
      </c>
      <c r="AF104" s="8">
        <v>0.41474654377880199</v>
      </c>
      <c r="AG104" s="8">
        <v>0.11020408163265299</v>
      </c>
      <c r="AH104" s="8">
        <v>9.5238095238095205E-2</v>
      </c>
      <c r="AI104" s="8">
        <v>0.17981072555204999</v>
      </c>
      <c r="AJ104" s="8">
        <v>0.157434402332362</v>
      </c>
      <c r="AK104" s="8">
        <v>0.14143920595533499</v>
      </c>
      <c r="AL104" s="8">
        <v>0.23873873873873899</v>
      </c>
      <c r="AM104" s="8">
        <v>0.14822771213748701</v>
      </c>
      <c r="AN104" s="8">
        <v>0.108216432865731</v>
      </c>
      <c r="AO104" s="8">
        <v>0.140018921475875</v>
      </c>
      <c r="AP104" s="8">
        <v>0.11219946571683</v>
      </c>
      <c r="AQ104" s="8">
        <v>0.127226463104326</v>
      </c>
      <c r="AR104" s="8">
        <v>0.21669341894061001</v>
      </c>
      <c r="AS104" s="8">
        <v>7.2780203784570591E-2</v>
      </c>
      <c r="AT104" s="8">
        <v>7.9638009049773806E-2</v>
      </c>
      <c r="AU104" s="8">
        <v>0.18328840970350399</v>
      </c>
      <c r="AV104" s="8">
        <v>0.16959060000000001</v>
      </c>
      <c r="AW104" s="8">
        <f t="shared" si="296"/>
        <v>0.15937499999999999</v>
      </c>
      <c r="AX104" s="8">
        <f t="shared" si="296"/>
        <v>0.14756671899529042</v>
      </c>
      <c r="AY104" s="8">
        <v>0.1401869</v>
      </c>
      <c r="AZ104" s="8"/>
      <c r="BA104" s="8"/>
      <c r="BB104" s="8"/>
      <c r="BC104" s="8"/>
      <c r="BD104" s="8"/>
      <c r="BE104" s="8"/>
      <c r="BF104" s="91">
        <f t="shared" si="273"/>
        <v>0.66041296026740015</v>
      </c>
      <c r="BG104" s="91">
        <f t="shared" si="274"/>
        <v>0.83619909502262524</v>
      </c>
      <c r="BH104" s="91">
        <f t="shared" si="275"/>
        <v>1.0193408048422969</v>
      </c>
      <c r="BI104" s="91">
        <f t="shared" si="276"/>
        <v>1.0772143666666634</v>
      </c>
      <c r="BJ104" s="91">
        <f t="shared" si="277"/>
        <v>1.1268092105263157</v>
      </c>
      <c r="BK104" s="91">
        <f t="shared" si="278"/>
        <v>0.6181096531500837</v>
      </c>
      <c r="BL104" s="91">
        <f t="shared" si="279"/>
        <v>0.94575365144927259</v>
      </c>
      <c r="BM104" s="91">
        <f t="shared" si="280"/>
        <v>0</v>
      </c>
      <c r="BN104" s="91">
        <f t="shared" si="281"/>
        <v>0</v>
      </c>
      <c r="BO104" s="91">
        <f t="shared" si="282"/>
        <v>0</v>
      </c>
      <c r="BP104" s="91">
        <f t="shared" si="283"/>
        <v>0</v>
      </c>
      <c r="BQ104" s="91">
        <f t="shared" si="284"/>
        <v>0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9" t="str">
        <f>IFERROR(2*SUM(U93:INDEX(U93:AF93,$B$2))/(SUM(U81:INDEX(U81:AF81,$B$2))*2+U81-INDEX(U81:AF81,$B$2)),"")</f>
        <v/>
      </c>
      <c r="D105" s="109" t="str">
        <f>IFERROR(2*SUM(AG93:INDEX(AG93:AR93,$B$2))/(SUM(AG81:INDEX(AG81:AR81,$B$2))*2+AF81-INDEX(AG81:AR81,$B$2)),"")</f>
        <v/>
      </c>
      <c r="E105" s="79">
        <f>2*SUM(AS93:INDEX(AS93:BD93,$B$2))/(SUM(AS81:INDEX(AS81:BD81,$B$2))*2+AR81-INDEX(AS81:BD81,$B$2))</f>
        <v>2.3619047619047619E-2</v>
      </c>
      <c r="F105" s="70" t="str">
        <f t="shared" si="285"/>
        <v/>
      </c>
      <c r="G105" s="8"/>
      <c r="H105" s="8" t="str">
        <f t="shared" si="286"/>
        <v/>
      </c>
      <c r="I105" s="8" t="str">
        <f t="shared" si="287"/>
        <v/>
      </c>
      <c r="J105" s="8" t="str">
        <f t="shared" si="288"/>
        <v/>
      </c>
      <c r="K105" s="8" t="str">
        <f t="shared" si="289"/>
        <v/>
      </c>
      <c r="L105" s="8" t="str">
        <f t="shared" si="290"/>
        <v/>
      </c>
      <c r="M105" s="8" t="str">
        <f t="shared" si="291"/>
        <v/>
      </c>
      <c r="N105" s="8" t="str">
        <f t="shared" si="292"/>
        <v/>
      </c>
      <c r="O105" s="8" t="str">
        <f t="shared" si="293"/>
        <v/>
      </c>
      <c r="P105" s="8" t="str">
        <f>IFERROR(P93/(AVERAGE(AR81,AS81)+AVERAGE(AS81,AT81)+AVERAGE(AT81,AU81)),"")</f>
        <v/>
      </c>
      <c r="Q105" s="8">
        <f t="shared" si="295"/>
        <v>1.9961717254580257E-2</v>
      </c>
      <c r="R105" s="8">
        <f>2*SUM(AY93:INDEX(AY93:BA93,R$108))/(SUM(AY81:INDEX(AY81:BA81,R$108))*2+AX81-INDEX(AY81:BA81,R$108))</f>
        <v>1.2080942313500454E-2</v>
      </c>
      <c r="S105" s="8" t="str">
        <f>IFERROR(2*SUM(BB93:INDEX(BB93:BD93,S$108))/(SUM(BB81:INDEX(BB81:BD81,S$108))*2+BA81-INDEX(BB81:BD81,S$108)),"")</f>
        <v/>
      </c>
      <c r="T105" s="51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>
        <v>7.7596996245306596E-2</v>
      </c>
      <c r="AU105" s="8">
        <v>3.6449147560258702E-2</v>
      </c>
      <c r="AV105" s="8">
        <v>3.4448819999999998E-2</v>
      </c>
      <c r="AW105" s="8">
        <f t="shared" si="296"/>
        <v>1.8922254216371864E-2</v>
      </c>
      <c r="AX105" s="8">
        <f t="shared" si="296"/>
        <v>1.052262364082778E-2</v>
      </c>
      <c r="AY105" s="8">
        <v>1.208094E-2</v>
      </c>
      <c r="AZ105" s="8"/>
      <c r="BA105" s="8"/>
      <c r="BB105" s="8"/>
      <c r="BC105" s="8"/>
      <c r="BD105" s="8"/>
      <c r="BE105" s="8"/>
      <c r="BF105" s="91" t="str">
        <f t="shared" si="273"/>
        <v>-</v>
      </c>
      <c r="BG105" s="91" t="str">
        <f t="shared" si="274"/>
        <v>-</v>
      </c>
      <c r="BH105" s="91" t="str">
        <f t="shared" si="275"/>
        <v>-</v>
      </c>
      <c r="BI105" s="91" t="str">
        <f t="shared" si="276"/>
        <v>-</v>
      </c>
      <c r="BJ105" s="91" t="str">
        <f t="shared" si="277"/>
        <v>-</v>
      </c>
      <c r="BK105" s="91" t="str">
        <f t="shared" si="278"/>
        <v>-</v>
      </c>
      <c r="BL105" s="91" t="str">
        <f t="shared" si="279"/>
        <v>-</v>
      </c>
      <c r="BM105" s="91" t="str">
        <f t="shared" si="280"/>
        <v>-</v>
      </c>
      <c r="BN105" s="91" t="str">
        <f t="shared" si="281"/>
        <v>-</v>
      </c>
      <c r="BO105" s="91" t="str">
        <f t="shared" si="282"/>
        <v>-</v>
      </c>
      <c r="BP105" s="91" t="str">
        <f t="shared" si="283"/>
        <v>-</v>
      </c>
      <c r="BQ105" s="91" t="str">
        <f t="shared" si="284"/>
        <v>-</v>
      </c>
      <c r="BR105" s="8"/>
      <c r="BS105" s="8"/>
    </row>
    <row r="106" spans="1:71" x14ac:dyDescent="0.25">
      <c r="A106" s="44"/>
      <c r="B106" s="3" t="s">
        <v>153</v>
      </c>
      <c r="C106" s="79">
        <f>2*SUM(U94:INDEX(U94:AF94,$B$2))/(SUM(U82:INDEX(U82:AF82,$B$2))*2+U82-INDEX(U82:AF82,$B$2))</f>
        <v>0.26133560994118765</v>
      </c>
      <c r="D106" s="79">
        <f>2*SUM(AG94:INDEX(AG94:AR94,$B$2))/(SUM(AG82:INDEX(AG82:AR82,$B$2))*2+AF82-INDEX(AG82:AR82,$B$2))</f>
        <v>0.19364053732358441</v>
      </c>
      <c r="E106" s="79">
        <f>2*SUM(AS94:INDEX(AS94:BD94,$B$2))/(SUM(AS82:INDEX(AS82:BD82,$B$2))*2+AR82-INDEX(AS82:BD82,$B$2))</f>
        <v>0.21478009700801134</v>
      </c>
      <c r="F106" s="70">
        <f t="shared" si="285"/>
        <v>1.1091690819319588</v>
      </c>
      <c r="G106" s="8"/>
      <c r="H106" s="8">
        <f t="shared" si="286"/>
        <v>0.19947000722717417</v>
      </c>
      <c r="I106" s="8">
        <f t="shared" si="287"/>
        <v>0.29630407391852165</v>
      </c>
      <c r="J106" s="8">
        <f t="shared" si="288"/>
        <v>0.30370736529906078</v>
      </c>
      <c r="K106" s="8">
        <f t="shared" si="289"/>
        <v>0.33786478158419431</v>
      </c>
      <c r="L106" s="8">
        <f t="shared" si="290"/>
        <v>0.15928449744463374</v>
      </c>
      <c r="M106" s="8">
        <f t="shared" si="291"/>
        <v>0.22056333692473448</v>
      </c>
      <c r="N106" s="8">
        <f t="shared" si="292"/>
        <v>0.20091324200913241</v>
      </c>
      <c r="O106" s="8">
        <f t="shared" si="293"/>
        <v>0.21450670333447922</v>
      </c>
      <c r="P106" s="8">
        <f t="shared" si="294"/>
        <v>0.17986779543082454</v>
      </c>
      <c r="Q106" s="8">
        <f t="shared" si="295"/>
        <v>0.2542780564909628</v>
      </c>
      <c r="R106" s="8">
        <f>2*SUM(AY94:INDEX(AY94:BA94,R$108))/(SUM(AY82:INDEX(AY82:BA82,R$108))*2+AX82-INDEX(AY82:BA82,R$108))</f>
        <v>0.22036319118547235</v>
      </c>
      <c r="S106" s="8" t="str">
        <f>IFERROR(2*SUM(BB94:INDEX(BB94:BD94,S$108))/(SUM(BB82:INDEX(BB82:BD82,S$108))*2+BA82-INDEX(BB82:BD82,S$108)),"")</f>
        <v/>
      </c>
      <c r="T106" s="51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8"/>
      <c r="BF106" s="91" t="str">
        <f t="shared" ref="BF106:BF107" si="297">IFERROR(AS106/AG106,"-")</f>
        <v>-</v>
      </c>
      <c r="BG106" s="91" t="str">
        <f t="shared" ref="BG106:BG107" si="298">IFERROR(AT106/AH106,"-")</f>
        <v>-</v>
      </c>
      <c r="BH106" s="91" t="str">
        <f t="shared" ref="BH106:BH107" si="299">IFERROR(AU106/AI106,"-")</f>
        <v>-</v>
      </c>
      <c r="BI106" s="91" t="str">
        <f t="shared" ref="BI106:BI107" si="300">IFERROR(AV106/AJ106,"-")</f>
        <v>-</v>
      </c>
      <c r="BJ106" s="91" t="str">
        <f t="shared" ref="BJ106:BJ107" si="301">IFERROR(AW106/AK106,"-")</f>
        <v>-</v>
      </c>
      <c r="BK106" s="91" t="str">
        <f t="shared" ref="BK106:BK107" si="302">IFERROR(AX106/AL106,"-")</f>
        <v>-</v>
      </c>
      <c r="BL106" s="91" t="str">
        <f t="shared" ref="BL106:BL107" si="303">IFERROR(AY106/AM106,"-")</f>
        <v>-</v>
      </c>
      <c r="BM106" s="91" t="str">
        <f t="shared" ref="BM106:BM107" si="304">IFERROR(AZ106/AN106,"-")</f>
        <v>-</v>
      </c>
      <c r="BN106" s="91" t="str">
        <f t="shared" ref="BN106:BN107" si="305">IFERROR(BA106/AO106,"-")</f>
        <v>-</v>
      </c>
      <c r="BO106" s="91" t="str">
        <f t="shared" ref="BO106:BO107" si="306">IFERROR(BB106/AP106,"-")</f>
        <v>-</v>
      </c>
      <c r="BP106" s="91" t="str">
        <f t="shared" ref="BP106:BP107" si="307">IFERROR(BC106/AQ106,"-")</f>
        <v>-</v>
      </c>
      <c r="BQ106" s="91" t="str">
        <f t="shared" ref="BQ106:BQ107" si="308">IFERROR(BD106/AR106,"-")</f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9">
        <f>2*SUM(U95:INDEX(U95:AF95,$B$2))/(SUM(U83:INDEX(U83:AF83,$B$2))*2+U83-INDEX(U83:AF83,$B$2))</f>
        <v>0.26093957188861527</v>
      </c>
      <c r="D107" s="79">
        <f>2*SUM(AG95:INDEX(AG95:AR95,$B$2))/(SUM(AG83:INDEX(AG83:AR83,$B$2))*2+AF83-INDEX(AG83:AR83,$B$2))</f>
        <v>0.19352865202909386</v>
      </c>
      <c r="E107" s="79">
        <f>2*SUM(AS95:INDEX(AS95:BD95,$B$2))/(SUM(AS83:INDEX(AS83:BD83,$B$2))*2+AR83-INDEX(AS83:BD83,$B$2))</f>
        <v>0.1644220540714128</v>
      </c>
      <c r="F107" s="70">
        <f t="shared" si="285"/>
        <v>0.84960057514736698</v>
      </c>
      <c r="G107" s="8"/>
      <c r="H107" s="8">
        <f t="shared" si="286"/>
        <v>0.19942196531791909</v>
      </c>
      <c r="I107" s="8">
        <f t="shared" si="287"/>
        <v>0.29577612409600673</v>
      </c>
      <c r="J107" s="8">
        <f t="shared" si="288"/>
        <v>0.30245151127301367</v>
      </c>
      <c r="K107" s="8">
        <f t="shared" si="289"/>
        <v>0.33707052441229657</v>
      </c>
      <c r="L107" s="8">
        <f t="shared" si="290"/>
        <v>0.15914893617021278</v>
      </c>
      <c r="M107" s="8">
        <f t="shared" si="291"/>
        <v>0.22047849834602662</v>
      </c>
      <c r="N107" s="8">
        <f t="shared" si="292"/>
        <v>0.20088586030664396</v>
      </c>
      <c r="O107" s="8">
        <f t="shared" si="293"/>
        <v>0.21450670333447922</v>
      </c>
      <c r="P107" s="8">
        <f>IFERROR(P95/(AVERAGE(AR83,AS83)+AVERAGE(AS83,AT83)+AVERAGE(AT83,AU83)),"")</f>
        <v>0.16337486073128735</v>
      </c>
      <c r="Q107" s="8">
        <f t="shared" si="295"/>
        <v>0.17589755316716213</v>
      </c>
      <c r="R107" s="8">
        <f>2*SUM(AY95:INDEX(AY95:BA95,R$108))/(SUM(AY83:INDEX(AY83:BA83,R$108))*2+AX83-INDEX(AY83:BA83,R$108))</f>
        <v>0.13638577691183634</v>
      </c>
      <c r="S107" s="8" t="str">
        <f>IFERROR(2*SUM(BB95:INDEX(BB95:BD95,S$108))/(SUM(BB83:INDEX(BB83:BD83,S$108))*2+BA83-INDEX(BB83:BD83,S$108)),"")</f>
        <v/>
      </c>
      <c r="T107" s="9"/>
      <c r="U107" s="9">
        <v>0.217872968980798</v>
      </c>
      <c r="V107" s="9">
        <v>0.16413593637021001</v>
      </c>
      <c r="W107" s="9">
        <v>0.207598371777476</v>
      </c>
      <c r="X107" s="9">
        <v>0.245398773006135</v>
      </c>
      <c r="Y107" s="9">
        <v>0.29363579080025198</v>
      </c>
      <c r="Z107" s="9">
        <v>0.337252475247525</v>
      </c>
      <c r="AA107" s="9">
        <v>0.31425091352009699</v>
      </c>
      <c r="AB107" s="9">
        <v>0.241537578886976</v>
      </c>
      <c r="AC107" s="9">
        <v>0.34644303065355703</v>
      </c>
      <c r="AD107" s="9">
        <v>0.27474972191323699</v>
      </c>
      <c r="AE107" s="9">
        <v>0.32241014799154299</v>
      </c>
      <c r="AF107" s="9">
        <v>0.39480519480519499</v>
      </c>
      <c r="AG107" s="9">
        <v>0.12480580010357301</v>
      </c>
      <c r="AH107" s="9">
        <v>0.12028910686628801</v>
      </c>
      <c r="AI107" s="9">
        <v>0.23026973026972999</v>
      </c>
      <c r="AJ107" s="9">
        <v>0.20348698352042</v>
      </c>
      <c r="AK107" s="9">
        <v>0.196895992587445</v>
      </c>
      <c r="AL107" s="9">
        <v>0.25924276169264998</v>
      </c>
      <c r="AM107" s="9">
        <v>0.20509526867908401</v>
      </c>
      <c r="AN107" s="9">
        <v>0.190241902419024</v>
      </c>
      <c r="AO107" s="9">
        <v>0.20725995316159301</v>
      </c>
      <c r="AP107" s="9">
        <v>0.17512877115526099</v>
      </c>
      <c r="AQ107" s="9">
        <v>0.19647441382851299</v>
      </c>
      <c r="AR107" s="9">
        <v>0.26623481781376501</v>
      </c>
      <c r="AS107" s="8">
        <v>0.11313639220615965</v>
      </c>
      <c r="AT107" s="8">
        <v>0.18049792531120301</v>
      </c>
      <c r="AU107" s="8">
        <v>0.26245586504511598</v>
      </c>
      <c r="AV107" s="8">
        <v>0.24069119999999999</v>
      </c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>
        <v>0.22036320000000001</v>
      </c>
      <c r="AZ107" s="8"/>
      <c r="BA107" s="8"/>
      <c r="BB107" s="8"/>
      <c r="BC107" s="8"/>
      <c r="BD107" s="8"/>
      <c r="BE107" s="8"/>
      <c r="BF107" s="91">
        <f t="shared" si="297"/>
        <v>0.90649947448172097</v>
      </c>
      <c r="BG107" s="91">
        <f t="shared" si="298"/>
        <v>1.500534254625753</v>
      </c>
      <c r="BH107" s="91">
        <f t="shared" si="299"/>
        <v>1.1397757957056893</v>
      </c>
      <c r="BI107" s="91">
        <f t="shared" si="300"/>
        <v>1.1828333971831007</v>
      </c>
      <c r="BJ107" s="91" t="str">
        <f t="shared" si="301"/>
        <v>-</v>
      </c>
      <c r="BK107" s="91" t="str">
        <f t="shared" si="302"/>
        <v>-</v>
      </c>
      <c r="BL107" s="91">
        <f t="shared" si="303"/>
        <v>1.0744431181628378</v>
      </c>
      <c r="BM107" s="91">
        <f t="shared" si="304"/>
        <v>0</v>
      </c>
      <c r="BN107" s="91">
        <f t="shared" si="305"/>
        <v>0</v>
      </c>
      <c r="BO107" s="91">
        <f t="shared" si="306"/>
        <v>0</v>
      </c>
      <c r="BP107" s="91">
        <f t="shared" si="307"/>
        <v>0</v>
      </c>
      <c r="BQ107" s="91">
        <f t="shared" si="308"/>
        <v>0</v>
      </c>
      <c r="BR107" s="8"/>
      <c r="BS107" s="8"/>
    </row>
    <row r="108" spans="1:71" x14ac:dyDescent="0.25">
      <c r="A108" s="44" t="s">
        <v>33</v>
      </c>
      <c r="B108" s="22"/>
      <c r="C108" s="79"/>
      <c r="D108" s="79"/>
      <c r="E108" s="79"/>
      <c r="F108" s="70"/>
      <c r="G108" s="8"/>
      <c r="H108" s="115">
        <f>IF($B$2&lt;4,$B$2,3)</f>
        <v>3</v>
      </c>
      <c r="I108" s="115">
        <f>IF($B$2&lt;4,1,IF($B$2&lt;7,$B$2-3,3))</f>
        <v>3</v>
      </c>
      <c r="J108" s="115">
        <f>IF($B$2&lt;4,1,IF($B$2&lt;7,1,IF($B$2&lt;10,$B$2-6,3)))</f>
        <v>1</v>
      </c>
      <c r="K108" s="115">
        <f>IF($B$2&lt;4,1,IF($B$2&lt;7,1,IF($B$2&lt;10,1,$B$2-9)))</f>
        <v>1</v>
      </c>
      <c r="L108" s="115">
        <f>IF($B$2&lt;4,$B$2,3)</f>
        <v>3</v>
      </c>
      <c r="M108" s="115">
        <f>IF($B$2&lt;4,1,IF($B$2&lt;7,$B$2-3,3))</f>
        <v>3</v>
      </c>
      <c r="N108" s="115">
        <f>IF($B$2&lt;4,1,IF($B$2&lt;7,1,IF($B$2&lt;10,$B$2-6,3)))</f>
        <v>1</v>
      </c>
      <c r="O108" s="115">
        <f>IF($B$2&lt;4,1,IF($B$2&lt;7,1,IF($B$2&lt;10,1,$B$2-9)))</f>
        <v>1</v>
      </c>
      <c r="P108" s="115">
        <f>IF($B$2&lt;4,$B$2,3)</f>
        <v>3</v>
      </c>
      <c r="Q108" s="115">
        <f>IF($B$2&lt;4,1,IF($B$2&lt;7,$B$2-3,3))</f>
        <v>3</v>
      </c>
      <c r="R108" s="115">
        <f>IF($B$2&lt;4,1,IF($B$2&lt;7,1,IF($B$2&lt;10,$B$2-6,3)))</f>
        <v>1</v>
      </c>
      <c r="S108" s="115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7">
        <f>SUM(U110           : INDEX(U110:AF110,$B$2))</f>
        <v>730</v>
      </c>
      <c r="D110" s="77">
        <f>SUM(AG110            : INDEX(AG110:AR110,$B$2))</f>
        <v>638</v>
      </c>
      <c r="E110" s="77">
        <f>SUM(AS110            : INDEX(AS110:BD110,$B$2))</f>
        <v>2554</v>
      </c>
      <c r="F110" s="70">
        <f>IFERROR(E110/D110,"")</f>
        <v>4.0031347962382444</v>
      </c>
      <c r="H110" s="4">
        <f>SUM(U110:W110)</f>
        <v>233</v>
      </c>
      <c r="I110" s="4">
        <f t="shared" ref="I110:I119" si="309">SUM(X110:Z110)</f>
        <v>371</v>
      </c>
      <c r="J110" s="4">
        <f>SUM(AA110:AC110)</f>
        <v>338</v>
      </c>
      <c r="K110" s="4">
        <f t="shared" ref="K110:K119" si="310">SUM(AD110:AF110)</f>
        <v>458</v>
      </c>
      <c r="L110" s="4">
        <f t="shared" ref="L110:L119" si="311">SUM(AG110:AI110)</f>
        <v>222</v>
      </c>
      <c r="M110" s="4">
        <f t="shared" ref="M110:M119" si="312">SUM(AJ110:AL110)</f>
        <v>340</v>
      </c>
      <c r="N110" s="4">
        <f t="shared" ref="N110:N119" si="313">SUM(AM110:AO110)</f>
        <v>255.5</v>
      </c>
      <c r="O110" s="4">
        <f t="shared" ref="O110:O119" si="314">SUM(AP110:AR110)</f>
        <v>376</v>
      </c>
      <c r="P110" s="4">
        <f t="shared" ref="P110:P119" si="315">SUM(AS110:AU110)</f>
        <v>651.5</v>
      </c>
      <c r="Q110" s="4">
        <f t="shared" ref="Q110:Q119" si="316">SUM(AV110:AX110)</f>
        <v>1534</v>
      </c>
      <c r="R110" s="4">
        <f t="shared" ref="R110:R119" si="317">SUM(AY110:BA110)</f>
        <v>368.5</v>
      </c>
      <c r="S110" s="4">
        <f t="shared" ref="S110:S119" si="318">SUM(BB110:BD110)</f>
        <v>0</v>
      </c>
      <c r="U110">
        <v>60</v>
      </c>
      <c r="V110">
        <v>58</v>
      </c>
      <c r="W110">
        <v>115</v>
      </c>
      <c r="X110">
        <v>150</v>
      </c>
      <c r="Y110">
        <v>99.5</v>
      </c>
      <c r="Z110">
        <v>121.5</v>
      </c>
      <c r="AA110">
        <v>126</v>
      </c>
      <c r="AB110">
        <v>70.5</v>
      </c>
      <c r="AC110">
        <v>141.5</v>
      </c>
      <c r="AD110">
        <v>141.5</v>
      </c>
      <c r="AE110">
        <v>124</v>
      </c>
      <c r="AF110">
        <v>192.5</v>
      </c>
      <c r="AG110">
        <v>47</v>
      </c>
      <c r="AH110">
        <v>55</v>
      </c>
      <c r="AI110">
        <v>120</v>
      </c>
      <c r="AJ110">
        <v>152</v>
      </c>
      <c r="AK110">
        <v>88</v>
      </c>
      <c r="AL110">
        <v>100</v>
      </c>
      <c r="AM110">
        <v>76</v>
      </c>
      <c r="AN110">
        <v>73.5</v>
      </c>
      <c r="AO110">
        <v>106</v>
      </c>
      <c r="AP110">
        <v>92</v>
      </c>
      <c r="AQ110">
        <v>118.5</v>
      </c>
      <c r="AR110" s="4">
        <v>165.5</v>
      </c>
      <c r="AS110">
        <v>172.5</v>
      </c>
      <c r="AT110">
        <v>194.5</v>
      </c>
      <c r="AU110">
        <v>284.5</v>
      </c>
      <c r="AV110">
        <v>449</v>
      </c>
      <c r="AW110">
        <v>440.5</v>
      </c>
      <c r="AX110">
        <v>644.5</v>
      </c>
      <c r="AY110">
        <v>368.5</v>
      </c>
      <c r="BF110" s="91">
        <f t="shared" ref="BF110:BF117" si="319">IFERROR(AS110/AG110,"-")</f>
        <v>3.6702127659574466</v>
      </c>
      <c r="BG110" s="91">
        <f t="shared" ref="BG110:BG117" si="320">IFERROR(AT110/AH110,"-")</f>
        <v>3.5363636363636362</v>
      </c>
      <c r="BH110" s="91">
        <f t="shared" ref="BH110:BH117" si="321">IFERROR(AU110/AI110,"-")</f>
        <v>2.3708333333333331</v>
      </c>
      <c r="BI110" s="91">
        <f t="shared" ref="BI110:BI117" si="322">IFERROR(AV110/AJ110,"-")</f>
        <v>2.9539473684210527</v>
      </c>
      <c r="BJ110" s="91">
        <f t="shared" ref="BJ110:BJ117" si="323">IFERROR(AW110/AK110,"-")</f>
        <v>5.0056818181818183</v>
      </c>
      <c r="BK110" s="91">
        <f t="shared" ref="BK110:BK117" si="324">IFERROR(AX110/AL110,"-")</f>
        <v>6.4450000000000003</v>
      </c>
      <c r="BL110" s="91">
        <f t="shared" ref="BL110:BL117" si="325">IFERROR(AY110/AM110,"-")</f>
        <v>4.8486842105263159</v>
      </c>
      <c r="BM110" s="91">
        <f t="shared" ref="BM110:BM117" si="326">IFERROR(AZ110/AN110,"-")</f>
        <v>0</v>
      </c>
      <c r="BN110" s="91">
        <f t="shared" ref="BN110:BN117" si="327">IFERROR(BA110/AO110,"-")</f>
        <v>0</v>
      </c>
      <c r="BO110" s="91">
        <f t="shared" ref="BO110:BO117" si="328">IFERROR(BB110/AP110,"-")</f>
        <v>0</v>
      </c>
      <c r="BP110" s="91">
        <f t="shared" ref="BP110:BP117" si="329">IFERROR(BC110/AQ110,"-")</f>
        <v>0</v>
      </c>
      <c r="BQ110" s="91">
        <f t="shared" ref="BQ110:BQ117" si="330">IFERROR(BD110/AR110,"-")</f>
        <v>0</v>
      </c>
    </row>
    <row r="111" spans="1:71" x14ac:dyDescent="0.25">
      <c r="A111" s="44" t="s">
        <v>163</v>
      </c>
      <c r="B111" s="22" t="s">
        <v>44</v>
      </c>
      <c r="C111" s="77">
        <f>SUM(U111           : INDEX(U111:AF111,$B$2))</f>
        <v>648</v>
      </c>
      <c r="D111" s="77">
        <f>SUM(AG111            : INDEX(AG111:AR111,$B$2))</f>
        <v>821</v>
      </c>
      <c r="E111" s="77">
        <f>SUM(AS111            : INDEX(AS111:BD111,$B$2))</f>
        <v>1540.5</v>
      </c>
      <c r="F111" s="70">
        <f t="shared" ref="F111:F118" si="331">IFERROR(E111/D111,"")</f>
        <v>1.8763702801461632</v>
      </c>
      <c r="H111" s="4">
        <f t="shared" ref="H111:H119" si="332">SUM(U111:W111)</f>
        <v>174</v>
      </c>
      <c r="I111" s="4">
        <f t="shared" si="309"/>
        <v>338</v>
      </c>
      <c r="J111" s="4">
        <f t="shared" ref="J111:J119" si="333">SUM(AA111:AC111)</f>
        <v>359</v>
      </c>
      <c r="K111" s="4">
        <f t="shared" si="310"/>
        <v>573</v>
      </c>
      <c r="L111" s="4">
        <f t="shared" si="311"/>
        <v>283</v>
      </c>
      <c r="M111" s="4">
        <f t="shared" si="312"/>
        <v>418</v>
      </c>
      <c r="N111" s="4">
        <f t="shared" si="313"/>
        <v>521</v>
      </c>
      <c r="O111" s="4">
        <f t="shared" si="314"/>
        <v>664</v>
      </c>
      <c r="P111" s="4">
        <f t="shared" si="315"/>
        <v>508</v>
      </c>
      <c r="Q111" s="4">
        <f t="shared" si="316"/>
        <v>808.5</v>
      </c>
      <c r="R111" s="4">
        <f t="shared" si="317"/>
        <v>224</v>
      </c>
      <c r="S111" s="4">
        <f t="shared" si="318"/>
        <v>0</v>
      </c>
      <c r="U111">
        <v>53</v>
      </c>
      <c r="V111">
        <v>24</v>
      </c>
      <c r="W111">
        <v>97</v>
      </c>
      <c r="X111">
        <v>108</v>
      </c>
      <c r="Y111">
        <v>90</v>
      </c>
      <c r="Z111">
        <v>140</v>
      </c>
      <c r="AA111">
        <v>136</v>
      </c>
      <c r="AB111">
        <v>102</v>
      </c>
      <c r="AC111">
        <v>121</v>
      </c>
      <c r="AD111">
        <v>96</v>
      </c>
      <c r="AE111">
        <v>200</v>
      </c>
      <c r="AF111">
        <v>277</v>
      </c>
      <c r="AG111">
        <v>19</v>
      </c>
      <c r="AH111">
        <v>35</v>
      </c>
      <c r="AI111">
        <v>229</v>
      </c>
      <c r="AJ111">
        <v>116</v>
      </c>
      <c r="AK111">
        <v>102</v>
      </c>
      <c r="AL111">
        <v>200</v>
      </c>
      <c r="AM111">
        <v>120</v>
      </c>
      <c r="AN111">
        <v>139</v>
      </c>
      <c r="AO111">
        <v>262</v>
      </c>
      <c r="AP111">
        <v>139</v>
      </c>
      <c r="AQ111">
        <v>205</v>
      </c>
      <c r="AR111" s="4">
        <v>320</v>
      </c>
      <c r="AS111">
        <v>90</v>
      </c>
      <c r="AT111">
        <v>158</v>
      </c>
      <c r="AU111">
        <v>260</v>
      </c>
      <c r="AV111">
        <v>253</v>
      </c>
      <c r="AW111">
        <v>218.5</v>
      </c>
      <c r="AX111">
        <v>337</v>
      </c>
      <c r="AY111">
        <v>224</v>
      </c>
      <c r="BF111" s="91">
        <f t="shared" si="319"/>
        <v>4.7368421052631575</v>
      </c>
      <c r="BG111" s="91">
        <f t="shared" si="320"/>
        <v>4.5142857142857142</v>
      </c>
      <c r="BH111" s="91">
        <f t="shared" si="321"/>
        <v>1.1353711790393013</v>
      </c>
      <c r="BI111" s="91">
        <f t="shared" si="322"/>
        <v>2.1810344827586206</v>
      </c>
      <c r="BJ111" s="91">
        <f t="shared" si="323"/>
        <v>2.142156862745098</v>
      </c>
      <c r="BK111" s="91">
        <f t="shared" si="324"/>
        <v>1.6850000000000001</v>
      </c>
      <c r="BL111" s="91">
        <f t="shared" si="325"/>
        <v>1.8666666666666667</v>
      </c>
      <c r="BM111" s="91">
        <f t="shared" si="326"/>
        <v>0</v>
      </c>
      <c r="BN111" s="91">
        <f t="shared" si="327"/>
        <v>0</v>
      </c>
      <c r="BO111" s="91">
        <f t="shared" si="328"/>
        <v>0</v>
      </c>
      <c r="BP111" s="91">
        <f t="shared" si="329"/>
        <v>0</v>
      </c>
      <c r="BQ111" s="91">
        <f t="shared" si="330"/>
        <v>0</v>
      </c>
    </row>
    <row r="112" spans="1:71" x14ac:dyDescent="0.25">
      <c r="A112" s="44" t="s">
        <v>164</v>
      </c>
      <c r="B112" s="22" t="s">
        <v>45</v>
      </c>
      <c r="C112" s="77">
        <f>SUM(U112           : INDEX(U112:AF112,$B$2))</f>
        <v>628</v>
      </c>
      <c r="D112" s="77">
        <f>SUM(AG112            : INDEX(AG112:AR112,$B$2))</f>
        <v>649.5</v>
      </c>
      <c r="E112" s="77">
        <f>SUM(AS112            : INDEX(AS112:BD112,$B$2))</f>
        <v>883</v>
      </c>
      <c r="F112" s="70">
        <f t="shared" si="331"/>
        <v>1.3595073133179369</v>
      </c>
      <c r="H112" s="4">
        <f t="shared" si="332"/>
        <v>167</v>
      </c>
      <c r="I112" s="4">
        <f t="shared" si="309"/>
        <v>352</v>
      </c>
      <c r="J112" s="4">
        <f t="shared" si="333"/>
        <v>294.5</v>
      </c>
      <c r="K112" s="4">
        <f t="shared" si="310"/>
        <v>449.5</v>
      </c>
      <c r="L112" s="4">
        <f t="shared" si="311"/>
        <v>134</v>
      </c>
      <c r="M112" s="4">
        <f t="shared" si="312"/>
        <v>382.5</v>
      </c>
      <c r="N112" s="4">
        <f t="shared" si="313"/>
        <v>379</v>
      </c>
      <c r="O112" s="4">
        <f t="shared" si="314"/>
        <v>585.5</v>
      </c>
      <c r="P112" s="4">
        <f t="shared" si="315"/>
        <v>353</v>
      </c>
      <c r="Q112" s="4">
        <f t="shared" si="316"/>
        <v>409</v>
      </c>
      <c r="R112" s="4">
        <f t="shared" si="317"/>
        <v>121</v>
      </c>
      <c r="S112" s="4">
        <f t="shared" si="318"/>
        <v>0</v>
      </c>
      <c r="U112">
        <v>76</v>
      </c>
      <c r="V112">
        <v>54</v>
      </c>
      <c r="W112">
        <v>37</v>
      </c>
      <c r="X112">
        <v>115</v>
      </c>
      <c r="Y112">
        <v>119</v>
      </c>
      <c r="Z112">
        <v>118</v>
      </c>
      <c r="AA112">
        <v>109</v>
      </c>
      <c r="AB112">
        <v>74</v>
      </c>
      <c r="AC112">
        <v>111.5</v>
      </c>
      <c r="AD112">
        <v>95</v>
      </c>
      <c r="AE112">
        <v>99</v>
      </c>
      <c r="AF112">
        <v>255.5</v>
      </c>
      <c r="AG112">
        <v>62</v>
      </c>
      <c r="AH112">
        <v>21</v>
      </c>
      <c r="AI112">
        <v>51</v>
      </c>
      <c r="AJ112">
        <v>150</v>
      </c>
      <c r="AK112">
        <v>100</v>
      </c>
      <c r="AL112">
        <v>132.5</v>
      </c>
      <c r="AM112">
        <v>133</v>
      </c>
      <c r="AN112">
        <v>95</v>
      </c>
      <c r="AO112">
        <v>151</v>
      </c>
      <c r="AP112">
        <v>166</v>
      </c>
      <c r="AQ112">
        <v>229</v>
      </c>
      <c r="AR112" s="4">
        <v>190.5</v>
      </c>
      <c r="AS112">
        <v>83</v>
      </c>
      <c r="AT112">
        <v>69</v>
      </c>
      <c r="AU112">
        <v>201</v>
      </c>
      <c r="AV112">
        <v>102</v>
      </c>
      <c r="AW112">
        <v>158</v>
      </c>
      <c r="AX112">
        <v>149</v>
      </c>
      <c r="AY112">
        <v>121</v>
      </c>
      <c r="BF112" s="91">
        <f t="shared" si="319"/>
        <v>1.3387096774193548</v>
      </c>
      <c r="BG112" s="91">
        <f t="shared" si="320"/>
        <v>3.2857142857142856</v>
      </c>
      <c r="BH112" s="91">
        <f t="shared" si="321"/>
        <v>3.9411764705882355</v>
      </c>
      <c r="BI112" s="91">
        <f t="shared" si="322"/>
        <v>0.68</v>
      </c>
      <c r="BJ112" s="91">
        <f t="shared" si="323"/>
        <v>1.58</v>
      </c>
      <c r="BK112" s="91">
        <f t="shared" si="324"/>
        <v>1.1245283018867924</v>
      </c>
      <c r="BL112" s="91">
        <f t="shared" si="325"/>
        <v>0.90977443609022557</v>
      </c>
      <c r="BM112" s="91">
        <f t="shared" si="326"/>
        <v>0</v>
      </c>
      <c r="BN112" s="91">
        <f t="shared" si="327"/>
        <v>0</v>
      </c>
      <c r="BO112" s="91">
        <f t="shared" si="328"/>
        <v>0</v>
      </c>
      <c r="BP112" s="91">
        <f t="shared" si="329"/>
        <v>0</v>
      </c>
      <c r="BQ112" s="91">
        <f t="shared" si="330"/>
        <v>0</v>
      </c>
    </row>
    <row r="113" spans="1:69" x14ac:dyDescent="0.25">
      <c r="A113" s="44" t="s">
        <v>165</v>
      </c>
      <c r="B113" s="22" t="s">
        <v>46</v>
      </c>
      <c r="C113" s="77">
        <f>SUM(U113           : INDEX(U113:AF113,$B$2))</f>
        <v>818</v>
      </c>
      <c r="D113" s="77">
        <f>SUM(AG113            : INDEX(AG113:AR113,$B$2))</f>
        <v>784</v>
      </c>
      <c r="E113" s="77">
        <f>SUM(AS113            : INDEX(AS113:BD113,$B$2))</f>
        <v>1081.5</v>
      </c>
      <c r="F113" s="70">
        <f t="shared" si="331"/>
        <v>1.3794642857142858</v>
      </c>
      <c r="H113" s="4">
        <f t="shared" si="332"/>
        <v>289</v>
      </c>
      <c r="I113" s="4">
        <f t="shared" si="309"/>
        <v>368</v>
      </c>
      <c r="J113" s="4">
        <f t="shared" si="333"/>
        <v>402</v>
      </c>
      <c r="K113" s="4">
        <f t="shared" si="310"/>
        <v>526</v>
      </c>
      <c r="L113" s="4">
        <f t="shared" si="311"/>
        <v>259.5</v>
      </c>
      <c r="M113" s="4">
        <f t="shared" si="312"/>
        <v>381.5</v>
      </c>
      <c r="N113" s="4">
        <f t="shared" si="313"/>
        <v>403</v>
      </c>
      <c r="O113" s="4">
        <f t="shared" si="314"/>
        <v>825</v>
      </c>
      <c r="P113" s="4">
        <f t="shared" si="315"/>
        <v>530</v>
      </c>
      <c r="Q113" s="4">
        <f t="shared" si="316"/>
        <v>402.5</v>
      </c>
      <c r="R113" s="4">
        <f t="shared" si="317"/>
        <v>149</v>
      </c>
      <c r="S113" s="4">
        <f t="shared" si="318"/>
        <v>0</v>
      </c>
      <c r="U113">
        <v>77</v>
      </c>
      <c r="V113">
        <v>86</v>
      </c>
      <c r="W113">
        <v>126</v>
      </c>
      <c r="X113">
        <v>84</v>
      </c>
      <c r="Y113">
        <v>94.5</v>
      </c>
      <c r="Z113">
        <v>189.5</v>
      </c>
      <c r="AA113">
        <v>161</v>
      </c>
      <c r="AB113">
        <v>95</v>
      </c>
      <c r="AC113">
        <v>146</v>
      </c>
      <c r="AD113">
        <v>110</v>
      </c>
      <c r="AE113">
        <v>197</v>
      </c>
      <c r="AF113">
        <v>219</v>
      </c>
      <c r="AG113">
        <v>70.5</v>
      </c>
      <c r="AH113">
        <v>77</v>
      </c>
      <c r="AI113">
        <v>112</v>
      </c>
      <c r="AJ113">
        <v>50</v>
      </c>
      <c r="AK113">
        <v>134</v>
      </c>
      <c r="AL113">
        <v>197.5</v>
      </c>
      <c r="AM113">
        <v>143</v>
      </c>
      <c r="AN113">
        <v>129</v>
      </c>
      <c r="AO113">
        <v>131</v>
      </c>
      <c r="AP113">
        <v>88</v>
      </c>
      <c r="AQ113">
        <v>267</v>
      </c>
      <c r="AR113" s="4">
        <v>470</v>
      </c>
      <c r="AS113">
        <v>173</v>
      </c>
      <c r="AT113">
        <v>208</v>
      </c>
      <c r="AU113">
        <v>149</v>
      </c>
      <c r="AV113">
        <v>101</v>
      </c>
      <c r="AW113">
        <v>126</v>
      </c>
      <c r="AX113">
        <v>175.5</v>
      </c>
      <c r="AY113">
        <v>149</v>
      </c>
      <c r="BF113" s="91">
        <f t="shared" si="319"/>
        <v>2.4539007092198584</v>
      </c>
      <c r="BG113" s="91">
        <f t="shared" si="320"/>
        <v>2.7012987012987013</v>
      </c>
      <c r="BH113" s="91">
        <f t="shared" si="321"/>
        <v>1.3303571428571428</v>
      </c>
      <c r="BI113" s="91">
        <f t="shared" si="322"/>
        <v>2.02</v>
      </c>
      <c r="BJ113" s="91">
        <f t="shared" si="323"/>
        <v>0.94029850746268662</v>
      </c>
      <c r="BK113" s="91">
        <f t="shared" si="324"/>
        <v>0.88860759493670882</v>
      </c>
      <c r="BL113" s="91">
        <f t="shared" si="325"/>
        <v>1.0419580419580419</v>
      </c>
      <c r="BM113" s="91">
        <f t="shared" si="326"/>
        <v>0</v>
      </c>
      <c r="BN113" s="91">
        <f t="shared" si="327"/>
        <v>0</v>
      </c>
      <c r="BO113" s="91">
        <f t="shared" si="328"/>
        <v>0</v>
      </c>
      <c r="BP113" s="91">
        <f t="shared" si="329"/>
        <v>0</v>
      </c>
      <c r="BQ113" s="91">
        <f t="shared" si="330"/>
        <v>0</v>
      </c>
    </row>
    <row r="114" spans="1:69" x14ac:dyDescent="0.25">
      <c r="A114" s="44" t="s">
        <v>166</v>
      </c>
      <c r="B114" s="22" t="s">
        <v>47</v>
      </c>
      <c r="C114" s="77">
        <f>SUM(U114           : INDEX(U114:AF114,$B$2))</f>
        <v>579</v>
      </c>
      <c r="D114" s="77">
        <f>SUM(AG114            : INDEX(AG114:AR114,$B$2))</f>
        <v>662.5</v>
      </c>
      <c r="E114" s="77">
        <f>SUM(AS114            : INDEX(AS114:BD114,$B$2))</f>
        <v>745.5</v>
      </c>
      <c r="F114" s="70">
        <f t="shared" si="331"/>
        <v>1.1252830188679246</v>
      </c>
      <c r="H114" s="4">
        <f t="shared" si="332"/>
        <v>179</v>
      </c>
      <c r="I114" s="4">
        <f t="shared" si="309"/>
        <v>312</v>
      </c>
      <c r="J114" s="4">
        <f t="shared" si="333"/>
        <v>383</v>
      </c>
      <c r="K114" s="4">
        <f t="shared" si="310"/>
        <v>504.5</v>
      </c>
      <c r="L114" s="4">
        <f t="shared" si="311"/>
        <v>242.5</v>
      </c>
      <c r="M114" s="4">
        <f t="shared" si="312"/>
        <v>325</v>
      </c>
      <c r="N114" s="4">
        <f t="shared" si="313"/>
        <v>400</v>
      </c>
      <c r="O114" s="4">
        <f t="shared" si="314"/>
        <v>419.5</v>
      </c>
      <c r="P114" s="4">
        <f t="shared" si="315"/>
        <v>493</v>
      </c>
      <c r="Q114" s="4">
        <f t="shared" si="316"/>
        <v>190.5</v>
      </c>
      <c r="R114" s="4">
        <f t="shared" si="317"/>
        <v>62</v>
      </c>
      <c r="S114" s="4">
        <f t="shared" si="318"/>
        <v>0</v>
      </c>
      <c r="U114">
        <v>53</v>
      </c>
      <c r="V114">
        <v>43</v>
      </c>
      <c r="W114">
        <v>83</v>
      </c>
      <c r="X114">
        <v>106</v>
      </c>
      <c r="Y114">
        <v>114</v>
      </c>
      <c r="Z114">
        <v>92</v>
      </c>
      <c r="AA114">
        <v>88</v>
      </c>
      <c r="AB114">
        <v>116</v>
      </c>
      <c r="AC114">
        <v>179</v>
      </c>
      <c r="AD114">
        <v>128.5</v>
      </c>
      <c r="AE114">
        <v>183</v>
      </c>
      <c r="AF114">
        <v>193</v>
      </c>
      <c r="AG114">
        <v>49.5</v>
      </c>
      <c r="AH114">
        <v>46</v>
      </c>
      <c r="AI114">
        <v>147</v>
      </c>
      <c r="AJ114">
        <v>164</v>
      </c>
      <c r="AK114">
        <v>78</v>
      </c>
      <c r="AL114">
        <v>83</v>
      </c>
      <c r="AM114">
        <v>95</v>
      </c>
      <c r="AN114">
        <v>128</v>
      </c>
      <c r="AO114">
        <v>177</v>
      </c>
      <c r="AP114">
        <v>150.5</v>
      </c>
      <c r="AQ114">
        <v>112.5</v>
      </c>
      <c r="AR114" s="4">
        <v>156.5</v>
      </c>
      <c r="AS114">
        <v>62</v>
      </c>
      <c r="AT114">
        <v>152</v>
      </c>
      <c r="AU114">
        <v>279</v>
      </c>
      <c r="AV114">
        <v>79.5</v>
      </c>
      <c r="AW114">
        <v>53</v>
      </c>
      <c r="AX114">
        <v>58</v>
      </c>
      <c r="AY114">
        <v>62</v>
      </c>
      <c r="BF114" s="91">
        <f t="shared" si="319"/>
        <v>1.2525252525252526</v>
      </c>
      <c r="BG114" s="91">
        <f t="shared" si="320"/>
        <v>3.3043478260869565</v>
      </c>
      <c r="BH114" s="91">
        <f t="shared" si="321"/>
        <v>1.8979591836734695</v>
      </c>
      <c r="BI114" s="91">
        <f t="shared" si="322"/>
        <v>0.4847560975609756</v>
      </c>
      <c r="BJ114" s="91">
        <f t="shared" si="323"/>
        <v>0.67948717948717952</v>
      </c>
      <c r="BK114" s="91">
        <f t="shared" si="324"/>
        <v>0.6987951807228916</v>
      </c>
      <c r="BL114" s="91">
        <f t="shared" si="325"/>
        <v>0.65263157894736845</v>
      </c>
      <c r="BM114" s="91">
        <f t="shared" si="326"/>
        <v>0</v>
      </c>
      <c r="BN114" s="91">
        <f t="shared" si="327"/>
        <v>0</v>
      </c>
      <c r="BO114" s="91">
        <f t="shared" si="328"/>
        <v>0</v>
      </c>
      <c r="BP114" s="91">
        <f t="shared" si="329"/>
        <v>0</v>
      </c>
      <c r="BQ114" s="91">
        <f t="shared" si="330"/>
        <v>0</v>
      </c>
    </row>
    <row r="115" spans="1:69" x14ac:dyDescent="0.25">
      <c r="A115" s="44" t="s">
        <v>167</v>
      </c>
      <c r="B115" s="22" t="s">
        <v>48</v>
      </c>
      <c r="C115" s="77">
        <f>SUM(U115           : INDEX(U115:AF115,$B$2))</f>
        <v>519.5</v>
      </c>
      <c r="D115" s="77">
        <f>SUM(AG115            : INDEX(AG115:AR115,$B$2))</f>
        <v>729</v>
      </c>
      <c r="E115" s="77">
        <f>SUM(AS115            : INDEX(AS115:BD115,$B$2))</f>
        <v>1293.5</v>
      </c>
      <c r="F115" s="70">
        <f t="shared" si="331"/>
        <v>1.7743484224965707</v>
      </c>
      <c r="H115" s="4">
        <f t="shared" si="332"/>
        <v>104</v>
      </c>
      <c r="I115" s="4">
        <f t="shared" si="309"/>
        <v>287.5</v>
      </c>
      <c r="J115" s="4">
        <f t="shared" si="333"/>
        <v>392</v>
      </c>
      <c r="K115" s="4">
        <f t="shared" si="310"/>
        <v>679</v>
      </c>
      <c r="L115" s="4">
        <f t="shared" si="311"/>
        <v>239</v>
      </c>
      <c r="M115" s="4">
        <f t="shared" si="312"/>
        <v>363</v>
      </c>
      <c r="N115" s="4">
        <f t="shared" si="313"/>
        <v>403.5</v>
      </c>
      <c r="O115" s="4">
        <f t="shared" si="314"/>
        <v>643.5</v>
      </c>
      <c r="P115" s="4">
        <f t="shared" si="315"/>
        <v>151</v>
      </c>
      <c r="Q115" s="4">
        <f t="shared" si="316"/>
        <v>1027.5</v>
      </c>
      <c r="R115" s="4">
        <f t="shared" si="317"/>
        <v>115</v>
      </c>
      <c r="S115" s="4">
        <f t="shared" si="318"/>
        <v>0</v>
      </c>
      <c r="U115">
        <v>30</v>
      </c>
      <c r="V115">
        <v>39</v>
      </c>
      <c r="W115">
        <v>35</v>
      </c>
      <c r="X115">
        <v>77</v>
      </c>
      <c r="Y115">
        <v>99</v>
      </c>
      <c r="Z115">
        <v>111.5</v>
      </c>
      <c r="AA115">
        <v>128</v>
      </c>
      <c r="AB115">
        <v>94</v>
      </c>
      <c r="AC115">
        <v>170</v>
      </c>
      <c r="AD115">
        <v>120</v>
      </c>
      <c r="AE115">
        <v>278</v>
      </c>
      <c r="AF115">
        <v>281</v>
      </c>
      <c r="AG115">
        <v>60</v>
      </c>
      <c r="AH115">
        <v>56</v>
      </c>
      <c r="AI115">
        <v>123</v>
      </c>
      <c r="AJ115">
        <v>107</v>
      </c>
      <c r="AK115">
        <v>95</v>
      </c>
      <c r="AL115">
        <v>161</v>
      </c>
      <c r="AM115">
        <v>127</v>
      </c>
      <c r="AN115">
        <v>131.5</v>
      </c>
      <c r="AO115">
        <v>145</v>
      </c>
      <c r="AP115">
        <v>123</v>
      </c>
      <c r="AQ115">
        <v>215</v>
      </c>
      <c r="AR115" s="4">
        <v>305.5</v>
      </c>
      <c r="AS115">
        <v>34</v>
      </c>
      <c r="AT115">
        <v>37</v>
      </c>
      <c r="AU115">
        <v>80</v>
      </c>
      <c r="AV115">
        <v>105</v>
      </c>
      <c r="AW115">
        <v>777</v>
      </c>
      <c r="AX115">
        <v>145.5</v>
      </c>
      <c r="AY115">
        <v>115</v>
      </c>
      <c r="BF115" s="91">
        <f t="shared" si="319"/>
        <v>0.56666666666666665</v>
      </c>
      <c r="BG115" s="91">
        <f t="shared" si="320"/>
        <v>0.6607142857142857</v>
      </c>
      <c r="BH115" s="91">
        <f t="shared" si="321"/>
        <v>0.65040650406504064</v>
      </c>
      <c r="BI115" s="91">
        <f t="shared" si="322"/>
        <v>0.98130841121495327</v>
      </c>
      <c r="BJ115" s="91">
        <f t="shared" si="323"/>
        <v>8.1789473684210527</v>
      </c>
      <c r="BK115" s="91">
        <f t="shared" si="324"/>
        <v>0.90372670807453415</v>
      </c>
      <c r="BL115" s="91">
        <f t="shared" si="325"/>
        <v>0.90551181102362199</v>
      </c>
      <c r="BM115" s="91">
        <f t="shared" si="326"/>
        <v>0</v>
      </c>
      <c r="BN115" s="91">
        <f t="shared" si="327"/>
        <v>0</v>
      </c>
      <c r="BO115" s="91">
        <f t="shared" si="328"/>
        <v>0</v>
      </c>
      <c r="BP115" s="91">
        <f t="shared" si="329"/>
        <v>0</v>
      </c>
      <c r="BQ115" s="91">
        <f t="shared" si="330"/>
        <v>0</v>
      </c>
    </row>
    <row r="116" spans="1:69" x14ac:dyDescent="0.25">
      <c r="A116" s="44" t="s">
        <v>168</v>
      </c>
      <c r="B116" s="22" t="s">
        <v>49</v>
      </c>
      <c r="C116" s="77">
        <f>SUM(U116           : INDEX(U116:AF116,$B$2))</f>
        <v>171.5</v>
      </c>
      <c r="D116" s="77">
        <f>SUM(AG116            : INDEX(AG116:AR116,$B$2))</f>
        <v>576</v>
      </c>
      <c r="E116" s="77">
        <f>SUM(AS116            : INDEX(AS116:BD116,$B$2))</f>
        <v>707.5</v>
      </c>
      <c r="F116" s="70">
        <f t="shared" si="331"/>
        <v>1.2282986111111112</v>
      </c>
      <c r="H116" s="4">
        <f t="shared" si="332"/>
        <v>59</v>
      </c>
      <c r="I116" s="4">
        <f t="shared" si="309"/>
        <v>79.5</v>
      </c>
      <c r="J116" s="4">
        <f t="shared" si="333"/>
        <v>154.5</v>
      </c>
      <c r="K116" s="4">
        <f t="shared" si="310"/>
        <v>383</v>
      </c>
      <c r="L116" s="4">
        <f t="shared" si="311"/>
        <v>178</v>
      </c>
      <c r="M116" s="4">
        <f t="shared" si="312"/>
        <v>299</v>
      </c>
      <c r="N116" s="4">
        <f t="shared" si="313"/>
        <v>317</v>
      </c>
      <c r="O116" s="4">
        <f t="shared" si="314"/>
        <v>506.5</v>
      </c>
      <c r="P116" s="4">
        <f t="shared" si="315"/>
        <v>273.5</v>
      </c>
      <c r="Q116" s="4">
        <f t="shared" si="316"/>
        <v>327.5</v>
      </c>
      <c r="R116" s="4">
        <f t="shared" si="317"/>
        <v>106.5</v>
      </c>
      <c r="S116" s="4">
        <f t="shared" si="318"/>
        <v>0</v>
      </c>
      <c r="U116">
        <v>24</v>
      </c>
      <c r="V116">
        <v>13</v>
      </c>
      <c r="W116">
        <v>22</v>
      </c>
      <c r="X116">
        <v>18</v>
      </c>
      <c r="Y116">
        <v>28</v>
      </c>
      <c r="Z116">
        <v>33.5</v>
      </c>
      <c r="AA116">
        <v>33</v>
      </c>
      <c r="AB116">
        <v>41.5</v>
      </c>
      <c r="AC116">
        <v>80</v>
      </c>
      <c r="AD116">
        <v>67</v>
      </c>
      <c r="AE116">
        <v>126</v>
      </c>
      <c r="AF116">
        <v>190</v>
      </c>
      <c r="AG116">
        <v>41</v>
      </c>
      <c r="AH116">
        <v>44</v>
      </c>
      <c r="AI116">
        <v>93</v>
      </c>
      <c r="AJ116">
        <v>70</v>
      </c>
      <c r="AK116">
        <v>75</v>
      </c>
      <c r="AL116">
        <v>154</v>
      </c>
      <c r="AM116">
        <v>99</v>
      </c>
      <c r="AN116">
        <v>75</v>
      </c>
      <c r="AO116">
        <v>143</v>
      </c>
      <c r="AP116">
        <v>85.5</v>
      </c>
      <c r="AQ116">
        <v>135</v>
      </c>
      <c r="AR116" s="4">
        <v>286</v>
      </c>
      <c r="AS116">
        <v>75.5</v>
      </c>
      <c r="AT116">
        <v>63</v>
      </c>
      <c r="AU116">
        <v>135</v>
      </c>
      <c r="AV116">
        <v>113</v>
      </c>
      <c r="AW116">
        <v>113</v>
      </c>
      <c r="AX116">
        <v>101.5</v>
      </c>
      <c r="AY116">
        <v>106.5</v>
      </c>
      <c r="BF116" s="91">
        <f t="shared" si="319"/>
        <v>1.8414634146341464</v>
      </c>
      <c r="BG116" s="91">
        <f t="shared" si="320"/>
        <v>1.4318181818181819</v>
      </c>
      <c r="BH116" s="91">
        <f t="shared" si="321"/>
        <v>1.4516129032258065</v>
      </c>
      <c r="BI116" s="91">
        <f t="shared" si="322"/>
        <v>1.6142857142857143</v>
      </c>
      <c r="BJ116" s="91">
        <f t="shared" si="323"/>
        <v>1.5066666666666666</v>
      </c>
      <c r="BK116" s="91">
        <f t="shared" si="324"/>
        <v>0.65909090909090906</v>
      </c>
      <c r="BL116" s="91">
        <f t="shared" si="325"/>
        <v>1.0757575757575757</v>
      </c>
      <c r="BM116" s="91">
        <f t="shared" si="326"/>
        <v>0</v>
      </c>
      <c r="BN116" s="91">
        <f t="shared" si="327"/>
        <v>0</v>
      </c>
      <c r="BO116" s="91">
        <f t="shared" si="328"/>
        <v>0</v>
      </c>
      <c r="BP116" s="91">
        <f t="shared" si="329"/>
        <v>0</v>
      </c>
      <c r="BQ116" s="91">
        <f t="shared" si="330"/>
        <v>0</v>
      </c>
    </row>
    <row r="117" spans="1:69" x14ac:dyDescent="0.25">
      <c r="A117" s="44" t="s">
        <v>169</v>
      </c>
      <c r="B117" s="22" t="s">
        <v>50</v>
      </c>
      <c r="C117" s="77">
        <f>SUM(U117           : INDEX(U117:AF117,$B$2))</f>
        <v>0</v>
      </c>
      <c r="D117" s="77">
        <f>SUM(AG117            : INDEX(AG117:AR117,$B$2))</f>
        <v>0</v>
      </c>
      <c r="E117" s="77">
        <f>SUM(AS117            : INDEX(AS117:BD117,$B$2))</f>
        <v>201.5</v>
      </c>
      <c r="F117" s="70" t="str">
        <f t="shared" si="331"/>
        <v/>
      </c>
      <c r="H117" s="4">
        <f t="shared" si="332"/>
        <v>0</v>
      </c>
      <c r="I117" s="4">
        <f t="shared" si="309"/>
        <v>0</v>
      </c>
      <c r="J117" s="4">
        <f t="shared" si="333"/>
        <v>0</v>
      </c>
      <c r="K117" s="4">
        <f t="shared" si="310"/>
        <v>0</v>
      </c>
      <c r="L117" s="4">
        <f t="shared" si="311"/>
        <v>0</v>
      </c>
      <c r="M117" s="4">
        <f t="shared" si="312"/>
        <v>0</v>
      </c>
      <c r="N117" s="4">
        <f t="shared" si="313"/>
        <v>0</v>
      </c>
      <c r="O117" s="4">
        <f t="shared" si="314"/>
        <v>0</v>
      </c>
      <c r="P117" s="4">
        <f t="shared" si="315"/>
        <v>76</v>
      </c>
      <c r="Q117" s="4">
        <f t="shared" si="316"/>
        <v>100.5</v>
      </c>
      <c r="R117" s="4">
        <f t="shared" si="317"/>
        <v>25</v>
      </c>
      <c r="S117" s="4">
        <f t="shared" si="318"/>
        <v>0</v>
      </c>
      <c r="T117" s="7"/>
      <c r="AR117" s="4"/>
      <c r="AT117">
        <v>36.5</v>
      </c>
      <c r="AU117">
        <v>39.5</v>
      </c>
      <c r="AV117">
        <v>56.5</v>
      </c>
      <c r="AW117">
        <v>29</v>
      </c>
      <c r="AX117">
        <v>15</v>
      </c>
      <c r="AY117">
        <v>25</v>
      </c>
      <c r="BF117" s="91" t="str">
        <f t="shared" si="319"/>
        <v>-</v>
      </c>
      <c r="BG117" s="91" t="str">
        <f t="shared" si="320"/>
        <v>-</v>
      </c>
      <c r="BH117" s="91" t="str">
        <f t="shared" si="321"/>
        <v>-</v>
      </c>
      <c r="BI117" s="91" t="str">
        <f t="shared" si="322"/>
        <v>-</v>
      </c>
      <c r="BJ117" s="91" t="str">
        <f t="shared" si="323"/>
        <v>-</v>
      </c>
      <c r="BK117" s="91" t="str">
        <f t="shared" si="324"/>
        <v>-</v>
      </c>
      <c r="BL117" s="91" t="str">
        <f t="shared" si="325"/>
        <v>-</v>
      </c>
      <c r="BM117" s="91" t="str">
        <f t="shared" si="326"/>
        <v>-</v>
      </c>
      <c r="BN117" s="91" t="str">
        <f t="shared" si="327"/>
        <v>-</v>
      </c>
      <c r="BO117" s="91" t="str">
        <f t="shared" si="328"/>
        <v>-</v>
      </c>
      <c r="BP117" s="91" t="str">
        <f t="shared" si="329"/>
        <v>-</v>
      </c>
      <c r="BQ117" s="91" t="str">
        <f t="shared" si="330"/>
        <v>-</v>
      </c>
    </row>
    <row r="118" spans="1:69" x14ac:dyDescent="0.25">
      <c r="A118" s="44"/>
      <c r="B118" s="3" t="s">
        <v>153</v>
      </c>
      <c r="C118" s="75">
        <f>SUM(C110:C116)</f>
        <v>4094</v>
      </c>
      <c r="D118" s="75">
        <f t="shared" ref="D118:E118" si="334">SUM(D110:D116)</f>
        <v>4860</v>
      </c>
      <c r="E118" s="75">
        <f t="shared" si="334"/>
        <v>8805.5</v>
      </c>
      <c r="F118" s="70">
        <f t="shared" si="331"/>
        <v>1.8118312757201647</v>
      </c>
      <c r="H118" s="4">
        <f t="shared" si="332"/>
        <v>1205</v>
      </c>
      <c r="I118" s="4">
        <f t="shared" si="309"/>
        <v>2108</v>
      </c>
      <c r="J118" s="4">
        <f t="shared" si="333"/>
        <v>2323</v>
      </c>
      <c r="K118" s="4">
        <f t="shared" si="310"/>
        <v>3573</v>
      </c>
      <c r="L118" s="4">
        <f t="shared" si="311"/>
        <v>1558</v>
      </c>
      <c r="M118" s="4">
        <f t="shared" si="312"/>
        <v>2509</v>
      </c>
      <c r="N118" s="4">
        <f t="shared" si="313"/>
        <v>2679</v>
      </c>
      <c r="O118" s="4">
        <f t="shared" si="314"/>
        <v>4020</v>
      </c>
      <c r="P118" s="4">
        <f t="shared" si="315"/>
        <v>2960</v>
      </c>
      <c r="Q118" s="4">
        <f t="shared" si="316"/>
        <v>4699.5</v>
      </c>
      <c r="R118" s="4">
        <f t="shared" si="317"/>
        <v>1146</v>
      </c>
      <c r="S118" s="4">
        <f t="shared" si="318"/>
        <v>0</v>
      </c>
      <c r="T118" s="7"/>
      <c r="U118" s="65">
        <f>SUM(U110:U116)</f>
        <v>373</v>
      </c>
      <c r="V118" s="65">
        <f>SUM(V110:V116)</f>
        <v>317</v>
      </c>
      <c r="W118" s="65">
        <f>SUM(W110:W116)</f>
        <v>515</v>
      </c>
      <c r="X118" s="65">
        <f>SUM(X110:X116)</f>
        <v>658</v>
      </c>
      <c r="Y118" s="65">
        <f t="shared" ref="Y118:BD118" si="335">SUM(Y110:Y116)</f>
        <v>644</v>
      </c>
      <c r="Z118" s="65">
        <f t="shared" si="335"/>
        <v>806</v>
      </c>
      <c r="AA118" s="65">
        <f t="shared" si="335"/>
        <v>781</v>
      </c>
      <c r="AB118" s="65">
        <f t="shared" si="335"/>
        <v>593</v>
      </c>
      <c r="AC118" s="65">
        <f t="shared" si="335"/>
        <v>949</v>
      </c>
      <c r="AD118" s="65">
        <f t="shared" si="335"/>
        <v>758</v>
      </c>
      <c r="AE118" s="65">
        <f t="shared" si="335"/>
        <v>1207</v>
      </c>
      <c r="AF118" s="65">
        <f t="shared" si="335"/>
        <v>1608</v>
      </c>
      <c r="AG118" s="65">
        <f t="shared" si="335"/>
        <v>349</v>
      </c>
      <c r="AH118" s="65">
        <f t="shared" si="335"/>
        <v>334</v>
      </c>
      <c r="AI118" s="65">
        <f t="shared" si="335"/>
        <v>875</v>
      </c>
      <c r="AJ118" s="65">
        <f>SUM(AJ110:AJ116)</f>
        <v>809</v>
      </c>
      <c r="AK118" s="65">
        <f t="shared" si="335"/>
        <v>672</v>
      </c>
      <c r="AL118" s="65">
        <f t="shared" si="335"/>
        <v>1028</v>
      </c>
      <c r="AM118" s="65">
        <f t="shared" si="335"/>
        <v>793</v>
      </c>
      <c r="AN118" s="65">
        <f t="shared" si="335"/>
        <v>771</v>
      </c>
      <c r="AO118" s="65">
        <f t="shared" si="335"/>
        <v>1115</v>
      </c>
      <c r="AP118" s="65">
        <f t="shared" si="335"/>
        <v>844</v>
      </c>
      <c r="AQ118" s="65">
        <f t="shared" si="335"/>
        <v>1282</v>
      </c>
      <c r="AR118" s="65">
        <f t="shared" si="335"/>
        <v>1894</v>
      </c>
      <c r="AS118" s="65">
        <f t="shared" si="335"/>
        <v>690</v>
      </c>
      <c r="AT118" s="65">
        <f t="shared" si="335"/>
        <v>881.5</v>
      </c>
      <c r="AU118" s="65">
        <f t="shared" si="335"/>
        <v>1388.5</v>
      </c>
      <c r="AV118" s="65">
        <f t="shared" si="335"/>
        <v>1202.5</v>
      </c>
      <c r="AW118" s="65">
        <f t="shared" si="335"/>
        <v>1886</v>
      </c>
      <c r="AX118" s="65">
        <f t="shared" si="335"/>
        <v>1611</v>
      </c>
      <c r="AY118" s="65">
        <f t="shared" si="335"/>
        <v>1146</v>
      </c>
      <c r="AZ118" s="65">
        <f t="shared" si="335"/>
        <v>0</v>
      </c>
      <c r="BA118" s="65">
        <f t="shared" si="335"/>
        <v>0</v>
      </c>
      <c r="BB118" s="65">
        <f t="shared" si="335"/>
        <v>0</v>
      </c>
      <c r="BC118" s="65">
        <f t="shared" si="335"/>
        <v>0</v>
      </c>
      <c r="BD118" s="65">
        <f t="shared" si="335"/>
        <v>0</v>
      </c>
      <c r="BF118" s="91">
        <f t="shared" ref="BF118:BF119" si="336">IFERROR(AS118/AG118,"-")</f>
        <v>1.9770773638968482</v>
      </c>
      <c r="BG118" s="91">
        <f t="shared" ref="BG118:BG119" si="337">IFERROR(AT118/AH118,"-")</f>
        <v>2.6392215568862274</v>
      </c>
      <c r="BH118" s="91">
        <f t="shared" ref="BH118:BH119" si="338">IFERROR(AU118/AI118,"-")</f>
        <v>1.586857142857143</v>
      </c>
      <c r="BI118" s="91">
        <f t="shared" ref="BI118:BI119" si="339">IFERROR(AV118/AJ118,"-")</f>
        <v>1.4864029666254635</v>
      </c>
      <c r="BJ118" s="91">
        <f t="shared" ref="BJ118:BJ119" si="340">IFERROR(AW118/AK118,"-")</f>
        <v>2.8065476190476191</v>
      </c>
      <c r="BK118" s="91">
        <f t="shared" ref="BK118:BK119" si="341">IFERROR(AX118/AL118,"-")</f>
        <v>1.5671206225680934</v>
      </c>
      <c r="BL118" s="91">
        <f t="shared" ref="BL118:BL119" si="342">IFERROR(AY118/AM118,"-")</f>
        <v>1.4451450189155106</v>
      </c>
      <c r="BM118" s="91">
        <f t="shared" ref="BM118:BM119" si="343">IFERROR(AZ118/AN118,"-")</f>
        <v>0</v>
      </c>
      <c r="BN118" s="91">
        <f t="shared" ref="BN118:BN119" si="344">IFERROR(BA118/AO118,"-")</f>
        <v>0</v>
      </c>
      <c r="BO118" s="91">
        <f t="shared" ref="BO118:BO119" si="345">IFERROR(BB118/AP118,"-")</f>
        <v>0</v>
      </c>
      <c r="BP118" s="91">
        <f t="shared" ref="BP118:BP119" si="346">IFERROR(BC118/AQ118,"-")</f>
        <v>0</v>
      </c>
      <c r="BQ118" s="91">
        <f t="shared" ref="BQ118:BQ119" si="347">IFERROR(BD118/AR118,"-")</f>
        <v>0</v>
      </c>
    </row>
    <row r="119" spans="1:69" x14ac:dyDescent="0.25">
      <c r="A119" s="45" t="s">
        <v>208</v>
      </c>
      <c r="B119" s="3" t="s">
        <v>61</v>
      </c>
      <c r="C119" s="75">
        <f>SUM(C110:C117)</f>
        <v>4094</v>
      </c>
      <c r="D119" s="75">
        <f t="shared" ref="D119:E119" si="348">SUM(D110:D117)</f>
        <v>4860</v>
      </c>
      <c r="E119" s="75">
        <f t="shared" si="348"/>
        <v>9007</v>
      </c>
      <c r="F119" s="70">
        <f>IFERROR(E119/D119,"")</f>
        <v>1.8532921810699587</v>
      </c>
      <c r="H119" s="4">
        <f t="shared" si="332"/>
        <v>1205</v>
      </c>
      <c r="I119" s="4">
        <f t="shared" si="309"/>
        <v>2108</v>
      </c>
      <c r="J119" s="4">
        <f t="shared" si="333"/>
        <v>2323</v>
      </c>
      <c r="K119" s="4">
        <f t="shared" si="310"/>
        <v>3573</v>
      </c>
      <c r="L119" s="4">
        <f t="shared" si="311"/>
        <v>1558</v>
      </c>
      <c r="M119" s="4">
        <f t="shared" si="312"/>
        <v>2509</v>
      </c>
      <c r="N119" s="4">
        <f t="shared" si="313"/>
        <v>2679</v>
      </c>
      <c r="O119" s="4">
        <f t="shared" si="314"/>
        <v>4020</v>
      </c>
      <c r="P119" s="4">
        <f t="shared" si="315"/>
        <v>3036</v>
      </c>
      <c r="Q119" s="4">
        <f t="shared" si="316"/>
        <v>4800</v>
      </c>
      <c r="R119" s="4">
        <f t="shared" si="317"/>
        <v>1171</v>
      </c>
      <c r="S119" s="4">
        <f t="shared" si="318"/>
        <v>0</v>
      </c>
      <c r="T119" s="5"/>
      <c r="U119" s="6">
        <v>373</v>
      </c>
      <c r="V119" s="6">
        <v>317</v>
      </c>
      <c r="W119" s="6">
        <v>515</v>
      </c>
      <c r="X119" s="6">
        <v>658</v>
      </c>
      <c r="Y119" s="6">
        <v>644</v>
      </c>
      <c r="Z119" s="6">
        <v>806</v>
      </c>
      <c r="AA119" s="6">
        <v>781</v>
      </c>
      <c r="AB119" s="6">
        <v>593</v>
      </c>
      <c r="AC119" s="6">
        <v>949</v>
      </c>
      <c r="AD119" s="6">
        <v>758</v>
      </c>
      <c r="AE119" s="6">
        <v>1207</v>
      </c>
      <c r="AF119" s="6">
        <v>1608</v>
      </c>
      <c r="AG119" s="6">
        <v>349</v>
      </c>
      <c r="AH119" s="6">
        <v>334</v>
      </c>
      <c r="AI119" s="6">
        <v>875</v>
      </c>
      <c r="AJ119" s="6">
        <v>809</v>
      </c>
      <c r="AK119" s="6">
        <v>672</v>
      </c>
      <c r="AL119" s="6">
        <v>1028</v>
      </c>
      <c r="AM119" s="6">
        <v>793</v>
      </c>
      <c r="AN119" s="6">
        <v>771</v>
      </c>
      <c r="AO119" s="6">
        <v>1115</v>
      </c>
      <c r="AP119" s="6">
        <v>844</v>
      </c>
      <c r="AQ119" s="6">
        <v>1282</v>
      </c>
      <c r="AR119" s="6">
        <v>1894</v>
      </c>
      <c r="AS119">
        <v>690</v>
      </c>
      <c r="AT119">
        <v>918</v>
      </c>
      <c r="AU119">
        <v>1428</v>
      </c>
      <c r="AV119">
        <v>1259</v>
      </c>
      <c r="AW119">
        <v>1915</v>
      </c>
      <c r="AX119">
        <v>1626</v>
      </c>
      <c r="AY119">
        <v>1171</v>
      </c>
      <c r="BF119" s="91">
        <f t="shared" si="336"/>
        <v>1.9770773638968482</v>
      </c>
      <c r="BG119" s="91">
        <f t="shared" si="337"/>
        <v>2.7485029940119761</v>
      </c>
      <c r="BH119" s="91">
        <f t="shared" si="338"/>
        <v>1.6319999999999999</v>
      </c>
      <c r="BI119" s="91">
        <f t="shared" si="339"/>
        <v>1.5562422744128555</v>
      </c>
      <c r="BJ119" s="91">
        <f t="shared" si="340"/>
        <v>2.8497023809523809</v>
      </c>
      <c r="BK119" s="91">
        <f t="shared" si="341"/>
        <v>1.5817120622568093</v>
      </c>
      <c r="BL119" s="91">
        <f t="shared" si="342"/>
        <v>1.476670870113493</v>
      </c>
      <c r="BM119" s="91">
        <f t="shared" si="343"/>
        <v>0</v>
      </c>
      <c r="BN119" s="91">
        <f t="shared" si="344"/>
        <v>0</v>
      </c>
      <c r="BO119" s="91">
        <f t="shared" si="345"/>
        <v>0</v>
      </c>
      <c r="BP119" s="91">
        <f t="shared" si="346"/>
        <v>0</v>
      </c>
      <c r="BQ119" s="91">
        <f t="shared" si="347"/>
        <v>0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71">
        <f t="shared" ref="C122:E130" si="349">IFERROR(C49/C110,"-")</f>
        <v>30.642645890410964</v>
      </c>
      <c r="D122" s="71">
        <f t="shared" si="349"/>
        <v>30.864963166144143</v>
      </c>
      <c r="E122" s="71">
        <f t="shared" si="349"/>
        <v>24.749843774471422</v>
      </c>
      <c r="F122" s="70">
        <f t="shared" ref="F122:F130" si="350">IFERROR(E122/D122,"")</f>
        <v>0.80187504651292085</v>
      </c>
      <c r="H122" s="71">
        <f>IFERROR(H49/H110,"-")</f>
        <v>25.018781115879829</v>
      </c>
      <c r="I122" s="71">
        <f t="shared" ref="I122:S122" si="351">IFERROR(I49/I110,"-")</f>
        <v>31.476830188679251</v>
      </c>
      <c r="J122" s="71">
        <f t="shared" si="351"/>
        <v>36.145573964497039</v>
      </c>
      <c r="K122" s="71">
        <f t="shared" si="351"/>
        <v>29.804272925764149</v>
      </c>
      <c r="L122" s="71">
        <f t="shared" si="351"/>
        <v>31.208382882882706</v>
      </c>
      <c r="M122" s="71">
        <f t="shared" si="351"/>
        <v>30.502172058823529</v>
      </c>
      <c r="N122" s="71">
        <f t="shared" si="351"/>
        <v>27.295371819960863</v>
      </c>
      <c r="O122" s="71">
        <f t="shared" si="351"/>
        <v>28.998283244680849</v>
      </c>
      <c r="P122" s="71">
        <f t="shared" si="351"/>
        <v>29.435181887950893</v>
      </c>
      <c r="Q122" s="71">
        <f t="shared" si="351"/>
        <v>23.356303780964797</v>
      </c>
      <c r="R122" s="71">
        <f t="shared" si="351"/>
        <v>22.267327001356854</v>
      </c>
      <c r="S122" s="71" t="str">
        <f t="shared" si="351"/>
        <v>-</v>
      </c>
      <c r="U122" s="1">
        <v>24.565066666666699</v>
      </c>
      <c r="V122" s="1">
        <v>18.591706896551699</v>
      </c>
      <c r="W122" s="1">
        <v>28.4969826086956</v>
      </c>
      <c r="X122" s="1">
        <v>31.991796666666701</v>
      </c>
      <c r="Y122" s="1">
        <v>26.5560251256281</v>
      </c>
      <c r="Z122" s="1">
        <v>34.870864197530899</v>
      </c>
      <c r="AA122" s="1">
        <v>38.586123015873</v>
      </c>
      <c r="AB122" s="1">
        <v>26.906042553191501</v>
      </c>
      <c r="AC122" s="1">
        <v>38.575805653710198</v>
      </c>
      <c r="AD122" s="1">
        <v>28.562226148409799</v>
      </c>
      <c r="AE122" s="1">
        <v>28.422995967741901</v>
      </c>
      <c r="AF122" s="1">
        <v>31.6070155844155</v>
      </c>
      <c r="AG122" s="1">
        <v>33.558744680851099</v>
      </c>
      <c r="AH122" s="1">
        <v>30.835545454544899</v>
      </c>
      <c r="AI122" s="1">
        <v>30.458708333333298</v>
      </c>
      <c r="AJ122" s="1">
        <v>36.273361842105302</v>
      </c>
      <c r="AK122" s="1">
        <v>28.141784090909098</v>
      </c>
      <c r="AL122" s="1">
        <v>23.807105</v>
      </c>
      <c r="AM122" s="1">
        <v>31.484828947368399</v>
      </c>
      <c r="AN122" s="1">
        <v>27.292442176870701</v>
      </c>
      <c r="AO122" s="1">
        <v>24.293641509434</v>
      </c>
      <c r="AP122" s="1">
        <v>28.68</v>
      </c>
      <c r="AQ122" s="1">
        <v>27.284814345991599</v>
      </c>
      <c r="AR122" s="1">
        <v>30.402078549848898</v>
      </c>
      <c r="AS122" s="48">
        <v>22.802869565217392</v>
      </c>
      <c r="AT122" s="48">
        <v>37.392935732647899</v>
      </c>
      <c r="AU122" s="48">
        <v>28.016168717047499</v>
      </c>
      <c r="AV122" s="48">
        <v>23.830359999999999</v>
      </c>
      <c r="AW122" s="48">
        <v>24.836659999999998</v>
      </c>
      <c r="AX122" s="48">
        <v>22.01426</v>
      </c>
      <c r="AY122" s="48">
        <v>22.267327000000002</v>
      </c>
      <c r="AZ122" s="48"/>
      <c r="BA122" s="48"/>
      <c r="BB122" s="48"/>
      <c r="BC122" s="48"/>
      <c r="BD122" s="48"/>
      <c r="BF122" s="91">
        <f t="shared" ref="BF122:BF129" si="352">IFERROR(AS122/AG122,"-")</f>
        <v>0.67949113657487015</v>
      </c>
      <c r="BG122" s="91">
        <f t="shared" ref="BG122:BG129" si="353">IFERROR(AT122/AH122,"-")</f>
        <v>1.2126568601735728</v>
      </c>
      <c r="BH122" s="91">
        <f t="shared" ref="BH122:BH129" si="354">IFERROR(AU122/AI122,"-")</f>
        <v>0.91980816817459254</v>
      </c>
      <c r="BI122" s="91">
        <f t="shared" ref="BI122:BI129" si="355">IFERROR(AV122/AJ122,"-")</f>
        <v>0.65696585013904762</v>
      </c>
      <c r="BJ122" s="91">
        <f t="shared" ref="BJ122:BJ129" si="356">IFERROR(AW122/AK122,"-")</f>
        <v>0.88255456440742208</v>
      </c>
      <c r="BK122" s="91">
        <f t="shared" ref="BK122:BK129" si="357">IFERROR(AX122/AL122,"-")</f>
        <v>0.9246928595476015</v>
      </c>
      <c r="BL122" s="91">
        <f t="shared" ref="BL122:BL129" si="358">IFERROR(AY122/AM122,"-")</f>
        <v>0.7072398912258081</v>
      </c>
      <c r="BM122" s="91">
        <f t="shared" ref="BM122:BM129" si="359">IFERROR(AZ122/AN122,"-")</f>
        <v>0</v>
      </c>
      <c r="BN122" s="91">
        <f t="shared" ref="BN122:BN129" si="360">IFERROR(BA122/AO122,"-")</f>
        <v>0</v>
      </c>
      <c r="BO122" s="91">
        <f t="shared" ref="BO122:BO129" si="361">IFERROR(BB122/AP122,"-")</f>
        <v>0</v>
      </c>
      <c r="BP122" s="91">
        <f t="shared" ref="BP122:BP129" si="362">IFERROR(BC122/AQ122,"-")</f>
        <v>0</v>
      </c>
      <c r="BQ122" s="91">
        <f t="shared" ref="BQ122:BQ129" si="363">IFERROR(BD122/AR122,"-")</f>
        <v>0</v>
      </c>
    </row>
    <row r="123" spans="1:69" x14ac:dyDescent="0.25">
      <c r="A123" s="44" t="s">
        <v>179</v>
      </c>
      <c r="B123" s="22" t="s">
        <v>44</v>
      </c>
      <c r="C123" s="71">
        <f t="shared" si="349"/>
        <v>16.439761574074076</v>
      </c>
      <c r="D123" s="71">
        <f t="shared" si="349"/>
        <v>17.225496954933007</v>
      </c>
      <c r="E123" s="71">
        <f t="shared" si="349"/>
        <v>15.15315481986368</v>
      </c>
      <c r="F123" s="70">
        <f t="shared" si="350"/>
        <v>0.8796933324773627</v>
      </c>
      <c r="H123" s="71">
        <f t="shared" ref="H123:S129" si="364">IFERROR(H50/H111,"-")</f>
        <v>15.276560344827587</v>
      </c>
      <c r="I123" s="71">
        <f t="shared" si="364"/>
        <v>17.957869822485208</v>
      </c>
      <c r="J123" s="71">
        <f t="shared" si="364"/>
        <v>15.064228412256268</v>
      </c>
      <c r="K123" s="71">
        <f t="shared" si="364"/>
        <v>17.933947643979057</v>
      </c>
      <c r="L123" s="71">
        <f t="shared" si="364"/>
        <v>19.382289752650177</v>
      </c>
      <c r="M123" s="71">
        <f t="shared" si="364"/>
        <v>16.354447368421052</v>
      </c>
      <c r="N123" s="71">
        <f t="shared" si="364"/>
        <v>15.842940499040305</v>
      </c>
      <c r="O123" s="71">
        <f t="shared" si="364"/>
        <v>16.567658885542183</v>
      </c>
      <c r="P123" s="71">
        <f t="shared" si="364"/>
        <v>15.211624015748029</v>
      </c>
      <c r="Q123" s="71">
        <f t="shared" si="364"/>
        <v>15.113778602350031</v>
      </c>
      <c r="R123" s="71">
        <f t="shared" si="364"/>
        <v>15.162678571428572</v>
      </c>
      <c r="S123" s="71" t="str">
        <f t="shared" si="364"/>
        <v>-</v>
      </c>
      <c r="U123" s="1">
        <v>14.558849056603799</v>
      </c>
      <c r="V123" s="1">
        <v>16.146166666666701</v>
      </c>
      <c r="W123" s="1">
        <v>15.4535515463918</v>
      </c>
      <c r="X123" s="1">
        <v>22.5253333333333</v>
      </c>
      <c r="Y123" s="1">
        <v>16.342366666666699</v>
      </c>
      <c r="Z123" s="1">
        <v>15.4729357142857</v>
      </c>
      <c r="AA123" s="1">
        <v>14.1550294117647</v>
      </c>
      <c r="AB123" s="1">
        <v>13.6418431372549</v>
      </c>
      <c r="AC123" s="1">
        <v>17.285173553719002</v>
      </c>
      <c r="AD123" s="1">
        <v>16.173677083333299</v>
      </c>
      <c r="AE123" s="1">
        <v>14.85351</v>
      </c>
      <c r="AF123" s="1">
        <v>20.768148014440399</v>
      </c>
      <c r="AG123" s="1">
        <v>16.394789473684199</v>
      </c>
      <c r="AH123" s="1">
        <v>14.1786285714286</v>
      </c>
      <c r="AI123" s="1">
        <v>20.425480349345001</v>
      </c>
      <c r="AJ123" s="1">
        <v>19.384232758620701</v>
      </c>
      <c r="AK123" s="1">
        <v>16.384107843137301</v>
      </c>
      <c r="AL123" s="1">
        <v>14.582045000000001</v>
      </c>
      <c r="AM123" s="1">
        <v>15.173216666666701</v>
      </c>
      <c r="AN123" s="1">
        <v>16.6016474820144</v>
      </c>
      <c r="AO123" s="1">
        <v>15.7471641221374</v>
      </c>
      <c r="AP123" s="1">
        <v>14.227647482014399</v>
      </c>
      <c r="AQ123" s="1">
        <v>17.628799999999998</v>
      </c>
      <c r="AR123" s="1">
        <v>16.904307812500001</v>
      </c>
      <c r="AS123" s="48">
        <v>14.049899999999999</v>
      </c>
      <c r="AT123" s="48">
        <v>13.476670886075899</v>
      </c>
      <c r="AU123" s="48">
        <v>16.668076923076899</v>
      </c>
      <c r="AV123" s="48">
        <v>15.48451</v>
      </c>
      <c r="AW123" s="48">
        <v>15.09652</v>
      </c>
      <c r="AX123" s="48">
        <v>14.84665</v>
      </c>
      <c r="AY123" s="48">
        <v>15.162679000000001</v>
      </c>
      <c r="AZ123" s="48"/>
      <c r="BA123" s="48"/>
      <c r="BB123" s="48"/>
      <c r="BC123" s="48"/>
      <c r="BD123" s="48"/>
      <c r="BF123" s="91">
        <f t="shared" si="352"/>
        <v>0.85697349286198177</v>
      </c>
      <c r="BG123" s="91">
        <f t="shared" si="353"/>
        <v>0.95049184892485172</v>
      </c>
      <c r="BH123" s="91">
        <f t="shared" si="354"/>
        <v>0.8160433261786868</v>
      </c>
      <c r="BI123" s="91">
        <f t="shared" si="355"/>
        <v>0.79881985492119167</v>
      </c>
      <c r="BJ123" s="91">
        <f t="shared" si="356"/>
        <v>0.92141239208965386</v>
      </c>
      <c r="BK123" s="91">
        <f t="shared" si="357"/>
        <v>1.0181459459218511</v>
      </c>
      <c r="BL123" s="91">
        <f t="shared" si="358"/>
        <v>0.99930550871985835</v>
      </c>
      <c r="BM123" s="91">
        <f t="shared" si="359"/>
        <v>0</v>
      </c>
      <c r="BN123" s="91">
        <f t="shared" si="360"/>
        <v>0</v>
      </c>
      <c r="BO123" s="91">
        <f t="shared" si="361"/>
        <v>0</v>
      </c>
      <c r="BP123" s="91">
        <f t="shared" si="362"/>
        <v>0</v>
      </c>
      <c r="BQ123" s="91">
        <f t="shared" si="363"/>
        <v>0</v>
      </c>
    </row>
    <row r="124" spans="1:69" x14ac:dyDescent="0.25">
      <c r="A124" s="44" t="s">
        <v>180</v>
      </c>
      <c r="B124" s="22" t="s">
        <v>45</v>
      </c>
      <c r="C124" s="71">
        <f t="shared" si="349"/>
        <v>16.77561305732484</v>
      </c>
      <c r="D124" s="71">
        <f t="shared" si="349"/>
        <v>16.728343341031557</v>
      </c>
      <c r="E124" s="71">
        <f t="shared" si="349"/>
        <v>16.758916194790483</v>
      </c>
      <c r="F124" s="70">
        <f t="shared" si="350"/>
        <v>1.0018276079786057</v>
      </c>
      <c r="H124" s="71">
        <f t="shared" si="364"/>
        <v>16.870838323353286</v>
      </c>
      <c r="I124" s="71">
        <f t="shared" si="364"/>
        <v>17.138068181818184</v>
      </c>
      <c r="J124" s="71">
        <f t="shared" si="364"/>
        <v>16.939212224108658</v>
      </c>
      <c r="K124" s="71">
        <f t="shared" si="364"/>
        <v>15.559552836484961</v>
      </c>
      <c r="L124" s="71">
        <f t="shared" si="364"/>
        <v>17.564835820895517</v>
      </c>
      <c r="M124" s="71">
        <f t="shared" si="364"/>
        <v>17.261181699346405</v>
      </c>
      <c r="N124" s="71">
        <f t="shared" si="364"/>
        <v>14.532620052770449</v>
      </c>
      <c r="O124" s="71">
        <f t="shared" si="364"/>
        <v>20.178886421861659</v>
      </c>
      <c r="P124" s="71">
        <f t="shared" si="364"/>
        <v>15.948450424929177</v>
      </c>
      <c r="Q124" s="71">
        <f t="shared" si="364"/>
        <v>17.093765281173596</v>
      </c>
      <c r="R124" s="71">
        <f t="shared" si="364"/>
        <v>17.991487603305785</v>
      </c>
      <c r="S124" s="71" t="str">
        <f t="shared" si="364"/>
        <v>-</v>
      </c>
      <c r="U124" s="1">
        <v>12.272657894736801</v>
      </c>
      <c r="V124" s="1">
        <v>15.9174814814815</v>
      </c>
      <c r="W124" s="1">
        <v>27.707135135135101</v>
      </c>
      <c r="X124" s="1">
        <v>18.574408695652199</v>
      </c>
      <c r="Y124" s="1">
        <v>15.756512605041999</v>
      </c>
      <c r="Z124" s="1">
        <v>17.1315084745763</v>
      </c>
      <c r="AA124" s="1">
        <v>15.459220183486201</v>
      </c>
      <c r="AB124" s="1">
        <v>16.096270270270299</v>
      </c>
      <c r="AC124" s="1">
        <v>18.9454618834081</v>
      </c>
      <c r="AD124" s="1">
        <v>19.736463157894701</v>
      </c>
      <c r="AE124" s="1">
        <v>14.5436161616162</v>
      </c>
      <c r="AF124" s="1">
        <v>14.40014481409</v>
      </c>
      <c r="AG124" s="1">
        <v>15.584983870967701</v>
      </c>
      <c r="AH124" s="1">
        <v>14.5372857142857</v>
      </c>
      <c r="AI124" s="1">
        <v>21.218352941176502</v>
      </c>
      <c r="AJ124" s="1">
        <v>16.361619999999998</v>
      </c>
      <c r="AK124" s="1">
        <v>19.507380000000001</v>
      </c>
      <c r="AL124" s="1">
        <v>16.5843094339623</v>
      </c>
      <c r="AM124" s="1">
        <v>14.3531503759398</v>
      </c>
      <c r="AN124" s="1">
        <v>12.644315789473699</v>
      </c>
      <c r="AO124" s="1">
        <v>15.878701986755001</v>
      </c>
      <c r="AP124" s="1">
        <v>24.152524096385498</v>
      </c>
      <c r="AQ124" s="1">
        <v>19.861672489082999</v>
      </c>
      <c r="AR124" s="1">
        <v>17.097616797900201</v>
      </c>
      <c r="AS124" s="48">
        <v>15.254915662650602</v>
      </c>
      <c r="AT124" s="48">
        <v>15.424130434782599</v>
      </c>
      <c r="AU124" s="48">
        <v>16.414825870646801</v>
      </c>
      <c r="AV124" s="48">
        <v>15.55696</v>
      </c>
      <c r="AW124" s="48">
        <v>20.55949</v>
      </c>
      <c r="AX124" s="48">
        <v>14.470739999999999</v>
      </c>
      <c r="AY124" s="48">
        <v>17.991488</v>
      </c>
      <c r="AZ124" s="48"/>
      <c r="BA124" s="48"/>
      <c r="BB124" s="48"/>
      <c r="BC124" s="48"/>
      <c r="BD124" s="48"/>
      <c r="BF124" s="91">
        <f t="shared" si="352"/>
        <v>0.97882139557860159</v>
      </c>
      <c r="BG124" s="91">
        <f t="shared" si="353"/>
        <v>1.0610048352854069</v>
      </c>
      <c r="BH124" s="91">
        <f t="shared" si="354"/>
        <v>0.77361451740168119</v>
      </c>
      <c r="BI124" s="91">
        <f t="shared" si="355"/>
        <v>0.95082027329812091</v>
      </c>
      <c r="BJ124" s="91">
        <f t="shared" si="356"/>
        <v>1.053933947049783</v>
      </c>
      <c r="BK124" s="91">
        <f t="shared" si="357"/>
        <v>0.87255607823898818</v>
      </c>
      <c r="BL124" s="91">
        <f t="shared" si="358"/>
        <v>1.2534870414344121</v>
      </c>
      <c r="BM124" s="91">
        <f t="shared" si="359"/>
        <v>0</v>
      </c>
      <c r="BN124" s="91">
        <f t="shared" si="360"/>
        <v>0</v>
      </c>
      <c r="BO124" s="91">
        <f t="shared" si="361"/>
        <v>0</v>
      </c>
      <c r="BP124" s="91">
        <f t="shared" si="362"/>
        <v>0</v>
      </c>
      <c r="BQ124" s="91">
        <f t="shared" si="363"/>
        <v>0</v>
      </c>
    </row>
    <row r="125" spans="1:69" x14ac:dyDescent="0.25">
      <c r="A125" s="44" t="s">
        <v>181</v>
      </c>
      <c r="B125" s="22" t="s">
        <v>46</v>
      </c>
      <c r="C125" s="71">
        <f t="shared" si="349"/>
        <v>16.325156479217593</v>
      </c>
      <c r="D125" s="71">
        <f t="shared" si="349"/>
        <v>18.881251275510206</v>
      </c>
      <c r="E125" s="71">
        <f t="shared" si="349"/>
        <v>18.146291724456773</v>
      </c>
      <c r="F125" s="70">
        <f t="shared" si="350"/>
        <v>0.9610746374628939</v>
      </c>
      <c r="H125" s="71">
        <f t="shared" si="364"/>
        <v>15.652871972318341</v>
      </c>
      <c r="I125" s="71">
        <f t="shared" si="364"/>
        <v>17.184627717391276</v>
      </c>
      <c r="J125" s="71">
        <f t="shared" si="364"/>
        <v>15.242562189054727</v>
      </c>
      <c r="K125" s="71">
        <f t="shared" si="364"/>
        <v>16.818643536121673</v>
      </c>
      <c r="L125" s="71">
        <f t="shared" si="364"/>
        <v>19.066554913294802</v>
      </c>
      <c r="M125" s="71">
        <f t="shared" si="364"/>
        <v>18.556927916120575</v>
      </c>
      <c r="N125" s="71">
        <f t="shared" si="364"/>
        <v>17.543208436724566</v>
      </c>
      <c r="O125" s="71">
        <f t="shared" si="364"/>
        <v>28.683516969697116</v>
      </c>
      <c r="P125" s="71">
        <f t="shared" si="364"/>
        <v>18.641404716981132</v>
      </c>
      <c r="Q125" s="71">
        <f t="shared" si="364"/>
        <v>16.880372670807454</v>
      </c>
      <c r="R125" s="71">
        <f t="shared" si="364"/>
        <v>19.804832214765103</v>
      </c>
      <c r="S125" s="71" t="str">
        <f t="shared" si="364"/>
        <v>-</v>
      </c>
      <c r="U125" s="1">
        <v>13.188753246753199</v>
      </c>
      <c r="V125" s="1">
        <v>13.030279069767399</v>
      </c>
      <c r="W125" s="1">
        <v>18.948746031746001</v>
      </c>
      <c r="X125" s="1">
        <v>15.064047619047599</v>
      </c>
      <c r="Y125" s="1">
        <v>16.235396825396801</v>
      </c>
      <c r="Z125" s="1">
        <v>18.597984168865398</v>
      </c>
      <c r="AA125" s="1">
        <v>15.567422360248401</v>
      </c>
      <c r="AB125" s="1">
        <v>14.518873684210501</v>
      </c>
      <c r="AC125" s="1">
        <v>15.3552191780822</v>
      </c>
      <c r="AD125" s="1">
        <v>19.448763636363601</v>
      </c>
      <c r="AE125" s="1">
        <v>16.079619289340101</v>
      </c>
      <c r="AF125" s="1">
        <v>16.162363013698599</v>
      </c>
      <c r="AG125" s="1">
        <v>15.0254893617021</v>
      </c>
      <c r="AH125" s="1">
        <v>20.085987012987001</v>
      </c>
      <c r="AI125" s="1">
        <v>20.909401785714302</v>
      </c>
      <c r="AJ125" s="1">
        <v>17.368819999999999</v>
      </c>
      <c r="AK125" s="1">
        <v>20.419537313432802</v>
      </c>
      <c r="AL125" s="1">
        <v>17.593969620253201</v>
      </c>
      <c r="AM125" s="1">
        <v>19.410223776223798</v>
      </c>
      <c r="AN125" s="1">
        <v>17.5893488372093</v>
      </c>
      <c r="AO125" s="1">
        <v>15.459732824427499</v>
      </c>
      <c r="AP125" s="1">
        <v>17.124852272727299</v>
      </c>
      <c r="AQ125" s="1">
        <v>26.332230337078698</v>
      </c>
      <c r="AR125" s="1">
        <v>32.1834234042555</v>
      </c>
      <c r="AS125" s="48">
        <v>17.411794797687861</v>
      </c>
      <c r="AT125" s="48">
        <v>21.7984807692308</v>
      </c>
      <c r="AU125" s="48">
        <v>15.661879194630901</v>
      </c>
      <c r="AV125" s="48">
        <v>15.4796</v>
      </c>
      <c r="AW125" s="48">
        <v>14.802860000000001</v>
      </c>
      <c r="AX125" s="48">
        <v>19.178059999999999</v>
      </c>
      <c r="AY125" s="48">
        <v>19.804832000000001</v>
      </c>
      <c r="AZ125" s="48"/>
      <c r="BA125" s="48"/>
      <c r="BB125" s="48"/>
      <c r="BC125" s="48"/>
      <c r="BD125" s="48"/>
      <c r="BF125" s="91">
        <f t="shared" si="352"/>
        <v>1.1588171525426736</v>
      </c>
      <c r="BG125" s="91">
        <f t="shared" si="353"/>
        <v>1.0852581332018463</v>
      </c>
      <c r="BH125" s="91">
        <f t="shared" si="354"/>
        <v>0.74903525959941109</v>
      </c>
      <c r="BI125" s="91">
        <f t="shared" si="355"/>
        <v>0.89122922570445196</v>
      </c>
      <c r="BJ125" s="91">
        <f t="shared" si="356"/>
        <v>0.7249361125465893</v>
      </c>
      <c r="BK125" s="91">
        <f t="shared" si="357"/>
        <v>1.0900359847116754</v>
      </c>
      <c r="BL125" s="91">
        <f t="shared" si="358"/>
        <v>1.0203299162506088</v>
      </c>
      <c r="BM125" s="91">
        <f t="shared" si="359"/>
        <v>0</v>
      </c>
      <c r="BN125" s="91">
        <f t="shared" si="360"/>
        <v>0</v>
      </c>
      <c r="BO125" s="91">
        <f t="shared" si="361"/>
        <v>0</v>
      </c>
      <c r="BP125" s="91">
        <f t="shared" si="362"/>
        <v>0</v>
      </c>
      <c r="BQ125" s="91">
        <f t="shared" si="363"/>
        <v>0</v>
      </c>
    </row>
    <row r="126" spans="1:69" x14ac:dyDescent="0.25">
      <c r="A126" s="44" t="s">
        <v>182</v>
      </c>
      <c r="B126" s="22" t="s">
        <v>47</v>
      </c>
      <c r="C126" s="71">
        <f t="shared" si="349"/>
        <v>17.191585492227979</v>
      </c>
      <c r="D126" s="71">
        <f t="shared" si="349"/>
        <v>18.91362113207547</v>
      </c>
      <c r="E126" s="71">
        <f t="shared" si="349"/>
        <v>19.798603621730379</v>
      </c>
      <c r="F126" s="70">
        <f t="shared" si="350"/>
        <v>1.046790748502098</v>
      </c>
      <c r="H126" s="71">
        <f t="shared" si="364"/>
        <v>15.264268156424581</v>
      </c>
      <c r="I126" s="71">
        <f t="shared" si="364"/>
        <v>16.150334935897437</v>
      </c>
      <c r="J126" s="71">
        <f t="shared" si="364"/>
        <v>18.040182767623996</v>
      </c>
      <c r="K126" s="71">
        <f t="shared" si="364"/>
        <v>20.31881863230922</v>
      </c>
      <c r="L126" s="71">
        <f t="shared" si="364"/>
        <v>14.725744329896907</v>
      </c>
      <c r="M126" s="71">
        <f t="shared" si="364"/>
        <v>22.842984615384612</v>
      </c>
      <c r="N126" s="71">
        <f t="shared" si="364"/>
        <v>19.828874999999996</v>
      </c>
      <c r="O126" s="71">
        <f t="shared" si="364"/>
        <v>20.349538736591178</v>
      </c>
      <c r="P126" s="71">
        <f t="shared" si="364"/>
        <v>21.320484787018255</v>
      </c>
      <c r="Q126" s="71">
        <f t="shared" si="364"/>
        <v>16.931496062992125</v>
      </c>
      <c r="R126" s="71">
        <f t="shared" si="364"/>
        <v>16.506612903225808</v>
      </c>
      <c r="S126" s="71" t="str">
        <f t="shared" si="364"/>
        <v>-</v>
      </c>
      <c r="U126" s="1">
        <v>6.8445471698113201</v>
      </c>
      <c r="V126" s="1">
        <v>16.0416046511628</v>
      </c>
      <c r="W126" s="1">
        <v>20.238</v>
      </c>
      <c r="X126" s="1">
        <v>14.9637405660377</v>
      </c>
      <c r="Y126" s="1">
        <v>15.214456140350901</v>
      </c>
      <c r="Z126" s="1">
        <v>18.6771739130435</v>
      </c>
      <c r="AA126" s="1">
        <v>24.803630681818198</v>
      </c>
      <c r="AB126" s="1">
        <v>17.829767241379301</v>
      </c>
      <c r="AC126" s="1">
        <v>14.851494413407799</v>
      </c>
      <c r="AD126" s="1">
        <v>18.617431906614801</v>
      </c>
      <c r="AE126" s="1">
        <v>15.5491584699454</v>
      </c>
      <c r="AF126" s="1">
        <v>25.974134715025901</v>
      </c>
      <c r="AG126" s="1">
        <v>13.2145050505051</v>
      </c>
      <c r="AH126" s="1">
        <v>11.904695652173899</v>
      </c>
      <c r="AI126" s="1">
        <v>16.117408163265299</v>
      </c>
      <c r="AJ126" s="1">
        <v>26.573140243902401</v>
      </c>
      <c r="AK126" s="1">
        <v>20.156756410256399</v>
      </c>
      <c r="AL126" s="1">
        <v>17.996963855421701</v>
      </c>
      <c r="AM126" s="1">
        <v>16.161168421052601</v>
      </c>
      <c r="AN126" s="1">
        <v>19.8397734375</v>
      </c>
      <c r="AO126" s="1">
        <v>21.789536723163799</v>
      </c>
      <c r="AP126" s="1">
        <v>25.897059800664501</v>
      </c>
      <c r="AQ126" s="1">
        <v>17.710928888888901</v>
      </c>
      <c r="AR126" s="1">
        <v>16.911466453674102</v>
      </c>
      <c r="AS126" s="48">
        <v>20.015096774193548</v>
      </c>
      <c r="AT126" s="48">
        <v>24.977717105263199</v>
      </c>
      <c r="AU126" s="48">
        <v>19.6181003584229</v>
      </c>
      <c r="AV126" s="48">
        <v>15.10214</v>
      </c>
      <c r="AW126" s="48">
        <v>19.24774</v>
      </c>
      <c r="AX126" s="48">
        <v>17.322410000000001</v>
      </c>
      <c r="AY126" s="48">
        <v>16.506613000000002</v>
      </c>
      <c r="AZ126" s="48"/>
      <c r="BA126" s="48"/>
      <c r="BB126" s="48"/>
      <c r="BC126" s="48"/>
      <c r="BD126" s="48"/>
      <c r="BF126" s="91">
        <f t="shared" si="352"/>
        <v>1.5146308316275916</v>
      </c>
      <c r="BG126" s="91">
        <f t="shared" si="353"/>
        <v>2.0981399134468468</v>
      </c>
      <c r="BH126" s="91">
        <f t="shared" si="354"/>
        <v>1.2171994504138921</v>
      </c>
      <c r="BI126" s="91">
        <f t="shared" si="355"/>
        <v>0.56832349738813459</v>
      </c>
      <c r="BJ126" s="91">
        <f t="shared" si="356"/>
        <v>0.95490264446546258</v>
      </c>
      <c r="BK126" s="91">
        <f t="shared" si="357"/>
        <v>0.96251846362304683</v>
      </c>
      <c r="BL126" s="91">
        <f t="shared" si="358"/>
        <v>1.0213749754935666</v>
      </c>
      <c r="BM126" s="91">
        <f t="shared" si="359"/>
        <v>0</v>
      </c>
      <c r="BN126" s="91">
        <f t="shared" si="360"/>
        <v>0</v>
      </c>
      <c r="BO126" s="91">
        <f t="shared" si="361"/>
        <v>0</v>
      </c>
      <c r="BP126" s="91">
        <f t="shared" si="362"/>
        <v>0</v>
      </c>
      <c r="BQ126" s="91">
        <f t="shared" si="363"/>
        <v>0</v>
      </c>
    </row>
    <row r="127" spans="1:69" x14ac:dyDescent="0.25">
      <c r="A127" s="44" t="s">
        <v>183</v>
      </c>
      <c r="B127" s="22" t="s">
        <v>48</v>
      </c>
      <c r="C127" s="71">
        <f t="shared" si="349"/>
        <v>22.172513955726657</v>
      </c>
      <c r="D127" s="71">
        <f t="shared" si="349"/>
        <v>16.553432098765434</v>
      </c>
      <c r="E127" s="71">
        <f t="shared" si="349"/>
        <v>13.623529184383456</v>
      </c>
      <c r="F127" s="70">
        <f t="shared" si="350"/>
        <v>0.82300329642210612</v>
      </c>
      <c r="H127" s="71">
        <f t="shared" si="364"/>
        <v>12.813966346153846</v>
      </c>
      <c r="I127" s="71">
        <f t="shared" si="364"/>
        <v>25.730697391304346</v>
      </c>
      <c r="J127" s="71">
        <f t="shared" si="364"/>
        <v>20.292653061224492</v>
      </c>
      <c r="K127" s="71">
        <f t="shared" si="364"/>
        <v>20.751547864506659</v>
      </c>
      <c r="L127" s="71">
        <f t="shared" si="364"/>
        <v>16.250163179916321</v>
      </c>
      <c r="M127" s="71">
        <f t="shared" si="364"/>
        <v>16.618573002754818</v>
      </c>
      <c r="N127" s="71">
        <f t="shared" si="364"/>
        <v>18.423825278810412</v>
      </c>
      <c r="O127" s="71">
        <f t="shared" si="364"/>
        <v>22.400158508158526</v>
      </c>
      <c r="P127" s="71">
        <f t="shared" si="364"/>
        <v>15.447582781456953</v>
      </c>
      <c r="Q127" s="71">
        <f t="shared" si="364"/>
        <v>12.580642335766424</v>
      </c>
      <c r="R127" s="71">
        <f t="shared" si="364"/>
        <v>20.546434782608696</v>
      </c>
      <c r="S127" s="71" t="str">
        <f t="shared" si="364"/>
        <v>-</v>
      </c>
      <c r="U127" s="1">
        <v>11.2874</v>
      </c>
      <c r="V127" s="1">
        <v>14.020820512820499</v>
      </c>
      <c r="W127" s="1">
        <v>12.7776714285714</v>
      </c>
      <c r="X127" s="1">
        <v>18.3121168831169</v>
      </c>
      <c r="Y127" s="1">
        <v>15.9287777777778</v>
      </c>
      <c r="Z127" s="1">
        <v>39.556892376681603</v>
      </c>
      <c r="AA127" s="1">
        <v>21.7843203125</v>
      </c>
      <c r="AB127" s="1">
        <v>15.157414893617</v>
      </c>
      <c r="AC127" s="1">
        <v>22.009</v>
      </c>
      <c r="AD127" s="1">
        <v>25.130366666666699</v>
      </c>
      <c r="AE127" s="1">
        <v>19.058154676259001</v>
      </c>
      <c r="AF127" s="1">
        <v>20.556903914590801</v>
      </c>
      <c r="AG127" s="1">
        <v>14.951499999999999</v>
      </c>
      <c r="AH127" s="1">
        <v>14.628892857142899</v>
      </c>
      <c r="AI127" s="1">
        <v>17.621796747967501</v>
      </c>
      <c r="AJ127" s="1">
        <v>15.3431214953271</v>
      </c>
      <c r="AK127" s="1">
        <v>19.045999999999999</v>
      </c>
      <c r="AL127" s="1">
        <v>16.033900621118001</v>
      </c>
      <c r="AM127" s="1">
        <v>16.937960629921299</v>
      </c>
      <c r="AN127" s="1">
        <v>18.394604562737602</v>
      </c>
      <c r="AO127" s="1">
        <v>19.751737931034501</v>
      </c>
      <c r="AP127" s="1">
        <v>20.9086260162602</v>
      </c>
      <c r="AQ127" s="1">
        <v>21.907093023255801</v>
      </c>
      <c r="AR127" s="1">
        <v>23.347679214402699</v>
      </c>
      <c r="AS127" s="48">
        <v>14.291323529411764</v>
      </c>
      <c r="AT127" s="48">
        <v>14.49</v>
      </c>
      <c r="AU127" s="48">
        <v>16.381875000000001</v>
      </c>
      <c r="AV127" s="48">
        <v>23.490670000000001</v>
      </c>
      <c r="AW127" s="48">
        <v>10.1235</v>
      </c>
      <c r="AX127" s="48">
        <v>17.829070000000002</v>
      </c>
      <c r="AY127" s="48">
        <v>20.546434999999999</v>
      </c>
      <c r="AZ127" s="48"/>
      <c r="BA127" s="48"/>
      <c r="BB127" s="48"/>
      <c r="BC127" s="48"/>
      <c r="BD127" s="48"/>
      <c r="BF127" s="91">
        <f t="shared" si="352"/>
        <v>0.95584546897714373</v>
      </c>
      <c r="BG127" s="91">
        <f t="shared" si="353"/>
        <v>0.99050557971138042</v>
      </c>
      <c r="BH127" s="91">
        <f t="shared" si="354"/>
        <v>0.92963704180105733</v>
      </c>
      <c r="BI127" s="91">
        <f t="shared" si="355"/>
        <v>1.5310228760916949</v>
      </c>
      <c r="BJ127" s="91">
        <f t="shared" si="356"/>
        <v>0.53152892995904655</v>
      </c>
      <c r="BK127" s="91">
        <f t="shared" si="357"/>
        <v>1.1119608647516257</v>
      </c>
      <c r="BL127" s="91">
        <f t="shared" si="358"/>
        <v>1.2130406634494264</v>
      </c>
      <c r="BM127" s="91">
        <f t="shared" si="359"/>
        <v>0</v>
      </c>
      <c r="BN127" s="91">
        <f t="shared" si="360"/>
        <v>0</v>
      </c>
      <c r="BO127" s="91">
        <f t="shared" si="361"/>
        <v>0</v>
      </c>
      <c r="BP127" s="91">
        <f t="shared" si="362"/>
        <v>0</v>
      </c>
      <c r="BQ127" s="91">
        <f t="shared" si="363"/>
        <v>0</v>
      </c>
    </row>
    <row r="128" spans="1:69" x14ac:dyDescent="0.25">
      <c r="A128" s="44" t="s">
        <v>184</v>
      </c>
      <c r="B128" s="22" t="s">
        <v>49</v>
      </c>
      <c r="C128" s="71">
        <f t="shared" si="349"/>
        <v>20.269918367346936</v>
      </c>
      <c r="D128" s="71">
        <f t="shared" si="349"/>
        <v>17.707445312499999</v>
      </c>
      <c r="E128" s="71">
        <f t="shared" si="349"/>
        <v>20.454848763250883</v>
      </c>
      <c r="F128" s="70">
        <f t="shared" si="350"/>
        <v>1.155155269564009</v>
      </c>
      <c r="H128" s="71">
        <f t="shared" si="364"/>
        <v>19.613542372881358</v>
      </c>
      <c r="I128" s="71">
        <f t="shared" si="364"/>
        <v>21.214176100628933</v>
      </c>
      <c r="J128" s="71">
        <f t="shared" si="364"/>
        <v>32.312932038834951</v>
      </c>
      <c r="K128" s="71">
        <f t="shared" si="364"/>
        <v>14.700588772845927</v>
      </c>
      <c r="L128" s="71">
        <f t="shared" si="364"/>
        <v>19.776129213483145</v>
      </c>
      <c r="M128" s="71">
        <f t="shared" si="364"/>
        <v>17.034366220735784</v>
      </c>
      <c r="N128" s="71">
        <f t="shared" si="364"/>
        <v>16.643069400630914</v>
      </c>
      <c r="O128" s="71">
        <f t="shared" si="364"/>
        <v>21.043743336623887</v>
      </c>
      <c r="P128" s="71">
        <f t="shared" si="364"/>
        <v>17.886235831809874</v>
      </c>
      <c r="Q128" s="71">
        <f t="shared" si="364"/>
        <v>20.945770992366413</v>
      </c>
      <c r="R128" s="71">
        <f t="shared" si="364"/>
        <v>25.541596244131455</v>
      </c>
      <c r="S128" s="71" t="str">
        <f t="shared" si="364"/>
        <v>-</v>
      </c>
      <c r="U128" s="1">
        <v>13.929083333333301</v>
      </c>
      <c r="V128" s="1">
        <v>20.834769230769201</v>
      </c>
      <c r="W128" s="1">
        <v>25.0931363636364</v>
      </c>
      <c r="X128" s="1">
        <v>21.557777777777801</v>
      </c>
      <c r="Y128" s="1">
        <v>18.706125</v>
      </c>
      <c r="Z128" s="1">
        <v>23.125835820895499</v>
      </c>
      <c r="AA128" s="1">
        <v>19.168636363636399</v>
      </c>
      <c r="AB128" s="1">
        <v>17.002506024096402</v>
      </c>
      <c r="AC128" s="1">
        <v>45.677237499999997</v>
      </c>
      <c r="AD128" s="1">
        <v>-17.7799701492537</v>
      </c>
      <c r="AE128" s="1">
        <v>18.761503968254001</v>
      </c>
      <c r="AF128" s="1">
        <v>23.461231578947299</v>
      </c>
      <c r="AG128" s="1">
        <v>14.5606585365854</v>
      </c>
      <c r="AH128" s="1">
        <v>31.5565909090909</v>
      </c>
      <c r="AI128" s="1">
        <v>16.501870967741901</v>
      </c>
      <c r="AJ128" s="1">
        <v>17.242599999999999</v>
      </c>
      <c r="AK128" s="1">
        <v>19.434519999999999</v>
      </c>
      <c r="AL128" s="1">
        <v>15.770808441558399</v>
      </c>
      <c r="AM128" s="1">
        <v>16.020828282828301</v>
      </c>
      <c r="AN128" s="1">
        <v>17.4672533333333</v>
      </c>
      <c r="AO128" s="1">
        <v>16.641587412587398</v>
      </c>
      <c r="AP128" s="1">
        <v>20.574754385964901</v>
      </c>
      <c r="AQ128" s="1">
        <v>18.5574851851852</v>
      </c>
      <c r="AR128" s="1">
        <v>22.357531468531501</v>
      </c>
      <c r="AS128" s="48">
        <v>20.747410596026491</v>
      </c>
      <c r="AT128" s="48">
        <v>17.3797777777778</v>
      </c>
      <c r="AU128" s="48">
        <v>16.5224444444444</v>
      </c>
      <c r="AV128" s="48">
        <v>19.449470000000002</v>
      </c>
      <c r="AW128" s="48">
        <v>21.824780000000001</v>
      </c>
      <c r="AX128" s="48">
        <v>21.632999999999999</v>
      </c>
      <c r="AY128" s="48">
        <v>25.541595999999998</v>
      </c>
      <c r="AZ128" s="48"/>
      <c r="BA128" s="48"/>
      <c r="BB128" s="48"/>
      <c r="BC128" s="48"/>
      <c r="BD128" s="48"/>
      <c r="BF128" s="91">
        <f t="shared" si="352"/>
        <v>1.4248950721491156</v>
      </c>
      <c r="BG128" s="91">
        <f t="shared" si="353"/>
        <v>0.55074953526652937</v>
      </c>
      <c r="BH128" s="91">
        <f t="shared" si="354"/>
        <v>1.0012467360060393</v>
      </c>
      <c r="BI128" s="91">
        <f t="shared" si="355"/>
        <v>1.1279893983505969</v>
      </c>
      <c r="BJ128" s="91">
        <f t="shared" si="356"/>
        <v>1.122990431459074</v>
      </c>
      <c r="BK128" s="91">
        <f t="shared" si="357"/>
        <v>1.3717115441586281</v>
      </c>
      <c r="BL128" s="91">
        <f t="shared" si="358"/>
        <v>1.5942743751505282</v>
      </c>
      <c r="BM128" s="91">
        <f t="shared" si="359"/>
        <v>0</v>
      </c>
      <c r="BN128" s="91">
        <f t="shared" si="360"/>
        <v>0</v>
      </c>
      <c r="BO128" s="91">
        <f t="shared" si="361"/>
        <v>0</v>
      </c>
      <c r="BP128" s="91">
        <f t="shared" si="362"/>
        <v>0</v>
      </c>
      <c r="BQ128" s="91">
        <f t="shared" si="363"/>
        <v>0</v>
      </c>
    </row>
    <row r="129" spans="1:69" x14ac:dyDescent="0.25">
      <c r="A129" s="44" t="s">
        <v>185</v>
      </c>
      <c r="B129" s="22" t="s">
        <v>50</v>
      </c>
      <c r="C129" s="71" t="str">
        <f t="shared" si="349"/>
        <v>-</v>
      </c>
      <c r="D129" s="71" t="str">
        <f t="shared" si="349"/>
        <v>-</v>
      </c>
      <c r="E129" s="71">
        <f t="shared" si="349"/>
        <v>15.408347394540941</v>
      </c>
      <c r="F129" s="70" t="str">
        <f t="shared" si="350"/>
        <v/>
      </c>
      <c r="H129" s="71" t="str">
        <f t="shared" si="364"/>
        <v>-</v>
      </c>
      <c r="I129" s="71" t="str">
        <f t="shared" si="364"/>
        <v>-</v>
      </c>
      <c r="J129" s="71" t="str">
        <f t="shared" si="364"/>
        <v>-</v>
      </c>
      <c r="K129" s="71" t="str">
        <f t="shared" si="364"/>
        <v>-</v>
      </c>
      <c r="L129" s="71" t="str">
        <f t="shared" si="364"/>
        <v>-</v>
      </c>
      <c r="M129" s="71" t="str">
        <f t="shared" si="364"/>
        <v>-</v>
      </c>
      <c r="N129" s="71" t="str">
        <f t="shared" si="364"/>
        <v>-</v>
      </c>
      <c r="O129" s="71" t="str">
        <f t="shared" si="364"/>
        <v>-</v>
      </c>
      <c r="P129" s="71">
        <f t="shared" si="364"/>
        <v>15.127657894736842</v>
      </c>
      <c r="Q129" s="71">
        <f t="shared" si="364"/>
        <v>15.595920398009948</v>
      </c>
      <c r="R129" s="71">
        <f t="shared" si="364"/>
        <v>15.5076</v>
      </c>
      <c r="S129" s="71" t="str">
        <f t="shared" si="364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>
        <v>14.834301369863001</v>
      </c>
      <c r="AU129" s="48">
        <v>15.3987341772152</v>
      </c>
      <c r="AV129" s="48">
        <v>14.69115</v>
      </c>
      <c r="AW129" s="48">
        <v>16.654140000000002</v>
      </c>
      <c r="AX129" s="48">
        <v>16.957999999999998</v>
      </c>
      <c r="AY129" s="48">
        <v>15.5076</v>
      </c>
      <c r="AZ129" s="48"/>
      <c r="BA129" s="48"/>
      <c r="BB129" s="48"/>
      <c r="BC129" s="48"/>
      <c r="BD129" s="48"/>
      <c r="BF129" s="91" t="str">
        <f t="shared" si="352"/>
        <v>-</v>
      </c>
      <c r="BG129" s="91" t="str">
        <f t="shared" si="353"/>
        <v>-</v>
      </c>
      <c r="BH129" s="91" t="str">
        <f t="shared" si="354"/>
        <v>-</v>
      </c>
      <c r="BI129" s="91" t="str">
        <f t="shared" si="355"/>
        <v>-</v>
      </c>
      <c r="BJ129" s="91" t="str">
        <f t="shared" si="356"/>
        <v>-</v>
      </c>
      <c r="BK129" s="91" t="str">
        <f t="shared" si="357"/>
        <v>-</v>
      </c>
      <c r="BL129" s="91" t="str">
        <f t="shared" si="358"/>
        <v>-</v>
      </c>
      <c r="BM129" s="91" t="str">
        <f t="shared" si="359"/>
        <v>-</v>
      </c>
      <c r="BN129" s="91" t="str">
        <f t="shared" si="360"/>
        <v>-</v>
      </c>
      <c r="BO129" s="91" t="str">
        <f t="shared" si="361"/>
        <v>-</v>
      </c>
      <c r="BP129" s="91" t="str">
        <f t="shared" si="362"/>
        <v>-</v>
      </c>
      <c r="BQ129" s="91" t="str">
        <f t="shared" si="363"/>
        <v>-</v>
      </c>
    </row>
    <row r="130" spans="1:69" x14ac:dyDescent="0.25">
      <c r="A130" s="44"/>
      <c r="B130" s="3" t="s">
        <v>153</v>
      </c>
      <c r="C130" s="71">
        <f t="shared" si="349"/>
        <v>19.995114802149484</v>
      </c>
      <c r="D130" s="71">
        <f t="shared" si="349"/>
        <v>19.40311810699588</v>
      </c>
      <c r="E130" s="71">
        <f t="shared" si="349"/>
        <v>19.059857248310717</v>
      </c>
      <c r="F130" s="70">
        <f t="shared" si="350"/>
        <v>0.98230898473161388</v>
      </c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"/>
      <c r="U130" s="77">
        <f>IFERROR(U57/U118,"-")</f>
        <v>14.02</v>
      </c>
      <c r="V130" s="77">
        <f t="shared" ref="V130:BD130" si="365">IFERROR(V57/V118,"-")</f>
        <v>15.625955835962142</v>
      </c>
      <c r="W130" s="77">
        <f t="shared" si="365"/>
        <v>21.10266990291262</v>
      </c>
      <c r="X130" s="77">
        <f t="shared" si="365"/>
        <v>21.302693009118546</v>
      </c>
      <c r="Y130" s="77">
        <f t="shared" si="365"/>
        <v>17.635987577639753</v>
      </c>
      <c r="Z130" s="77">
        <f t="shared" si="365"/>
        <v>23.390156327543412</v>
      </c>
      <c r="AA130" s="77">
        <f t="shared" si="365"/>
        <v>21.231783610755439</v>
      </c>
      <c r="AB130" s="77">
        <f t="shared" si="365"/>
        <v>16.960227655986508</v>
      </c>
      <c r="AC130" s="77">
        <f t="shared" si="365"/>
        <v>23.138451001053731</v>
      </c>
      <c r="AD130" s="77">
        <f t="shared" si="365"/>
        <v>18.239158311345633</v>
      </c>
      <c r="AE130" s="77">
        <f t="shared" si="365"/>
        <v>17.904116818558418</v>
      </c>
      <c r="AF130" s="77">
        <f t="shared" si="365"/>
        <v>21.332745024875607</v>
      </c>
      <c r="AG130" s="77">
        <f t="shared" si="365"/>
        <v>17.371126074498566</v>
      </c>
      <c r="AH130" s="77">
        <f t="shared" si="365"/>
        <v>20.357589820359191</v>
      </c>
      <c r="AI130" s="77">
        <f t="shared" si="365"/>
        <v>20.374723428571418</v>
      </c>
      <c r="AJ130" s="77">
        <f t="shared" si="365"/>
        <v>22.610008652657601</v>
      </c>
      <c r="AK130" s="77">
        <f t="shared" si="365"/>
        <v>20.347913690476194</v>
      </c>
      <c r="AL130" s="77">
        <f t="shared" si="365"/>
        <v>16.997334630350196</v>
      </c>
      <c r="AM130" s="77">
        <f t="shared" si="365"/>
        <v>17.869808322824717</v>
      </c>
      <c r="AN130" s="77">
        <f t="shared" si="365"/>
        <v>18.226050583657589</v>
      </c>
      <c r="AO130" s="77">
        <f t="shared" si="365"/>
        <v>18.138375784753361</v>
      </c>
      <c r="AP130" s="77">
        <f t="shared" si="365"/>
        <v>21.754643364928906</v>
      </c>
      <c r="AQ130" s="77">
        <f t="shared" si="365"/>
        <v>21.555341653666176</v>
      </c>
      <c r="AR130" s="77">
        <f t="shared" si="365"/>
        <v>23.758100316789921</v>
      </c>
      <c r="AS130" s="77">
        <f t="shared" si="365"/>
        <v>18.506746376811595</v>
      </c>
      <c r="AT130" s="77">
        <f t="shared" si="365"/>
        <v>23.174427680090769</v>
      </c>
      <c r="AU130" s="77">
        <f t="shared" si="365"/>
        <v>19.410752610731002</v>
      </c>
      <c r="AV130" s="77">
        <f t="shared" si="365"/>
        <v>19.652881496881498</v>
      </c>
      <c r="AW130" s="77">
        <f t="shared" si="365"/>
        <v>16.280482502651115</v>
      </c>
      <c r="AX130" s="77">
        <f t="shared" si="365"/>
        <v>18.937293606455619</v>
      </c>
      <c r="AY130" s="77">
        <f t="shared" si="365"/>
        <v>19.926937172774871</v>
      </c>
      <c r="AZ130" s="77" t="str">
        <f t="shared" si="365"/>
        <v>-</v>
      </c>
      <c r="BA130" s="77" t="str">
        <f t="shared" si="365"/>
        <v>-</v>
      </c>
      <c r="BB130" s="77" t="str">
        <f t="shared" si="365"/>
        <v>-</v>
      </c>
      <c r="BC130" s="77" t="str">
        <f t="shared" si="365"/>
        <v>-</v>
      </c>
      <c r="BD130" s="77" t="str">
        <f t="shared" si="365"/>
        <v>-</v>
      </c>
      <c r="BF130" s="91">
        <f t="shared" ref="BF130:BF131" si="366">IFERROR(AS130/AG130,"-")</f>
        <v>1.0653740176337883</v>
      </c>
      <c r="BG130" s="91">
        <f t="shared" ref="BG130:BG131" si="367">IFERROR(AT130/AH130,"-")</f>
        <v>1.1383679445645634</v>
      </c>
      <c r="BH130" s="91">
        <f t="shared" ref="BH130:BH131" si="368">IFERROR(AU130/AI130,"-")</f>
        <v>0.9526879066005558</v>
      </c>
      <c r="BI130" s="91">
        <f t="shared" ref="BI130:BI131" si="369">IFERROR(AV130/AJ130,"-")</f>
        <v>0.86921158672672516</v>
      </c>
      <c r="BJ130" s="91">
        <f t="shared" ref="BJ130:BJ131" si="370">IFERROR(AW130/AK130,"-")</f>
        <v>0.80010573812641872</v>
      </c>
      <c r="BK130" s="91">
        <f t="shared" ref="BK130:BK131" si="371">IFERROR(AX130/AL130,"-")</f>
        <v>1.1141331284165847</v>
      </c>
      <c r="BL130" s="91">
        <f t="shared" ref="BL130:BL131" si="372">IFERROR(AY130/AM130,"-")</f>
        <v>1.1151175666122075</v>
      </c>
      <c r="BM130" s="91" t="str">
        <f t="shared" ref="BM130:BM131" si="373">IFERROR(AZ130/AN130,"-")</f>
        <v>-</v>
      </c>
      <c r="BN130" s="91" t="str">
        <f t="shared" ref="BN130:BN131" si="374">IFERROR(BA130/AO130,"-")</f>
        <v>-</v>
      </c>
      <c r="BO130" s="91" t="str">
        <f t="shared" ref="BO130:BO131" si="375">IFERROR(BB130/AP130,"-")</f>
        <v>-</v>
      </c>
      <c r="BP130" s="91" t="str">
        <f t="shared" ref="BP130:BP131" si="376">IFERROR(BC130/AQ130,"-")</f>
        <v>-</v>
      </c>
      <c r="BQ130" s="91" t="str">
        <f t="shared" ref="BQ130:BQ131" si="377">IFERROR(BD130/AR130,"-")</f>
        <v>-</v>
      </c>
    </row>
    <row r="131" spans="1:69" x14ac:dyDescent="0.25">
      <c r="A131" s="45" t="s">
        <v>209</v>
      </c>
      <c r="B131" s="3" t="s">
        <v>61</v>
      </c>
      <c r="C131" s="71">
        <f>IFERROR(C58/C119,"-")</f>
        <v>19.995114802149484</v>
      </c>
      <c r="D131" s="71">
        <f t="shared" ref="D131:E131" si="378">IFERROR(D58/D119,"-")</f>
        <v>19.40311810699588</v>
      </c>
      <c r="E131" s="71">
        <f t="shared" si="378"/>
        <v>18.978167536360608</v>
      </c>
      <c r="F131" s="70">
        <f>IFERROR(E131/D131,"")</f>
        <v>0.97809885152005271</v>
      </c>
      <c r="H131" s="71">
        <f t="shared" ref="H131:S131" si="379">IFERROR(H58/H119,"-")</f>
        <v>17.469512863070538</v>
      </c>
      <c r="I131" s="71">
        <f t="shared" si="379"/>
        <v>20.980651802656546</v>
      </c>
      <c r="J131" s="71">
        <f t="shared" si="379"/>
        <v>20.920287559190701</v>
      </c>
      <c r="K131" s="71">
        <f t="shared" si="379"/>
        <v>19.518221382591658</v>
      </c>
      <c r="L131" s="71">
        <f t="shared" si="379"/>
        <v>19.698229139922958</v>
      </c>
      <c r="M131" s="71">
        <f t="shared" si="379"/>
        <v>19.704485850936624</v>
      </c>
      <c r="N131" s="71">
        <f t="shared" si="379"/>
        <v>18.084110488988426</v>
      </c>
      <c r="O131" s="71">
        <f t="shared" si="379"/>
        <v>22.635002238805992</v>
      </c>
      <c r="P131" s="71">
        <f t="shared" si="379"/>
        <v>20.190858036890646</v>
      </c>
      <c r="Q131" s="71">
        <f t="shared" si="379"/>
        <v>18.002697916666666</v>
      </c>
      <c r="R131" s="71">
        <f t="shared" si="379"/>
        <v>19.832587532023911</v>
      </c>
      <c r="S131" s="71" t="str">
        <f t="shared" si="379"/>
        <v>-</v>
      </c>
      <c r="T131" s="5"/>
      <c r="U131" s="10">
        <v>14.02</v>
      </c>
      <c r="V131" s="10">
        <v>15.625955835962101</v>
      </c>
      <c r="W131" s="10">
        <v>21.102669902912599</v>
      </c>
      <c r="X131" s="10">
        <v>21.302693009118499</v>
      </c>
      <c r="Y131" s="10">
        <v>17.635987577639799</v>
      </c>
      <c r="Z131" s="10">
        <v>23.390156327543401</v>
      </c>
      <c r="AA131" s="10">
        <v>21.2317836107554</v>
      </c>
      <c r="AB131" s="10">
        <v>16.9602276559865</v>
      </c>
      <c r="AC131" s="10">
        <v>23.138451001053699</v>
      </c>
      <c r="AD131" s="10">
        <v>18.239158311345602</v>
      </c>
      <c r="AE131" s="10">
        <v>17.9041168185584</v>
      </c>
      <c r="AF131" s="10">
        <v>21.332745024875599</v>
      </c>
      <c r="AG131" s="10">
        <v>17.371126074498601</v>
      </c>
      <c r="AH131" s="10">
        <v>20.357589820359198</v>
      </c>
      <c r="AI131" s="10">
        <v>20.3747234285714</v>
      </c>
      <c r="AJ131" s="10">
        <v>22.610008652657601</v>
      </c>
      <c r="AK131" s="10">
        <v>20.347913690476201</v>
      </c>
      <c r="AL131" s="10">
        <v>16.997334630350199</v>
      </c>
      <c r="AM131" s="10">
        <v>17.869808322824699</v>
      </c>
      <c r="AN131" s="10">
        <v>18.226050583657599</v>
      </c>
      <c r="AO131" s="10">
        <v>18.1383757847534</v>
      </c>
      <c r="AP131" s="10">
        <v>21.754643364928899</v>
      </c>
      <c r="AQ131" s="10">
        <v>21.555341653666201</v>
      </c>
      <c r="AR131" s="10">
        <v>23.7581003167899</v>
      </c>
      <c r="AS131" s="48">
        <v>18.506746376811595</v>
      </c>
      <c r="AT131" s="48">
        <v>22.842821350762499</v>
      </c>
      <c r="AU131" s="48">
        <v>19.299775910364101</v>
      </c>
      <c r="AV131" s="48">
        <v>19.430209999999999</v>
      </c>
      <c r="AW131" s="48">
        <v>16.28614</v>
      </c>
      <c r="AX131" s="48">
        <v>18.919029999999999</v>
      </c>
      <c r="AY131" s="48">
        <v>19.832588000000001</v>
      </c>
      <c r="AZ131" s="48"/>
      <c r="BA131" s="48"/>
      <c r="BB131" s="48"/>
      <c r="BC131" s="48"/>
      <c r="BD131" s="48"/>
      <c r="BF131" s="91">
        <f t="shared" si="366"/>
        <v>1.065374017633786</v>
      </c>
      <c r="BG131" s="91">
        <f t="shared" si="367"/>
        <v>1.1220788684875591</v>
      </c>
      <c r="BH131" s="91">
        <f t="shared" si="368"/>
        <v>0.94724112344514555</v>
      </c>
      <c r="BI131" s="91">
        <f t="shared" si="369"/>
        <v>0.85936322707758694</v>
      </c>
      <c r="BJ131" s="91">
        <f t="shared" si="370"/>
        <v>0.80038377632900493</v>
      </c>
      <c r="BK131" s="91">
        <f t="shared" si="371"/>
        <v>1.1130586301583101</v>
      </c>
      <c r="BL131" s="91">
        <f t="shared" si="372"/>
        <v>1.109837757726158</v>
      </c>
      <c r="BM131" s="91">
        <f t="shared" si="373"/>
        <v>0</v>
      </c>
      <c r="BN131" s="91">
        <f t="shared" si="374"/>
        <v>0</v>
      </c>
      <c r="BO131" s="91">
        <f t="shared" si="375"/>
        <v>0</v>
      </c>
      <c r="BP131" s="91">
        <f t="shared" si="376"/>
        <v>0</v>
      </c>
      <c r="BQ131" s="91">
        <f t="shared" si="377"/>
        <v>0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71">
        <f t="shared" ref="C134:E143" si="380">IFERROR(C110/C86,"-")</f>
        <v>2.9674796747967478</v>
      </c>
      <c r="D134" s="71">
        <f t="shared" si="380"/>
        <v>2.3805970149253732</v>
      </c>
      <c r="E134" s="71">
        <f t="shared" si="380"/>
        <v>3.4281879194630873</v>
      </c>
      <c r="F134" s="70">
        <f t="shared" ref="F134:F142" si="381">IFERROR(E134/D134,"")</f>
        <v>1.4400538595863752</v>
      </c>
      <c r="H134" s="71">
        <f t="shared" ref="H134:S134" si="382">IFERROR(H110/H86,"-")</f>
        <v>2.8414634146341462</v>
      </c>
      <c r="I134" s="71">
        <f t="shared" si="382"/>
        <v>2.9444444444444446</v>
      </c>
      <c r="J134" s="71">
        <f t="shared" si="382"/>
        <v>2.8166666666666669</v>
      </c>
      <c r="K134" s="71">
        <f t="shared" si="382"/>
        <v>3.6349206349206349</v>
      </c>
      <c r="L134" s="71">
        <f t="shared" si="382"/>
        <v>1.9646017699115044</v>
      </c>
      <c r="M134" s="71">
        <f t="shared" si="382"/>
        <v>2.7419354838709675</v>
      </c>
      <c r="N134" s="71">
        <f t="shared" si="382"/>
        <v>2.4567307692307692</v>
      </c>
      <c r="O134" s="71">
        <f t="shared" si="382"/>
        <v>3.76</v>
      </c>
      <c r="P134" s="71">
        <f t="shared" si="382"/>
        <v>3.3756476683937824</v>
      </c>
      <c r="Q134" s="71">
        <f t="shared" si="382"/>
        <v>3.5022831050228311</v>
      </c>
      <c r="R134" s="71">
        <f t="shared" si="382"/>
        <v>3.2324561403508771</v>
      </c>
      <c r="S134" s="71" t="str">
        <f t="shared" si="382"/>
        <v>-</v>
      </c>
      <c r="U134" s="12">
        <v>2.2222222222222201</v>
      </c>
      <c r="V134" s="12">
        <v>2.3199999999999998</v>
      </c>
      <c r="W134" s="12">
        <v>3.8333333333333299</v>
      </c>
      <c r="X134" s="12">
        <v>3.5714285714285698</v>
      </c>
      <c r="Y134" s="12">
        <v>2.31395348837209</v>
      </c>
      <c r="Z134" s="12">
        <v>2.9634146341463401</v>
      </c>
      <c r="AA134" s="12">
        <v>3.3157894736842102</v>
      </c>
      <c r="AB134" s="12">
        <v>2.0735294117647101</v>
      </c>
      <c r="AC134" s="12">
        <v>2.9479166666666701</v>
      </c>
      <c r="AD134" s="12">
        <v>3.36904761904762</v>
      </c>
      <c r="AE134" s="12">
        <v>2.9523809523809499</v>
      </c>
      <c r="AF134" s="12">
        <v>4.5833333333333304</v>
      </c>
      <c r="AG134" s="12">
        <v>1.4242424242424201</v>
      </c>
      <c r="AH134" s="12">
        <v>1.6666666666666701</v>
      </c>
      <c r="AI134" s="12">
        <v>2.5531914893617</v>
      </c>
      <c r="AJ134" s="12">
        <v>4</v>
      </c>
      <c r="AK134" s="12">
        <v>2.3783783783783798</v>
      </c>
      <c r="AL134" s="12">
        <v>2.0408163265306101</v>
      </c>
      <c r="AM134" s="12">
        <v>2.45161290322581</v>
      </c>
      <c r="AN134" s="12">
        <v>2.1</v>
      </c>
      <c r="AO134" s="12">
        <v>2.7894736842105301</v>
      </c>
      <c r="AP134" s="12">
        <v>2.9677419354838701</v>
      </c>
      <c r="AQ134" s="12">
        <v>3.82258064516129</v>
      </c>
      <c r="AR134" s="12">
        <v>4.3552631578947398</v>
      </c>
      <c r="AS134" s="48">
        <v>3.1363636363636362</v>
      </c>
      <c r="AT134" s="48">
        <v>2.9923076923076901</v>
      </c>
      <c r="AU134" s="48">
        <v>3.8972602739725999</v>
      </c>
      <c r="AV134" s="48">
        <v>3.0337839999999998</v>
      </c>
      <c r="AW134" s="48">
        <v>2.9563760000000001</v>
      </c>
      <c r="AX134" s="48">
        <v>4.5709220000000004</v>
      </c>
      <c r="AY134" s="48">
        <v>3.232456</v>
      </c>
      <c r="AZ134" s="48"/>
      <c r="BA134" s="48"/>
      <c r="BB134" s="48"/>
      <c r="BC134" s="48"/>
      <c r="BD134" s="48"/>
      <c r="BF134" s="91">
        <f t="shared" ref="BF134:BF141" si="383">IFERROR(AS134/AG134,"-")</f>
        <v>2.2021276595744745</v>
      </c>
      <c r="BG134" s="91">
        <f t="shared" ref="BG134:BG141" si="384">IFERROR(AT134/AH134,"-")</f>
        <v>1.7953846153846105</v>
      </c>
      <c r="BH134" s="91">
        <f t="shared" ref="BH134:BH141" si="385">IFERROR(AU134/AI134,"-")</f>
        <v>1.5264269406392696</v>
      </c>
      <c r="BI134" s="91">
        <f t="shared" ref="BI134:BI141" si="386">IFERROR(AV134/AJ134,"-")</f>
        <v>0.75844599999999995</v>
      </c>
      <c r="BJ134" s="91">
        <f t="shared" ref="BJ134:BJ141" si="387">IFERROR(AW134/AK134,"-")</f>
        <v>1.2430217272727266</v>
      </c>
      <c r="BK134" s="91">
        <f t="shared" ref="BK134:BK141" si="388">IFERROR(AX134/AL134,"-")</f>
        <v>2.2397517800000024</v>
      </c>
      <c r="BL134" s="91">
        <f t="shared" ref="BL134:BL141" si="389">IFERROR(AY134/AM134,"-")</f>
        <v>1.3185017894736824</v>
      </c>
      <c r="BM134" s="91">
        <f t="shared" ref="BM134:BM141" si="390">IFERROR(AZ134/AN134,"-")</f>
        <v>0</v>
      </c>
      <c r="BN134" s="91">
        <f t="shared" ref="BN134:BN141" si="391">IFERROR(BA134/AO134,"-")</f>
        <v>0</v>
      </c>
      <c r="BO134" s="91">
        <f t="shared" ref="BO134:BO141" si="392">IFERROR(BB134/AP134,"-")</f>
        <v>0</v>
      </c>
      <c r="BP134" s="91">
        <f t="shared" ref="BP134:BP141" si="393">IFERROR(BC134/AQ134,"-")</f>
        <v>0</v>
      </c>
      <c r="BQ134" s="91">
        <f t="shared" ref="BQ134:BQ141" si="394">IFERROR(BD134/AR134,"-")</f>
        <v>0</v>
      </c>
    </row>
    <row r="135" spans="1:69" x14ac:dyDescent="0.25">
      <c r="A135" s="44" t="s">
        <v>171</v>
      </c>
      <c r="B135" s="22" t="s">
        <v>44</v>
      </c>
      <c r="C135" s="71">
        <f t="shared" si="380"/>
        <v>1.3584905660377358</v>
      </c>
      <c r="D135" s="71">
        <f t="shared" si="380"/>
        <v>1.6823770491803278</v>
      </c>
      <c r="E135" s="71">
        <f t="shared" si="380"/>
        <v>1.5848765432098766</v>
      </c>
      <c r="F135" s="70">
        <f>IFERROR(E135/D135,"")</f>
        <v>0.94204598427091324</v>
      </c>
      <c r="H135" s="71">
        <f t="shared" ref="H135:S135" si="395">IFERROR(H111/H87,"-")</f>
        <v>1.3809523809523809</v>
      </c>
      <c r="I135" s="71">
        <f t="shared" si="395"/>
        <v>1.3203125</v>
      </c>
      <c r="J135" s="71">
        <f t="shared" si="395"/>
        <v>1.4359999999999999</v>
      </c>
      <c r="K135" s="71">
        <f t="shared" si="395"/>
        <v>1.8725490196078431</v>
      </c>
      <c r="L135" s="71">
        <f t="shared" si="395"/>
        <v>1.8866666666666667</v>
      </c>
      <c r="M135" s="71">
        <f t="shared" si="395"/>
        <v>1.613899613899614</v>
      </c>
      <c r="N135" s="71">
        <f t="shared" si="395"/>
        <v>1.8540925266903914</v>
      </c>
      <c r="O135" s="71">
        <f t="shared" si="395"/>
        <v>1.7025641025641025</v>
      </c>
      <c r="P135" s="71">
        <f t="shared" si="395"/>
        <v>1.6282051282051282</v>
      </c>
      <c r="Q135" s="71">
        <f t="shared" si="395"/>
        <v>1.6009900990099011</v>
      </c>
      <c r="R135" s="71">
        <f t="shared" si="395"/>
        <v>1.4451612903225806</v>
      </c>
      <c r="S135" s="71" t="str">
        <f t="shared" si="395"/>
        <v>-</v>
      </c>
      <c r="U135" s="12">
        <v>1.17777777777778</v>
      </c>
      <c r="V135" s="12">
        <v>1.2</v>
      </c>
      <c r="W135" s="12">
        <v>1.5901639344262299</v>
      </c>
      <c r="X135" s="12">
        <v>1.42105263157895</v>
      </c>
      <c r="Y135" s="12">
        <v>1.2328767123287701</v>
      </c>
      <c r="Z135" s="12">
        <v>1.3084112149532701</v>
      </c>
      <c r="AA135" s="12">
        <v>1.43157894736842</v>
      </c>
      <c r="AB135" s="12">
        <v>1.34210526315789</v>
      </c>
      <c r="AC135" s="12">
        <v>1.53164556962025</v>
      </c>
      <c r="AD135" s="12">
        <v>1.35211267605634</v>
      </c>
      <c r="AE135" s="12">
        <v>1.6666666666666701</v>
      </c>
      <c r="AF135" s="12">
        <v>2.4086956521739098</v>
      </c>
      <c r="AG135" s="12">
        <v>1.4615384615384599</v>
      </c>
      <c r="AH135" s="12">
        <v>1.52173913043478</v>
      </c>
      <c r="AI135" s="12">
        <v>2.0087719298245599</v>
      </c>
      <c r="AJ135" s="12">
        <v>1.6811594202898501</v>
      </c>
      <c r="AK135" s="12">
        <v>1.3783783783783801</v>
      </c>
      <c r="AL135" s="12">
        <v>1.72413793103448</v>
      </c>
      <c r="AM135" s="12">
        <v>1.51898734177215</v>
      </c>
      <c r="AN135" s="12">
        <v>1.8533333333333299</v>
      </c>
      <c r="AO135" s="12">
        <v>2.0629921259842501</v>
      </c>
      <c r="AP135" s="12">
        <v>1.5617977528089899</v>
      </c>
      <c r="AQ135" s="12">
        <v>1.61417322834646</v>
      </c>
      <c r="AR135" s="12">
        <v>1.83908045977011</v>
      </c>
      <c r="AS135" s="48">
        <v>1.9148936170212767</v>
      </c>
      <c r="AT135" s="48">
        <v>1.29508196721311</v>
      </c>
      <c r="AU135" s="48">
        <v>1.8181818181818199</v>
      </c>
      <c r="AV135" s="48">
        <v>1.769231</v>
      </c>
      <c r="AW135" s="48">
        <v>1.418831</v>
      </c>
      <c r="AX135" s="48">
        <v>1.6201920000000001</v>
      </c>
      <c r="AY135" s="48">
        <v>1.4451609999999999</v>
      </c>
      <c r="AZ135" s="48"/>
      <c r="BA135" s="48"/>
      <c r="BB135" s="48"/>
      <c r="BC135" s="48"/>
      <c r="BD135" s="48"/>
      <c r="BF135" s="91">
        <f t="shared" si="383"/>
        <v>1.310190369540875</v>
      </c>
      <c r="BG135" s="91">
        <f t="shared" si="384"/>
        <v>0.85105386416861661</v>
      </c>
      <c r="BH135" s="91">
        <f t="shared" si="385"/>
        <v>0.90512107979357037</v>
      </c>
      <c r="BI135" s="91">
        <f t="shared" si="386"/>
        <v>1.0523874051724169</v>
      </c>
      <c r="BJ135" s="91">
        <f t="shared" si="387"/>
        <v>1.0293479803921555</v>
      </c>
      <c r="BK135" s="91">
        <f t="shared" si="388"/>
        <v>0.93971136000000155</v>
      </c>
      <c r="BL135" s="91">
        <f t="shared" si="389"/>
        <v>0.95139765833333445</v>
      </c>
      <c r="BM135" s="91">
        <f t="shared" si="390"/>
        <v>0</v>
      </c>
      <c r="BN135" s="91">
        <f t="shared" si="391"/>
        <v>0</v>
      </c>
      <c r="BO135" s="91">
        <f t="shared" si="392"/>
        <v>0</v>
      </c>
      <c r="BP135" s="91">
        <f t="shared" si="393"/>
        <v>0</v>
      </c>
      <c r="BQ135" s="91">
        <f t="shared" si="394"/>
        <v>0</v>
      </c>
    </row>
    <row r="136" spans="1:69" x14ac:dyDescent="0.25">
      <c r="A136" s="44" t="s">
        <v>172</v>
      </c>
      <c r="B136" s="22" t="s">
        <v>45</v>
      </c>
      <c r="C136" s="71">
        <f t="shared" si="380"/>
        <v>1.4776470588235293</v>
      </c>
      <c r="D136" s="71">
        <f t="shared" si="380"/>
        <v>1.7366310160427807</v>
      </c>
      <c r="E136" s="71">
        <f t="shared" si="380"/>
        <v>1.7766599597585513</v>
      </c>
      <c r="F136" s="70">
        <f t="shared" si="381"/>
        <v>1.0230497689756708</v>
      </c>
      <c r="H136" s="71">
        <f t="shared" ref="H136:S136" si="396">IFERROR(H112/H88,"-")</f>
        <v>1.3577235772357723</v>
      </c>
      <c r="I136" s="71">
        <f t="shared" si="396"/>
        <v>1.5784753363228698</v>
      </c>
      <c r="J136" s="71">
        <f t="shared" si="396"/>
        <v>1.5418848167539267</v>
      </c>
      <c r="K136" s="71">
        <f t="shared" si="396"/>
        <v>1.9046610169491525</v>
      </c>
      <c r="L136" s="71">
        <f t="shared" si="396"/>
        <v>1.7866666666666666</v>
      </c>
      <c r="M136" s="71">
        <f t="shared" si="396"/>
        <v>1.7873831775700935</v>
      </c>
      <c r="N136" s="71">
        <f t="shared" si="396"/>
        <v>1.6769911504424779</v>
      </c>
      <c r="O136" s="71">
        <f t="shared" si="396"/>
        <v>1.882636655948553</v>
      </c>
      <c r="P136" s="71">
        <f t="shared" si="396"/>
        <v>1.8010204081632653</v>
      </c>
      <c r="Q136" s="71">
        <f t="shared" si="396"/>
        <v>1.7184873949579831</v>
      </c>
      <c r="R136" s="71">
        <f t="shared" si="396"/>
        <v>1.9206349206349207</v>
      </c>
      <c r="S136" s="71" t="str">
        <f t="shared" si="396"/>
        <v>-</v>
      </c>
      <c r="U136" s="12">
        <v>1.2666666666666699</v>
      </c>
      <c r="V136" s="12">
        <v>1.28571428571429</v>
      </c>
      <c r="W136" s="12">
        <v>1.7619047619047601</v>
      </c>
      <c r="X136" s="12">
        <v>1.5972222222222201</v>
      </c>
      <c r="Y136" s="12">
        <v>1.4875</v>
      </c>
      <c r="Z136" s="12">
        <v>1.6619718309859199</v>
      </c>
      <c r="AA136" s="12">
        <v>1.37974683544304</v>
      </c>
      <c r="AB136" s="12">
        <v>1.5102040816326501</v>
      </c>
      <c r="AC136" s="12">
        <v>1.76984126984127</v>
      </c>
      <c r="AD136" s="12">
        <v>1.5079365079365099</v>
      </c>
      <c r="AE136" s="12">
        <v>2.0625</v>
      </c>
      <c r="AF136" s="12">
        <v>2.044</v>
      </c>
      <c r="AG136" s="12">
        <v>1.6756756756756801</v>
      </c>
      <c r="AH136" s="12">
        <v>1.5</v>
      </c>
      <c r="AI136" s="12">
        <v>2.125</v>
      </c>
      <c r="AJ136" s="12">
        <v>1.72413793103448</v>
      </c>
      <c r="AK136" s="12">
        <v>1.6949152542372901</v>
      </c>
      <c r="AL136" s="12">
        <v>1.9485294117647101</v>
      </c>
      <c r="AM136" s="12">
        <v>1.5647058823529401</v>
      </c>
      <c r="AN136" s="12">
        <v>1.3571428571428601</v>
      </c>
      <c r="AO136" s="12">
        <v>2.1267605633802802</v>
      </c>
      <c r="AP136" s="12">
        <v>1.67676767676768</v>
      </c>
      <c r="AQ136" s="12">
        <v>2.1603773584905701</v>
      </c>
      <c r="AR136" s="12">
        <v>1.7971698113207499</v>
      </c>
      <c r="AS136" s="48">
        <v>1.509090909090909</v>
      </c>
      <c r="AT136" s="48">
        <v>1.5</v>
      </c>
      <c r="AU136" s="48">
        <v>2.11578947368421</v>
      </c>
      <c r="AV136" s="48">
        <v>1.3783780000000001</v>
      </c>
      <c r="AW136" s="48">
        <v>2.0789469999999999</v>
      </c>
      <c r="AX136" s="48">
        <v>1.693182</v>
      </c>
      <c r="AY136" s="48">
        <v>1.9206350000000001</v>
      </c>
      <c r="AZ136" s="48"/>
      <c r="BA136" s="48"/>
      <c r="BB136" s="48"/>
      <c r="BC136" s="48"/>
      <c r="BD136" s="48"/>
      <c r="BF136" s="91">
        <f t="shared" si="383"/>
        <v>0.90058651026392722</v>
      </c>
      <c r="BG136" s="91">
        <f t="shared" si="384"/>
        <v>1</v>
      </c>
      <c r="BH136" s="91">
        <f t="shared" si="385"/>
        <v>0.99566563467492231</v>
      </c>
      <c r="BI136" s="91">
        <f t="shared" si="386"/>
        <v>0.79945924000000135</v>
      </c>
      <c r="BJ136" s="91">
        <f t="shared" si="387"/>
        <v>1.2265787299999986</v>
      </c>
      <c r="BK136" s="91">
        <f t="shared" si="388"/>
        <v>0.86895378113207355</v>
      </c>
      <c r="BL136" s="91">
        <f t="shared" si="389"/>
        <v>1.2274734962406024</v>
      </c>
      <c r="BM136" s="91">
        <f t="shared" si="390"/>
        <v>0</v>
      </c>
      <c r="BN136" s="91">
        <f t="shared" si="391"/>
        <v>0</v>
      </c>
      <c r="BO136" s="91">
        <f t="shared" si="392"/>
        <v>0</v>
      </c>
      <c r="BP136" s="91">
        <f t="shared" si="393"/>
        <v>0</v>
      </c>
      <c r="BQ136" s="91">
        <f t="shared" si="394"/>
        <v>0</v>
      </c>
    </row>
    <row r="137" spans="1:69" x14ac:dyDescent="0.25">
      <c r="A137" s="44" t="s">
        <v>173</v>
      </c>
      <c r="B137" s="22" t="s">
        <v>46</v>
      </c>
      <c r="C137" s="71">
        <f t="shared" si="380"/>
        <v>1.3656093489148582</v>
      </c>
      <c r="D137" s="71">
        <f t="shared" si="380"/>
        <v>1.7940503432494279</v>
      </c>
      <c r="E137" s="71">
        <f t="shared" si="380"/>
        <v>1.778782894736842</v>
      </c>
      <c r="F137" s="70">
        <f t="shared" si="381"/>
        <v>0.99148995535714279</v>
      </c>
      <c r="H137" s="71">
        <f t="shared" ref="H137:S137" si="397">IFERROR(H113/H89,"-")</f>
        <v>1.3504672897196262</v>
      </c>
      <c r="I137" s="71">
        <f t="shared" si="397"/>
        <v>1.4045801526717556</v>
      </c>
      <c r="J137" s="71">
        <f t="shared" si="397"/>
        <v>1.3094462540716612</v>
      </c>
      <c r="K137" s="71">
        <f t="shared" si="397"/>
        <v>1.7302631578947369</v>
      </c>
      <c r="L137" s="71">
        <f t="shared" si="397"/>
        <v>1.621875</v>
      </c>
      <c r="M137" s="71">
        <f t="shared" si="397"/>
        <v>1.8700980392156863</v>
      </c>
      <c r="N137" s="71">
        <f t="shared" si="397"/>
        <v>1.8235294117647058</v>
      </c>
      <c r="O137" s="71">
        <f t="shared" si="397"/>
        <v>2.4480712166172105</v>
      </c>
      <c r="P137" s="71">
        <f t="shared" si="397"/>
        <v>1.7966101694915255</v>
      </c>
      <c r="Q137" s="71">
        <f t="shared" si="397"/>
        <v>1.7200854700854702</v>
      </c>
      <c r="R137" s="71">
        <f t="shared" si="397"/>
        <v>1.8860759493670887</v>
      </c>
      <c r="S137" s="71" t="str">
        <f t="shared" si="397"/>
        <v>-</v>
      </c>
      <c r="U137" s="12">
        <v>1.2833333333333301</v>
      </c>
      <c r="V137" s="12">
        <v>1.38709677419355</v>
      </c>
      <c r="W137" s="12">
        <v>1.3695652173913</v>
      </c>
      <c r="X137" s="12">
        <v>1.6153846153846201</v>
      </c>
      <c r="Y137" s="12">
        <v>1.3125</v>
      </c>
      <c r="Z137" s="12">
        <v>1.3731884057971</v>
      </c>
      <c r="AA137" s="12">
        <v>1.30894308943089</v>
      </c>
      <c r="AB137" s="12">
        <v>1.28378378378378</v>
      </c>
      <c r="AC137" s="12">
        <v>1.32727272727273</v>
      </c>
      <c r="AD137" s="12">
        <v>1.4473684210526301</v>
      </c>
      <c r="AE137" s="12">
        <v>1.8411214953271</v>
      </c>
      <c r="AF137" s="12">
        <v>1.8099173553718999</v>
      </c>
      <c r="AG137" s="12">
        <v>1.41</v>
      </c>
      <c r="AH137" s="12">
        <v>1.375</v>
      </c>
      <c r="AI137" s="12">
        <v>2.07407407407407</v>
      </c>
      <c r="AJ137" s="12">
        <v>2</v>
      </c>
      <c r="AK137" s="12">
        <v>1.675</v>
      </c>
      <c r="AL137" s="12">
        <v>1.9949494949494999</v>
      </c>
      <c r="AM137" s="12">
        <v>1.95890410958904</v>
      </c>
      <c r="AN137" s="12">
        <v>1.6973684210526301</v>
      </c>
      <c r="AO137" s="12">
        <v>1.81944444444444</v>
      </c>
      <c r="AP137" s="12">
        <v>1.375</v>
      </c>
      <c r="AQ137" s="12">
        <v>2.4953271028037398</v>
      </c>
      <c r="AR137" s="12">
        <v>2.8313253012048198</v>
      </c>
      <c r="AS137" s="48">
        <v>2.0595238095238093</v>
      </c>
      <c r="AT137" s="48">
        <v>1.67741935483871</v>
      </c>
      <c r="AU137" s="48">
        <v>1.71264367816092</v>
      </c>
      <c r="AV137" s="48">
        <v>1.507463</v>
      </c>
      <c r="AW137" s="48">
        <v>1.5555559999999999</v>
      </c>
      <c r="AX137" s="48">
        <v>2.0406979999999999</v>
      </c>
      <c r="AY137" s="48">
        <v>1.8860760000000001</v>
      </c>
      <c r="AZ137" s="48"/>
      <c r="BA137" s="48"/>
      <c r="BB137" s="48"/>
      <c r="BC137" s="48"/>
      <c r="BD137" s="48"/>
      <c r="BF137" s="91">
        <f t="shared" si="383"/>
        <v>1.4606551840594393</v>
      </c>
      <c r="BG137" s="91">
        <f t="shared" si="384"/>
        <v>1.2199413489736073</v>
      </c>
      <c r="BH137" s="91">
        <f t="shared" si="385"/>
        <v>0.82573891625615947</v>
      </c>
      <c r="BI137" s="91">
        <f t="shared" si="386"/>
        <v>0.7537315</v>
      </c>
      <c r="BJ137" s="91">
        <f t="shared" si="387"/>
        <v>0.92869014925373128</v>
      </c>
      <c r="BK137" s="91">
        <f t="shared" si="388"/>
        <v>1.0229321620253138</v>
      </c>
      <c r="BL137" s="91">
        <f t="shared" si="389"/>
        <v>0.96282201398601452</v>
      </c>
      <c r="BM137" s="91">
        <f t="shared" si="390"/>
        <v>0</v>
      </c>
      <c r="BN137" s="91">
        <f t="shared" si="391"/>
        <v>0</v>
      </c>
      <c r="BO137" s="91">
        <f t="shared" si="392"/>
        <v>0</v>
      </c>
      <c r="BP137" s="91">
        <f t="shared" si="393"/>
        <v>0</v>
      </c>
      <c r="BQ137" s="91">
        <f t="shared" si="394"/>
        <v>0</v>
      </c>
    </row>
    <row r="138" spans="1:69" x14ac:dyDescent="0.25">
      <c r="A138" s="44" t="s">
        <v>174</v>
      </c>
      <c r="B138" s="22" t="s">
        <v>47</v>
      </c>
      <c r="C138" s="71">
        <f t="shared" si="380"/>
        <v>1.2532467532467533</v>
      </c>
      <c r="D138" s="71">
        <f t="shared" si="380"/>
        <v>1.6943734015345269</v>
      </c>
      <c r="E138" s="71">
        <f t="shared" si="380"/>
        <v>1.6677852348993289</v>
      </c>
      <c r="F138" s="70">
        <f t="shared" si="381"/>
        <v>0.98430796505001905</v>
      </c>
      <c r="H138" s="71">
        <f t="shared" ref="H138:S138" si="398">IFERROR(H114/H90,"-")</f>
        <v>1.2430555555555556</v>
      </c>
      <c r="I138" s="71">
        <f t="shared" si="398"/>
        <v>1.263157894736842</v>
      </c>
      <c r="J138" s="71">
        <f t="shared" si="398"/>
        <v>1.3161512027491409</v>
      </c>
      <c r="K138" s="71">
        <f t="shared" si="398"/>
        <v>1.6015873015873017</v>
      </c>
      <c r="L138" s="71">
        <f t="shared" si="398"/>
        <v>1.564516129032258</v>
      </c>
      <c r="M138" s="71">
        <f t="shared" si="398"/>
        <v>1.8571428571428572</v>
      </c>
      <c r="N138" s="71">
        <f t="shared" si="398"/>
        <v>1.7467248908296944</v>
      </c>
      <c r="O138" s="71">
        <f t="shared" si="398"/>
        <v>2.0563725490196076</v>
      </c>
      <c r="P138" s="71">
        <f t="shared" si="398"/>
        <v>1.786231884057971</v>
      </c>
      <c r="Q138" s="71">
        <f t="shared" si="398"/>
        <v>1.5119047619047619</v>
      </c>
      <c r="R138" s="71">
        <f t="shared" si="398"/>
        <v>1.3777777777777778</v>
      </c>
      <c r="S138" s="71" t="str">
        <f t="shared" si="398"/>
        <v>-</v>
      </c>
      <c r="U138" s="12">
        <v>1.0392156862745101</v>
      </c>
      <c r="V138" s="12">
        <v>1.22857142857143</v>
      </c>
      <c r="W138" s="12">
        <v>1.4310344827586201</v>
      </c>
      <c r="X138" s="12">
        <v>1.325</v>
      </c>
      <c r="Y138" s="12">
        <v>1.17525773195876</v>
      </c>
      <c r="Z138" s="12">
        <v>1.3142857142857101</v>
      </c>
      <c r="AA138" s="12">
        <v>1.23943661971831</v>
      </c>
      <c r="AB138" s="12">
        <v>1.3975903614457801</v>
      </c>
      <c r="AC138" s="12">
        <v>1.3065693430656899</v>
      </c>
      <c r="AD138" s="12">
        <v>1.2979797979798</v>
      </c>
      <c r="AE138" s="12">
        <v>2.0109890109890101</v>
      </c>
      <c r="AF138" s="12">
        <v>1.544</v>
      </c>
      <c r="AG138" s="12">
        <v>1.375</v>
      </c>
      <c r="AH138" s="12">
        <v>1.3142857142857101</v>
      </c>
      <c r="AI138" s="12">
        <v>1.75</v>
      </c>
      <c r="AJ138" s="12">
        <v>2.1578947368421102</v>
      </c>
      <c r="AK138" s="12">
        <v>1.59183673469388</v>
      </c>
      <c r="AL138" s="12">
        <v>1.66</v>
      </c>
      <c r="AM138" s="12">
        <v>1.55737704918033</v>
      </c>
      <c r="AN138" s="12">
        <v>1.6</v>
      </c>
      <c r="AO138" s="12">
        <v>2.0113636363636398</v>
      </c>
      <c r="AP138" s="12">
        <v>2.31538461538462</v>
      </c>
      <c r="AQ138" s="12">
        <v>2.34375</v>
      </c>
      <c r="AR138" s="12">
        <v>1.7197802197802201</v>
      </c>
      <c r="AS138" s="48">
        <v>1.5121951219512195</v>
      </c>
      <c r="AT138" s="48">
        <v>1.7471264367816099</v>
      </c>
      <c r="AU138" s="48">
        <v>1.88513513513514</v>
      </c>
      <c r="AV138" s="48">
        <v>1.59</v>
      </c>
      <c r="AW138" s="48">
        <v>1.3589739999999999</v>
      </c>
      <c r="AX138" s="48">
        <v>1.5675680000000001</v>
      </c>
      <c r="AY138" s="48">
        <v>1.3777779999999999</v>
      </c>
      <c r="AZ138" s="48"/>
      <c r="BA138" s="48"/>
      <c r="BB138" s="48"/>
      <c r="BC138" s="48"/>
      <c r="BD138" s="48"/>
      <c r="BF138" s="91">
        <f t="shared" si="383"/>
        <v>1.0997782705099779</v>
      </c>
      <c r="BG138" s="91">
        <f t="shared" si="384"/>
        <v>1.3293353323338379</v>
      </c>
      <c r="BH138" s="91">
        <f t="shared" si="385"/>
        <v>1.07722007722008</v>
      </c>
      <c r="BI138" s="91">
        <f t="shared" si="386"/>
        <v>0.73682926829268125</v>
      </c>
      <c r="BJ138" s="91">
        <f t="shared" si="387"/>
        <v>0.85371443589743456</v>
      </c>
      <c r="BK138" s="91">
        <f t="shared" si="388"/>
        <v>0.94431807228915676</v>
      </c>
      <c r="BL138" s="91">
        <f t="shared" si="389"/>
        <v>0.88467850526315661</v>
      </c>
      <c r="BM138" s="91">
        <f t="shared" si="390"/>
        <v>0</v>
      </c>
      <c r="BN138" s="91">
        <f t="shared" si="391"/>
        <v>0</v>
      </c>
      <c r="BO138" s="91">
        <f t="shared" si="392"/>
        <v>0</v>
      </c>
      <c r="BP138" s="91">
        <f t="shared" si="393"/>
        <v>0</v>
      </c>
      <c r="BQ138" s="91">
        <f t="shared" si="394"/>
        <v>0</v>
      </c>
    </row>
    <row r="139" spans="1:69" x14ac:dyDescent="0.25">
      <c r="A139" s="44" t="s">
        <v>175</v>
      </c>
      <c r="B139" s="22" t="s">
        <v>48</v>
      </c>
      <c r="C139" s="71">
        <f t="shared" si="380"/>
        <v>1.2890818858560793</v>
      </c>
      <c r="D139" s="71">
        <f t="shared" si="380"/>
        <v>1.4847250509164969</v>
      </c>
      <c r="E139" s="71">
        <f t="shared" si="380"/>
        <v>4.1860841423948223</v>
      </c>
      <c r="F139" s="70">
        <f t="shared" si="381"/>
        <v>2.8194339011191465</v>
      </c>
      <c r="H139" s="71">
        <f t="shared" ref="H139:S139" si="399">IFERROR(H115/H91,"-")</f>
        <v>1.1428571428571428</v>
      </c>
      <c r="I139" s="71">
        <f t="shared" si="399"/>
        <v>1.2721238938053097</v>
      </c>
      <c r="J139" s="71">
        <f t="shared" si="399"/>
        <v>1.4961832061068703</v>
      </c>
      <c r="K139" s="71">
        <f t="shared" si="399"/>
        <v>1.8602739726027397</v>
      </c>
      <c r="L139" s="71">
        <f t="shared" si="399"/>
        <v>1.4058823529411764</v>
      </c>
      <c r="M139" s="71">
        <f t="shared" si="399"/>
        <v>1.5125</v>
      </c>
      <c r="N139" s="71">
        <f t="shared" si="399"/>
        <v>1.8680555555555556</v>
      </c>
      <c r="O139" s="71">
        <f t="shared" si="399"/>
        <v>2.5038910505836576</v>
      </c>
      <c r="P139" s="71">
        <f t="shared" si="399"/>
        <v>1.2905982905982907</v>
      </c>
      <c r="Q139" s="71">
        <f t="shared" si="399"/>
        <v>6.715686274509804</v>
      </c>
      <c r="R139" s="71">
        <f t="shared" si="399"/>
        <v>2.9487179487179489</v>
      </c>
      <c r="S139" s="71" t="str">
        <f t="shared" si="399"/>
        <v>-</v>
      </c>
      <c r="U139" s="12">
        <v>0.967741935483871</v>
      </c>
      <c r="V139" s="12">
        <v>1.21875</v>
      </c>
      <c r="W139" s="12">
        <v>1.25</v>
      </c>
      <c r="X139" s="12">
        <v>1.2833333333333301</v>
      </c>
      <c r="Y139" s="12">
        <v>1.32</v>
      </c>
      <c r="Z139" s="12">
        <v>1.22527472527473</v>
      </c>
      <c r="AA139" s="12">
        <v>1.48837209302326</v>
      </c>
      <c r="AB139" s="12">
        <v>1.2533333333333301</v>
      </c>
      <c r="AC139" s="12">
        <v>1.68316831683168</v>
      </c>
      <c r="AD139" s="12">
        <v>1.3043478260869601</v>
      </c>
      <c r="AE139" s="12">
        <v>2.1221374045801502</v>
      </c>
      <c r="AF139" s="12">
        <v>1.97887323943662</v>
      </c>
      <c r="AG139" s="12">
        <v>1.3333333333333299</v>
      </c>
      <c r="AH139" s="12">
        <v>1.27272727272727</v>
      </c>
      <c r="AI139" s="12">
        <v>1.5185185185185199</v>
      </c>
      <c r="AJ139" s="12">
        <v>1.38961038961039</v>
      </c>
      <c r="AK139" s="12">
        <v>1.3768115942029</v>
      </c>
      <c r="AL139" s="12">
        <v>1.7127659574468099</v>
      </c>
      <c r="AM139" s="12">
        <v>1.5679012345679</v>
      </c>
      <c r="AN139" s="12">
        <v>1.7770270270270301</v>
      </c>
      <c r="AO139" s="12">
        <v>2.3770491803278699</v>
      </c>
      <c r="AP139" s="12">
        <v>1.89230769230769</v>
      </c>
      <c r="AQ139" s="12">
        <v>2.6875</v>
      </c>
      <c r="AR139" s="12">
        <v>2.7276785714285698</v>
      </c>
      <c r="AS139" s="48">
        <v>1.2142857142857142</v>
      </c>
      <c r="AT139" s="48">
        <v>1.0882352941176501</v>
      </c>
      <c r="AU139" s="48">
        <v>1.4545454545454499</v>
      </c>
      <c r="AV139" s="48">
        <v>2.3333330000000001</v>
      </c>
      <c r="AW139" s="48">
        <v>14.66038</v>
      </c>
      <c r="AX139" s="48">
        <v>2.6454550000000001</v>
      </c>
      <c r="AY139" s="48">
        <v>2.948718</v>
      </c>
      <c r="AZ139" s="48"/>
      <c r="BA139" s="48"/>
      <c r="BB139" s="48"/>
      <c r="BC139" s="48"/>
      <c r="BD139" s="48"/>
      <c r="BF139" s="91">
        <f t="shared" si="383"/>
        <v>0.91071428571428792</v>
      </c>
      <c r="BG139" s="91">
        <f t="shared" si="384"/>
        <v>0.85504201680672687</v>
      </c>
      <c r="BH139" s="91">
        <f t="shared" si="385"/>
        <v>0.95787139689578316</v>
      </c>
      <c r="BI139" s="91">
        <f t="shared" si="386"/>
        <v>1.6791274859813081</v>
      </c>
      <c r="BJ139" s="91">
        <f t="shared" si="387"/>
        <v>10.648065473684198</v>
      </c>
      <c r="BK139" s="91">
        <f t="shared" si="388"/>
        <v>1.5445513664596262</v>
      </c>
      <c r="BL139" s="91">
        <f t="shared" si="389"/>
        <v>1.8806784094488205</v>
      </c>
      <c r="BM139" s="91">
        <f t="shared" si="390"/>
        <v>0</v>
      </c>
      <c r="BN139" s="91">
        <f t="shared" si="391"/>
        <v>0</v>
      </c>
      <c r="BO139" s="91">
        <f t="shared" si="392"/>
        <v>0</v>
      </c>
      <c r="BP139" s="91">
        <f t="shared" si="393"/>
        <v>0</v>
      </c>
      <c r="BQ139" s="91">
        <f t="shared" si="394"/>
        <v>0</v>
      </c>
    </row>
    <row r="140" spans="1:69" x14ac:dyDescent="0.25">
      <c r="A140" s="44" t="s">
        <v>176</v>
      </c>
      <c r="B140" s="22" t="s">
        <v>49</v>
      </c>
      <c r="C140" s="71">
        <f t="shared" si="380"/>
        <v>1.1993006993006994</v>
      </c>
      <c r="D140" s="71">
        <f t="shared" si="380"/>
        <v>1.4472361809045227</v>
      </c>
      <c r="E140" s="71">
        <f t="shared" si="380"/>
        <v>1.9490358126721763</v>
      </c>
      <c r="F140" s="70">
        <f t="shared" si="381"/>
        <v>1.3467296066727885</v>
      </c>
      <c r="H140" s="71">
        <f t="shared" ref="H140:S140" si="400">IFERROR(H116/H92,"-")</f>
        <v>1.2291666666666667</v>
      </c>
      <c r="I140" s="71">
        <f t="shared" si="400"/>
        <v>1.119718309859155</v>
      </c>
      <c r="J140" s="71">
        <f t="shared" si="400"/>
        <v>1.3434782608695652</v>
      </c>
      <c r="K140" s="71">
        <f t="shared" si="400"/>
        <v>1.8066037735849056</v>
      </c>
      <c r="L140" s="71">
        <f t="shared" si="400"/>
        <v>1.5892857142857142</v>
      </c>
      <c r="M140" s="71">
        <f t="shared" si="400"/>
        <v>1.3778801843317972</v>
      </c>
      <c r="N140" s="71">
        <f t="shared" si="400"/>
        <v>1.6091370558375635</v>
      </c>
      <c r="O140" s="71">
        <f t="shared" si="400"/>
        <v>1.8553113553113554</v>
      </c>
      <c r="P140" s="71">
        <f t="shared" si="400"/>
        <v>1.6882716049382716</v>
      </c>
      <c r="Q140" s="71">
        <f t="shared" si="400"/>
        <v>2.0993589743589745</v>
      </c>
      <c r="R140" s="71">
        <f t="shared" si="400"/>
        <v>2.3666666666666667</v>
      </c>
      <c r="S140" s="71" t="str">
        <f t="shared" si="400"/>
        <v>-</v>
      </c>
      <c r="U140" s="12">
        <v>1.1428571428571399</v>
      </c>
      <c r="V140" s="12">
        <v>1.1818181818181801</v>
      </c>
      <c r="W140" s="12">
        <v>1.375</v>
      </c>
      <c r="X140" s="12">
        <v>1</v>
      </c>
      <c r="Y140" s="12">
        <v>1.07692307692308</v>
      </c>
      <c r="Z140" s="12">
        <v>1.24074074074074</v>
      </c>
      <c r="AA140" s="12">
        <v>1.375</v>
      </c>
      <c r="AB140" s="12">
        <v>1.38333333333333</v>
      </c>
      <c r="AC140" s="12">
        <v>1.3114754098360699</v>
      </c>
      <c r="AD140" s="12">
        <v>1.31372549019608</v>
      </c>
      <c r="AE140" s="12">
        <v>1.77464788732394</v>
      </c>
      <c r="AF140" s="12">
        <v>2.1111111111111098</v>
      </c>
      <c r="AG140" s="12">
        <v>1.5185185185185199</v>
      </c>
      <c r="AH140" s="12">
        <v>1.5714285714285701</v>
      </c>
      <c r="AI140" s="12">
        <v>1.6315789473684199</v>
      </c>
      <c r="AJ140" s="12">
        <v>1.2962962962963001</v>
      </c>
      <c r="AK140" s="12">
        <v>1.31578947368421</v>
      </c>
      <c r="AL140" s="12">
        <v>1.4528301886792501</v>
      </c>
      <c r="AM140" s="12">
        <v>1.4347826086956501</v>
      </c>
      <c r="AN140" s="12">
        <v>1.3888888888888899</v>
      </c>
      <c r="AO140" s="12">
        <v>1.93243243243243</v>
      </c>
      <c r="AP140" s="12">
        <v>1.3571428571428601</v>
      </c>
      <c r="AQ140" s="12">
        <v>1.8</v>
      </c>
      <c r="AR140" s="12">
        <v>2.11851851851852</v>
      </c>
      <c r="AS140" s="48">
        <v>1.51</v>
      </c>
      <c r="AT140" s="48">
        <v>1.4318181818181801</v>
      </c>
      <c r="AU140" s="48">
        <v>1.98529411764706</v>
      </c>
      <c r="AV140" s="48">
        <v>1.9482759999999999</v>
      </c>
      <c r="AW140" s="48">
        <v>2.2156859999999998</v>
      </c>
      <c r="AX140" s="48">
        <v>2.1595740000000001</v>
      </c>
      <c r="AY140" s="48">
        <v>2.3666670000000001</v>
      </c>
      <c r="AZ140" s="48"/>
      <c r="BA140" s="48"/>
      <c r="BB140" s="48"/>
      <c r="BC140" s="48"/>
      <c r="BD140" s="48"/>
      <c r="BF140" s="91">
        <f t="shared" si="383"/>
        <v>0.99439024390243813</v>
      </c>
      <c r="BG140" s="91">
        <f t="shared" si="384"/>
        <v>0.91115702479338812</v>
      </c>
      <c r="BH140" s="91">
        <f t="shared" si="385"/>
        <v>1.216793168880457</v>
      </c>
      <c r="BI140" s="91">
        <f t="shared" si="386"/>
        <v>1.5029557714285671</v>
      </c>
      <c r="BJ140" s="91">
        <f t="shared" si="387"/>
        <v>1.6839213600000007</v>
      </c>
      <c r="BK140" s="91">
        <f t="shared" si="388"/>
        <v>1.486460025974021</v>
      </c>
      <c r="BL140" s="91">
        <f t="shared" si="389"/>
        <v>1.6494951818181842</v>
      </c>
      <c r="BM140" s="91">
        <f t="shared" si="390"/>
        <v>0</v>
      </c>
      <c r="BN140" s="91">
        <f t="shared" si="391"/>
        <v>0</v>
      </c>
      <c r="BO140" s="91">
        <f t="shared" si="392"/>
        <v>0</v>
      </c>
      <c r="BP140" s="91">
        <f t="shared" si="393"/>
        <v>0</v>
      </c>
      <c r="BQ140" s="91">
        <f t="shared" si="394"/>
        <v>0</v>
      </c>
    </row>
    <row r="141" spans="1:69" x14ac:dyDescent="0.25">
      <c r="A141" s="44" t="s">
        <v>177</v>
      </c>
      <c r="B141" s="22" t="s">
        <v>50</v>
      </c>
      <c r="C141" s="71" t="str">
        <f t="shared" si="380"/>
        <v>-</v>
      </c>
      <c r="D141" s="71" t="str">
        <f t="shared" si="380"/>
        <v>-</v>
      </c>
      <c r="E141" s="71">
        <f t="shared" si="380"/>
        <v>1.3</v>
      </c>
      <c r="F141" s="70" t="str">
        <f t="shared" si="381"/>
        <v/>
      </c>
      <c r="H141" s="71" t="str">
        <f t="shared" ref="H141:S141" si="401">IFERROR(H117/H93,"-")</f>
        <v>-</v>
      </c>
      <c r="I141" s="71" t="str">
        <f t="shared" si="401"/>
        <v>-</v>
      </c>
      <c r="J141" s="71" t="str">
        <f t="shared" si="401"/>
        <v>-</v>
      </c>
      <c r="K141" s="71" t="str">
        <f t="shared" si="401"/>
        <v>-</v>
      </c>
      <c r="L141" s="71" t="str">
        <f t="shared" si="401"/>
        <v>-</v>
      </c>
      <c r="M141" s="71" t="str">
        <f t="shared" si="401"/>
        <v>-</v>
      </c>
      <c r="N141" s="71" t="str">
        <f t="shared" si="401"/>
        <v>-</v>
      </c>
      <c r="O141" s="71" t="str">
        <f t="shared" si="401"/>
        <v>-</v>
      </c>
      <c r="P141" s="71">
        <f t="shared" si="401"/>
        <v>1.2258064516129032</v>
      </c>
      <c r="Q141" s="71">
        <f t="shared" si="401"/>
        <v>1.3767123287671232</v>
      </c>
      <c r="R141" s="71">
        <f t="shared" si="401"/>
        <v>1.25</v>
      </c>
      <c r="S141" s="71" t="str">
        <f t="shared" si="401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>
        <v>1.17741935483871</v>
      </c>
      <c r="AU141" s="48">
        <v>1.2741935483871001</v>
      </c>
      <c r="AV141" s="48">
        <v>1.6142860000000001</v>
      </c>
      <c r="AW141" s="48">
        <v>1.2608699999999999</v>
      </c>
      <c r="AX141" s="48">
        <v>1</v>
      </c>
      <c r="AY141" s="48">
        <v>1.25</v>
      </c>
      <c r="AZ141" s="48"/>
      <c r="BA141" s="48"/>
      <c r="BB141" s="48"/>
      <c r="BC141" s="48"/>
      <c r="BD141" s="48"/>
      <c r="BF141" s="91" t="str">
        <f t="shared" si="383"/>
        <v>-</v>
      </c>
      <c r="BG141" s="91" t="str">
        <f t="shared" si="384"/>
        <v>-</v>
      </c>
      <c r="BH141" s="91" t="str">
        <f t="shared" si="385"/>
        <v>-</v>
      </c>
      <c r="BI141" s="91" t="str">
        <f t="shared" si="386"/>
        <v>-</v>
      </c>
      <c r="BJ141" s="91" t="str">
        <f t="shared" si="387"/>
        <v>-</v>
      </c>
      <c r="BK141" s="91" t="str">
        <f t="shared" si="388"/>
        <v>-</v>
      </c>
      <c r="BL141" s="91" t="str">
        <f t="shared" si="389"/>
        <v>-</v>
      </c>
      <c r="BM141" s="91" t="str">
        <f t="shared" si="390"/>
        <v>-</v>
      </c>
      <c r="BN141" s="91" t="str">
        <f t="shared" si="391"/>
        <v>-</v>
      </c>
      <c r="BO141" s="91" t="str">
        <f t="shared" si="392"/>
        <v>-</v>
      </c>
      <c r="BP141" s="91" t="str">
        <f t="shared" si="393"/>
        <v>-</v>
      </c>
      <c r="BQ141" s="91" t="str">
        <f t="shared" si="394"/>
        <v>-</v>
      </c>
    </row>
    <row r="142" spans="1:69" x14ac:dyDescent="0.25">
      <c r="A142" s="44"/>
      <c r="B142" s="3" t="s">
        <v>153</v>
      </c>
      <c r="C142" s="71">
        <f t="shared" si="380"/>
        <v>1.4860254083484574</v>
      </c>
      <c r="D142" s="71">
        <f t="shared" si="380"/>
        <v>1.7070600632244468</v>
      </c>
      <c r="E142" s="71">
        <f t="shared" si="380"/>
        <v>2.2343313879725959</v>
      </c>
      <c r="F142" s="70">
        <f t="shared" si="381"/>
        <v>1.3088768439419713</v>
      </c>
      <c r="H142" s="71">
        <f t="shared" ref="H142:S143" si="402">IFERROR(H118/H94,"-")</f>
        <v>1.4553140096618358</v>
      </c>
      <c r="I142" s="71">
        <f>IFERROR(I118/I94,"-")</f>
        <v>1.4939759036144578</v>
      </c>
      <c r="J142" s="71">
        <f t="shared" si="402"/>
        <v>1.5123697916666667</v>
      </c>
      <c r="K142" s="71">
        <f t="shared" si="402"/>
        <v>1.9168454935622317</v>
      </c>
      <c r="L142" s="71">
        <f t="shared" si="402"/>
        <v>1.6663101604278074</v>
      </c>
      <c r="M142" s="71">
        <f t="shared" si="402"/>
        <v>1.7508722958827634</v>
      </c>
      <c r="N142" s="71">
        <f t="shared" si="402"/>
        <v>1.8175033921302579</v>
      </c>
      <c r="O142" s="71">
        <f t="shared" si="402"/>
        <v>2.1474358974358974</v>
      </c>
      <c r="P142" s="71">
        <f t="shared" si="402"/>
        <v>1.9084461637653127</v>
      </c>
      <c r="Q142" s="71">
        <f t="shared" si="402"/>
        <v>2.5402702702702702</v>
      </c>
      <c r="R142" s="71">
        <f t="shared" si="402"/>
        <v>2.1222222222222222</v>
      </c>
      <c r="S142" s="71" t="str">
        <f t="shared" si="402"/>
        <v>-</v>
      </c>
      <c r="T142" s="7"/>
      <c r="U142" s="77">
        <f>IFERROR(U118/U94,"-")</f>
        <v>1.264406779661017</v>
      </c>
      <c r="V142" s="77">
        <f t="shared" ref="V142:BD142" si="403">IFERROR(V118/V94,"-")</f>
        <v>1.3964757709251101</v>
      </c>
      <c r="W142" s="77">
        <f t="shared" si="403"/>
        <v>1.6830065359477124</v>
      </c>
      <c r="X142" s="77">
        <f t="shared" si="403"/>
        <v>1.645</v>
      </c>
      <c r="Y142" s="77">
        <f t="shared" si="403"/>
        <v>1.3819742489270386</v>
      </c>
      <c r="Z142" s="77">
        <f t="shared" si="403"/>
        <v>1.4788990825688073</v>
      </c>
      <c r="AA142" s="77">
        <f t="shared" si="403"/>
        <v>1.5135658914728682</v>
      </c>
      <c r="AB142" s="77">
        <f t="shared" si="403"/>
        <v>1.4085510688836105</v>
      </c>
      <c r="AC142" s="77">
        <f t="shared" si="403"/>
        <v>1.5843071786310519</v>
      </c>
      <c r="AD142" s="77">
        <f t="shared" si="403"/>
        <v>1.534412955465587</v>
      </c>
      <c r="AE142" s="77">
        <f t="shared" si="403"/>
        <v>1.978688524590164</v>
      </c>
      <c r="AF142" s="77">
        <f t="shared" si="403"/>
        <v>2.1157894736842104</v>
      </c>
      <c r="AG142" s="77">
        <f t="shared" si="403"/>
        <v>1.4481327800829875</v>
      </c>
      <c r="AH142" s="77">
        <f t="shared" si="403"/>
        <v>1.4334763948497855</v>
      </c>
      <c r="AI142" s="77">
        <f t="shared" si="403"/>
        <v>1.8980477223427332</v>
      </c>
      <c r="AJ142" s="77">
        <f t="shared" si="403"/>
        <v>1.8990610328638498</v>
      </c>
      <c r="AK142" s="77">
        <f t="shared" si="403"/>
        <v>1.5811764705882352</v>
      </c>
      <c r="AL142" s="77">
        <f t="shared" si="403"/>
        <v>1.7663230240549828</v>
      </c>
      <c r="AM142" s="77">
        <f t="shared" si="403"/>
        <v>1.6555323590814197</v>
      </c>
      <c r="AN142" s="77">
        <f t="shared" si="403"/>
        <v>1.6616379310344827</v>
      </c>
      <c r="AO142" s="77">
        <f t="shared" si="403"/>
        <v>2.0998116760828625</v>
      </c>
      <c r="AP142" s="77">
        <f t="shared" si="403"/>
        <v>1.7731092436974789</v>
      </c>
      <c r="AQ142" s="77">
        <f t="shared" si="403"/>
        <v>2.2334494773519165</v>
      </c>
      <c r="AR142" s="77">
        <f t="shared" si="403"/>
        <v>2.3041362530413627</v>
      </c>
      <c r="AS142" s="77">
        <f t="shared" si="403"/>
        <v>1.9166666666666667</v>
      </c>
      <c r="AT142" s="77">
        <f t="shared" si="403"/>
        <v>1.6886973180076628</v>
      </c>
      <c r="AU142" s="77">
        <f t="shared" si="403"/>
        <v>2.0754857997010463</v>
      </c>
      <c r="AV142" s="77">
        <f t="shared" si="403"/>
        <v>2.0555555555555554</v>
      </c>
      <c r="AW142" s="77">
        <f t="shared" si="403"/>
        <v>3.1276948590381428</v>
      </c>
      <c r="AX142" s="77">
        <f t="shared" si="403"/>
        <v>2.4335347432024168</v>
      </c>
      <c r="AY142" s="77">
        <f t="shared" si="403"/>
        <v>2.1222222222222222</v>
      </c>
      <c r="AZ142" s="77" t="str">
        <f t="shared" si="403"/>
        <v>-</v>
      </c>
      <c r="BA142" s="77" t="str">
        <f t="shared" si="403"/>
        <v>-</v>
      </c>
      <c r="BB142" s="77" t="str">
        <f t="shared" si="403"/>
        <v>-</v>
      </c>
      <c r="BC142" s="77" t="str">
        <f t="shared" si="403"/>
        <v>-</v>
      </c>
      <c r="BD142" s="77" t="str">
        <f t="shared" si="403"/>
        <v>-</v>
      </c>
      <c r="BF142" s="91">
        <f t="shared" ref="BF142:BF143" si="404">IFERROR(AS142/AG142,"-")</f>
        <v>1.3235434574976124</v>
      </c>
      <c r="BG142" s="91">
        <f t="shared" ref="BG142:BG143" si="405">IFERROR(AT142/AH142,"-")</f>
        <v>1.1780433386101359</v>
      </c>
      <c r="BH142" s="91">
        <f t="shared" ref="BH142:BH143" si="406">IFERROR(AU142/AI142,"-")</f>
        <v>1.0934845184710655</v>
      </c>
      <c r="BI142" s="91">
        <f t="shared" ref="BI142:BI143" si="407">IFERROR(AV142/AJ142,"-")</f>
        <v>1.0824062628759785</v>
      </c>
      <c r="BJ142" s="91">
        <f t="shared" ref="BJ142:BJ143" si="408">IFERROR(AW142/AK142,"-")</f>
        <v>1.9780808260285876</v>
      </c>
      <c r="BK142" s="91">
        <f t="shared" ref="BK142:BK143" si="409">IFERROR(AX142/AL142,"-")</f>
        <v>1.3777404869103178</v>
      </c>
      <c r="BL142" s="91">
        <f t="shared" ref="BL142:BL143" si="410">IFERROR(AY142/AM142,"-")</f>
        <v>1.2818971556676475</v>
      </c>
      <c r="BM142" s="91" t="str">
        <f t="shared" ref="BM142:BM143" si="411">IFERROR(AZ142/AN142,"-")</f>
        <v>-</v>
      </c>
      <c r="BN142" s="91" t="str">
        <f t="shared" ref="BN142:BN143" si="412">IFERROR(BA142/AO142,"-")</f>
        <v>-</v>
      </c>
      <c r="BO142" s="91" t="str">
        <f t="shared" ref="BO142:BO143" si="413">IFERROR(BB142/AP142,"-")</f>
        <v>-</v>
      </c>
      <c r="BP142" s="91" t="str">
        <f t="shared" ref="BP142:BP143" si="414">IFERROR(BC142/AQ142,"-")</f>
        <v>-</v>
      </c>
      <c r="BQ142" s="91" t="str">
        <f t="shared" ref="BQ142:BQ143" si="415">IFERROR(BD142/AR142,"-")</f>
        <v>-</v>
      </c>
    </row>
    <row r="143" spans="1:69" x14ac:dyDescent="0.25">
      <c r="A143" s="45" t="s">
        <v>207</v>
      </c>
      <c r="B143" s="3" t="s">
        <v>61</v>
      </c>
      <c r="C143" s="71">
        <f t="shared" si="380"/>
        <v>1.4860254083484574</v>
      </c>
      <c r="D143" s="71">
        <f t="shared" si="380"/>
        <v>1.7070600632244468</v>
      </c>
      <c r="E143" s="71">
        <f t="shared" si="380"/>
        <v>2.198974609375</v>
      </c>
      <c r="F143" s="70">
        <f>IFERROR(E143/D143,"")</f>
        <v>1.2881647557388116</v>
      </c>
      <c r="H143" s="71">
        <f t="shared" si="402"/>
        <v>1.4553140096618358</v>
      </c>
      <c r="I143" s="71">
        <f>IFERROR(I119/I95,"-")</f>
        <v>1.4939759036144578</v>
      </c>
      <c r="J143" s="71">
        <f t="shared" si="402"/>
        <v>1.5123697916666667</v>
      </c>
      <c r="K143" s="71">
        <f t="shared" si="402"/>
        <v>1.9168454935622317</v>
      </c>
      <c r="L143" s="71">
        <f t="shared" si="402"/>
        <v>1.6663101604278074</v>
      </c>
      <c r="M143" s="71">
        <f t="shared" si="402"/>
        <v>1.7508722958827634</v>
      </c>
      <c r="N143" s="71">
        <f t="shared" si="402"/>
        <v>1.8175033921302579</v>
      </c>
      <c r="O143" s="71">
        <f t="shared" si="402"/>
        <v>2.1474358974358974</v>
      </c>
      <c r="P143" s="71">
        <f t="shared" si="402"/>
        <v>1.8822070675759455</v>
      </c>
      <c r="Q143" s="71">
        <f t="shared" si="402"/>
        <v>2.4960998439937598</v>
      </c>
      <c r="R143" s="71">
        <f t="shared" si="402"/>
        <v>2.0910714285714285</v>
      </c>
      <c r="S143" s="71" t="str">
        <f t="shared" si="402"/>
        <v>-</v>
      </c>
      <c r="T143" s="5"/>
      <c r="U143" s="13">
        <v>1.2644067796610201</v>
      </c>
      <c r="V143" s="13">
        <v>1.3964757709251101</v>
      </c>
      <c r="W143" s="13">
        <v>1.68300653594771</v>
      </c>
      <c r="X143" s="13">
        <v>1.645</v>
      </c>
      <c r="Y143" s="13">
        <v>1.3819742489270399</v>
      </c>
      <c r="Z143" s="13">
        <v>1.47889908256881</v>
      </c>
      <c r="AA143" s="13">
        <v>1.51356589147287</v>
      </c>
      <c r="AB143" s="13">
        <v>1.40855106888361</v>
      </c>
      <c r="AC143" s="13">
        <v>1.5843071786310501</v>
      </c>
      <c r="AD143" s="13">
        <v>1.5344129554655901</v>
      </c>
      <c r="AE143" s="13">
        <v>1.97868852459016</v>
      </c>
      <c r="AF143" s="13">
        <v>2.11578947368421</v>
      </c>
      <c r="AG143" s="13">
        <v>1.44813278008299</v>
      </c>
      <c r="AH143" s="13">
        <v>1.4334763948497899</v>
      </c>
      <c r="AI143" s="13">
        <v>1.8980477223427299</v>
      </c>
      <c r="AJ143" s="13">
        <v>1.89906103286385</v>
      </c>
      <c r="AK143" s="13">
        <v>1.5811764705882401</v>
      </c>
      <c r="AL143" s="13">
        <v>1.7663230240549801</v>
      </c>
      <c r="AM143" s="13">
        <v>1.6555323590814199</v>
      </c>
      <c r="AN143" s="13">
        <v>1.66163793103448</v>
      </c>
      <c r="AO143" s="13">
        <v>2.0998116760828598</v>
      </c>
      <c r="AP143" s="13">
        <v>1.77310924369748</v>
      </c>
      <c r="AQ143" s="13">
        <v>2.23344947735192</v>
      </c>
      <c r="AR143" s="13">
        <v>2.30413625304136</v>
      </c>
      <c r="AS143" s="48">
        <v>1.9166666666666667</v>
      </c>
      <c r="AT143" s="48">
        <v>1.7586206896551699</v>
      </c>
      <c r="AU143" s="48">
        <v>2.1345291479820601</v>
      </c>
      <c r="AV143" s="48">
        <v>2.1521370000000002</v>
      </c>
      <c r="AW143" s="48">
        <v>3.1757879999999998</v>
      </c>
      <c r="AX143" s="48">
        <v>2.4561929999999998</v>
      </c>
      <c r="AY143" s="48">
        <v>2.1685189999999999</v>
      </c>
      <c r="AZ143" s="48"/>
      <c r="BA143" s="48"/>
      <c r="BB143" s="48"/>
      <c r="BC143" s="48"/>
      <c r="BD143" s="48"/>
      <c r="BF143" s="91">
        <f t="shared" si="404"/>
        <v>1.3235434574976102</v>
      </c>
      <c r="BG143" s="91">
        <f t="shared" si="405"/>
        <v>1.2268222176336925</v>
      </c>
      <c r="BH143" s="91">
        <f t="shared" si="406"/>
        <v>1.1245919282511216</v>
      </c>
      <c r="BI143" s="91">
        <f t="shared" si="407"/>
        <v>1.1332637354758961</v>
      </c>
      <c r="BJ143" s="91">
        <f t="shared" si="408"/>
        <v>2.0084968749999939</v>
      </c>
      <c r="BK143" s="91">
        <f t="shared" si="409"/>
        <v>1.3905684105058387</v>
      </c>
      <c r="BL143" s="91">
        <f t="shared" si="410"/>
        <v>1.3098620441361915</v>
      </c>
      <c r="BM143" s="91">
        <f t="shared" si="411"/>
        <v>0</v>
      </c>
      <c r="BN143" s="91">
        <f t="shared" si="412"/>
        <v>0</v>
      </c>
      <c r="BO143" s="91">
        <f t="shared" si="413"/>
        <v>0</v>
      </c>
      <c r="BP143" s="91">
        <f t="shared" si="414"/>
        <v>0</v>
      </c>
      <c r="BQ143" s="91">
        <f t="shared" si="415"/>
        <v>0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71">
        <f t="shared" ref="C146:C153" si="416">IFERROR(C49/C74,"-")</f>
        <v>422.05908490566043</v>
      </c>
      <c r="D146" s="71">
        <f t="shared" ref="D146:E146" si="417">IFERROR(D49/D74,"-")</f>
        <v>281.31209285714232</v>
      </c>
      <c r="E146" s="71">
        <f t="shared" si="417"/>
        <v>292.64398611111119</v>
      </c>
      <c r="F146" s="70">
        <f t="shared" ref="F146:F155" si="418">IFERROR(E146/D146,"")</f>
        <v>1.0402822827091316</v>
      </c>
      <c r="H146" s="1">
        <f t="shared" ref="H146:S155" si="419">IFERROR(H49/H74,"")</f>
        <v>135.56688372093024</v>
      </c>
      <c r="I146" s="1">
        <f t="shared" si="419"/>
        <v>220.33781132075475</v>
      </c>
      <c r="J146" s="1">
        <f t="shared" si="419"/>
        <v>230.51328301886792</v>
      </c>
      <c r="K146" s="1">
        <f t="shared" si="419"/>
        <v>267.654058823529</v>
      </c>
      <c r="L146" s="1">
        <f t="shared" si="419"/>
        <v>85.534086419752597</v>
      </c>
      <c r="M146" s="1">
        <f t="shared" si="419"/>
        <v>134.68491558441559</v>
      </c>
      <c r="N146" s="1">
        <f t="shared" si="419"/>
        <v>102.5583455882353</v>
      </c>
      <c r="O146" s="1">
        <f t="shared" si="419"/>
        <v>178.7435163934426</v>
      </c>
      <c r="P146" s="1">
        <f t="shared" si="419"/>
        <v>201.86337894736852</v>
      </c>
      <c r="Q146" s="1">
        <f t="shared" si="419"/>
        <v>153.11354700854702</v>
      </c>
      <c r="R146" s="11">
        <f t="shared" si="419"/>
        <v>37.988472222222221</v>
      </c>
      <c r="S146" s="11" t="str">
        <f t="shared" si="419"/>
        <v/>
      </c>
      <c r="U146" s="1">
        <f t="shared" ref="U146:BD146" si="420">IFERROR(U49/U74,"")</f>
        <v>43.350117647058823</v>
      </c>
      <c r="V146" s="1">
        <f t="shared" si="420"/>
        <v>27.649205128205129</v>
      </c>
      <c r="W146" s="1">
        <f t="shared" si="420"/>
        <v>76.212860465116279</v>
      </c>
      <c r="X146" s="1">
        <f t="shared" si="420"/>
        <v>95.975390000000004</v>
      </c>
      <c r="Y146" s="1">
        <f t="shared" si="420"/>
        <v>50.813932692307695</v>
      </c>
      <c r="Z146" s="1">
        <f t="shared" si="420"/>
        <v>79.939811320754728</v>
      </c>
      <c r="AA146" s="1">
        <f t="shared" si="420"/>
        <v>91.733047169811314</v>
      </c>
      <c r="AB146" s="1">
        <f t="shared" si="420"/>
        <v>35.790113207547172</v>
      </c>
      <c r="AC146" s="1">
        <f t="shared" si="420"/>
        <v>102.99012264150943</v>
      </c>
      <c r="AD146" s="1">
        <f t="shared" si="420"/>
        <v>76.255754716980945</v>
      </c>
      <c r="AE146" s="1">
        <f t="shared" si="420"/>
        <v>70.48903</v>
      </c>
      <c r="AF146" s="1">
        <f t="shared" si="420"/>
        <v>119.30099019607823</v>
      </c>
      <c r="AG146" s="1">
        <f t="shared" si="420"/>
        <v>19.7157625</v>
      </c>
      <c r="AH146" s="1">
        <f t="shared" si="420"/>
        <v>21.199437499999625</v>
      </c>
      <c r="AI146" s="1">
        <f t="shared" si="420"/>
        <v>45.124012345678892</v>
      </c>
      <c r="AJ146" s="1">
        <f t="shared" si="420"/>
        <v>68.068530864197541</v>
      </c>
      <c r="AK146" s="1">
        <f t="shared" si="420"/>
        <v>30.955962499999998</v>
      </c>
      <c r="AL146" s="1">
        <f t="shared" si="420"/>
        <v>30.918318181818183</v>
      </c>
      <c r="AM146" s="1">
        <f t="shared" si="420"/>
        <v>34.183528571428575</v>
      </c>
      <c r="AN146" s="1">
        <f t="shared" si="420"/>
        <v>28.657064285714284</v>
      </c>
      <c r="AO146" s="1">
        <f t="shared" si="420"/>
        <v>37.869500000000002</v>
      </c>
      <c r="AP146" s="1">
        <f t="shared" si="420"/>
        <v>39.381492537313434</v>
      </c>
      <c r="AQ146" s="1">
        <f t="shared" si="420"/>
        <v>49.742315384615388</v>
      </c>
      <c r="AR146" s="1">
        <f t="shared" si="420"/>
        <v>82.484327868852461</v>
      </c>
      <c r="AS146" s="1">
        <f t="shared" si="420"/>
        <v>40.551494845360821</v>
      </c>
      <c r="AT146" s="1">
        <f t="shared" si="420"/>
        <v>76.557115789473798</v>
      </c>
      <c r="AU146" s="1">
        <f t="shared" si="420"/>
        <v>83.901052631578949</v>
      </c>
      <c r="AV146" s="1">
        <f t="shared" si="420"/>
        <v>42.971204819277105</v>
      </c>
      <c r="AW146" s="1">
        <f t="shared" si="420"/>
        <v>45.396473029045637</v>
      </c>
      <c r="AX146" s="1">
        <f t="shared" si="420"/>
        <v>60.6332905982906</v>
      </c>
      <c r="AY146" s="1">
        <f t="shared" si="420"/>
        <v>37.988472222222221</v>
      </c>
      <c r="AZ146" s="1" t="str">
        <f t="shared" si="420"/>
        <v/>
      </c>
      <c r="BA146" s="1" t="str">
        <f t="shared" si="420"/>
        <v/>
      </c>
      <c r="BB146" s="1" t="str">
        <f t="shared" si="420"/>
        <v/>
      </c>
      <c r="BC146" s="1" t="str">
        <f t="shared" si="420"/>
        <v/>
      </c>
      <c r="BD146" s="1" t="str">
        <f t="shared" si="420"/>
        <v/>
      </c>
      <c r="BF146" s="91">
        <f t="shared" ref="BF146:BF153" si="421">IFERROR(AS146/AG146,"-")</f>
        <v>2.0568058093295059</v>
      </c>
      <c r="BG146" s="91">
        <f t="shared" ref="BG146:BG153" si="422">IFERROR(AT146/AH146,"-")</f>
        <v>3.6112805252250277</v>
      </c>
      <c r="BH146" s="91">
        <f t="shared" ref="BH146:BH153" si="423">IFERROR(AU146/AI146,"-")</f>
        <v>1.8593438010087189</v>
      </c>
      <c r="BI146" s="91">
        <f t="shared" ref="BI146:BI153" si="424">IFERROR(AV146/AJ146,"-")</f>
        <v>0.63129326097853178</v>
      </c>
      <c r="BJ146" s="91">
        <f t="shared" ref="BJ146:BJ153" si="425">IFERROR(AW146/AK146,"-")</f>
        <v>1.4664855931727414</v>
      </c>
      <c r="BK146" s="91">
        <f t="shared" ref="BK146:BK153" si="426">IFERROR(AX146/AL146,"-")</f>
        <v>1.961079844050075</v>
      </c>
      <c r="BL146" s="91">
        <f t="shared" ref="BL146:BL153" si="427">IFERROR(AY146/AM146,"-")</f>
        <v>1.111309271155053</v>
      </c>
      <c r="BM146" s="91" t="str">
        <f t="shared" ref="BM146:BM153" si="428">IFERROR(AZ146/AN146,"-")</f>
        <v>-</v>
      </c>
      <c r="BN146" s="91" t="str">
        <f t="shared" ref="BN146:BN153" si="429">IFERROR(BA146/AO146,"-")</f>
        <v>-</v>
      </c>
      <c r="BO146" s="91" t="str">
        <f t="shared" ref="BO146:BO153" si="430">IFERROR(BB146/AP146,"-")</f>
        <v>-</v>
      </c>
      <c r="BP146" s="91" t="str">
        <f t="shared" ref="BP146:BP153" si="431">IFERROR(BC146/AQ146,"-")</f>
        <v>-</v>
      </c>
      <c r="BQ146" s="91" t="str">
        <f t="shared" ref="BQ146:BQ153" si="432">IFERROR(BD146/AR146,"-")</f>
        <v>-</v>
      </c>
    </row>
    <row r="147" spans="1:69" x14ac:dyDescent="0.25">
      <c r="A147" s="44"/>
      <c r="B147" s="22" t="s">
        <v>44</v>
      </c>
      <c r="C147" s="71">
        <f t="shared" si="416"/>
        <v>46.519500000000001</v>
      </c>
      <c r="D147" s="71">
        <f t="shared" ref="D147:E153" si="433">IFERROR(D50/D75,"-")</f>
        <v>57.488345528455284</v>
      </c>
      <c r="E147" s="71">
        <f t="shared" si="433"/>
        <v>69.063417159763304</v>
      </c>
      <c r="F147" s="70">
        <f t="shared" si="418"/>
        <v>1.2013464037781127</v>
      </c>
      <c r="H147" s="1">
        <f t="shared" si="419"/>
        <v>11.866613839285716</v>
      </c>
      <c r="I147" s="1">
        <f t="shared" si="419"/>
        <v>23.71</v>
      </c>
      <c r="J147" s="1">
        <f t="shared" si="419"/>
        <v>24.143116071428572</v>
      </c>
      <c r="K147" s="1">
        <f t="shared" si="419"/>
        <v>41.436096774193551</v>
      </c>
      <c r="L147" s="1">
        <f t="shared" si="419"/>
        <v>17.141212500000002</v>
      </c>
      <c r="M147" s="1">
        <f t="shared" si="419"/>
        <v>21.702092063492064</v>
      </c>
      <c r="N147" s="1">
        <f t="shared" si="419"/>
        <v>25.012642424242419</v>
      </c>
      <c r="O147" s="1">
        <f t="shared" si="419"/>
        <v>28.873820209973779</v>
      </c>
      <c r="P147" s="1">
        <f t="shared" si="419"/>
        <v>22.333829479768784</v>
      </c>
      <c r="Q147" s="1">
        <f t="shared" si="419"/>
        <v>30.171580246913578</v>
      </c>
      <c r="R147" s="11">
        <f t="shared" si="419"/>
        <v>10.048639053254439</v>
      </c>
      <c r="S147" s="11" t="str">
        <f t="shared" si="419"/>
        <v/>
      </c>
      <c r="U147" s="1">
        <f t="shared" ref="U147:BD147" si="434">IFERROR(U50/U75,"")</f>
        <v>3.5889255813953489</v>
      </c>
      <c r="V147" s="1">
        <f t="shared" si="434"/>
        <v>5.6986470588235294</v>
      </c>
      <c r="W147" s="1">
        <f t="shared" si="434"/>
        <v>6.6919397321428571</v>
      </c>
      <c r="X147" s="1">
        <f t="shared" si="434"/>
        <v>8.0821794019933559</v>
      </c>
      <c r="Y147" s="1">
        <f t="shared" si="434"/>
        <v>6.6552624434389145</v>
      </c>
      <c r="Z147" s="1">
        <f t="shared" si="434"/>
        <v>8.4617617187499992</v>
      </c>
      <c r="AA147" s="1">
        <f t="shared" si="434"/>
        <v>8.406480349344978</v>
      </c>
      <c r="AB147" s="1">
        <f t="shared" si="434"/>
        <v>6.1298149779735684</v>
      </c>
      <c r="AC147" s="1">
        <f t="shared" si="434"/>
        <v>9.337080357142856</v>
      </c>
      <c r="AD147" s="1">
        <f t="shared" si="434"/>
        <v>8.3928270270270264</v>
      </c>
      <c r="AE147" s="1">
        <f t="shared" si="434"/>
        <v>9.552096463022508</v>
      </c>
      <c r="AF147" s="1">
        <f t="shared" si="434"/>
        <v>23.196681451612903</v>
      </c>
      <c r="AG147" s="1">
        <f t="shared" si="434"/>
        <v>4.3873380281690135</v>
      </c>
      <c r="AH147" s="1">
        <f t="shared" si="434"/>
        <v>6.7061081081081086</v>
      </c>
      <c r="AI147" s="1">
        <f t="shared" si="434"/>
        <v>14.616984375000001</v>
      </c>
      <c r="AJ147" s="1">
        <f t="shared" si="434"/>
        <v>10.915393203883495</v>
      </c>
      <c r="AK147" s="1">
        <f t="shared" si="434"/>
        <v>7.8459107981220662</v>
      </c>
      <c r="AL147" s="1">
        <f t="shared" si="434"/>
        <v>9.2584412698412706</v>
      </c>
      <c r="AM147" s="1">
        <f t="shared" si="434"/>
        <v>7.4015691056910571</v>
      </c>
      <c r="AN147" s="1">
        <f t="shared" si="434"/>
        <v>9.6959201680672269</v>
      </c>
      <c r="AO147" s="1">
        <f t="shared" si="434"/>
        <v>12.502293939393939</v>
      </c>
      <c r="AP147" s="1">
        <f t="shared" si="434"/>
        <v>6.4840754098360653</v>
      </c>
      <c r="AQ147" s="1">
        <f t="shared" si="434"/>
        <v>9.58595225464191</v>
      </c>
      <c r="AR147" s="1">
        <f t="shared" si="434"/>
        <v>14.197843832021023</v>
      </c>
      <c r="AS147" s="1">
        <f t="shared" si="434"/>
        <v>6.6904285714285709</v>
      </c>
      <c r="AT147" s="1">
        <f t="shared" si="434"/>
        <v>5.6182427440633242</v>
      </c>
      <c r="AU147" s="1">
        <f t="shared" si="434"/>
        <v>12.52514450867052</v>
      </c>
      <c r="AV147" s="1">
        <f t="shared" si="434"/>
        <v>13.555640138408304</v>
      </c>
      <c r="AW147" s="1">
        <f t="shared" si="434"/>
        <v>9.5060230547550439</v>
      </c>
      <c r="AX147" s="1">
        <f t="shared" si="434"/>
        <v>12.353876543209875</v>
      </c>
      <c r="AY147" s="1">
        <f t="shared" si="434"/>
        <v>10.048639053254439</v>
      </c>
      <c r="AZ147" s="1" t="str">
        <f t="shared" si="434"/>
        <v/>
      </c>
      <c r="BA147" s="1" t="str">
        <f t="shared" si="434"/>
        <v/>
      </c>
      <c r="BB147" s="1" t="str">
        <f t="shared" si="434"/>
        <v/>
      </c>
      <c r="BC147" s="1" t="str">
        <f t="shared" si="434"/>
        <v/>
      </c>
      <c r="BD147" s="1" t="str">
        <f t="shared" si="434"/>
        <v/>
      </c>
      <c r="BF147" s="91">
        <f t="shared" si="421"/>
        <v>1.5249403005814703</v>
      </c>
      <c r="BG147" s="91">
        <f t="shared" si="422"/>
        <v>0.83777992443493621</v>
      </c>
      <c r="BH147" s="91">
        <f t="shared" si="423"/>
        <v>0.85688977885840556</v>
      </c>
      <c r="BI147" s="91">
        <f t="shared" si="424"/>
        <v>1.2418828974100042</v>
      </c>
      <c r="BJ147" s="91">
        <f t="shared" si="425"/>
        <v>1.2115894890151351</v>
      </c>
      <c r="BK147" s="91">
        <f t="shared" si="426"/>
        <v>1.3343365457695098</v>
      </c>
      <c r="BL147" s="91">
        <f t="shared" si="427"/>
        <v>1.3576363214021812</v>
      </c>
      <c r="BM147" s="91" t="str">
        <f t="shared" si="428"/>
        <v>-</v>
      </c>
      <c r="BN147" s="91" t="str">
        <f t="shared" si="429"/>
        <v>-</v>
      </c>
      <c r="BO147" s="91" t="str">
        <f t="shared" si="430"/>
        <v>-</v>
      </c>
      <c r="BP147" s="91" t="str">
        <f t="shared" si="431"/>
        <v>-</v>
      </c>
      <c r="BQ147" s="91" t="str">
        <f t="shared" si="432"/>
        <v>-</v>
      </c>
    </row>
    <row r="148" spans="1:69" x14ac:dyDescent="0.25">
      <c r="A148" s="44"/>
      <c r="B148" s="22" t="s">
        <v>45</v>
      </c>
      <c r="C148" s="71">
        <f t="shared" si="416"/>
        <v>42.309578313253006</v>
      </c>
      <c r="D148" s="71">
        <f t="shared" si="433"/>
        <v>34.60209872611464</v>
      </c>
      <c r="E148" s="71">
        <f t="shared" si="433"/>
        <v>37.0880275689223</v>
      </c>
      <c r="F148" s="70">
        <f t="shared" si="418"/>
        <v>1.0718432966301983</v>
      </c>
      <c r="H148" s="1">
        <f t="shared" si="419"/>
        <v>41.432794117647042</v>
      </c>
      <c r="I148" s="1">
        <f t="shared" si="419"/>
        <v>28.058604651162792</v>
      </c>
      <c r="J148" s="1">
        <f t="shared" si="419"/>
        <v>23.202781395348836</v>
      </c>
      <c r="K148" s="1">
        <f t="shared" si="419"/>
        <v>22.931209836065541</v>
      </c>
      <c r="L148" s="1">
        <f t="shared" si="419"/>
        <v>32.690111111111101</v>
      </c>
      <c r="M148" s="1">
        <f t="shared" si="419"/>
        <v>30.997192488262911</v>
      </c>
      <c r="N148" s="1">
        <f t="shared" si="419"/>
        <v>23.537876068376068</v>
      </c>
      <c r="O148" s="1">
        <f t="shared" si="419"/>
        <v>31.3388275862069</v>
      </c>
      <c r="P148" s="1">
        <f t="shared" si="419"/>
        <v>14.854361477572558</v>
      </c>
      <c r="Q148" s="1">
        <f t="shared" si="419"/>
        <v>21.578240740740743</v>
      </c>
      <c r="R148" s="11">
        <f t="shared" si="419"/>
        <v>5.4560651629072678</v>
      </c>
      <c r="S148" s="11" t="str">
        <f t="shared" si="419"/>
        <v/>
      </c>
      <c r="U148" s="1">
        <f t="shared" ref="U148:BD148" si="435">IFERROR(U51/U76,"")</f>
        <v>3.935535864978903</v>
      </c>
      <c r="V148" s="1">
        <f t="shared" si="435"/>
        <v>4.0165607476635463</v>
      </c>
      <c r="W148" s="1">
        <f t="shared" si="435"/>
        <v>15.075941176470588</v>
      </c>
      <c r="X148" s="1">
        <f t="shared" si="435"/>
        <v>9.5787309417040341</v>
      </c>
      <c r="Y148" s="1">
        <f t="shared" si="435"/>
        <v>6.3132154882154889</v>
      </c>
      <c r="Z148" s="1">
        <f t="shared" si="435"/>
        <v>9.4024093023255819</v>
      </c>
      <c r="AA148" s="1">
        <f t="shared" si="435"/>
        <v>6.7672891566265063</v>
      </c>
      <c r="AB148" s="1">
        <f t="shared" si="435"/>
        <v>5.2242280701754389</v>
      </c>
      <c r="AC148" s="1">
        <f t="shared" si="435"/>
        <v>9.8252046511627906</v>
      </c>
      <c r="AD148" s="1">
        <f t="shared" si="435"/>
        <v>8.4457837837837832</v>
      </c>
      <c r="AE148" s="1">
        <f t="shared" si="435"/>
        <v>7.9547955801104973</v>
      </c>
      <c r="AF148" s="1">
        <f t="shared" si="435"/>
        <v>12.063072131147509</v>
      </c>
      <c r="AG148" s="1">
        <f t="shared" si="435"/>
        <v>3.9279227642276382</v>
      </c>
      <c r="AH148" s="1">
        <f t="shared" si="435"/>
        <v>4.299760563380282</v>
      </c>
      <c r="AI148" s="1">
        <f t="shared" si="435"/>
        <v>15.029666666666666</v>
      </c>
      <c r="AJ148" s="1">
        <f t="shared" si="435"/>
        <v>7.6935517241379312</v>
      </c>
      <c r="AK148" s="1">
        <f t="shared" si="435"/>
        <v>9.4696019417475732</v>
      </c>
      <c r="AL148" s="1">
        <f t="shared" si="435"/>
        <v>10.316530516431923</v>
      </c>
      <c r="AM148" s="1">
        <f t="shared" si="435"/>
        <v>6.0795191082802553</v>
      </c>
      <c r="AN148" s="1">
        <f t="shared" si="435"/>
        <v>4.9028979591836732</v>
      </c>
      <c r="AO148" s="1">
        <f t="shared" si="435"/>
        <v>10.246512820512821</v>
      </c>
      <c r="AP148" s="1">
        <f t="shared" si="435"/>
        <v>12.186379939209726</v>
      </c>
      <c r="AQ148" s="1">
        <f t="shared" si="435"/>
        <v>14.961588815789508</v>
      </c>
      <c r="AR148" s="1">
        <f t="shared" si="435"/>
        <v>8.6395119363394954</v>
      </c>
      <c r="AS148" s="1">
        <f t="shared" si="435"/>
        <v>3.3407862796833769</v>
      </c>
      <c r="AT148" s="1">
        <f t="shared" si="435"/>
        <v>5.6310317460317467</v>
      </c>
      <c r="AU148" s="1">
        <f t="shared" si="435"/>
        <v>8.705488126649076</v>
      </c>
      <c r="AV148" s="1">
        <f t="shared" si="435"/>
        <v>4.9433333333333334</v>
      </c>
      <c r="AW148" s="1">
        <f t="shared" si="435"/>
        <v>11.358041958041959</v>
      </c>
      <c r="AX148" s="1">
        <f t="shared" si="435"/>
        <v>6.6547530864197526</v>
      </c>
      <c r="AY148" s="1">
        <f t="shared" si="435"/>
        <v>5.4560651629072678</v>
      </c>
      <c r="AZ148" s="1" t="str">
        <f t="shared" si="435"/>
        <v/>
      </c>
      <c r="BA148" s="1" t="str">
        <f t="shared" si="435"/>
        <v/>
      </c>
      <c r="BB148" s="1" t="str">
        <f t="shared" si="435"/>
        <v/>
      </c>
      <c r="BC148" s="1" t="str">
        <f t="shared" si="435"/>
        <v/>
      </c>
      <c r="BD148" s="1" t="str">
        <f t="shared" si="435"/>
        <v/>
      </c>
      <c r="BF148" s="91">
        <f t="shared" si="421"/>
        <v>0.85052239573256683</v>
      </c>
      <c r="BG148" s="91">
        <f t="shared" si="422"/>
        <v>1.3096151897362578</v>
      </c>
      <c r="BH148" s="91">
        <f t="shared" si="423"/>
        <v>0.57922030606017494</v>
      </c>
      <c r="BI148" s="91">
        <f t="shared" si="424"/>
        <v>0.64252942081665643</v>
      </c>
      <c r="BJ148" s="91">
        <f t="shared" si="425"/>
        <v>1.1994212669034199</v>
      </c>
      <c r="BK148" s="91">
        <f t="shared" si="426"/>
        <v>0.64505727732983686</v>
      </c>
      <c r="BL148" s="91">
        <f t="shared" si="427"/>
        <v>0.89745012158546422</v>
      </c>
      <c r="BM148" s="91" t="str">
        <f t="shared" si="428"/>
        <v>-</v>
      </c>
      <c r="BN148" s="91" t="str">
        <f t="shared" si="429"/>
        <v>-</v>
      </c>
      <c r="BO148" s="91" t="str">
        <f t="shared" si="430"/>
        <v>-</v>
      </c>
      <c r="BP148" s="91" t="str">
        <f t="shared" si="431"/>
        <v>-</v>
      </c>
      <c r="BQ148" s="91" t="str">
        <f t="shared" si="432"/>
        <v>-</v>
      </c>
    </row>
    <row r="149" spans="1:69" x14ac:dyDescent="0.25">
      <c r="A149" s="44"/>
      <c r="B149" s="22" t="s">
        <v>46</v>
      </c>
      <c r="C149" s="71">
        <f t="shared" si="416"/>
        <v>31.055762790697653</v>
      </c>
      <c r="D149" s="71">
        <f t="shared" si="433"/>
        <v>37.007252500000007</v>
      </c>
      <c r="E149" s="71">
        <f t="shared" si="433"/>
        <v>34.734892920353985</v>
      </c>
      <c r="F149" s="70">
        <f t="shared" si="418"/>
        <v>0.93859691206079077</v>
      </c>
      <c r="H149" s="1">
        <f t="shared" si="419"/>
        <v>10.304510250569477</v>
      </c>
      <c r="I149" s="1">
        <f t="shared" si="419"/>
        <v>14.537799999999978</v>
      </c>
      <c r="J149" s="1">
        <f t="shared" si="419"/>
        <v>14.800748792270532</v>
      </c>
      <c r="K149" s="1">
        <f t="shared" si="419"/>
        <v>25.276018571428573</v>
      </c>
      <c r="L149" s="1">
        <f t="shared" si="419"/>
        <v>16.944421232876714</v>
      </c>
      <c r="M149" s="1">
        <f t="shared" si="419"/>
        <v>14.389162601626014</v>
      </c>
      <c r="N149" s="1">
        <f t="shared" si="419"/>
        <v>13.466500952380953</v>
      </c>
      <c r="O149" s="1">
        <f t="shared" si="419"/>
        <v>39.243617744610482</v>
      </c>
      <c r="P149" s="1">
        <f t="shared" si="419"/>
        <v>17.611309269162209</v>
      </c>
      <c r="Q149" s="1">
        <f t="shared" si="419"/>
        <v>11.734628670120898</v>
      </c>
      <c r="R149" s="11">
        <f t="shared" si="419"/>
        <v>5.2228672566371683</v>
      </c>
      <c r="S149" s="11" t="str">
        <f t="shared" si="419"/>
        <v/>
      </c>
      <c r="U149" s="1">
        <f t="shared" ref="U149:BD149" si="436">IFERROR(U52/U77,"")</f>
        <v>3.430858108108108</v>
      </c>
      <c r="V149" s="1">
        <f t="shared" si="436"/>
        <v>2.6060558139534886</v>
      </c>
      <c r="W149" s="1">
        <f t="shared" si="436"/>
        <v>5.4385922551252843</v>
      </c>
      <c r="X149" s="1">
        <f t="shared" si="436"/>
        <v>4.6865925925925929</v>
      </c>
      <c r="Y149" s="1">
        <f t="shared" si="436"/>
        <v>5.9931445312499996</v>
      </c>
      <c r="Z149" s="1">
        <f t="shared" si="436"/>
        <v>8.1018804597700917</v>
      </c>
      <c r="AA149" s="1">
        <f t="shared" si="436"/>
        <v>5.8287325581395351</v>
      </c>
      <c r="AB149" s="1">
        <f t="shared" si="436"/>
        <v>3.2076581395348835</v>
      </c>
      <c r="AC149" s="1">
        <f t="shared" si="436"/>
        <v>5.4151256038647348</v>
      </c>
      <c r="AD149" s="1">
        <f t="shared" si="436"/>
        <v>5.388826196473552</v>
      </c>
      <c r="AE149" s="1">
        <f t="shared" si="436"/>
        <v>7.9590075376884419</v>
      </c>
      <c r="AF149" s="1">
        <f t="shared" si="436"/>
        <v>10.113021428571429</v>
      </c>
      <c r="AG149" s="1">
        <f t="shared" si="436"/>
        <v>2.2829676724137933</v>
      </c>
      <c r="AH149" s="1">
        <f t="shared" si="436"/>
        <v>2.9181528301886792</v>
      </c>
      <c r="AI149" s="1">
        <f t="shared" si="436"/>
        <v>8.0200445205479447</v>
      </c>
      <c r="AJ149" s="1">
        <f t="shared" si="436"/>
        <v>6.2031499999999928</v>
      </c>
      <c r="AK149" s="1">
        <f t="shared" si="436"/>
        <v>7.1255677083333326</v>
      </c>
      <c r="AL149" s="1">
        <f t="shared" si="436"/>
        <v>7.0626199186991876</v>
      </c>
      <c r="AM149" s="1">
        <f t="shared" si="436"/>
        <v>6.9391549999999995</v>
      </c>
      <c r="AN149" s="1">
        <f t="shared" si="436"/>
        <v>4.54714629258517</v>
      </c>
      <c r="AO149" s="1">
        <f t="shared" si="436"/>
        <v>3.8575714285714282</v>
      </c>
      <c r="AP149" s="1">
        <f t="shared" si="436"/>
        <v>3.2618766233766237</v>
      </c>
      <c r="AQ149" s="1">
        <f t="shared" si="436"/>
        <v>13.068225836431264</v>
      </c>
      <c r="AR149" s="1">
        <f t="shared" si="436"/>
        <v>25.084923714759704</v>
      </c>
      <c r="AS149" s="1">
        <f t="shared" si="436"/>
        <v>4.5778731003039512</v>
      </c>
      <c r="AT149" s="1">
        <f t="shared" si="436"/>
        <v>6.0454453333333333</v>
      </c>
      <c r="AU149" s="1">
        <f t="shared" si="436"/>
        <v>4.1597504456327981</v>
      </c>
      <c r="AV149" s="1">
        <f t="shared" si="436"/>
        <v>3.0299224806201552</v>
      </c>
      <c r="AW149" s="1">
        <f t="shared" si="436"/>
        <v>2.7838208955223882</v>
      </c>
      <c r="AX149" s="1">
        <f t="shared" si="436"/>
        <v>5.8130397236614852</v>
      </c>
      <c r="AY149" s="1">
        <f t="shared" si="436"/>
        <v>5.2228672566371683</v>
      </c>
      <c r="AZ149" s="1" t="str">
        <f t="shared" si="436"/>
        <v/>
      </c>
      <c r="BA149" s="1" t="str">
        <f t="shared" si="436"/>
        <v/>
      </c>
      <c r="BB149" s="1" t="str">
        <f t="shared" si="436"/>
        <v/>
      </c>
      <c r="BC149" s="1" t="str">
        <f t="shared" si="436"/>
        <v/>
      </c>
      <c r="BD149" s="1" t="str">
        <f t="shared" si="436"/>
        <v/>
      </c>
      <c r="BF149" s="91">
        <f t="shared" si="421"/>
        <v>2.0052290514756796</v>
      </c>
      <c r="BG149" s="91">
        <f t="shared" si="422"/>
        <v>2.0716685126263426</v>
      </c>
      <c r="BH149" s="91">
        <f t="shared" si="423"/>
        <v>0.51866924615882259</v>
      </c>
      <c r="BI149" s="91">
        <f t="shared" si="424"/>
        <v>0.48844901068330748</v>
      </c>
      <c r="BJ149" s="91">
        <f t="shared" si="425"/>
        <v>0.39068057584614863</v>
      </c>
      <c r="BK149" s="91">
        <f t="shared" si="426"/>
        <v>0.82307129515361865</v>
      </c>
      <c r="BL149" s="91">
        <f t="shared" si="427"/>
        <v>0.75266617572848116</v>
      </c>
      <c r="BM149" s="91" t="str">
        <f t="shared" si="428"/>
        <v>-</v>
      </c>
      <c r="BN149" s="91" t="str">
        <f t="shared" si="429"/>
        <v>-</v>
      </c>
      <c r="BO149" s="91" t="str">
        <f t="shared" si="430"/>
        <v>-</v>
      </c>
      <c r="BP149" s="91" t="str">
        <f t="shared" si="431"/>
        <v>-</v>
      </c>
      <c r="BQ149" s="91" t="str">
        <f t="shared" si="432"/>
        <v>-</v>
      </c>
    </row>
    <row r="150" spans="1:69" x14ac:dyDescent="0.25">
      <c r="A150" s="44"/>
      <c r="B150" s="22" t="s">
        <v>47</v>
      </c>
      <c r="C150" s="71">
        <f t="shared" si="416"/>
        <v>40.299303643724699</v>
      </c>
      <c r="D150" s="71">
        <f t="shared" si="433"/>
        <v>35.396254237288133</v>
      </c>
      <c r="E150" s="71">
        <f t="shared" si="433"/>
        <v>56.551183908045971</v>
      </c>
      <c r="F150" s="70">
        <f t="shared" si="418"/>
        <v>1.5976601232701118</v>
      </c>
      <c r="H150" s="1">
        <f t="shared" si="419"/>
        <v>8.7294057507987226</v>
      </c>
      <c r="I150" s="1">
        <f t="shared" si="419"/>
        <v>20.400423076923079</v>
      </c>
      <c r="J150" s="1">
        <f t="shared" si="419"/>
        <v>17.716384615384591</v>
      </c>
      <c r="K150" s="1">
        <f t="shared" si="419"/>
        <v>30.061126099706748</v>
      </c>
      <c r="L150" s="1">
        <f t="shared" si="419"/>
        <v>7.4551002087682674</v>
      </c>
      <c r="M150" s="1">
        <f t="shared" si="419"/>
        <v>31.193151260504198</v>
      </c>
      <c r="N150" s="1">
        <f t="shared" si="419"/>
        <v>15.582612966601177</v>
      </c>
      <c r="O150" s="1">
        <f t="shared" si="419"/>
        <v>15.808576851851852</v>
      </c>
      <c r="P150" s="1">
        <f t="shared" si="419"/>
        <v>21.852388773388775</v>
      </c>
      <c r="Q150" s="1">
        <f t="shared" si="419"/>
        <v>11.0840206185567</v>
      </c>
      <c r="R150" s="11">
        <f t="shared" si="419"/>
        <v>3.9211111111111108</v>
      </c>
      <c r="S150" s="11" t="str">
        <f t="shared" si="419"/>
        <v/>
      </c>
      <c r="U150" s="1">
        <f t="shared" ref="U150:BD150" si="437">IFERROR(U53/U78,"")</f>
        <v>1.2595868055555557</v>
      </c>
      <c r="V150" s="1">
        <f t="shared" si="437"/>
        <v>2.3868131487889275</v>
      </c>
      <c r="W150" s="1">
        <f t="shared" si="437"/>
        <v>5.3666261980830665</v>
      </c>
      <c r="X150" s="1">
        <f t="shared" si="437"/>
        <v>4.4430154061624654</v>
      </c>
      <c r="Y150" s="1">
        <f t="shared" si="437"/>
        <v>4.9840459770114949</v>
      </c>
      <c r="Z150" s="1">
        <f t="shared" si="437"/>
        <v>6.9566801619433196</v>
      </c>
      <c r="AA150" s="1">
        <f t="shared" si="437"/>
        <v>8.8369210526315793</v>
      </c>
      <c r="AB150" s="1">
        <f t="shared" si="437"/>
        <v>5.8924586894586897</v>
      </c>
      <c r="AC150" s="1">
        <f t="shared" si="437"/>
        <v>6.8164551282051029</v>
      </c>
      <c r="AD150" s="1">
        <f t="shared" si="437"/>
        <v>5.7096420047732703</v>
      </c>
      <c r="AE150" s="1">
        <f t="shared" si="437"/>
        <v>8.2002766570605186</v>
      </c>
      <c r="AF150" s="1">
        <f t="shared" si="437"/>
        <v>14.700903225806451</v>
      </c>
      <c r="AG150" s="1">
        <f t="shared" si="437"/>
        <v>1.7631212938005392</v>
      </c>
      <c r="AH150" s="1">
        <f t="shared" si="437"/>
        <v>1.4150284237726098</v>
      </c>
      <c r="AI150" s="1">
        <f t="shared" si="437"/>
        <v>4.9462609603340288</v>
      </c>
      <c r="AJ150" s="1">
        <f t="shared" si="437"/>
        <v>8.8938673469387748</v>
      </c>
      <c r="AK150" s="1">
        <f t="shared" si="437"/>
        <v>3.8440757946210273</v>
      </c>
      <c r="AL150" s="1">
        <f t="shared" si="437"/>
        <v>6.2762521008403365</v>
      </c>
      <c r="AM150" s="1">
        <f t="shared" si="437"/>
        <v>4.3370367231638411</v>
      </c>
      <c r="AN150" s="1">
        <f t="shared" si="437"/>
        <v>5.5086572668112801</v>
      </c>
      <c r="AO150" s="1">
        <f t="shared" si="437"/>
        <v>7.5771080550098233</v>
      </c>
      <c r="AP150" s="1">
        <f t="shared" si="437"/>
        <v>6.8257574430823116</v>
      </c>
      <c r="AQ150" s="1">
        <f t="shared" si="437"/>
        <v>3.3263430717863103</v>
      </c>
      <c r="AR150" s="1">
        <f t="shared" si="437"/>
        <v>4.901193518518518</v>
      </c>
      <c r="AS150" s="1">
        <f t="shared" si="437"/>
        <v>2.2041492007104795</v>
      </c>
      <c r="AT150" s="1">
        <f t="shared" si="437"/>
        <v>8.5509301801801794</v>
      </c>
      <c r="AU150" s="1">
        <f t="shared" si="437"/>
        <v>11.379313929313929</v>
      </c>
      <c r="AV150" s="1">
        <f t="shared" si="437"/>
        <v>3.1023772609819118</v>
      </c>
      <c r="AW150" s="1">
        <f t="shared" si="437"/>
        <v>3.4816723549488056</v>
      </c>
      <c r="AX150" s="1">
        <f t="shared" si="437"/>
        <v>3.452577319587629</v>
      </c>
      <c r="AY150" s="1">
        <f t="shared" si="437"/>
        <v>3.9211111111111108</v>
      </c>
      <c r="AZ150" s="1" t="str">
        <f t="shared" si="437"/>
        <v/>
      </c>
      <c r="BA150" s="1" t="str">
        <f t="shared" si="437"/>
        <v/>
      </c>
      <c r="BB150" s="1" t="str">
        <f t="shared" si="437"/>
        <v/>
      </c>
      <c r="BC150" s="1" t="str">
        <f t="shared" si="437"/>
        <v/>
      </c>
      <c r="BD150" s="1" t="str">
        <f t="shared" si="437"/>
        <v/>
      </c>
      <c r="BF150" s="91">
        <f t="shared" si="421"/>
        <v>1.2501404233847531</v>
      </c>
      <c r="BG150" s="91">
        <f t="shared" si="422"/>
        <v>6.0429388106441912</v>
      </c>
      <c r="BH150" s="91">
        <f t="shared" si="423"/>
        <v>2.3005890753781553</v>
      </c>
      <c r="BI150" s="91">
        <f t="shared" si="424"/>
        <v>0.34882207480300848</v>
      </c>
      <c r="BJ150" s="91">
        <f t="shared" si="425"/>
        <v>0.90572416907613296</v>
      </c>
      <c r="BK150" s="91">
        <f t="shared" si="426"/>
        <v>0.55010175883874368</v>
      </c>
      <c r="BL150" s="91">
        <f t="shared" si="427"/>
        <v>0.90409912606197274</v>
      </c>
      <c r="BM150" s="91" t="str">
        <f t="shared" si="428"/>
        <v>-</v>
      </c>
      <c r="BN150" s="91" t="str">
        <f t="shared" si="429"/>
        <v>-</v>
      </c>
      <c r="BO150" s="91" t="str">
        <f t="shared" si="430"/>
        <v>-</v>
      </c>
      <c r="BP150" s="91" t="str">
        <f t="shared" si="431"/>
        <v>-</v>
      </c>
      <c r="BQ150" s="91" t="str">
        <f t="shared" si="432"/>
        <v>-</v>
      </c>
    </row>
    <row r="151" spans="1:69" x14ac:dyDescent="0.25">
      <c r="A151" s="44"/>
      <c r="B151" s="22" t="s">
        <v>48</v>
      </c>
      <c r="C151" s="71">
        <f t="shared" si="416"/>
        <v>37.642552287581694</v>
      </c>
      <c r="D151" s="71">
        <f t="shared" si="433"/>
        <v>23.569242187500002</v>
      </c>
      <c r="E151" s="71">
        <f t="shared" si="433"/>
        <v>57.214399350649352</v>
      </c>
      <c r="F151" s="70">
        <f t="shared" si="418"/>
        <v>2.4275027128786149</v>
      </c>
      <c r="H151" s="1">
        <f t="shared" si="419"/>
        <v>4.4570317725752506</v>
      </c>
      <c r="I151" s="1">
        <f t="shared" si="419"/>
        <v>25.076527118644069</v>
      </c>
      <c r="J151" s="1">
        <f t="shared" si="419"/>
        <v>29.5714498141264</v>
      </c>
      <c r="K151" s="1">
        <f t="shared" si="419"/>
        <v>34.116951573849931</v>
      </c>
      <c r="L151" s="1">
        <f t="shared" si="419"/>
        <v>7.7059305555555557</v>
      </c>
      <c r="M151" s="1">
        <f t="shared" si="419"/>
        <v>11.851752455795676</v>
      </c>
      <c r="N151" s="1">
        <f t="shared" si="419"/>
        <v>17.827370503597123</v>
      </c>
      <c r="O151" s="1">
        <f t="shared" si="419"/>
        <v>27.044093808630414</v>
      </c>
      <c r="P151" s="1">
        <f t="shared" si="419"/>
        <v>7.5244677419354842</v>
      </c>
      <c r="Q151" s="1">
        <f t="shared" si="419"/>
        <v>38.131592920353981</v>
      </c>
      <c r="R151" s="11">
        <f t="shared" si="419"/>
        <v>7.6715584415584424</v>
      </c>
      <c r="S151" s="11" t="str">
        <f t="shared" si="419"/>
        <v/>
      </c>
      <c r="U151" s="1">
        <f t="shared" ref="U151:BD151" si="438">IFERROR(U54/U79,"")</f>
        <v>1.7102121212121213</v>
      </c>
      <c r="V151" s="1">
        <f t="shared" si="438"/>
        <v>2.1613122529644269</v>
      </c>
      <c r="W151" s="1">
        <f t="shared" si="438"/>
        <v>1.4957140468227426</v>
      </c>
      <c r="X151" s="1">
        <f t="shared" si="438"/>
        <v>4.1349941348973607</v>
      </c>
      <c r="Y151" s="1">
        <f t="shared" si="438"/>
        <v>4.9279656250000006</v>
      </c>
      <c r="Z151" s="1">
        <f t="shared" si="438"/>
        <v>14.951164406779661</v>
      </c>
      <c r="AA151" s="1">
        <f t="shared" si="438"/>
        <v>9.1123954248366008</v>
      </c>
      <c r="AB151" s="1">
        <f t="shared" si="438"/>
        <v>4.6259642857142858</v>
      </c>
      <c r="AC151" s="1">
        <f t="shared" si="438"/>
        <v>13.909033457249071</v>
      </c>
      <c r="AD151" s="1">
        <f t="shared" si="438"/>
        <v>8.8957050147492627</v>
      </c>
      <c r="AE151" s="1">
        <f t="shared" si="438"/>
        <v>12.890917274939198</v>
      </c>
      <c r="AF151" s="1">
        <f t="shared" si="438"/>
        <v>13.98665859564167</v>
      </c>
      <c r="AG151" s="1">
        <f t="shared" si="438"/>
        <v>2.0765972222222224</v>
      </c>
      <c r="AH151" s="1">
        <f t="shared" si="438"/>
        <v>1.7067041666666667</v>
      </c>
      <c r="AI151" s="1">
        <f t="shared" si="438"/>
        <v>4.30055753968254</v>
      </c>
      <c r="AJ151" s="1">
        <f t="shared" si="438"/>
        <v>3.1754622823984526</v>
      </c>
      <c r="AK151" s="1">
        <f t="shared" si="438"/>
        <v>3.8827682403433474</v>
      </c>
      <c r="AL151" s="1">
        <f t="shared" si="438"/>
        <v>5.071626719056975</v>
      </c>
      <c r="AM151" s="1">
        <f t="shared" si="438"/>
        <v>4.2014082031250002</v>
      </c>
      <c r="AN151" s="1">
        <f t="shared" si="438"/>
        <v>5.1356486199575375</v>
      </c>
      <c r="AO151" s="1">
        <f t="shared" si="438"/>
        <v>6.8681103117505993</v>
      </c>
      <c r="AP151" s="1">
        <f t="shared" si="438"/>
        <v>5.1850020161290322</v>
      </c>
      <c r="AQ151" s="1">
        <f t="shared" si="438"/>
        <v>8.5481397459165152</v>
      </c>
      <c r="AR151" s="1">
        <f t="shared" si="438"/>
        <v>13.382206378986886</v>
      </c>
      <c r="AS151" s="1">
        <f t="shared" si="438"/>
        <v>0.79787356321839076</v>
      </c>
      <c r="AT151" s="1">
        <f t="shared" si="438"/>
        <v>1.6395412844036696</v>
      </c>
      <c r="AU151" s="1">
        <f t="shared" si="438"/>
        <v>4.2275806451612903</v>
      </c>
      <c r="AV151" s="1">
        <f t="shared" si="438"/>
        <v>10.150288065843622</v>
      </c>
      <c r="AW151" s="1">
        <f t="shared" si="438"/>
        <v>27.992740213523131</v>
      </c>
      <c r="AX151" s="1">
        <f t="shared" si="438"/>
        <v>7.6523008849557526</v>
      </c>
      <c r="AY151" s="1">
        <f t="shared" si="438"/>
        <v>7.6715584415584424</v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91">
        <f t="shared" si="421"/>
        <v>0.38422162693859563</v>
      </c>
      <c r="BG151" s="91">
        <f t="shared" si="422"/>
        <v>0.96064761335048965</v>
      </c>
      <c r="BH151" s="91">
        <f t="shared" si="423"/>
        <v>0.98303082941040321</v>
      </c>
      <c r="BI151" s="91">
        <f t="shared" si="424"/>
        <v>3.1964757138217452</v>
      </c>
      <c r="BJ151" s="91">
        <f t="shared" si="425"/>
        <v>7.2094800618457144</v>
      </c>
      <c r="BK151" s="91">
        <f t="shared" si="426"/>
        <v>1.5088454472017276</v>
      </c>
      <c r="BL151" s="91">
        <f t="shared" si="427"/>
        <v>1.8259493176245885</v>
      </c>
      <c r="BM151" s="91" t="str">
        <f t="shared" si="428"/>
        <v>-</v>
      </c>
      <c r="BN151" s="91" t="str">
        <f t="shared" si="429"/>
        <v>-</v>
      </c>
      <c r="BO151" s="91" t="str">
        <f t="shared" si="430"/>
        <v>-</v>
      </c>
      <c r="BP151" s="91" t="str">
        <f t="shared" si="431"/>
        <v>-</v>
      </c>
      <c r="BQ151" s="91" t="str">
        <f t="shared" si="432"/>
        <v>-</v>
      </c>
    </row>
    <row r="152" spans="1:69" x14ac:dyDescent="0.25">
      <c r="A152" s="44"/>
      <c r="B152" s="22" t="s">
        <v>49</v>
      </c>
      <c r="C152" s="71">
        <f t="shared" si="416"/>
        <v>27.158523437499998</v>
      </c>
      <c r="D152" s="71">
        <f t="shared" si="433"/>
        <v>21.160764522821577</v>
      </c>
      <c r="E152" s="71">
        <f t="shared" si="433"/>
        <v>44.804351393188853</v>
      </c>
      <c r="F152" s="70">
        <f t="shared" si="418"/>
        <v>2.1173314104444576</v>
      </c>
      <c r="H152" s="1">
        <f t="shared" si="419"/>
        <v>13.149988636363638</v>
      </c>
      <c r="I152" s="1">
        <f t="shared" si="419"/>
        <v>14.665452173913044</v>
      </c>
      <c r="J152" s="1">
        <f t="shared" si="419"/>
        <v>30.441146341463416</v>
      </c>
      <c r="K152" s="1">
        <f t="shared" si="419"/>
        <v>25.946200460829445</v>
      </c>
      <c r="L152" s="1">
        <f t="shared" si="419"/>
        <v>11.034956112852663</v>
      </c>
      <c r="M152" s="1">
        <f t="shared" si="419"/>
        <v>11.343597995545656</v>
      </c>
      <c r="N152" s="1">
        <f t="shared" si="419"/>
        <v>9.752038817005543</v>
      </c>
      <c r="O152" s="1">
        <f t="shared" si="419"/>
        <v>16.423198767334359</v>
      </c>
      <c r="P152" s="1">
        <f t="shared" si="419"/>
        <v>13.513495856353591</v>
      </c>
      <c r="Q152" s="1">
        <f t="shared" si="419"/>
        <v>21.503887147335423</v>
      </c>
      <c r="R152" s="11">
        <f t="shared" si="419"/>
        <v>8.4216099071207431</v>
      </c>
      <c r="S152" s="11" t="str">
        <f t="shared" si="419"/>
        <v/>
      </c>
      <c r="U152" s="1">
        <f t="shared" ref="U152:BD152" si="439">IFERROR(U55/U80,"")</f>
        <v>3.8871860465116281</v>
      </c>
      <c r="V152" s="1">
        <f t="shared" si="439"/>
        <v>3.0094666666666665</v>
      </c>
      <c r="W152" s="1">
        <f t="shared" si="439"/>
        <v>6.2732840909090903</v>
      </c>
      <c r="X152" s="1">
        <f t="shared" si="439"/>
        <v>4.4095454545454551</v>
      </c>
      <c r="Y152" s="1">
        <f t="shared" si="439"/>
        <v>5.631951612903225</v>
      </c>
      <c r="Z152" s="1">
        <f t="shared" si="439"/>
        <v>6.736656521739131</v>
      </c>
      <c r="AA152" s="1">
        <f t="shared" si="439"/>
        <v>4.9419140625000004</v>
      </c>
      <c r="AB152" s="1">
        <f t="shared" si="439"/>
        <v>4.832904109589041</v>
      </c>
      <c r="AC152" s="1">
        <f t="shared" si="439"/>
        <v>22.281579268292685</v>
      </c>
      <c r="AD152" s="1">
        <f t="shared" si="439"/>
        <v>-6.5096065573770492</v>
      </c>
      <c r="AE152" s="1">
        <f t="shared" si="439"/>
        <v>12.185306701030928</v>
      </c>
      <c r="AF152" s="1">
        <f t="shared" si="439"/>
        <v>20.54209216589857</v>
      </c>
      <c r="AG152" s="1">
        <f t="shared" si="439"/>
        <v>2.1867655677655677</v>
      </c>
      <c r="AH152" s="1">
        <f t="shared" si="439"/>
        <v>4.4079047619047618</v>
      </c>
      <c r="AI152" s="1">
        <f t="shared" si="439"/>
        <v>4.8108902821316617</v>
      </c>
      <c r="AJ152" s="1">
        <f t="shared" si="439"/>
        <v>3.2887792915531335</v>
      </c>
      <c r="AK152" s="1">
        <f t="shared" si="439"/>
        <v>3.3202482915717537</v>
      </c>
      <c r="AL152" s="1">
        <f t="shared" si="439"/>
        <v>5.4091414253897545</v>
      </c>
      <c r="AM152" s="1">
        <f t="shared" si="439"/>
        <v>3.2905850622406638</v>
      </c>
      <c r="AN152" s="1">
        <f t="shared" si="439"/>
        <v>2.5388449612403101</v>
      </c>
      <c r="AO152" s="1">
        <f t="shared" si="439"/>
        <v>4.3987929759704247</v>
      </c>
      <c r="AP152" s="1">
        <f t="shared" si="439"/>
        <v>3.0225798969072164</v>
      </c>
      <c r="AQ152" s="1">
        <f t="shared" si="439"/>
        <v>4.1964162479061971</v>
      </c>
      <c r="AR152" s="1">
        <f t="shared" si="439"/>
        <v>9.8524714946070873</v>
      </c>
      <c r="AS152" s="1">
        <f t="shared" si="439"/>
        <v>2.1605924137931032</v>
      </c>
      <c r="AT152" s="1">
        <f t="shared" si="439"/>
        <v>2.8813842105263157</v>
      </c>
      <c r="AU152" s="1">
        <f t="shared" si="439"/>
        <v>6.1616850828729284</v>
      </c>
      <c r="AV152" s="1">
        <f t="shared" si="439"/>
        <v>6.8254347826086956</v>
      </c>
      <c r="AW152" s="1">
        <f t="shared" si="439"/>
        <v>7.7553459119496848</v>
      </c>
      <c r="AX152" s="1">
        <f t="shared" si="439"/>
        <v>6.8832288401253923</v>
      </c>
      <c r="AY152" s="1">
        <f t="shared" si="439"/>
        <v>8.4216099071207431</v>
      </c>
      <c r="AZ152" s="1" t="str">
        <f t="shared" si="439"/>
        <v/>
      </c>
      <c r="BA152" s="1" t="str">
        <f t="shared" si="439"/>
        <v/>
      </c>
      <c r="BB152" s="1" t="str">
        <f t="shared" si="439"/>
        <v/>
      </c>
      <c r="BC152" s="1" t="str">
        <f t="shared" si="439"/>
        <v/>
      </c>
      <c r="BD152" s="1" t="str">
        <f t="shared" si="439"/>
        <v/>
      </c>
      <c r="BF152" s="91">
        <f t="shared" si="421"/>
        <v>0.98803111117246634</v>
      </c>
      <c r="BG152" s="91">
        <f t="shared" si="422"/>
        <v>0.65368567747393891</v>
      </c>
      <c r="BH152" s="91">
        <f t="shared" si="423"/>
        <v>1.2807785506475409</v>
      </c>
      <c r="BI152" s="91">
        <f t="shared" si="424"/>
        <v>2.0753702749646568</v>
      </c>
      <c r="BJ152" s="91">
        <f t="shared" si="425"/>
        <v>2.3357728792862131</v>
      </c>
      <c r="BK152" s="91">
        <f t="shared" si="426"/>
        <v>1.2725178173039584</v>
      </c>
      <c r="BL152" s="91">
        <f t="shared" si="427"/>
        <v>2.5593047278304368</v>
      </c>
      <c r="BM152" s="91" t="str">
        <f t="shared" si="428"/>
        <v>-</v>
      </c>
      <c r="BN152" s="91" t="str">
        <f t="shared" si="429"/>
        <v>-</v>
      </c>
      <c r="BO152" s="91" t="str">
        <f t="shared" si="430"/>
        <v>-</v>
      </c>
      <c r="BP152" s="91" t="str">
        <f t="shared" si="431"/>
        <v>-</v>
      </c>
      <c r="BQ152" s="91" t="str">
        <f t="shared" si="432"/>
        <v>-</v>
      </c>
    </row>
    <row r="153" spans="1:69" x14ac:dyDescent="0.25">
      <c r="A153" s="44"/>
      <c r="B153" s="22" t="s">
        <v>50</v>
      </c>
      <c r="C153" s="71" t="str">
        <f t="shared" si="416"/>
        <v>-</v>
      </c>
      <c r="D153" s="71" t="str">
        <f t="shared" si="433"/>
        <v>-</v>
      </c>
      <c r="E153" s="71">
        <f t="shared" si="433"/>
        <v>1.7630789324247584</v>
      </c>
      <c r="F153" s="70" t="str">
        <f t="shared" si="418"/>
        <v/>
      </c>
      <c r="H153" s="1" t="str">
        <f t="shared" si="419"/>
        <v/>
      </c>
      <c r="I153" s="1" t="str">
        <f t="shared" si="419"/>
        <v/>
      </c>
      <c r="J153" s="1" t="str">
        <f t="shared" si="419"/>
        <v/>
      </c>
      <c r="K153" s="1" t="str">
        <f t="shared" si="419"/>
        <v/>
      </c>
      <c r="L153" s="1" t="str">
        <f t="shared" si="419"/>
        <v/>
      </c>
      <c r="M153" s="1" t="str">
        <f t="shared" si="419"/>
        <v/>
      </c>
      <c r="N153" s="1" t="str">
        <f t="shared" si="419"/>
        <v/>
      </c>
      <c r="O153" s="1" t="str">
        <f t="shared" si="419"/>
        <v/>
      </c>
      <c r="P153" s="1">
        <f t="shared" si="419"/>
        <v>1.2746141906873614</v>
      </c>
      <c r="Q153" s="1">
        <f t="shared" si="419"/>
        <v>1.0112193548387096</v>
      </c>
      <c r="R153" s="11">
        <f t="shared" si="419"/>
        <v>0.22015332197614992</v>
      </c>
      <c r="S153" s="11" t="str">
        <f t="shared" si="419"/>
        <v/>
      </c>
      <c r="U153" s="1" t="str">
        <f t="shared" ref="U153:BD153" si="440">IFERROR(U56/U81,"")</f>
        <v/>
      </c>
      <c r="V153" s="1" t="str">
        <f t="shared" si="440"/>
        <v/>
      </c>
      <c r="W153" s="1" t="str">
        <f t="shared" si="440"/>
        <v/>
      </c>
      <c r="X153" s="1" t="str">
        <f t="shared" si="440"/>
        <v/>
      </c>
      <c r="Y153" s="1" t="str">
        <f t="shared" si="440"/>
        <v/>
      </c>
      <c r="Z153" s="1" t="str">
        <f t="shared" si="440"/>
        <v/>
      </c>
      <c r="AA153" s="1" t="str">
        <f t="shared" si="440"/>
        <v/>
      </c>
      <c r="AB153" s="1" t="str">
        <f t="shared" si="440"/>
        <v/>
      </c>
      <c r="AC153" s="1" t="str">
        <f t="shared" si="440"/>
        <v/>
      </c>
      <c r="AD153" s="1" t="str">
        <f t="shared" si="440"/>
        <v/>
      </c>
      <c r="AE153" s="1" t="str">
        <f t="shared" si="440"/>
        <v/>
      </c>
      <c r="AF153" s="1" t="str">
        <f t="shared" si="440"/>
        <v/>
      </c>
      <c r="AG153" s="1" t="str">
        <f t="shared" si="440"/>
        <v/>
      </c>
      <c r="AH153" s="1" t="str">
        <f t="shared" si="440"/>
        <v/>
      </c>
      <c r="AI153" s="1" t="str">
        <f t="shared" si="440"/>
        <v/>
      </c>
      <c r="AJ153" s="1" t="str">
        <f t="shared" si="440"/>
        <v/>
      </c>
      <c r="AK153" s="1" t="str">
        <f t="shared" si="440"/>
        <v/>
      </c>
      <c r="AL153" s="1" t="str">
        <f t="shared" si="440"/>
        <v/>
      </c>
      <c r="AM153" s="1" t="str">
        <f t="shared" si="440"/>
        <v/>
      </c>
      <c r="AN153" s="1" t="str">
        <f t="shared" si="440"/>
        <v/>
      </c>
      <c r="AO153" s="1" t="str">
        <f t="shared" si="440"/>
        <v/>
      </c>
      <c r="AP153" s="1" t="str">
        <f t="shared" si="440"/>
        <v/>
      </c>
      <c r="AQ153" s="1" t="str">
        <f t="shared" si="440"/>
        <v/>
      </c>
      <c r="AR153" s="1" t="str">
        <f t="shared" si="440"/>
        <v/>
      </c>
      <c r="AS153" s="1" t="str">
        <f t="shared" si="440"/>
        <v/>
      </c>
      <c r="AT153" s="1">
        <f t="shared" si="440"/>
        <v>0.67766207759699626</v>
      </c>
      <c r="AU153" s="1">
        <f t="shared" si="440"/>
        <v>0.67433481152993346</v>
      </c>
      <c r="AV153" s="1">
        <f t="shared" si="440"/>
        <v>0.7345575221238938</v>
      </c>
      <c r="AW153" s="1">
        <f t="shared" si="440"/>
        <v>0.37122982321291315</v>
      </c>
      <c r="AX153" s="1">
        <f t="shared" si="440"/>
        <v>0.16410967741935484</v>
      </c>
      <c r="AY153" s="1">
        <f t="shared" si="440"/>
        <v>0.22015332197614992</v>
      </c>
      <c r="AZ153" s="1" t="str">
        <f t="shared" si="440"/>
        <v/>
      </c>
      <c r="BA153" s="1" t="str">
        <f t="shared" si="440"/>
        <v/>
      </c>
      <c r="BB153" s="1" t="str">
        <f t="shared" si="440"/>
        <v/>
      </c>
      <c r="BC153" s="1" t="str">
        <f t="shared" si="440"/>
        <v/>
      </c>
      <c r="BD153" s="1" t="str">
        <f t="shared" si="440"/>
        <v/>
      </c>
      <c r="BF153" s="91" t="str">
        <f t="shared" si="421"/>
        <v>-</v>
      </c>
      <c r="BG153" s="91" t="str">
        <f t="shared" si="422"/>
        <v>-</v>
      </c>
      <c r="BH153" s="91" t="str">
        <f t="shared" si="423"/>
        <v>-</v>
      </c>
      <c r="BI153" s="91" t="str">
        <f t="shared" si="424"/>
        <v>-</v>
      </c>
      <c r="BJ153" s="91" t="str">
        <f t="shared" si="425"/>
        <v>-</v>
      </c>
      <c r="BK153" s="91" t="str">
        <f t="shared" si="426"/>
        <v>-</v>
      </c>
      <c r="BL153" s="91" t="str">
        <f t="shared" si="427"/>
        <v>-</v>
      </c>
      <c r="BM153" s="91" t="str">
        <f t="shared" si="428"/>
        <v>-</v>
      </c>
      <c r="BN153" s="91" t="str">
        <f t="shared" si="429"/>
        <v>-</v>
      </c>
      <c r="BO153" s="91" t="str">
        <f t="shared" si="430"/>
        <v>-</v>
      </c>
      <c r="BP153" s="91" t="str">
        <f t="shared" si="431"/>
        <v>-</v>
      </c>
      <c r="BQ153" s="91" t="str">
        <f t="shared" si="432"/>
        <v>-</v>
      </c>
    </row>
    <row r="154" spans="1:69" x14ac:dyDescent="0.25">
      <c r="A154" s="44"/>
      <c r="B154" s="3" t="s">
        <v>153</v>
      </c>
      <c r="C154" s="71">
        <f t="shared" ref="C154:D155" si="441">IFERROR(C57/C82,"-")</f>
        <v>49.853836784409246</v>
      </c>
      <c r="D154" s="71">
        <f t="shared" si="441"/>
        <v>39.654816652649274</v>
      </c>
      <c r="E154" s="71">
        <f>IFERROR(E57/E82,"-")</f>
        <v>69.639656846473031</v>
      </c>
      <c r="F154" s="70">
        <f t="shared" si="418"/>
        <v>1.7561462320320806</v>
      </c>
      <c r="H154" s="1">
        <f t="shared" si="419"/>
        <v>14.281386024423337</v>
      </c>
      <c r="I154" s="1">
        <f>IFERROR(I57/I82,"")</f>
        <v>27.368325495049501</v>
      </c>
      <c r="J154" s="1">
        <f t="shared" si="419"/>
        <v>28.107477154424515</v>
      </c>
      <c r="K154" s="1">
        <f t="shared" si="419"/>
        <v>36.227846753246745</v>
      </c>
      <c r="L154" s="1">
        <f t="shared" si="419"/>
        <v>14.847528301886774</v>
      </c>
      <c r="M154" s="1">
        <f t="shared" si="419"/>
        <v>21.560643262102055</v>
      </c>
      <c r="N154" s="1">
        <f t="shared" si="419"/>
        <v>18.463160060975607</v>
      </c>
      <c r="O154" s="1">
        <f t="shared" si="419"/>
        <v>28.941701335877909</v>
      </c>
      <c r="P154" s="1">
        <f t="shared" si="419"/>
        <v>23.737073007103401</v>
      </c>
      <c r="Q154" s="1">
        <f t="shared" si="419"/>
        <v>34.060843034925732</v>
      </c>
      <c r="R154" s="11">
        <f t="shared" si="419"/>
        <v>9.4756307053941917</v>
      </c>
      <c r="S154" s="11" t="str">
        <f t="shared" si="419"/>
        <v/>
      </c>
      <c r="U154" s="1">
        <f>IFERROR(U57/U82,"")</f>
        <v>3.8622304283604136</v>
      </c>
      <c r="V154" s="1">
        <f t="shared" ref="V154:BD154" si="442">IFERROR(V57/V82,"")</f>
        <v>3.5816543745480831</v>
      </c>
      <c r="W154" s="1">
        <f t="shared" si="442"/>
        <v>7.3730495251017638</v>
      </c>
      <c r="X154" s="1">
        <f t="shared" si="442"/>
        <v>8.5994920245398792</v>
      </c>
      <c r="Y154" s="1">
        <f t="shared" si="442"/>
        <v>7.1566326402016385</v>
      </c>
      <c r="Z154" s="1">
        <f t="shared" si="442"/>
        <v>11.666129950495042</v>
      </c>
      <c r="AA154" s="1">
        <f t="shared" si="442"/>
        <v>10.09867417783191</v>
      </c>
      <c r="AB154" s="1">
        <f t="shared" si="442"/>
        <v>5.7701749856569124</v>
      </c>
      <c r="AC154" s="1">
        <f t="shared" si="442"/>
        <v>12.700052053209943</v>
      </c>
      <c r="AD154" s="1">
        <f t="shared" si="442"/>
        <v>7.6892558398220192</v>
      </c>
      <c r="AE154" s="1">
        <f t="shared" si="442"/>
        <v>11.421918076109943</v>
      </c>
      <c r="AF154" s="1">
        <f t="shared" si="442"/>
        <v>17.8197683116883</v>
      </c>
      <c r="AG154" s="1">
        <f t="shared" si="442"/>
        <v>3.1298518327310272</v>
      </c>
      <c r="AH154" s="1">
        <f t="shared" si="442"/>
        <v>3.5102916881775785</v>
      </c>
      <c r="AI154" s="1">
        <f t="shared" si="442"/>
        <v>8.6250038703434893</v>
      </c>
      <c r="AJ154" s="1">
        <f t="shared" si="442"/>
        <v>8.6280646226415083</v>
      </c>
      <c r="AK154" s="1">
        <f t="shared" si="442"/>
        <v>6.2238497951752398</v>
      </c>
      <c r="AL154" s="1">
        <f t="shared" si="442"/>
        <v>7.6202616659398181</v>
      </c>
      <c r="AM154" s="1">
        <f t="shared" si="442"/>
        <v>5.959107653490328</v>
      </c>
      <c r="AN154" s="1">
        <f t="shared" si="442"/>
        <v>5.620914</v>
      </c>
      <c r="AO154" s="1">
        <f t="shared" si="442"/>
        <v>7.7074272103658528</v>
      </c>
      <c r="AP154" s="1">
        <f t="shared" si="442"/>
        <v>6.5294875533428156</v>
      </c>
      <c r="AQ154" s="1">
        <f t="shared" si="442"/>
        <v>9.117105905641715</v>
      </c>
      <c r="AR154" s="1">
        <f t="shared" si="442"/>
        <v>14.312290712468229</v>
      </c>
      <c r="AS154" s="1">
        <f t="shared" si="442"/>
        <v>3.9657313664596274</v>
      </c>
      <c r="AT154" s="1">
        <f t="shared" si="442"/>
        <v>7.9673393135725474</v>
      </c>
      <c r="AU154" s="1">
        <f t="shared" si="442"/>
        <v>10.636081294396211</v>
      </c>
      <c r="AV154" s="1">
        <f t="shared" si="442"/>
        <v>10.15581865062312</v>
      </c>
      <c r="AW154" s="1">
        <f t="shared" si="442"/>
        <v>12.604675697865353</v>
      </c>
      <c r="AX154" s="1">
        <f t="shared" si="442"/>
        <v>12.247282215977521</v>
      </c>
      <c r="AY154" s="1">
        <f t="shared" si="442"/>
        <v>9.4756307053941917</v>
      </c>
      <c r="AZ154" s="1" t="str">
        <f t="shared" si="442"/>
        <v/>
      </c>
      <c r="BA154" s="1" t="str">
        <f t="shared" si="442"/>
        <v/>
      </c>
      <c r="BB154" s="1" t="str">
        <f t="shared" si="442"/>
        <v/>
      </c>
      <c r="BC154" s="1" t="str">
        <f t="shared" si="442"/>
        <v/>
      </c>
      <c r="BD154" s="1" t="str">
        <f t="shared" si="442"/>
        <v/>
      </c>
      <c r="BF154" s="91">
        <f t="shared" ref="BF154:BF155" si="443">IFERROR(AS154/AG154,"-")</f>
        <v>1.2670668064817732</v>
      </c>
      <c r="BG154" s="91">
        <f t="shared" ref="BG154:BG155" si="444">IFERROR(AT154/AH154,"-")</f>
        <v>2.2697086229061818</v>
      </c>
      <c r="BH154" s="91">
        <f t="shared" ref="BH154:BH155" si="445">IFERROR(AU154/AI154,"-")</f>
        <v>1.233168292360735</v>
      </c>
      <c r="BI154" s="91">
        <f t="shared" ref="BI154:BI155" si="446">IFERROR(AV154/AJ154,"-")</f>
        <v>1.1770679862518096</v>
      </c>
      <c r="BJ154" s="91">
        <f t="shared" ref="BJ154:BJ155" si="447">IFERROR(AW154/AK154,"-")</f>
        <v>2.025221705645365</v>
      </c>
      <c r="BK154" s="91">
        <f t="shared" ref="BK154:BK155" si="448">IFERROR(AX154/AL154,"-")</f>
        <v>1.6071996937741697</v>
      </c>
      <c r="BL154" s="91">
        <f t="shared" ref="BL154:BL155" si="449">IFERROR(AY154/AM154,"-")</f>
        <v>1.5901089989277488</v>
      </c>
      <c r="BM154" s="91" t="str">
        <f t="shared" ref="BM154:BM155" si="450">IFERROR(AZ154/AN154,"-")</f>
        <v>-</v>
      </c>
      <c r="BN154" s="91" t="str">
        <f t="shared" ref="BN154:BN155" si="451">IFERROR(BA154/AO154,"-")</f>
        <v>-</v>
      </c>
      <c r="BO154" s="91" t="str">
        <f t="shared" ref="BO154:BO155" si="452">IFERROR(BB154/AP154,"-")</f>
        <v>-</v>
      </c>
      <c r="BP154" s="91" t="str">
        <f t="shared" ref="BP154:BP155" si="453">IFERROR(BC154/AQ154,"-")</f>
        <v>-</v>
      </c>
      <c r="BQ154" s="91" t="str">
        <f t="shared" ref="BQ154:BQ155" si="454">IFERROR(BD154/AR154,"-")</f>
        <v>-</v>
      </c>
    </row>
    <row r="155" spans="1:69" x14ac:dyDescent="0.25">
      <c r="A155" s="45"/>
      <c r="B155" s="3" t="s">
        <v>61</v>
      </c>
      <c r="C155" s="71">
        <f t="shared" si="441"/>
        <v>49.853836784409246</v>
      </c>
      <c r="D155" s="71">
        <f t="shared" si="441"/>
        <v>39.654816652649274</v>
      </c>
      <c r="E155" s="71">
        <f>IFERROR(E58/E83,"-")</f>
        <v>40.982103812035483</v>
      </c>
      <c r="F155" s="70">
        <f t="shared" si="418"/>
        <v>1.0334710199523147</v>
      </c>
      <c r="H155" s="1">
        <f t="shared" si="419"/>
        <v>14.262034552845527</v>
      </c>
      <c r="I155" s="1">
        <f t="shared" si="419"/>
        <v>27.28390746452807</v>
      </c>
      <c r="J155" s="1">
        <f t="shared" si="419"/>
        <v>28.026429065743944</v>
      </c>
      <c r="K155" s="1">
        <f t="shared" si="419"/>
        <v>36.171475622406639</v>
      </c>
      <c r="L155" s="1">
        <f t="shared" si="419"/>
        <v>14.840348646034803</v>
      </c>
      <c r="M155" s="1">
        <f t="shared" si="419"/>
        <v>21.541854030501085</v>
      </c>
      <c r="N155" s="1">
        <f t="shared" si="419"/>
        <v>18.463160060975607</v>
      </c>
      <c r="O155" s="1">
        <f t="shared" si="419"/>
        <v>28.941701335877891</v>
      </c>
      <c r="P155" s="1">
        <f t="shared" si="419"/>
        <v>17.840350698486613</v>
      </c>
      <c r="Q155" s="1">
        <f t="shared" si="419"/>
        <v>21.384050977480822</v>
      </c>
      <c r="R155" s="11">
        <f t="shared" si="419"/>
        <v>5.5679597218892347</v>
      </c>
      <c r="S155" s="11" t="str">
        <f t="shared" si="419"/>
        <v/>
      </c>
      <c r="U155" s="1">
        <f t="shared" ref="U155:BD155" si="455">IFERROR(U58/U83,"")</f>
        <v>3.8622304283604136</v>
      </c>
      <c r="V155" s="1">
        <f t="shared" si="455"/>
        <v>3.581654374548084</v>
      </c>
      <c r="W155" s="1">
        <f t="shared" si="455"/>
        <v>7.3630589430894311</v>
      </c>
      <c r="X155" s="1">
        <f t="shared" si="455"/>
        <v>8.5889534313725502</v>
      </c>
      <c r="Y155" s="1">
        <f t="shared" si="455"/>
        <v>7.1431295597484272</v>
      </c>
      <c r="Z155" s="1">
        <f t="shared" si="455"/>
        <v>11.630145589142504</v>
      </c>
      <c r="AA155" s="1">
        <f t="shared" si="455"/>
        <v>10.04971090909091</v>
      </c>
      <c r="AB155" s="1">
        <f t="shared" si="455"/>
        <v>5.7438121073672193</v>
      </c>
      <c r="AC155" s="1">
        <f t="shared" si="455"/>
        <v>12.663431372549018</v>
      </c>
      <c r="AD155" s="1">
        <f t="shared" si="455"/>
        <v>7.6721875693673693</v>
      </c>
      <c r="AE155" s="1">
        <f t="shared" si="455"/>
        <v>11.391812862414339</v>
      </c>
      <c r="AF155" s="1">
        <f t="shared" si="455"/>
        <v>17.792040456431533</v>
      </c>
      <c r="AG155" s="1">
        <f t="shared" si="455"/>
        <v>3.126623517276947</v>
      </c>
      <c r="AH155" s="1">
        <f t="shared" si="455"/>
        <v>3.5084803921568475</v>
      </c>
      <c r="AI155" s="1">
        <f t="shared" si="455"/>
        <v>8.6208331721470035</v>
      </c>
      <c r="AJ155" s="1">
        <f t="shared" si="455"/>
        <v>8.6239966996699664</v>
      </c>
      <c r="AK155" s="1">
        <f t="shared" si="455"/>
        <v>6.223849795175239</v>
      </c>
      <c r="AL155" s="1">
        <f t="shared" si="455"/>
        <v>7.613620915032679</v>
      </c>
      <c r="AM155" s="1">
        <f t="shared" si="455"/>
        <v>5.959107653490328</v>
      </c>
      <c r="AN155" s="1">
        <f t="shared" si="455"/>
        <v>5.620914</v>
      </c>
      <c r="AO155" s="1">
        <f t="shared" si="455"/>
        <v>7.7074272103658537</v>
      </c>
      <c r="AP155" s="1">
        <f t="shared" si="455"/>
        <v>6.5294875533428174</v>
      </c>
      <c r="AQ155" s="1">
        <f t="shared" si="455"/>
        <v>9.1171059056417025</v>
      </c>
      <c r="AR155" s="1">
        <f t="shared" si="455"/>
        <v>14.312290712468224</v>
      </c>
      <c r="AS155" s="1">
        <f t="shared" si="455"/>
        <v>3.9657313664596274</v>
      </c>
      <c r="AT155" s="1">
        <f t="shared" si="455"/>
        <v>6.2354177817424912</v>
      </c>
      <c r="AU155" s="1">
        <f t="shared" si="455"/>
        <v>8.0209778812572772</v>
      </c>
      <c r="AV155" s="1">
        <f t="shared" si="455"/>
        <v>7.0762626554816315</v>
      </c>
      <c r="AW155" s="1">
        <f t="shared" si="455"/>
        <v>8.3457211667112663</v>
      </c>
      <c r="AX155" s="1">
        <f t="shared" si="455"/>
        <v>7.6125587725810435</v>
      </c>
      <c r="AY155" s="1">
        <f t="shared" si="455"/>
        <v>5.5679597218892347</v>
      </c>
      <c r="AZ155" s="1" t="str">
        <f t="shared" si="455"/>
        <v/>
      </c>
      <c r="BA155" s="1" t="str">
        <f t="shared" si="455"/>
        <v/>
      </c>
      <c r="BB155" s="1" t="str">
        <f t="shared" si="455"/>
        <v/>
      </c>
      <c r="BC155" s="1" t="str">
        <f t="shared" si="455"/>
        <v/>
      </c>
      <c r="BD155" s="1" t="str">
        <f t="shared" si="455"/>
        <v/>
      </c>
      <c r="BF155" s="91">
        <f t="shared" si="443"/>
        <v>1.2683750840310573</v>
      </c>
      <c r="BG155" s="91">
        <f t="shared" si="444"/>
        <v>1.7772417356761261</v>
      </c>
      <c r="BH155" s="91">
        <f t="shared" si="445"/>
        <v>0.93041794465669569</v>
      </c>
      <c r="BI155" s="91">
        <f t="shared" si="446"/>
        <v>0.82053169799478642</v>
      </c>
      <c r="BJ155" s="91">
        <f t="shared" si="447"/>
        <v>1.3409258644353714</v>
      </c>
      <c r="BK155" s="91">
        <f t="shared" si="448"/>
        <v>0.99986049443970371</v>
      </c>
      <c r="BL155" s="91">
        <f t="shared" si="449"/>
        <v>0.93436132482486822</v>
      </c>
      <c r="BM155" s="91" t="str">
        <f t="shared" si="450"/>
        <v>-</v>
      </c>
      <c r="BN155" s="91" t="str">
        <f t="shared" si="451"/>
        <v>-</v>
      </c>
      <c r="BO155" s="91" t="str">
        <f t="shared" si="452"/>
        <v>-</v>
      </c>
      <c r="BP155" s="91" t="str">
        <f t="shared" si="453"/>
        <v>-</v>
      </c>
      <c r="BQ155" s="91" t="str">
        <f t="shared" si="454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7">
        <f>SUM(U158                : INDEX(U158:AF158,$B$2))</f>
        <v>1514</v>
      </c>
      <c r="D158" s="77">
        <f>SUM(AG158           : INDEX(AG158:AR158,$B$2))</f>
        <v>1445</v>
      </c>
      <c r="E158" s="77">
        <f>SUM(AS158            : INDEX(AS158:BD158,$B$2))</f>
        <v>2293</v>
      </c>
      <c r="F158" s="73">
        <f>IFERROR(E158/D158,"-")</f>
        <v>1.5868512110726645</v>
      </c>
      <c r="H158" s="4">
        <f>SUM(U158:W158)</f>
        <v>507</v>
      </c>
      <c r="I158" s="4">
        <f>SUM(X158:Z158)</f>
        <v>778</v>
      </c>
      <c r="J158" s="4">
        <f>SUM(AA158:AC158)</f>
        <v>680</v>
      </c>
      <c r="K158" s="4">
        <f>SUM(AD158:AF158)</f>
        <v>744</v>
      </c>
      <c r="L158" s="4">
        <f>SUM(AG158:AI158)</f>
        <v>465</v>
      </c>
      <c r="M158" s="4">
        <f>SUM(AJ158:AL158)</f>
        <v>734</v>
      </c>
      <c r="N158" s="4">
        <f>SUM(AM158:AO158)</f>
        <v>814</v>
      </c>
      <c r="O158" s="4">
        <f>SUM(AP158:AR158)</f>
        <v>1063</v>
      </c>
      <c r="P158" s="4">
        <f>SUM(AS158:AU158)</f>
        <v>914</v>
      </c>
      <c r="Q158" s="4">
        <f>SUM(AV158:AX158)</f>
        <v>1041</v>
      </c>
      <c r="R158" s="4">
        <f>SUM(AY158:BA158)</f>
        <v>338</v>
      </c>
      <c r="S158" s="4">
        <f>SUM(BB158:BD158)</f>
        <v>0</v>
      </c>
      <c r="U158">
        <v>215</v>
      </c>
      <c r="V158">
        <v>68</v>
      </c>
      <c r="W158">
        <v>224</v>
      </c>
      <c r="X158">
        <v>301</v>
      </c>
      <c r="Y158">
        <v>221</v>
      </c>
      <c r="Z158">
        <v>256</v>
      </c>
      <c r="AA158">
        <v>229</v>
      </c>
      <c r="AB158">
        <v>227</v>
      </c>
      <c r="AC158">
        <v>224</v>
      </c>
      <c r="AD158">
        <v>185</v>
      </c>
      <c r="AE158">
        <v>311</v>
      </c>
      <c r="AF158">
        <v>248</v>
      </c>
      <c r="AG158">
        <v>71</v>
      </c>
      <c r="AH158">
        <v>74</v>
      </c>
      <c r="AI158">
        <v>320</v>
      </c>
      <c r="AJ158">
        <v>206</v>
      </c>
      <c r="AK158">
        <v>213</v>
      </c>
      <c r="AL158">
        <v>315</v>
      </c>
      <c r="AM158">
        <v>246</v>
      </c>
      <c r="AN158">
        <v>238</v>
      </c>
      <c r="AO158">
        <v>330</v>
      </c>
      <c r="AP158">
        <v>305</v>
      </c>
      <c r="AQ158">
        <v>377</v>
      </c>
      <c r="AR158">
        <v>381</v>
      </c>
      <c r="AS158">
        <v>189</v>
      </c>
      <c r="AT158">
        <v>379</v>
      </c>
      <c r="AU158">
        <v>346</v>
      </c>
      <c r="AV158">
        <v>289</v>
      </c>
      <c r="AW158">
        <v>347</v>
      </c>
      <c r="AX158">
        <v>405</v>
      </c>
      <c r="AY158">
        <v>338</v>
      </c>
      <c r="BF158" s="91">
        <f t="shared" ref="BF158:BF166" si="456">IFERROR(AS158/AG158,"-")</f>
        <v>2.6619718309859155</v>
      </c>
      <c r="BG158" s="91">
        <f t="shared" ref="BG158:BG166" si="457">IFERROR(AT158/AH158,"-")</f>
        <v>5.1216216216216219</v>
      </c>
      <c r="BH158" s="91">
        <f t="shared" ref="BH158:BH166" si="458">IFERROR(AU158/AI158,"-")</f>
        <v>1.08125</v>
      </c>
      <c r="BI158" s="91">
        <f t="shared" ref="BI158:BI166" si="459">IFERROR(AV158/AJ158,"-")</f>
        <v>1.4029126213592233</v>
      </c>
      <c r="BJ158" s="91">
        <f t="shared" ref="BJ158:BJ166" si="460">IFERROR(AW158/AK158,"-")</f>
        <v>1.6291079812206573</v>
      </c>
      <c r="BK158" s="91">
        <f t="shared" ref="BK158:BK166" si="461">IFERROR(AX158/AL158,"-")</f>
        <v>1.2857142857142858</v>
      </c>
      <c r="BL158" s="91">
        <f t="shared" ref="BL158:BL166" si="462">IFERROR(AY158/AM158,"-")</f>
        <v>1.3739837398373984</v>
      </c>
      <c r="BM158" s="91">
        <f t="shared" ref="BM158:BM166" si="463">IFERROR(AZ158/AN158,"-")</f>
        <v>0</v>
      </c>
      <c r="BN158" s="91">
        <f t="shared" ref="BN158:BN166" si="464">IFERROR(BA158/AO158,"-")</f>
        <v>0</v>
      </c>
      <c r="BO158" s="91">
        <f t="shared" ref="BO158:BO166" si="465">IFERROR(BB158/AP158,"-")</f>
        <v>0</v>
      </c>
      <c r="BP158" s="91">
        <f t="shared" ref="BP158:BP166" si="466">IFERROR(BC158/AQ158,"-")</f>
        <v>0</v>
      </c>
      <c r="BQ158" s="91">
        <f t="shared" ref="BQ158:BQ166" si="467">IFERROR(BD158/AR158,"-")</f>
        <v>0</v>
      </c>
    </row>
    <row r="159" spans="1:69" x14ac:dyDescent="0.25">
      <c r="A159" s="22" t="s">
        <v>91</v>
      </c>
      <c r="B159" s="22" t="s">
        <v>91</v>
      </c>
      <c r="C159" s="77">
        <f>SUM(U159                : INDEX(U159:AF159,$B$2))</f>
        <v>430</v>
      </c>
      <c r="D159" s="77">
        <f>SUM(AG159           : INDEX(AG159:AR159,$B$2))</f>
        <v>482</v>
      </c>
      <c r="E159" s="77">
        <f>SUM(AS159            : INDEX(AS159:BD159,$B$2))</f>
        <v>1008</v>
      </c>
      <c r="F159" s="73">
        <f t="shared" ref="F159:F166" si="468">IFERROR(E159/D159,"-")</f>
        <v>2.091286307053942</v>
      </c>
      <c r="H159" s="4">
        <f t="shared" ref="H159:H162" si="469">SUM(U159:W159)</f>
        <v>128</v>
      </c>
      <c r="I159" s="4">
        <f t="shared" ref="I159:I162" si="470">SUM(X159:Z159)</f>
        <v>221</v>
      </c>
      <c r="J159" s="4">
        <f t="shared" ref="J159:J162" si="471">SUM(AA159:AC159)</f>
        <v>222</v>
      </c>
      <c r="K159" s="4">
        <f t="shared" ref="K159:K162" si="472">SUM(AD159:AF159)</f>
        <v>275</v>
      </c>
      <c r="L159" s="4">
        <f t="shared" ref="L159:L162" si="473">SUM(AG159:AI159)</f>
        <v>134</v>
      </c>
      <c r="M159" s="4">
        <f t="shared" ref="M159:M162" si="474">SUM(AJ159:AL159)</f>
        <v>260</v>
      </c>
      <c r="N159" s="4">
        <f t="shared" ref="N159:N162" si="475">SUM(AM159:AO159)</f>
        <v>294</v>
      </c>
      <c r="O159" s="4">
        <f t="shared" ref="O159:O162" si="476">SUM(AP159:AR159)</f>
        <v>383</v>
      </c>
      <c r="P159" s="4">
        <f t="shared" ref="P159:P162" si="477">SUM(AS159:AU159)</f>
        <v>334</v>
      </c>
      <c r="Q159" s="4">
        <f t="shared" ref="Q159:Q162" si="478">SUM(AV159:AX159)</f>
        <v>522</v>
      </c>
      <c r="R159" s="4">
        <f t="shared" ref="R159:R162" si="479">SUM(AY159:BA159)</f>
        <v>152</v>
      </c>
      <c r="S159" s="4">
        <f t="shared" ref="S159:S162" si="480">SUM(BB159:BD159)</f>
        <v>0</v>
      </c>
      <c r="U159">
        <v>45</v>
      </c>
      <c r="V159">
        <v>14</v>
      </c>
      <c r="W159">
        <v>69</v>
      </c>
      <c r="X159">
        <v>75</v>
      </c>
      <c r="Y159">
        <v>68</v>
      </c>
      <c r="Z159">
        <v>78</v>
      </c>
      <c r="AA159">
        <v>81</v>
      </c>
      <c r="AB159">
        <v>63</v>
      </c>
      <c r="AC159">
        <v>78</v>
      </c>
      <c r="AD159">
        <v>66</v>
      </c>
      <c r="AE159">
        <v>117</v>
      </c>
      <c r="AF159">
        <v>92</v>
      </c>
      <c r="AG159">
        <v>16</v>
      </c>
      <c r="AH159">
        <v>13</v>
      </c>
      <c r="AI159">
        <v>105</v>
      </c>
      <c r="AJ159">
        <v>70</v>
      </c>
      <c r="AK159">
        <v>68</v>
      </c>
      <c r="AL159">
        <v>122</v>
      </c>
      <c r="AM159">
        <v>88</v>
      </c>
      <c r="AN159">
        <v>79</v>
      </c>
      <c r="AO159">
        <v>127</v>
      </c>
      <c r="AP159">
        <v>115</v>
      </c>
      <c r="AQ159">
        <v>107</v>
      </c>
      <c r="AR159">
        <v>161</v>
      </c>
      <c r="AS159">
        <v>48</v>
      </c>
      <c r="AT159">
        <v>140</v>
      </c>
      <c r="AU159">
        <v>146</v>
      </c>
      <c r="AV159">
        <v>142</v>
      </c>
      <c r="AW159">
        <v>168</v>
      </c>
      <c r="AX159">
        <v>212</v>
      </c>
      <c r="AY159">
        <v>152</v>
      </c>
      <c r="BF159" s="91">
        <f t="shared" si="456"/>
        <v>3</v>
      </c>
      <c r="BG159" s="91">
        <f t="shared" si="457"/>
        <v>10.76923076923077</v>
      </c>
      <c r="BH159" s="91">
        <f t="shared" si="458"/>
        <v>1.3904761904761904</v>
      </c>
      <c r="BI159" s="91">
        <f t="shared" si="459"/>
        <v>2.0285714285714285</v>
      </c>
      <c r="BJ159" s="91">
        <f t="shared" si="460"/>
        <v>2.4705882352941178</v>
      </c>
      <c r="BK159" s="91">
        <f t="shared" si="461"/>
        <v>1.7377049180327868</v>
      </c>
      <c r="BL159" s="91">
        <f t="shared" si="462"/>
        <v>1.7272727272727273</v>
      </c>
      <c r="BM159" s="91">
        <f t="shared" si="463"/>
        <v>0</v>
      </c>
      <c r="BN159" s="91">
        <f t="shared" si="464"/>
        <v>0</v>
      </c>
      <c r="BO159" s="91">
        <f t="shared" si="465"/>
        <v>0</v>
      </c>
      <c r="BP159" s="91">
        <f t="shared" si="466"/>
        <v>0</v>
      </c>
      <c r="BQ159" s="91">
        <f t="shared" si="467"/>
        <v>0</v>
      </c>
    </row>
    <row r="160" spans="1:69" x14ac:dyDescent="0.25">
      <c r="A160" s="22" t="s">
        <v>92</v>
      </c>
      <c r="B160" s="22" t="s">
        <v>92</v>
      </c>
      <c r="C160" s="77">
        <f>SUM(U160                : INDEX(U160:AF160,$B$2))</f>
        <v>592</v>
      </c>
      <c r="D160" s="77">
        <f>SUM(AG160           : INDEX(AG160:AR160,$B$2))</f>
        <v>625</v>
      </c>
      <c r="E160" s="77">
        <f>SUM(AS160            : INDEX(AS160:BD160,$B$2))</f>
        <v>1124</v>
      </c>
      <c r="F160" s="73">
        <f t="shared" si="468"/>
        <v>1.7984</v>
      </c>
      <c r="H160" s="4">
        <f t="shared" si="469"/>
        <v>182</v>
      </c>
      <c r="I160" s="4">
        <f t="shared" si="470"/>
        <v>304</v>
      </c>
      <c r="J160" s="4">
        <f t="shared" si="471"/>
        <v>290</v>
      </c>
      <c r="K160" s="4">
        <f t="shared" si="472"/>
        <v>362</v>
      </c>
      <c r="L160" s="4">
        <f t="shared" si="473"/>
        <v>186</v>
      </c>
      <c r="M160" s="4">
        <f t="shared" si="474"/>
        <v>334</v>
      </c>
      <c r="N160" s="4">
        <f t="shared" si="475"/>
        <v>370</v>
      </c>
      <c r="O160" s="4">
        <f t="shared" si="476"/>
        <v>486</v>
      </c>
      <c r="P160" s="4">
        <f t="shared" si="477"/>
        <v>397</v>
      </c>
      <c r="Q160" s="4">
        <f t="shared" si="478"/>
        <v>570</v>
      </c>
      <c r="R160" s="4">
        <f t="shared" si="479"/>
        <v>157</v>
      </c>
      <c r="S160" s="4">
        <f t="shared" si="480"/>
        <v>0</v>
      </c>
      <c r="U160">
        <v>68</v>
      </c>
      <c r="V160">
        <v>22</v>
      </c>
      <c r="W160">
        <v>92</v>
      </c>
      <c r="X160">
        <v>98</v>
      </c>
      <c r="Y160">
        <v>87</v>
      </c>
      <c r="Z160">
        <v>119</v>
      </c>
      <c r="AA160">
        <v>106</v>
      </c>
      <c r="AB160">
        <v>87</v>
      </c>
      <c r="AC160">
        <v>97</v>
      </c>
      <c r="AD160">
        <v>83</v>
      </c>
      <c r="AE160">
        <v>161</v>
      </c>
      <c r="AF160">
        <v>118</v>
      </c>
      <c r="AG160">
        <v>21</v>
      </c>
      <c r="AH160">
        <v>26</v>
      </c>
      <c r="AI160">
        <v>139</v>
      </c>
      <c r="AJ160">
        <v>91</v>
      </c>
      <c r="AK160">
        <v>92</v>
      </c>
      <c r="AL160">
        <v>151</v>
      </c>
      <c r="AM160">
        <v>105</v>
      </c>
      <c r="AN160">
        <v>105</v>
      </c>
      <c r="AO160">
        <v>160</v>
      </c>
      <c r="AP160">
        <v>141</v>
      </c>
      <c r="AQ160">
        <v>154</v>
      </c>
      <c r="AR160">
        <v>191</v>
      </c>
      <c r="AS160">
        <v>59</v>
      </c>
      <c r="AT160">
        <v>169</v>
      </c>
      <c r="AU160">
        <v>169</v>
      </c>
      <c r="AV160">
        <v>152</v>
      </c>
      <c r="AW160">
        <v>190</v>
      </c>
      <c r="AX160">
        <v>228</v>
      </c>
      <c r="AY160">
        <v>157</v>
      </c>
      <c r="BF160" s="91">
        <f t="shared" si="456"/>
        <v>2.8095238095238093</v>
      </c>
      <c r="BG160" s="91">
        <f t="shared" si="457"/>
        <v>6.5</v>
      </c>
      <c r="BH160" s="91">
        <f t="shared" si="458"/>
        <v>1.2158273381294964</v>
      </c>
      <c r="BI160" s="91">
        <f t="shared" si="459"/>
        <v>1.6703296703296704</v>
      </c>
      <c r="BJ160" s="91">
        <f t="shared" si="460"/>
        <v>2.0652173913043477</v>
      </c>
      <c r="BK160" s="91">
        <f t="shared" si="461"/>
        <v>1.509933774834437</v>
      </c>
      <c r="BL160" s="91">
        <f t="shared" si="462"/>
        <v>1.4952380952380953</v>
      </c>
      <c r="BM160" s="91">
        <f t="shared" si="463"/>
        <v>0</v>
      </c>
      <c r="BN160" s="91">
        <f t="shared" si="464"/>
        <v>0</v>
      </c>
      <c r="BO160" s="91">
        <f t="shared" si="465"/>
        <v>0</v>
      </c>
      <c r="BP160" s="91">
        <f t="shared" si="466"/>
        <v>0</v>
      </c>
      <c r="BQ160" s="91">
        <f t="shared" si="467"/>
        <v>0</v>
      </c>
    </row>
    <row r="161" spans="1:69" x14ac:dyDescent="0.25">
      <c r="A161" s="22" t="s">
        <v>93</v>
      </c>
      <c r="B161" s="22" t="s">
        <v>93</v>
      </c>
      <c r="C161" s="77">
        <f>SUM(U161                : INDEX(U161:AF161,$B$2))</f>
        <v>384</v>
      </c>
      <c r="D161" s="77">
        <f>SUM(AG161           : INDEX(AG161:AR161,$B$2))</f>
        <v>457</v>
      </c>
      <c r="E161" s="77">
        <f>SUM(AS161            : INDEX(AS161:BD161,$B$2))</f>
        <v>841</v>
      </c>
      <c r="F161" s="73">
        <f t="shared" si="468"/>
        <v>1.8402625820568927</v>
      </c>
      <c r="H161" s="4">
        <f t="shared" si="469"/>
        <v>121</v>
      </c>
      <c r="I161" s="4">
        <f t="shared" si="470"/>
        <v>200</v>
      </c>
      <c r="J161" s="4">
        <f t="shared" si="471"/>
        <v>168</v>
      </c>
      <c r="K161" s="4">
        <f t="shared" si="472"/>
        <v>226</v>
      </c>
      <c r="L161" s="4">
        <f t="shared" si="473"/>
        <v>141</v>
      </c>
      <c r="M161" s="4">
        <f t="shared" si="474"/>
        <v>233</v>
      </c>
      <c r="N161" s="4">
        <f t="shared" si="475"/>
        <v>269</v>
      </c>
      <c r="O161" s="4">
        <f t="shared" si="476"/>
        <v>374</v>
      </c>
      <c r="P161" s="4">
        <f t="shared" si="477"/>
        <v>271</v>
      </c>
      <c r="Q161" s="4">
        <f t="shared" si="478"/>
        <v>450</v>
      </c>
      <c r="R161" s="4">
        <f t="shared" si="479"/>
        <v>120</v>
      </c>
      <c r="S161" s="4">
        <f t="shared" si="480"/>
        <v>0</v>
      </c>
      <c r="U161">
        <v>36</v>
      </c>
      <c r="V161">
        <v>21</v>
      </c>
      <c r="W161">
        <v>64</v>
      </c>
      <c r="X161">
        <v>69</v>
      </c>
      <c r="Y161">
        <v>65</v>
      </c>
      <c r="Z161">
        <v>66</v>
      </c>
      <c r="AA161">
        <v>63</v>
      </c>
      <c r="AB161">
        <v>44</v>
      </c>
      <c r="AC161">
        <v>61</v>
      </c>
      <c r="AD161">
        <v>50</v>
      </c>
      <c r="AE161">
        <v>108</v>
      </c>
      <c r="AF161">
        <v>68</v>
      </c>
      <c r="AG161">
        <v>15</v>
      </c>
      <c r="AH161">
        <v>22</v>
      </c>
      <c r="AI161">
        <v>104</v>
      </c>
      <c r="AJ161">
        <v>62</v>
      </c>
      <c r="AK161">
        <v>75</v>
      </c>
      <c r="AL161">
        <v>96</v>
      </c>
      <c r="AM161">
        <v>83</v>
      </c>
      <c r="AN161">
        <v>74</v>
      </c>
      <c r="AO161">
        <v>112</v>
      </c>
      <c r="AP161">
        <v>109</v>
      </c>
      <c r="AQ161">
        <v>143</v>
      </c>
      <c r="AR161">
        <v>122</v>
      </c>
      <c r="AS161">
        <v>55</v>
      </c>
      <c r="AT161">
        <v>106</v>
      </c>
      <c r="AU161">
        <v>110</v>
      </c>
      <c r="AV161">
        <v>138</v>
      </c>
      <c r="AW161">
        <v>125</v>
      </c>
      <c r="AX161">
        <v>187</v>
      </c>
      <c r="AY161">
        <v>120</v>
      </c>
      <c r="BF161" s="91">
        <f t="shared" si="456"/>
        <v>3.6666666666666665</v>
      </c>
      <c r="BG161" s="91">
        <f t="shared" si="457"/>
        <v>4.8181818181818183</v>
      </c>
      <c r="BH161" s="91">
        <f t="shared" si="458"/>
        <v>1.0576923076923077</v>
      </c>
      <c r="BI161" s="91">
        <f t="shared" si="459"/>
        <v>2.225806451612903</v>
      </c>
      <c r="BJ161" s="91">
        <f t="shared" si="460"/>
        <v>1.6666666666666667</v>
      </c>
      <c r="BK161" s="91">
        <f t="shared" si="461"/>
        <v>1.9479166666666667</v>
      </c>
      <c r="BL161" s="91">
        <f t="shared" si="462"/>
        <v>1.4457831325301205</v>
      </c>
      <c r="BM161" s="91">
        <f t="shared" si="463"/>
        <v>0</v>
      </c>
      <c r="BN161" s="91">
        <f t="shared" si="464"/>
        <v>0</v>
      </c>
      <c r="BO161" s="91">
        <f t="shared" si="465"/>
        <v>0</v>
      </c>
      <c r="BP161" s="91">
        <f t="shared" si="466"/>
        <v>0</v>
      </c>
      <c r="BQ161" s="91">
        <f t="shared" si="467"/>
        <v>0</v>
      </c>
    </row>
    <row r="162" spans="1:69" x14ac:dyDescent="0.25">
      <c r="A162" s="22" t="s">
        <v>94</v>
      </c>
      <c r="B162" s="22" t="s">
        <v>94</v>
      </c>
      <c r="C162" s="77">
        <f>SUM(U162                : INDEX(U162:AF162,$B$2))</f>
        <v>297</v>
      </c>
      <c r="D162" s="77">
        <f>SUM(AG162           : INDEX(AG162:AR162,$B$2))</f>
        <v>354</v>
      </c>
      <c r="E162" s="77">
        <f>SUM(AS162            : INDEX(AS162:BD162,$B$2))</f>
        <v>520</v>
      </c>
      <c r="F162" s="73">
        <f t="shared" si="468"/>
        <v>1.4689265536723164</v>
      </c>
      <c r="H162" s="4">
        <f t="shared" si="469"/>
        <v>103</v>
      </c>
      <c r="I162" s="4">
        <f t="shared" si="470"/>
        <v>152</v>
      </c>
      <c r="J162" s="4">
        <f t="shared" si="471"/>
        <v>137</v>
      </c>
      <c r="K162" s="4">
        <f t="shared" si="472"/>
        <v>172</v>
      </c>
      <c r="L162" s="4">
        <f t="shared" si="473"/>
        <v>112</v>
      </c>
      <c r="M162" s="4">
        <f t="shared" si="474"/>
        <v>183</v>
      </c>
      <c r="N162" s="4">
        <f t="shared" si="475"/>
        <v>219</v>
      </c>
      <c r="O162" s="4">
        <f t="shared" si="476"/>
        <v>308</v>
      </c>
      <c r="P162" s="4">
        <f t="shared" si="477"/>
        <v>214</v>
      </c>
      <c r="Q162" s="4">
        <f t="shared" si="478"/>
        <v>257</v>
      </c>
      <c r="R162" s="4">
        <f t="shared" si="479"/>
        <v>49</v>
      </c>
      <c r="S162" s="4">
        <f t="shared" si="480"/>
        <v>0</v>
      </c>
      <c r="U162">
        <v>29</v>
      </c>
      <c r="V162">
        <v>19</v>
      </c>
      <c r="W162">
        <v>55</v>
      </c>
      <c r="X162">
        <v>62</v>
      </c>
      <c r="Y162">
        <v>45</v>
      </c>
      <c r="Z162">
        <v>45</v>
      </c>
      <c r="AA162">
        <v>42</v>
      </c>
      <c r="AB162">
        <v>39</v>
      </c>
      <c r="AC162">
        <v>56</v>
      </c>
      <c r="AD162">
        <v>45</v>
      </c>
      <c r="AE162">
        <v>76</v>
      </c>
      <c r="AF162">
        <v>51</v>
      </c>
      <c r="AG162">
        <v>12</v>
      </c>
      <c r="AH162">
        <v>19</v>
      </c>
      <c r="AI162">
        <v>81</v>
      </c>
      <c r="AJ162">
        <v>57</v>
      </c>
      <c r="AK162">
        <v>56</v>
      </c>
      <c r="AL162">
        <v>70</v>
      </c>
      <c r="AM162">
        <v>59</v>
      </c>
      <c r="AN162">
        <v>63</v>
      </c>
      <c r="AO162">
        <v>97</v>
      </c>
      <c r="AP162">
        <v>95</v>
      </c>
      <c r="AQ162">
        <v>112</v>
      </c>
      <c r="AR162">
        <v>101</v>
      </c>
      <c r="AS162">
        <v>45</v>
      </c>
      <c r="AT162">
        <v>84</v>
      </c>
      <c r="AU162">
        <v>85</v>
      </c>
      <c r="AV162">
        <v>99</v>
      </c>
      <c r="AW162">
        <v>81</v>
      </c>
      <c r="AX162">
        <v>77</v>
      </c>
      <c r="AY162">
        <v>49</v>
      </c>
      <c r="BF162" s="91">
        <f t="shared" si="456"/>
        <v>3.75</v>
      </c>
      <c r="BG162" s="91">
        <f t="shared" si="457"/>
        <v>4.4210526315789478</v>
      </c>
      <c r="BH162" s="91">
        <f t="shared" si="458"/>
        <v>1.0493827160493827</v>
      </c>
      <c r="BI162" s="91">
        <f t="shared" si="459"/>
        <v>1.736842105263158</v>
      </c>
      <c r="BJ162" s="91">
        <f t="shared" si="460"/>
        <v>1.4464285714285714</v>
      </c>
      <c r="BK162" s="91">
        <f t="shared" si="461"/>
        <v>1.1000000000000001</v>
      </c>
      <c r="BL162" s="91">
        <f t="shared" si="462"/>
        <v>0.83050847457627119</v>
      </c>
      <c r="BM162" s="91">
        <f t="shared" si="463"/>
        <v>0</v>
      </c>
      <c r="BN162" s="91">
        <f t="shared" si="464"/>
        <v>0</v>
      </c>
      <c r="BO162" s="91">
        <f t="shared" si="465"/>
        <v>0</v>
      </c>
      <c r="BP162" s="91">
        <f t="shared" si="466"/>
        <v>0</v>
      </c>
      <c r="BQ162" s="91">
        <f t="shared" si="467"/>
        <v>0</v>
      </c>
    </row>
    <row r="163" spans="1:69" x14ac:dyDescent="0.25">
      <c r="A163" s="44"/>
      <c r="B163" s="22" t="s">
        <v>95</v>
      </c>
      <c r="C163" s="91">
        <f t="shared" ref="C163:E166" si="481">IFERROR(C159/C$158,"")</f>
        <v>0.28401585204755614</v>
      </c>
      <c r="D163" s="91">
        <f t="shared" si="481"/>
        <v>0.33356401384083045</v>
      </c>
      <c r="E163" s="91">
        <f t="shared" si="481"/>
        <v>0.43959877889228083</v>
      </c>
      <c r="F163" s="73">
        <f t="shared" si="468"/>
        <v>1.3178843060152403</v>
      </c>
      <c r="H163" s="91">
        <f>IFERROR(H159/H$158,"")</f>
        <v>0.25246548323471402</v>
      </c>
      <c r="I163" s="91">
        <f t="shared" ref="I163:Q166" si="482">IFERROR(I159/I$158,"")</f>
        <v>0.28406169665809766</v>
      </c>
      <c r="J163" s="91">
        <f t="shared" si="482"/>
        <v>0.32647058823529412</v>
      </c>
      <c r="K163" s="91">
        <f t="shared" si="482"/>
        <v>0.3696236559139785</v>
      </c>
      <c r="L163" s="91">
        <f t="shared" si="482"/>
        <v>0.28817204301075267</v>
      </c>
      <c r="M163" s="91">
        <f t="shared" si="482"/>
        <v>0.35422343324250682</v>
      </c>
      <c r="N163" s="91">
        <f t="shared" si="482"/>
        <v>0.36117936117936117</v>
      </c>
      <c r="O163" s="91">
        <f t="shared" si="482"/>
        <v>0.36030103480714959</v>
      </c>
      <c r="P163" s="91">
        <f t="shared" si="482"/>
        <v>0.36542669584245074</v>
      </c>
      <c r="Q163" s="91">
        <f t="shared" si="482"/>
        <v>0.50144092219020175</v>
      </c>
      <c r="R163" s="91">
        <f t="shared" ref="R163:S166" si="483">IFERROR(R159/R$158,"")</f>
        <v>0.44970414201183434</v>
      </c>
      <c r="S163" s="91" t="str">
        <f t="shared" si="483"/>
        <v/>
      </c>
      <c r="U163" s="91">
        <f t="shared" ref="U163:AX163" si="484">IFERROR(U159/U$158,"")</f>
        <v>0.20930232558139536</v>
      </c>
      <c r="V163" s="91">
        <f t="shared" si="484"/>
        <v>0.20588235294117646</v>
      </c>
      <c r="W163" s="91">
        <f t="shared" si="484"/>
        <v>0.3080357142857143</v>
      </c>
      <c r="X163" s="91">
        <f t="shared" si="484"/>
        <v>0.24916943521594684</v>
      </c>
      <c r="Y163" s="91">
        <f t="shared" si="484"/>
        <v>0.30769230769230771</v>
      </c>
      <c r="Z163" s="91">
        <f t="shared" si="484"/>
        <v>0.3046875</v>
      </c>
      <c r="AA163" s="91">
        <f t="shared" si="484"/>
        <v>0.35371179039301309</v>
      </c>
      <c r="AB163" s="91">
        <f t="shared" si="484"/>
        <v>0.27753303964757708</v>
      </c>
      <c r="AC163" s="91">
        <f t="shared" si="484"/>
        <v>0.3482142857142857</v>
      </c>
      <c r="AD163" s="91">
        <f t="shared" si="484"/>
        <v>0.35675675675675678</v>
      </c>
      <c r="AE163" s="91">
        <f t="shared" si="484"/>
        <v>0.3762057877813505</v>
      </c>
      <c r="AF163" s="91">
        <f t="shared" si="484"/>
        <v>0.37096774193548387</v>
      </c>
      <c r="AG163" s="91">
        <f t="shared" si="484"/>
        <v>0.22535211267605634</v>
      </c>
      <c r="AH163" s="91">
        <f t="shared" si="484"/>
        <v>0.17567567567567569</v>
      </c>
      <c r="AI163" s="91">
        <f t="shared" si="484"/>
        <v>0.328125</v>
      </c>
      <c r="AJ163" s="91">
        <f t="shared" si="484"/>
        <v>0.33980582524271846</v>
      </c>
      <c r="AK163" s="91">
        <f t="shared" si="484"/>
        <v>0.31924882629107981</v>
      </c>
      <c r="AL163" s="91">
        <f t="shared" si="484"/>
        <v>0.38730158730158731</v>
      </c>
      <c r="AM163" s="91">
        <f t="shared" si="484"/>
        <v>0.35772357723577236</v>
      </c>
      <c r="AN163" s="91">
        <f t="shared" si="484"/>
        <v>0.33193277310924368</v>
      </c>
      <c r="AO163" s="91">
        <f t="shared" si="484"/>
        <v>0.38484848484848483</v>
      </c>
      <c r="AP163" s="91">
        <f t="shared" si="484"/>
        <v>0.37704918032786883</v>
      </c>
      <c r="AQ163" s="91">
        <f t="shared" si="484"/>
        <v>0.28381962864721483</v>
      </c>
      <c r="AR163" s="91">
        <f t="shared" si="484"/>
        <v>0.4225721784776903</v>
      </c>
      <c r="AS163" s="91">
        <f t="shared" si="484"/>
        <v>0.25396825396825395</v>
      </c>
      <c r="AT163" s="91">
        <f t="shared" si="484"/>
        <v>0.36939313984168864</v>
      </c>
      <c r="AU163" s="91">
        <f t="shared" si="484"/>
        <v>0.42196531791907516</v>
      </c>
      <c r="AV163" s="91">
        <f t="shared" si="484"/>
        <v>0.49134948096885811</v>
      </c>
      <c r="AW163" s="91">
        <f t="shared" si="484"/>
        <v>0.48414985590778098</v>
      </c>
      <c r="AX163" s="91">
        <f t="shared" si="484"/>
        <v>0.52345679012345681</v>
      </c>
      <c r="AY163" s="91">
        <f>IFERROR(AY159/AY$158,"")</f>
        <v>0.44970414201183434</v>
      </c>
      <c r="AZ163" s="91" t="str">
        <f t="shared" ref="AZ163:BD163" si="485">IFERROR(AZ159/AZ$158,"")</f>
        <v/>
      </c>
      <c r="BA163" s="91" t="str">
        <f t="shared" si="485"/>
        <v/>
      </c>
      <c r="BB163" s="91" t="str">
        <f t="shared" si="485"/>
        <v/>
      </c>
      <c r="BC163" s="91" t="str">
        <f t="shared" si="485"/>
        <v/>
      </c>
      <c r="BD163" s="91" t="str">
        <f t="shared" si="485"/>
        <v/>
      </c>
      <c r="BF163" s="91">
        <f t="shared" si="456"/>
        <v>1.126984126984127</v>
      </c>
      <c r="BG163" s="91">
        <f t="shared" si="457"/>
        <v>2.1026994114065354</v>
      </c>
      <c r="BH163" s="91">
        <f t="shared" si="458"/>
        <v>1.2859895403248005</v>
      </c>
      <c r="BI163" s="91">
        <f t="shared" si="459"/>
        <v>1.4459713297083538</v>
      </c>
      <c r="BJ163" s="91">
        <f t="shared" si="460"/>
        <v>1.5165282251229022</v>
      </c>
      <c r="BK163" s="91">
        <f t="shared" si="461"/>
        <v>1.3515482695810566</v>
      </c>
      <c r="BL163" s="91">
        <f t="shared" si="462"/>
        <v>1.2571274878967187</v>
      </c>
      <c r="BM163" s="91" t="str">
        <f t="shared" si="463"/>
        <v>-</v>
      </c>
      <c r="BN163" s="91" t="str">
        <f t="shared" si="464"/>
        <v>-</v>
      </c>
      <c r="BO163" s="91" t="str">
        <f t="shared" si="465"/>
        <v>-</v>
      </c>
      <c r="BP163" s="91" t="str">
        <f t="shared" si="466"/>
        <v>-</v>
      </c>
      <c r="BQ163" s="91" t="str">
        <f t="shared" si="467"/>
        <v>-</v>
      </c>
    </row>
    <row r="164" spans="1:69" x14ac:dyDescent="0.25">
      <c r="A164" s="44"/>
      <c r="B164" s="22" t="s">
        <v>96</v>
      </c>
      <c r="C164" s="91">
        <f t="shared" si="481"/>
        <v>0.39101717305151917</v>
      </c>
      <c r="D164" s="91">
        <f t="shared" si="481"/>
        <v>0.43252595155709345</v>
      </c>
      <c r="E164" s="91">
        <f t="shared" si="481"/>
        <v>0.4901875272568687</v>
      </c>
      <c r="F164" s="73">
        <f t="shared" si="468"/>
        <v>1.1333135630178803</v>
      </c>
      <c r="H164" s="91">
        <f>IFERROR(H160/H$158,"")</f>
        <v>0.35897435897435898</v>
      </c>
      <c r="I164" s="91">
        <f t="shared" si="482"/>
        <v>0.39074550128534702</v>
      </c>
      <c r="J164" s="91">
        <f t="shared" si="482"/>
        <v>0.4264705882352941</v>
      </c>
      <c r="K164" s="91">
        <f t="shared" si="482"/>
        <v>0.48655913978494625</v>
      </c>
      <c r="L164" s="91">
        <f t="shared" si="482"/>
        <v>0.4</v>
      </c>
      <c r="M164" s="91">
        <f t="shared" si="482"/>
        <v>0.45504087193460491</v>
      </c>
      <c r="N164" s="91">
        <f t="shared" si="482"/>
        <v>0.45454545454545453</v>
      </c>
      <c r="O164" s="91">
        <f t="shared" si="482"/>
        <v>0.45719661335841955</v>
      </c>
      <c r="P164" s="91">
        <f t="shared" si="482"/>
        <v>0.43435448577680524</v>
      </c>
      <c r="Q164" s="91">
        <f t="shared" si="482"/>
        <v>0.54755043227665701</v>
      </c>
      <c r="R164" s="91">
        <f t="shared" si="483"/>
        <v>0.46449704142011833</v>
      </c>
      <c r="S164" s="91" t="str">
        <f t="shared" si="483"/>
        <v/>
      </c>
      <c r="U164" s="91">
        <f t="shared" ref="U164:AX164" si="486">IFERROR(U160/U$158,"")</f>
        <v>0.31627906976744186</v>
      </c>
      <c r="V164" s="91">
        <f t="shared" si="486"/>
        <v>0.3235294117647059</v>
      </c>
      <c r="W164" s="91">
        <f t="shared" si="486"/>
        <v>0.4107142857142857</v>
      </c>
      <c r="X164" s="91">
        <f t="shared" si="486"/>
        <v>0.32558139534883723</v>
      </c>
      <c r="Y164" s="91">
        <f t="shared" si="486"/>
        <v>0.39366515837104071</v>
      </c>
      <c r="Z164" s="91">
        <f t="shared" si="486"/>
        <v>0.46484375</v>
      </c>
      <c r="AA164" s="91">
        <f t="shared" si="486"/>
        <v>0.46288209606986902</v>
      </c>
      <c r="AB164" s="91">
        <f t="shared" si="486"/>
        <v>0.38325991189427311</v>
      </c>
      <c r="AC164" s="91">
        <f t="shared" si="486"/>
        <v>0.4330357142857143</v>
      </c>
      <c r="AD164" s="91">
        <f t="shared" si="486"/>
        <v>0.44864864864864867</v>
      </c>
      <c r="AE164" s="91">
        <f t="shared" si="486"/>
        <v>0.51768488745980712</v>
      </c>
      <c r="AF164" s="91">
        <f t="shared" si="486"/>
        <v>0.47580645161290325</v>
      </c>
      <c r="AG164" s="91">
        <f t="shared" si="486"/>
        <v>0.29577464788732394</v>
      </c>
      <c r="AH164" s="91">
        <f t="shared" si="486"/>
        <v>0.35135135135135137</v>
      </c>
      <c r="AI164" s="91">
        <f t="shared" si="486"/>
        <v>0.43437500000000001</v>
      </c>
      <c r="AJ164" s="91">
        <f t="shared" si="486"/>
        <v>0.44174757281553401</v>
      </c>
      <c r="AK164" s="91">
        <f t="shared" si="486"/>
        <v>0.431924882629108</v>
      </c>
      <c r="AL164" s="91">
        <f t="shared" si="486"/>
        <v>0.47936507936507938</v>
      </c>
      <c r="AM164" s="91">
        <f t="shared" si="486"/>
        <v>0.42682926829268292</v>
      </c>
      <c r="AN164" s="91">
        <f t="shared" si="486"/>
        <v>0.44117647058823528</v>
      </c>
      <c r="AO164" s="91">
        <f t="shared" si="486"/>
        <v>0.48484848484848486</v>
      </c>
      <c r="AP164" s="91">
        <f t="shared" si="486"/>
        <v>0.46229508196721314</v>
      </c>
      <c r="AQ164" s="91">
        <f t="shared" si="486"/>
        <v>0.40848806366047746</v>
      </c>
      <c r="AR164" s="91">
        <f t="shared" si="486"/>
        <v>0.50131233595800528</v>
      </c>
      <c r="AS164" s="91">
        <f t="shared" si="486"/>
        <v>0.31216931216931215</v>
      </c>
      <c r="AT164" s="91">
        <f t="shared" si="486"/>
        <v>0.44591029023746703</v>
      </c>
      <c r="AU164" s="91">
        <f t="shared" si="486"/>
        <v>0.48843930635838151</v>
      </c>
      <c r="AV164" s="91">
        <f t="shared" si="486"/>
        <v>0.52595155709342556</v>
      </c>
      <c r="AW164" s="91">
        <f t="shared" si="486"/>
        <v>0.54755043227665701</v>
      </c>
      <c r="AX164" s="91">
        <f t="shared" si="486"/>
        <v>0.562962962962963</v>
      </c>
      <c r="AY164" s="91">
        <f t="shared" ref="AY164:BD166" si="487">IFERROR(AY160/AY$158,"")</f>
        <v>0.46449704142011833</v>
      </c>
      <c r="AZ164" s="91" t="str">
        <f t="shared" si="487"/>
        <v/>
      </c>
      <c r="BA164" s="91" t="str">
        <f t="shared" si="487"/>
        <v/>
      </c>
      <c r="BB164" s="91" t="str">
        <f t="shared" si="487"/>
        <v/>
      </c>
      <c r="BC164" s="91" t="str">
        <f t="shared" si="487"/>
        <v/>
      </c>
      <c r="BD164" s="91" t="str">
        <f t="shared" si="487"/>
        <v/>
      </c>
      <c r="BF164" s="91">
        <f t="shared" si="456"/>
        <v>1.0554295792391031</v>
      </c>
      <c r="BG164" s="91">
        <f t="shared" si="457"/>
        <v>1.2691292875989446</v>
      </c>
      <c r="BH164" s="91">
        <f t="shared" si="458"/>
        <v>1.1244645901775689</v>
      </c>
      <c r="BI164" s="91">
        <f t="shared" si="459"/>
        <v>1.1906156127609413</v>
      </c>
      <c r="BJ164" s="91">
        <f t="shared" si="460"/>
        <v>1.2676982834231298</v>
      </c>
      <c r="BK164" s="91">
        <f t="shared" si="461"/>
        <v>1.17439293598234</v>
      </c>
      <c r="BL164" s="91">
        <f t="shared" si="462"/>
        <v>1.0882502113271344</v>
      </c>
      <c r="BM164" s="91" t="str">
        <f t="shared" si="463"/>
        <v>-</v>
      </c>
      <c r="BN164" s="91" t="str">
        <f t="shared" si="464"/>
        <v>-</v>
      </c>
      <c r="BO164" s="91" t="str">
        <f t="shared" si="465"/>
        <v>-</v>
      </c>
      <c r="BP164" s="91" t="str">
        <f t="shared" si="466"/>
        <v>-</v>
      </c>
      <c r="BQ164" s="91" t="str">
        <f t="shared" si="467"/>
        <v>-</v>
      </c>
    </row>
    <row r="165" spans="1:69" x14ac:dyDescent="0.25">
      <c r="A165" s="44"/>
      <c r="B165" s="22" t="s">
        <v>97</v>
      </c>
      <c r="C165" s="91">
        <f t="shared" si="481"/>
        <v>0.25363276089828268</v>
      </c>
      <c r="D165" s="91">
        <f t="shared" si="481"/>
        <v>0.31626297577854673</v>
      </c>
      <c r="E165" s="91">
        <f t="shared" si="481"/>
        <v>0.36676842564326212</v>
      </c>
      <c r="F165" s="73">
        <f t="shared" si="468"/>
        <v>1.1596944749551723</v>
      </c>
      <c r="H165" s="91">
        <f>IFERROR(H161/H$158,"")</f>
        <v>0.23865877712031558</v>
      </c>
      <c r="I165" s="91">
        <f t="shared" si="482"/>
        <v>0.25706940874035988</v>
      </c>
      <c r="J165" s="91">
        <f t="shared" si="482"/>
        <v>0.24705882352941178</v>
      </c>
      <c r="K165" s="91">
        <f t="shared" si="482"/>
        <v>0.30376344086021506</v>
      </c>
      <c r="L165" s="91">
        <f t="shared" si="482"/>
        <v>0.3032258064516129</v>
      </c>
      <c r="M165" s="91">
        <f t="shared" si="482"/>
        <v>0.31743869209809267</v>
      </c>
      <c r="N165" s="91">
        <f t="shared" si="482"/>
        <v>0.33046683046683045</v>
      </c>
      <c r="O165" s="91">
        <f t="shared" si="482"/>
        <v>0.35183443085606775</v>
      </c>
      <c r="P165" s="91">
        <f t="shared" si="482"/>
        <v>0.2964989059080963</v>
      </c>
      <c r="Q165" s="91">
        <f t="shared" si="482"/>
        <v>0.43227665706051871</v>
      </c>
      <c r="R165" s="91">
        <f t="shared" si="483"/>
        <v>0.35502958579881655</v>
      </c>
      <c r="S165" s="91" t="str">
        <f t="shared" si="483"/>
        <v/>
      </c>
      <c r="U165" s="91">
        <f t="shared" ref="U165:AX165" si="488">IFERROR(U161/U$158,"")</f>
        <v>0.16744186046511628</v>
      </c>
      <c r="V165" s="91">
        <f t="shared" si="488"/>
        <v>0.30882352941176472</v>
      </c>
      <c r="W165" s="91">
        <f t="shared" si="488"/>
        <v>0.2857142857142857</v>
      </c>
      <c r="X165" s="91">
        <f t="shared" si="488"/>
        <v>0.2292358803986711</v>
      </c>
      <c r="Y165" s="91">
        <f t="shared" si="488"/>
        <v>0.29411764705882354</v>
      </c>
      <c r="Z165" s="91">
        <f t="shared" si="488"/>
        <v>0.2578125</v>
      </c>
      <c r="AA165" s="91">
        <f t="shared" si="488"/>
        <v>0.27510917030567683</v>
      </c>
      <c r="AB165" s="91">
        <f t="shared" si="488"/>
        <v>0.19383259911894274</v>
      </c>
      <c r="AC165" s="91">
        <f t="shared" si="488"/>
        <v>0.27232142857142855</v>
      </c>
      <c r="AD165" s="91">
        <f t="shared" si="488"/>
        <v>0.27027027027027029</v>
      </c>
      <c r="AE165" s="91">
        <f t="shared" si="488"/>
        <v>0.34726688102893893</v>
      </c>
      <c r="AF165" s="91">
        <f t="shared" si="488"/>
        <v>0.27419354838709675</v>
      </c>
      <c r="AG165" s="91">
        <f t="shared" si="488"/>
        <v>0.21126760563380281</v>
      </c>
      <c r="AH165" s="91">
        <f t="shared" si="488"/>
        <v>0.29729729729729731</v>
      </c>
      <c r="AI165" s="91">
        <f t="shared" si="488"/>
        <v>0.32500000000000001</v>
      </c>
      <c r="AJ165" s="91">
        <f t="shared" si="488"/>
        <v>0.30097087378640774</v>
      </c>
      <c r="AK165" s="91">
        <f t="shared" si="488"/>
        <v>0.352112676056338</v>
      </c>
      <c r="AL165" s="91">
        <f t="shared" si="488"/>
        <v>0.30476190476190479</v>
      </c>
      <c r="AM165" s="91">
        <f t="shared" si="488"/>
        <v>0.33739837398373984</v>
      </c>
      <c r="AN165" s="91">
        <f t="shared" si="488"/>
        <v>0.31092436974789917</v>
      </c>
      <c r="AO165" s="91">
        <f t="shared" si="488"/>
        <v>0.33939393939393941</v>
      </c>
      <c r="AP165" s="91">
        <f t="shared" si="488"/>
        <v>0.35737704918032787</v>
      </c>
      <c r="AQ165" s="91">
        <f t="shared" si="488"/>
        <v>0.37931034482758619</v>
      </c>
      <c r="AR165" s="91">
        <f t="shared" si="488"/>
        <v>0.32020997375328086</v>
      </c>
      <c r="AS165" s="91">
        <f t="shared" si="488"/>
        <v>0.29100529100529099</v>
      </c>
      <c r="AT165" s="91">
        <f t="shared" si="488"/>
        <v>0.27968337730870713</v>
      </c>
      <c r="AU165" s="91">
        <f t="shared" si="488"/>
        <v>0.31791907514450868</v>
      </c>
      <c r="AV165" s="91">
        <f t="shared" si="488"/>
        <v>0.47750865051903113</v>
      </c>
      <c r="AW165" s="91">
        <f t="shared" si="488"/>
        <v>0.36023054755043227</v>
      </c>
      <c r="AX165" s="91">
        <f t="shared" si="488"/>
        <v>0.46172839506172841</v>
      </c>
      <c r="AY165" s="91">
        <f t="shared" si="487"/>
        <v>0.35502958579881655</v>
      </c>
      <c r="AZ165" s="91" t="str">
        <f t="shared" si="487"/>
        <v/>
      </c>
      <c r="BA165" s="91" t="str">
        <f t="shared" si="487"/>
        <v/>
      </c>
      <c r="BB165" s="91" t="str">
        <f t="shared" si="487"/>
        <v/>
      </c>
      <c r="BC165" s="91" t="str">
        <f t="shared" si="487"/>
        <v/>
      </c>
      <c r="BD165" s="91" t="str">
        <f t="shared" si="487"/>
        <v/>
      </c>
      <c r="BF165" s="91">
        <f t="shared" si="456"/>
        <v>1.3774250440917106</v>
      </c>
      <c r="BG165" s="91">
        <f t="shared" si="457"/>
        <v>0.94075317822019666</v>
      </c>
      <c r="BH165" s="91">
        <f t="shared" si="458"/>
        <v>0.97821253890618054</v>
      </c>
      <c r="BI165" s="91">
        <f t="shared" si="459"/>
        <v>1.5865610001116197</v>
      </c>
      <c r="BJ165" s="91">
        <f t="shared" si="460"/>
        <v>1.0230547550432276</v>
      </c>
      <c r="BK165" s="91">
        <f t="shared" si="461"/>
        <v>1.5150462962962963</v>
      </c>
      <c r="BL165" s="91">
        <f t="shared" si="462"/>
        <v>1.0522563627290225</v>
      </c>
      <c r="BM165" s="91" t="str">
        <f t="shared" si="463"/>
        <v>-</v>
      </c>
      <c r="BN165" s="91" t="str">
        <f t="shared" si="464"/>
        <v>-</v>
      </c>
      <c r="BO165" s="91" t="str">
        <f t="shared" si="465"/>
        <v>-</v>
      </c>
      <c r="BP165" s="91" t="str">
        <f t="shared" si="466"/>
        <v>-</v>
      </c>
      <c r="BQ165" s="91" t="str">
        <f t="shared" si="467"/>
        <v>-</v>
      </c>
    </row>
    <row r="166" spans="1:69" x14ac:dyDescent="0.25">
      <c r="A166" s="44"/>
      <c r="B166" s="22" t="s">
        <v>98</v>
      </c>
      <c r="C166" s="91">
        <f t="shared" si="481"/>
        <v>0.19616908850726553</v>
      </c>
      <c r="D166" s="91">
        <f t="shared" si="481"/>
        <v>0.24498269896193772</v>
      </c>
      <c r="E166" s="91">
        <f t="shared" si="481"/>
        <v>0.22677714784125599</v>
      </c>
      <c r="F166" s="73">
        <f t="shared" si="468"/>
        <v>0.92568638031247152</v>
      </c>
      <c r="H166" s="91">
        <f>IFERROR(H162/H$158,"")</f>
        <v>0.20315581854043394</v>
      </c>
      <c r="I166" s="91">
        <f t="shared" si="482"/>
        <v>0.19537275064267351</v>
      </c>
      <c r="J166" s="91">
        <f t="shared" si="482"/>
        <v>0.20147058823529412</v>
      </c>
      <c r="K166" s="91">
        <f t="shared" si="482"/>
        <v>0.23118279569892472</v>
      </c>
      <c r="L166" s="91">
        <f t="shared" si="482"/>
        <v>0.24086021505376345</v>
      </c>
      <c r="M166" s="91">
        <f t="shared" si="482"/>
        <v>0.24931880108991825</v>
      </c>
      <c r="N166" s="91">
        <f t="shared" si="482"/>
        <v>0.26904176904176902</v>
      </c>
      <c r="O166" s="91">
        <f t="shared" si="482"/>
        <v>0.28974600188146754</v>
      </c>
      <c r="P166" s="91">
        <f t="shared" si="482"/>
        <v>0.23413566739606126</v>
      </c>
      <c r="Q166" s="91">
        <f t="shared" si="482"/>
        <v>0.24687800192122958</v>
      </c>
      <c r="R166" s="91">
        <f t="shared" si="483"/>
        <v>0.14497041420118342</v>
      </c>
      <c r="S166" s="91" t="str">
        <f t="shared" si="483"/>
        <v/>
      </c>
      <c r="U166" s="91">
        <f t="shared" ref="U166:AX166" si="489">IFERROR(U162/U$158,"")</f>
        <v>0.13488372093023257</v>
      </c>
      <c r="V166" s="91">
        <f t="shared" si="489"/>
        <v>0.27941176470588236</v>
      </c>
      <c r="W166" s="91">
        <f t="shared" si="489"/>
        <v>0.24553571428571427</v>
      </c>
      <c r="X166" s="91">
        <f t="shared" si="489"/>
        <v>0.20598006644518271</v>
      </c>
      <c r="Y166" s="91">
        <f t="shared" si="489"/>
        <v>0.20361990950226244</v>
      </c>
      <c r="Z166" s="91">
        <f t="shared" si="489"/>
        <v>0.17578125</v>
      </c>
      <c r="AA166" s="91">
        <f t="shared" si="489"/>
        <v>0.18340611353711792</v>
      </c>
      <c r="AB166" s="91">
        <f t="shared" si="489"/>
        <v>0.17180616740088106</v>
      </c>
      <c r="AC166" s="91">
        <f t="shared" si="489"/>
        <v>0.25</v>
      </c>
      <c r="AD166" s="91">
        <f t="shared" si="489"/>
        <v>0.24324324324324326</v>
      </c>
      <c r="AE166" s="91">
        <f t="shared" si="489"/>
        <v>0.24437299035369775</v>
      </c>
      <c r="AF166" s="91">
        <f t="shared" si="489"/>
        <v>0.20564516129032259</v>
      </c>
      <c r="AG166" s="91">
        <f t="shared" si="489"/>
        <v>0.16901408450704225</v>
      </c>
      <c r="AH166" s="91">
        <f t="shared" si="489"/>
        <v>0.25675675675675674</v>
      </c>
      <c r="AI166" s="91">
        <f t="shared" si="489"/>
        <v>0.25312499999999999</v>
      </c>
      <c r="AJ166" s="91">
        <f t="shared" si="489"/>
        <v>0.27669902912621358</v>
      </c>
      <c r="AK166" s="91">
        <f t="shared" si="489"/>
        <v>0.26291079812206575</v>
      </c>
      <c r="AL166" s="91">
        <f t="shared" si="489"/>
        <v>0.22222222222222221</v>
      </c>
      <c r="AM166" s="91">
        <f t="shared" si="489"/>
        <v>0.23983739837398374</v>
      </c>
      <c r="AN166" s="91">
        <f t="shared" si="489"/>
        <v>0.26470588235294118</v>
      </c>
      <c r="AO166" s="91">
        <f t="shared" si="489"/>
        <v>0.29393939393939394</v>
      </c>
      <c r="AP166" s="91">
        <f t="shared" si="489"/>
        <v>0.31147540983606559</v>
      </c>
      <c r="AQ166" s="91">
        <f t="shared" si="489"/>
        <v>0.29708222811671087</v>
      </c>
      <c r="AR166" s="91">
        <f t="shared" si="489"/>
        <v>0.26509186351706038</v>
      </c>
      <c r="AS166" s="91">
        <f t="shared" si="489"/>
        <v>0.23809523809523808</v>
      </c>
      <c r="AT166" s="91">
        <f t="shared" si="489"/>
        <v>0.22163588390501318</v>
      </c>
      <c r="AU166" s="91">
        <f t="shared" si="489"/>
        <v>0.24566473988439305</v>
      </c>
      <c r="AV166" s="91">
        <f t="shared" si="489"/>
        <v>0.34256055363321797</v>
      </c>
      <c r="AW166" s="91">
        <f t="shared" si="489"/>
        <v>0.2334293948126801</v>
      </c>
      <c r="AX166" s="91">
        <f t="shared" si="489"/>
        <v>0.19012345679012346</v>
      </c>
      <c r="AY166" s="91">
        <f t="shared" si="487"/>
        <v>0.14497041420118342</v>
      </c>
      <c r="AZ166" s="91" t="str">
        <f t="shared" si="487"/>
        <v/>
      </c>
      <c r="BA166" s="91" t="str">
        <f t="shared" si="487"/>
        <v/>
      </c>
      <c r="BB166" s="91" t="str">
        <f t="shared" si="487"/>
        <v/>
      </c>
      <c r="BC166" s="91" t="str">
        <f t="shared" si="487"/>
        <v/>
      </c>
      <c r="BD166" s="91" t="str">
        <f t="shared" si="487"/>
        <v/>
      </c>
      <c r="BF166" s="91">
        <f t="shared" si="456"/>
        <v>1.4087301587301586</v>
      </c>
      <c r="BG166" s="91">
        <f t="shared" si="457"/>
        <v>0.86321344257741983</v>
      </c>
      <c r="BH166" s="91">
        <f t="shared" si="458"/>
        <v>0.97052736744451584</v>
      </c>
      <c r="BI166" s="91">
        <f t="shared" si="459"/>
        <v>1.2380258604989984</v>
      </c>
      <c r="BJ166" s="91">
        <f t="shared" si="460"/>
        <v>0.88786537669822962</v>
      </c>
      <c r="BK166" s="91">
        <f t="shared" si="461"/>
        <v>0.85555555555555562</v>
      </c>
      <c r="BL166" s="91">
        <f t="shared" si="462"/>
        <v>0.60445291344900209</v>
      </c>
      <c r="BM166" s="91" t="str">
        <f t="shared" si="463"/>
        <v>-</v>
      </c>
      <c r="BN166" s="91" t="str">
        <f t="shared" si="464"/>
        <v>-</v>
      </c>
      <c r="BO166" s="91" t="str">
        <f t="shared" si="465"/>
        <v>-</v>
      </c>
      <c r="BP166" s="91" t="str">
        <f t="shared" si="466"/>
        <v>-</v>
      </c>
      <c r="BQ166" s="91" t="str">
        <f t="shared" si="467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8">
        <f>SUM(U169            : INDEX(U169:AF169,$B$2))</f>
        <v>2570.8980000000001</v>
      </c>
      <c r="D169" s="88">
        <f>SUM(AG169             : INDEX(AG169:AR169,$B$2))</f>
        <v>19472.0327</v>
      </c>
      <c r="E169" s="88">
        <f>SUM(AS169            : INDEX(AS169:BD169,$B$2))</f>
        <v>33526.746499999994</v>
      </c>
      <c r="F169" s="70">
        <f>IFERROR(E169/D169,"")</f>
        <v>1.7217897595252083</v>
      </c>
      <c r="H169" s="4">
        <f>SUM(U169:W169)</f>
        <v>579.17499999999995</v>
      </c>
      <c r="I169" s="4">
        <f t="shared" ref="I169:I178" si="490">SUM(X169:Z169)</f>
        <v>885.13700000000006</v>
      </c>
      <c r="J169" s="4">
        <f>SUM(AA169:AC169)</f>
        <v>4079.1059999999998</v>
      </c>
      <c r="K169" s="4">
        <f t="shared" ref="K169:K178" si="491">SUM(AD169:AF169)</f>
        <v>7564.7011000000002</v>
      </c>
      <c r="L169" s="4">
        <f t="shared" ref="L169:L178" si="492">SUM(AG169:AI169)</f>
        <v>6985.0849999999991</v>
      </c>
      <c r="M169" s="4">
        <f t="shared" ref="M169:M178" si="493">SUM(AJ169:AL169)</f>
        <v>8865.5946999999996</v>
      </c>
      <c r="N169" s="4">
        <f t="shared" ref="N169:N178" si="494">SUM(AM169:AO169)</f>
        <v>15956.589400000001</v>
      </c>
      <c r="O169" s="4">
        <f t="shared" ref="O169:O178" si="495">SUM(AP169:AR169)</f>
        <v>19741.9362</v>
      </c>
      <c r="P169" s="4">
        <f t="shared" ref="P169:P178" si="496">SUM(AS169:AU169)</f>
        <v>14477.7965</v>
      </c>
      <c r="Q169" s="4">
        <f t="shared" ref="Q169:Q178" si="497">SUM(AV169:AX169)</f>
        <v>14540.720000000001</v>
      </c>
      <c r="R169" s="4">
        <f t="shared" ref="R169:R178" si="498">SUM(AY169:BA169)</f>
        <v>4508.2299999999996</v>
      </c>
      <c r="S169" s="4">
        <f t="shared" ref="S169:S178" si="499">SUM(BB169:BD169)</f>
        <v>0</v>
      </c>
      <c r="U169" s="4">
        <v>208.94800000000001</v>
      </c>
      <c r="V169" s="4">
        <v>264.71100000000001</v>
      </c>
      <c r="W169" s="4">
        <v>105.51600000000001</v>
      </c>
      <c r="X169" s="4">
        <v>315.61200000000002</v>
      </c>
      <c r="Y169" s="4">
        <v>240.71199999999999</v>
      </c>
      <c r="Z169" s="4">
        <v>328.81299999999999</v>
      </c>
      <c r="AA169" s="4">
        <v>1106.586</v>
      </c>
      <c r="AB169" s="4">
        <v>1341.5920000000001</v>
      </c>
      <c r="AC169" s="4">
        <v>1630.9280000000001</v>
      </c>
      <c r="AD169" s="4">
        <v>1937.2505000000001</v>
      </c>
      <c r="AE169" s="4">
        <v>2081.3782000000001</v>
      </c>
      <c r="AF169" s="4">
        <v>3546.0724</v>
      </c>
      <c r="AG169" s="4">
        <v>2765.9549999999999</v>
      </c>
      <c r="AH169" s="4">
        <v>2284.3724999999999</v>
      </c>
      <c r="AI169" s="4">
        <v>1934.7574999999999</v>
      </c>
      <c r="AJ169" s="4">
        <v>2156.9445000000001</v>
      </c>
      <c r="AK169" s="4">
        <v>3507.0192000000002</v>
      </c>
      <c r="AL169" s="4">
        <v>3201.6309999999999</v>
      </c>
      <c r="AM169" s="4">
        <v>3621.3530000000001</v>
      </c>
      <c r="AN169" s="4">
        <v>7302.5074000000004</v>
      </c>
      <c r="AO169" s="4">
        <v>5032.7290000000003</v>
      </c>
      <c r="AP169" s="4">
        <v>4213.4393</v>
      </c>
      <c r="AQ169" s="4">
        <v>7845.7409000000098</v>
      </c>
      <c r="AR169" s="4">
        <v>7682.7559999999903</v>
      </c>
      <c r="AS169" s="4">
        <v>4232.5529999999999</v>
      </c>
      <c r="AT169" s="4">
        <v>6562.8535000000002</v>
      </c>
      <c r="AU169" s="4">
        <v>3682.39</v>
      </c>
      <c r="AV169" s="4">
        <v>3365.57</v>
      </c>
      <c r="AW169" s="4">
        <v>5602.64</v>
      </c>
      <c r="AX169" s="4">
        <v>5572.51</v>
      </c>
      <c r="AY169" s="4">
        <v>4508.2299999999996</v>
      </c>
      <c r="AZ169" s="4"/>
      <c r="BA169" s="4"/>
      <c r="BB169" s="4"/>
      <c r="BC169" s="4"/>
      <c r="BD169" s="4"/>
      <c r="BF169" s="91">
        <f t="shared" ref="BF169:BF176" si="500">IFERROR(AS169/AG169,"-")</f>
        <v>1.5302320536668168</v>
      </c>
      <c r="BG169" s="91">
        <f t="shared" ref="BG169:BG176" si="501">IFERROR(AT169/AH169,"-")</f>
        <v>2.8729349088206937</v>
      </c>
      <c r="BH169" s="91">
        <f t="shared" ref="BH169:BH176" si="502">IFERROR(AU169/AI169,"-")</f>
        <v>1.9032824527104819</v>
      </c>
      <c r="BI169" s="91">
        <f t="shared" ref="BI169:BI176" si="503">IFERROR(AV169/AJ169,"-")</f>
        <v>1.5603414923286159</v>
      </c>
      <c r="BJ169" s="91">
        <f t="shared" ref="BJ169:BJ176" si="504">IFERROR(AW169/AK169,"-")</f>
        <v>1.5975504211667846</v>
      </c>
      <c r="BK169" s="91">
        <f t="shared" ref="BK169:BK176" si="505">IFERROR(AX169/AL169,"-")</f>
        <v>1.7405222525643962</v>
      </c>
      <c r="BL169" s="91">
        <f t="shared" ref="BL169:BL176" si="506">IFERROR(AY169/AM169,"-")</f>
        <v>1.24490211255296</v>
      </c>
      <c r="BM169" s="91">
        <f t="shared" ref="BM169:BM176" si="507">IFERROR(AZ169/AN169,"-")</f>
        <v>0</v>
      </c>
      <c r="BN169" s="91">
        <f t="shared" ref="BN169:BN176" si="508">IFERROR(BA169/AO169,"-")</f>
        <v>0</v>
      </c>
      <c r="BO169" s="91">
        <f t="shared" ref="BO169:BO176" si="509">IFERROR(BB169/AP169,"-")</f>
        <v>0</v>
      </c>
      <c r="BP169" s="91">
        <f t="shared" ref="BP169:BP176" si="510">IFERROR(BC169/AQ169,"-")</f>
        <v>0</v>
      </c>
      <c r="BQ169" s="91">
        <f t="shared" ref="BQ169:BQ176" si="511">IFERROR(BD169/AR169,"-")</f>
        <v>0</v>
      </c>
    </row>
    <row r="170" spans="1:69" x14ac:dyDescent="0.25">
      <c r="A170" s="44" t="s">
        <v>216</v>
      </c>
      <c r="B170" s="22" t="s">
        <v>44</v>
      </c>
      <c r="C170" s="88">
        <f>SUM(U170            : INDEX(U170:AF170,$B$2))</f>
        <v>0</v>
      </c>
      <c r="D170" s="88">
        <f>SUM(AG170             : INDEX(AG170:AR170,$B$2))</f>
        <v>0</v>
      </c>
      <c r="E170" s="88">
        <f>SUM(AS170            : INDEX(AS170:BD170,$B$2))</f>
        <v>0</v>
      </c>
      <c r="F170" s="70" t="str">
        <f t="shared" ref="F170:F178" si="512">IFERROR(E170/D170,"")</f>
        <v/>
      </c>
      <c r="H170" s="4">
        <f t="shared" ref="H170:H178" si="513">SUM(U170:W170)</f>
        <v>0</v>
      </c>
      <c r="I170" s="4">
        <f t="shared" si="490"/>
        <v>0</v>
      </c>
      <c r="J170" s="4">
        <f t="shared" ref="J170:J178" si="514">SUM(AA170:AC170)</f>
        <v>0</v>
      </c>
      <c r="K170" s="4">
        <f t="shared" si="491"/>
        <v>0</v>
      </c>
      <c r="L170" s="4">
        <f t="shared" si="492"/>
        <v>0</v>
      </c>
      <c r="M170" s="4">
        <f t="shared" si="493"/>
        <v>0</v>
      </c>
      <c r="N170" s="4">
        <f t="shared" si="494"/>
        <v>0</v>
      </c>
      <c r="O170" s="4">
        <f t="shared" si="495"/>
        <v>0</v>
      </c>
      <c r="P170" s="4">
        <f t="shared" si="496"/>
        <v>0</v>
      </c>
      <c r="Q170" s="4">
        <f t="shared" si="497"/>
        <v>0</v>
      </c>
      <c r="R170" s="4">
        <f t="shared" si="498"/>
        <v>0</v>
      </c>
      <c r="S170" s="4">
        <f t="shared" si="499"/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/>
      <c r="BA170" s="4"/>
      <c r="BB170" s="4"/>
      <c r="BC170" s="4"/>
      <c r="BD170" s="4"/>
      <c r="BF170" s="91" t="str">
        <f t="shared" si="500"/>
        <v>-</v>
      </c>
      <c r="BG170" s="91" t="str">
        <f t="shared" si="501"/>
        <v>-</v>
      </c>
      <c r="BH170" s="91" t="str">
        <f t="shared" si="502"/>
        <v>-</v>
      </c>
      <c r="BI170" s="91" t="str">
        <f t="shared" si="503"/>
        <v>-</v>
      </c>
      <c r="BJ170" s="91" t="str">
        <f t="shared" si="504"/>
        <v>-</v>
      </c>
      <c r="BK170" s="91" t="str">
        <f t="shared" si="505"/>
        <v>-</v>
      </c>
      <c r="BL170" s="91" t="str">
        <f t="shared" si="506"/>
        <v>-</v>
      </c>
      <c r="BM170" s="91" t="str">
        <f t="shared" si="507"/>
        <v>-</v>
      </c>
      <c r="BN170" s="91" t="str">
        <f t="shared" si="508"/>
        <v>-</v>
      </c>
      <c r="BO170" s="91" t="str">
        <f t="shared" si="509"/>
        <v>-</v>
      </c>
      <c r="BP170" s="91" t="str">
        <f t="shared" si="510"/>
        <v>-</v>
      </c>
      <c r="BQ170" s="91" t="str">
        <f t="shared" si="511"/>
        <v>-</v>
      </c>
    </row>
    <row r="171" spans="1:69" x14ac:dyDescent="0.25">
      <c r="A171" s="44" t="s">
        <v>217</v>
      </c>
      <c r="B171" s="22" t="s">
        <v>45</v>
      </c>
      <c r="C171" s="88">
        <f>SUM(U171            : INDEX(U171:AF171,$B$2))</f>
        <v>0</v>
      </c>
      <c r="D171" s="88">
        <f>SUM(AG171             : INDEX(AG171:AR171,$B$2))</f>
        <v>74.311000000000007</v>
      </c>
      <c r="E171" s="88">
        <f>SUM(AS171            : INDEX(AS171:BD171,$B$2))</f>
        <v>0</v>
      </c>
      <c r="F171" s="70">
        <f t="shared" si="512"/>
        <v>0</v>
      </c>
      <c r="H171" s="4">
        <f t="shared" si="513"/>
        <v>0</v>
      </c>
      <c r="I171" s="4">
        <f t="shared" si="490"/>
        <v>0</v>
      </c>
      <c r="J171" s="4">
        <f t="shared" si="514"/>
        <v>0</v>
      </c>
      <c r="K171" s="4">
        <f t="shared" si="491"/>
        <v>68.644999999999996</v>
      </c>
      <c r="L171" s="4">
        <f t="shared" si="492"/>
        <v>0</v>
      </c>
      <c r="M171" s="4">
        <f t="shared" si="493"/>
        <v>74.311000000000007</v>
      </c>
      <c r="N171" s="4">
        <f t="shared" si="494"/>
        <v>105.136</v>
      </c>
      <c r="O171" s="4">
        <f t="shared" si="495"/>
        <v>0</v>
      </c>
      <c r="P171" s="4">
        <f t="shared" si="496"/>
        <v>0</v>
      </c>
      <c r="Q171" s="4">
        <f t="shared" si="497"/>
        <v>0</v>
      </c>
      <c r="R171" s="4">
        <f t="shared" si="498"/>
        <v>0</v>
      </c>
      <c r="S171" s="4">
        <f t="shared" si="499"/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68.644999999999996</v>
      </c>
      <c r="AG171" s="4">
        <v>0</v>
      </c>
      <c r="AH171" s="4">
        <v>0</v>
      </c>
      <c r="AI171" s="4">
        <v>0</v>
      </c>
      <c r="AJ171" s="4">
        <v>74.311000000000007</v>
      </c>
      <c r="AK171" s="4">
        <v>0</v>
      </c>
      <c r="AL171" s="4">
        <v>0</v>
      </c>
      <c r="AM171" s="4">
        <v>0</v>
      </c>
      <c r="AN171" s="4">
        <v>0</v>
      </c>
      <c r="AO171" s="4">
        <v>105.136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/>
      <c r="BA171" s="4"/>
      <c r="BB171" s="4"/>
      <c r="BC171" s="4"/>
      <c r="BD171" s="4"/>
      <c r="BF171" s="91" t="str">
        <f t="shared" si="500"/>
        <v>-</v>
      </c>
      <c r="BG171" s="91" t="str">
        <f t="shared" si="501"/>
        <v>-</v>
      </c>
      <c r="BH171" s="91" t="str">
        <f t="shared" si="502"/>
        <v>-</v>
      </c>
      <c r="BI171" s="91">
        <f t="shared" si="503"/>
        <v>0</v>
      </c>
      <c r="BJ171" s="91" t="str">
        <f t="shared" si="504"/>
        <v>-</v>
      </c>
      <c r="BK171" s="91" t="str">
        <f t="shared" si="505"/>
        <v>-</v>
      </c>
      <c r="BL171" s="91" t="str">
        <f t="shared" si="506"/>
        <v>-</v>
      </c>
      <c r="BM171" s="91" t="str">
        <f t="shared" si="507"/>
        <v>-</v>
      </c>
      <c r="BN171" s="91">
        <f t="shared" si="508"/>
        <v>0</v>
      </c>
      <c r="BO171" s="91" t="str">
        <f t="shared" si="509"/>
        <v>-</v>
      </c>
      <c r="BP171" s="91" t="str">
        <f t="shared" si="510"/>
        <v>-</v>
      </c>
      <c r="BQ171" s="91" t="str">
        <f t="shared" si="511"/>
        <v>-</v>
      </c>
    </row>
    <row r="172" spans="1:69" x14ac:dyDescent="0.25">
      <c r="A172" s="44" t="s">
        <v>218</v>
      </c>
      <c r="B172" s="22" t="s">
        <v>46</v>
      </c>
      <c r="C172" s="88">
        <f>SUM(U172            : INDEX(U172:AF172,$B$2))</f>
        <v>13.249000000000001</v>
      </c>
      <c r="D172" s="88">
        <f>SUM(AG172             : INDEX(AG172:AR172,$B$2))</f>
        <v>103.38300000000001</v>
      </c>
      <c r="E172" s="88">
        <f>SUM(AS172            : INDEX(AS172:BD172,$B$2))</f>
        <v>40.867999999999995</v>
      </c>
      <c r="F172" s="70">
        <f t="shared" si="512"/>
        <v>0.39530677190640617</v>
      </c>
      <c r="H172" s="4">
        <f t="shared" si="513"/>
        <v>0</v>
      </c>
      <c r="I172" s="4">
        <f t="shared" si="490"/>
        <v>13.249000000000001</v>
      </c>
      <c r="J172" s="4">
        <f t="shared" si="514"/>
        <v>0</v>
      </c>
      <c r="K172" s="4">
        <f t="shared" si="491"/>
        <v>0</v>
      </c>
      <c r="L172" s="4">
        <f t="shared" si="492"/>
        <v>0</v>
      </c>
      <c r="M172" s="4">
        <f t="shared" si="493"/>
        <v>103.38300000000001</v>
      </c>
      <c r="N172" s="4">
        <f t="shared" si="494"/>
        <v>10.196</v>
      </c>
      <c r="O172" s="4">
        <f t="shared" si="495"/>
        <v>349.92400000000004</v>
      </c>
      <c r="P172" s="4">
        <f t="shared" si="496"/>
        <v>20.067999999999998</v>
      </c>
      <c r="Q172" s="4">
        <f t="shared" si="497"/>
        <v>20.8</v>
      </c>
      <c r="R172" s="4">
        <f t="shared" si="498"/>
        <v>0</v>
      </c>
      <c r="S172" s="4">
        <f t="shared" si="499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13.249000000000001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34.085999999999999</v>
      </c>
      <c r="AK172" s="4">
        <v>17.068999999999999</v>
      </c>
      <c r="AL172" s="4">
        <v>52.228000000000002</v>
      </c>
      <c r="AM172" s="4">
        <v>0</v>
      </c>
      <c r="AN172" s="4">
        <v>10.196</v>
      </c>
      <c r="AO172" s="4">
        <v>0</v>
      </c>
      <c r="AP172" s="4">
        <v>44.93</v>
      </c>
      <c r="AQ172" s="4">
        <v>286.95800000000003</v>
      </c>
      <c r="AR172" s="4">
        <v>18.036000000000001</v>
      </c>
      <c r="AS172" s="4">
        <v>6.7889999999999997</v>
      </c>
      <c r="AT172" s="4">
        <v>13.279</v>
      </c>
      <c r="AU172" s="4">
        <v>0</v>
      </c>
      <c r="AV172" s="4">
        <v>0</v>
      </c>
      <c r="AW172" s="4">
        <v>0</v>
      </c>
      <c r="AX172" s="4">
        <v>20.8</v>
      </c>
      <c r="AY172" s="4">
        <v>0</v>
      </c>
      <c r="AZ172" s="4"/>
      <c r="BA172" s="4"/>
      <c r="BB172" s="4"/>
      <c r="BC172" s="4"/>
      <c r="BD172" s="4"/>
      <c r="BF172" s="91" t="str">
        <f t="shared" si="500"/>
        <v>-</v>
      </c>
      <c r="BG172" s="91" t="str">
        <f t="shared" si="501"/>
        <v>-</v>
      </c>
      <c r="BH172" s="91" t="str">
        <f t="shared" si="502"/>
        <v>-</v>
      </c>
      <c r="BI172" s="91">
        <f t="shared" si="503"/>
        <v>0</v>
      </c>
      <c r="BJ172" s="91">
        <f t="shared" si="504"/>
        <v>0</v>
      </c>
      <c r="BK172" s="91">
        <f t="shared" si="505"/>
        <v>0.398253810216742</v>
      </c>
      <c r="BL172" s="91" t="str">
        <f t="shared" si="506"/>
        <v>-</v>
      </c>
      <c r="BM172" s="91">
        <f t="shared" si="507"/>
        <v>0</v>
      </c>
      <c r="BN172" s="91" t="str">
        <f t="shared" si="508"/>
        <v>-</v>
      </c>
      <c r="BO172" s="91">
        <f t="shared" si="509"/>
        <v>0</v>
      </c>
      <c r="BP172" s="91">
        <f t="shared" si="510"/>
        <v>0</v>
      </c>
      <c r="BQ172" s="91">
        <f t="shared" si="511"/>
        <v>0</v>
      </c>
    </row>
    <row r="173" spans="1:69" x14ac:dyDescent="0.25">
      <c r="A173" s="44" t="s">
        <v>219</v>
      </c>
      <c r="B173" s="22" t="s">
        <v>47</v>
      </c>
      <c r="C173" s="88">
        <f>SUM(U173            : INDEX(U173:AF173,$B$2))</f>
        <v>16.175000000000001</v>
      </c>
      <c r="D173" s="88">
        <f>SUM(AG173             : INDEX(AG173:AR173,$B$2))</f>
        <v>480.78900000000004</v>
      </c>
      <c r="E173" s="88">
        <f>SUM(AS173            : INDEX(AS173:BD173,$B$2))</f>
        <v>429.80099999999999</v>
      </c>
      <c r="F173" s="70">
        <f t="shared" si="512"/>
        <v>0.89394932080392842</v>
      </c>
      <c r="H173" s="4">
        <f t="shared" si="513"/>
        <v>0</v>
      </c>
      <c r="I173" s="4">
        <f t="shared" si="490"/>
        <v>13.09</v>
      </c>
      <c r="J173" s="4">
        <f t="shared" si="514"/>
        <v>19.467000000000002</v>
      </c>
      <c r="K173" s="4">
        <f t="shared" si="491"/>
        <v>114.70400000000001</v>
      </c>
      <c r="L173" s="4">
        <f t="shared" si="492"/>
        <v>19.628</v>
      </c>
      <c r="M173" s="4">
        <f t="shared" si="493"/>
        <v>317.17500000000001</v>
      </c>
      <c r="N173" s="4">
        <f t="shared" si="494"/>
        <v>275.33899999999994</v>
      </c>
      <c r="O173" s="4">
        <f t="shared" si="495"/>
        <v>226.64000000000001</v>
      </c>
      <c r="P173" s="4">
        <f t="shared" si="496"/>
        <v>414.34100000000001</v>
      </c>
      <c r="Q173" s="4">
        <f t="shared" si="497"/>
        <v>15.46</v>
      </c>
      <c r="R173" s="4">
        <f t="shared" si="498"/>
        <v>0</v>
      </c>
      <c r="S173" s="4">
        <f t="shared" si="499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13.09</v>
      </c>
      <c r="AA173" s="4">
        <v>3.085</v>
      </c>
      <c r="AB173" s="4">
        <v>0</v>
      </c>
      <c r="AC173" s="4">
        <v>16.382000000000001</v>
      </c>
      <c r="AD173" s="4">
        <v>75.619</v>
      </c>
      <c r="AE173" s="4">
        <v>19.744</v>
      </c>
      <c r="AF173" s="4">
        <v>19.341000000000001</v>
      </c>
      <c r="AG173" s="4">
        <v>19.628</v>
      </c>
      <c r="AH173" s="4">
        <v>0</v>
      </c>
      <c r="AI173" s="4">
        <v>0</v>
      </c>
      <c r="AJ173" s="4">
        <v>201.22200000000001</v>
      </c>
      <c r="AK173" s="4">
        <v>93.013999999999996</v>
      </c>
      <c r="AL173" s="4">
        <v>22.939</v>
      </c>
      <c r="AM173" s="4">
        <v>143.98599999999999</v>
      </c>
      <c r="AN173" s="4">
        <v>70.447999999999993</v>
      </c>
      <c r="AO173" s="4">
        <v>60.905000000000001</v>
      </c>
      <c r="AP173" s="4">
        <v>49.756999999999998</v>
      </c>
      <c r="AQ173" s="4">
        <v>46.892000000000003</v>
      </c>
      <c r="AR173" s="4">
        <v>129.99100000000001</v>
      </c>
      <c r="AS173" s="4">
        <v>160.35</v>
      </c>
      <c r="AT173" s="4">
        <v>214.23099999999999</v>
      </c>
      <c r="AU173" s="4">
        <v>39.76</v>
      </c>
      <c r="AV173" s="4">
        <v>15.46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91">
        <f t="shared" si="500"/>
        <v>8.1694518035459538</v>
      </c>
      <c r="BG173" s="91" t="str">
        <f t="shared" si="501"/>
        <v>-</v>
      </c>
      <c r="BH173" s="91" t="str">
        <f t="shared" si="502"/>
        <v>-</v>
      </c>
      <c r="BI173" s="91">
        <f t="shared" si="503"/>
        <v>7.6830565246344837E-2</v>
      </c>
      <c r="BJ173" s="91">
        <f t="shared" si="504"/>
        <v>0</v>
      </c>
      <c r="BK173" s="91">
        <f t="shared" si="505"/>
        <v>0</v>
      </c>
      <c r="BL173" s="91">
        <f t="shared" si="506"/>
        <v>0</v>
      </c>
      <c r="BM173" s="91">
        <f t="shared" si="507"/>
        <v>0</v>
      </c>
      <c r="BN173" s="91">
        <f t="shared" si="508"/>
        <v>0</v>
      </c>
      <c r="BO173" s="91">
        <f t="shared" si="509"/>
        <v>0</v>
      </c>
      <c r="BP173" s="91">
        <f t="shared" si="510"/>
        <v>0</v>
      </c>
      <c r="BQ173" s="91">
        <f t="shared" si="511"/>
        <v>0</v>
      </c>
    </row>
    <row r="174" spans="1:69" x14ac:dyDescent="0.25">
      <c r="A174" s="44" t="s">
        <v>220</v>
      </c>
      <c r="B174" s="22" t="s">
        <v>48</v>
      </c>
      <c r="C174" s="88">
        <f>SUM(U174            : INDEX(U174:AF174,$B$2))</f>
        <v>680.07999999999993</v>
      </c>
      <c r="D174" s="88">
        <f>SUM(AG174             : INDEX(AG174:AR174,$B$2))</f>
        <v>1793.79</v>
      </c>
      <c r="E174" s="88">
        <f>SUM(AS174            : INDEX(AS174:BD174,$B$2))</f>
        <v>1930.4909999999998</v>
      </c>
      <c r="F174" s="70">
        <f t="shared" si="512"/>
        <v>1.0762079173147356</v>
      </c>
      <c r="H174" s="4">
        <f t="shared" si="513"/>
        <v>83.137</v>
      </c>
      <c r="I174" s="4">
        <f t="shared" si="490"/>
        <v>360.28499999999997</v>
      </c>
      <c r="J174" s="4">
        <f t="shared" si="514"/>
        <v>651.71500000000003</v>
      </c>
      <c r="K174" s="4">
        <f t="shared" si="491"/>
        <v>1023.6852999999999</v>
      </c>
      <c r="L174" s="4">
        <f t="shared" si="492"/>
        <v>796.95900000000006</v>
      </c>
      <c r="M174" s="4">
        <f t="shared" si="493"/>
        <v>824.51400000000001</v>
      </c>
      <c r="N174" s="4">
        <f t="shared" si="494"/>
        <v>810.89100000000008</v>
      </c>
      <c r="O174" s="4">
        <f t="shared" si="495"/>
        <v>1953.2255</v>
      </c>
      <c r="P174" s="4">
        <f t="shared" si="496"/>
        <v>811.3309999999999</v>
      </c>
      <c r="Q174" s="4">
        <f t="shared" si="497"/>
        <v>614.63</v>
      </c>
      <c r="R174" s="4">
        <f t="shared" si="498"/>
        <v>504.53</v>
      </c>
      <c r="S174" s="4">
        <f t="shared" si="499"/>
        <v>0</v>
      </c>
      <c r="U174" s="4">
        <v>66.138000000000005</v>
      </c>
      <c r="V174" s="4">
        <v>0</v>
      </c>
      <c r="W174" s="4">
        <v>16.998999999999999</v>
      </c>
      <c r="X174" s="4">
        <v>20.236000000000001</v>
      </c>
      <c r="Y174" s="4">
        <v>56.5</v>
      </c>
      <c r="Z174" s="4">
        <v>283.54899999999998</v>
      </c>
      <c r="AA174" s="4">
        <v>236.65799999999999</v>
      </c>
      <c r="AB174" s="4">
        <v>273.01</v>
      </c>
      <c r="AC174" s="4">
        <v>142.047</v>
      </c>
      <c r="AD174" s="4">
        <v>104.39700000000001</v>
      </c>
      <c r="AE174" s="4">
        <v>318.65499999999997</v>
      </c>
      <c r="AF174" s="4">
        <v>600.63329999999996</v>
      </c>
      <c r="AG174" s="4">
        <v>319.57299999999998</v>
      </c>
      <c r="AH174" s="4">
        <v>239.946</v>
      </c>
      <c r="AI174" s="4">
        <v>237.44</v>
      </c>
      <c r="AJ174" s="4">
        <v>309.08999999999997</v>
      </c>
      <c r="AK174" s="4">
        <v>296.24700000000001</v>
      </c>
      <c r="AL174" s="4">
        <v>219.17699999999999</v>
      </c>
      <c r="AM174" s="4">
        <v>172.31700000000001</v>
      </c>
      <c r="AN174" s="4">
        <v>271.19600000000003</v>
      </c>
      <c r="AO174" s="4">
        <v>367.37799999999999</v>
      </c>
      <c r="AP174" s="4">
        <v>311.911</v>
      </c>
      <c r="AQ174" s="4">
        <v>569.92150000000004</v>
      </c>
      <c r="AR174" s="4">
        <v>1071.393</v>
      </c>
      <c r="AS174" s="4">
        <v>314.14499999999998</v>
      </c>
      <c r="AT174" s="4">
        <v>149.48599999999999</v>
      </c>
      <c r="AU174" s="4">
        <v>347.7</v>
      </c>
      <c r="AV174" s="4">
        <v>92.86</v>
      </c>
      <c r="AW174" s="4">
        <v>281.77</v>
      </c>
      <c r="AX174" s="4">
        <v>240</v>
      </c>
      <c r="AY174" s="4">
        <v>504.53</v>
      </c>
      <c r="AZ174" s="4"/>
      <c r="BA174" s="4"/>
      <c r="BB174" s="4"/>
      <c r="BC174" s="4"/>
      <c r="BD174" s="4"/>
      <c r="BF174" s="91">
        <f t="shared" si="500"/>
        <v>0.98301483542101498</v>
      </c>
      <c r="BG174" s="91">
        <f t="shared" si="501"/>
        <v>0.62299850799763279</v>
      </c>
      <c r="BH174" s="91">
        <f t="shared" si="502"/>
        <v>1.4643699460916442</v>
      </c>
      <c r="BI174" s="91">
        <f t="shared" si="503"/>
        <v>0.30043029538322175</v>
      </c>
      <c r="BJ174" s="91">
        <f t="shared" si="504"/>
        <v>0.95113199458559905</v>
      </c>
      <c r="BK174" s="91">
        <f t="shared" si="505"/>
        <v>1.095005406589195</v>
      </c>
      <c r="BL174" s="91">
        <f t="shared" si="506"/>
        <v>2.9279177330153145</v>
      </c>
      <c r="BM174" s="91">
        <f t="shared" si="507"/>
        <v>0</v>
      </c>
      <c r="BN174" s="91">
        <f t="shared" si="508"/>
        <v>0</v>
      </c>
      <c r="BO174" s="91">
        <f t="shared" si="509"/>
        <v>0</v>
      </c>
      <c r="BP174" s="91">
        <f t="shared" si="510"/>
        <v>0</v>
      </c>
      <c r="BQ174" s="91">
        <f t="shared" si="511"/>
        <v>0</v>
      </c>
    </row>
    <row r="175" spans="1:69" x14ac:dyDescent="0.25">
      <c r="A175" s="44" t="s">
        <v>221</v>
      </c>
      <c r="B175" s="22" t="s">
        <v>49</v>
      </c>
      <c r="C175" s="88">
        <f>SUM(U175            : INDEX(U175:AF175,$B$2))</f>
        <v>7163.5532999999996</v>
      </c>
      <c r="D175" s="88">
        <f>SUM(AG175             : INDEX(AG175:AR175,$B$2))</f>
        <v>34756.073800000013</v>
      </c>
      <c r="E175" s="88">
        <f>SUM(AS175            : INDEX(AS175:BD175,$B$2))</f>
        <v>51825.000400000121</v>
      </c>
      <c r="F175" s="70">
        <f t="shared" si="512"/>
        <v>1.4911062940601796</v>
      </c>
      <c r="H175" s="4">
        <f t="shared" si="513"/>
        <v>2274.9189999999999</v>
      </c>
      <c r="I175" s="4">
        <f t="shared" si="490"/>
        <v>3117.7154</v>
      </c>
      <c r="J175" s="4">
        <f t="shared" si="514"/>
        <v>6026.1945999999998</v>
      </c>
      <c r="K175" s="4">
        <f t="shared" si="491"/>
        <v>11375.6047</v>
      </c>
      <c r="L175" s="4">
        <f t="shared" si="492"/>
        <v>14554.666200000009</v>
      </c>
      <c r="M175" s="4">
        <f t="shared" si="493"/>
        <v>14159.496600000009</v>
      </c>
      <c r="N175" s="4">
        <f t="shared" si="494"/>
        <v>20218.341700000019</v>
      </c>
      <c r="O175" s="4">
        <f t="shared" si="495"/>
        <v>31247.028400000003</v>
      </c>
      <c r="P175" s="4">
        <f t="shared" si="496"/>
        <v>26242.460400000116</v>
      </c>
      <c r="Q175" s="4">
        <f t="shared" si="497"/>
        <v>18948.14</v>
      </c>
      <c r="R175" s="4">
        <f t="shared" si="498"/>
        <v>6634.4</v>
      </c>
      <c r="S175" s="4">
        <f t="shared" si="499"/>
        <v>0</v>
      </c>
      <c r="U175" s="4">
        <v>933.43700000000001</v>
      </c>
      <c r="V175" s="4">
        <v>600.774</v>
      </c>
      <c r="W175" s="4">
        <v>740.70799999999997</v>
      </c>
      <c r="X175" s="4">
        <v>751.96699999999998</v>
      </c>
      <c r="Y175" s="4">
        <v>923.72069999999997</v>
      </c>
      <c r="Z175" s="4">
        <v>1442.0277000000001</v>
      </c>
      <c r="AA175" s="4">
        <v>1770.9188999999999</v>
      </c>
      <c r="AB175" s="4">
        <v>1984.5477000000001</v>
      </c>
      <c r="AC175" s="4">
        <v>2270.7280000000001</v>
      </c>
      <c r="AD175" s="4">
        <v>2925.8108000000002</v>
      </c>
      <c r="AE175" s="4">
        <v>3325.6662000000001</v>
      </c>
      <c r="AF175" s="4">
        <v>5124.1277</v>
      </c>
      <c r="AG175" s="4">
        <v>5412.3084000000099</v>
      </c>
      <c r="AH175" s="4">
        <v>4895.1165000000001</v>
      </c>
      <c r="AI175" s="4">
        <v>4247.2412999999997</v>
      </c>
      <c r="AJ175" s="4">
        <v>3899.7964999999999</v>
      </c>
      <c r="AK175" s="4">
        <v>4261.2233999999999</v>
      </c>
      <c r="AL175" s="4">
        <v>5998.4767000000102</v>
      </c>
      <c r="AM175" s="4">
        <v>6041.9110000000001</v>
      </c>
      <c r="AN175" s="4">
        <v>6320.8250000000098</v>
      </c>
      <c r="AO175" s="4">
        <v>7855.6057000000101</v>
      </c>
      <c r="AP175" s="4">
        <v>7879.433</v>
      </c>
      <c r="AQ175" s="4">
        <v>10146.1155</v>
      </c>
      <c r="AR175" s="4">
        <v>13221.4799</v>
      </c>
      <c r="AS175" s="4">
        <v>12042.558000000099</v>
      </c>
      <c r="AT175" s="4">
        <v>8075.3524000000198</v>
      </c>
      <c r="AU175" s="4">
        <v>6124.55</v>
      </c>
      <c r="AV175" s="4">
        <v>5210.24</v>
      </c>
      <c r="AW175" s="4">
        <v>6173.05</v>
      </c>
      <c r="AX175" s="4">
        <v>7564.85</v>
      </c>
      <c r="AY175" s="4">
        <v>6634.4</v>
      </c>
      <c r="AZ175" s="4"/>
      <c r="BA175" s="4"/>
      <c r="BB175" s="4"/>
      <c r="BC175" s="4"/>
      <c r="BD175" s="4"/>
      <c r="BF175" s="91">
        <f t="shared" si="500"/>
        <v>2.2250317443108152</v>
      </c>
      <c r="BG175" s="91">
        <f t="shared" si="501"/>
        <v>1.649675222234245</v>
      </c>
      <c r="BH175" s="91">
        <f t="shared" si="502"/>
        <v>1.4420066032038257</v>
      </c>
      <c r="BI175" s="91">
        <f t="shared" si="503"/>
        <v>1.336028687650753</v>
      </c>
      <c r="BJ175" s="91">
        <f t="shared" si="504"/>
        <v>1.4486567402215993</v>
      </c>
      <c r="BK175" s="91">
        <f t="shared" si="505"/>
        <v>1.2611285128439338</v>
      </c>
      <c r="BL175" s="91">
        <f t="shared" si="506"/>
        <v>1.0980631790173672</v>
      </c>
      <c r="BM175" s="91">
        <f t="shared" si="507"/>
        <v>0</v>
      </c>
      <c r="BN175" s="91">
        <f t="shared" si="508"/>
        <v>0</v>
      </c>
      <c r="BO175" s="91">
        <f t="shared" si="509"/>
        <v>0</v>
      </c>
      <c r="BP175" s="91">
        <f t="shared" si="510"/>
        <v>0</v>
      </c>
      <c r="BQ175" s="91">
        <f t="shared" si="511"/>
        <v>0</v>
      </c>
    </row>
    <row r="176" spans="1:69" x14ac:dyDescent="0.25">
      <c r="A176" s="44" t="s">
        <v>222</v>
      </c>
      <c r="B176" s="22" t="s">
        <v>50</v>
      </c>
      <c r="C176" s="88">
        <f>SUM(U176            : INDEX(U176:AF176,$B$2))</f>
        <v>0</v>
      </c>
      <c r="D176" s="88">
        <f>SUM(AG176             : INDEX(AG176:AR176,$B$2))</f>
        <v>0</v>
      </c>
      <c r="E176" s="88">
        <f>SUM(AS176            : INDEX(AS176:BD176,$B$2))</f>
        <v>30542.582399999999</v>
      </c>
      <c r="F176" s="70" t="str">
        <f t="shared" si="512"/>
        <v/>
      </c>
      <c r="H176" s="4">
        <f t="shared" si="513"/>
        <v>0</v>
      </c>
      <c r="I176" s="4">
        <f t="shared" si="490"/>
        <v>0</v>
      </c>
      <c r="J176" s="4">
        <f t="shared" si="514"/>
        <v>0</v>
      </c>
      <c r="K176" s="4">
        <f t="shared" si="491"/>
        <v>0</v>
      </c>
      <c r="L176" s="4">
        <f t="shared" si="492"/>
        <v>0</v>
      </c>
      <c r="M176" s="4">
        <f t="shared" si="493"/>
        <v>0</v>
      </c>
      <c r="N176" s="4">
        <f t="shared" si="494"/>
        <v>0</v>
      </c>
      <c r="O176" s="4">
        <f t="shared" si="495"/>
        <v>0</v>
      </c>
      <c r="P176" s="4">
        <f t="shared" si="496"/>
        <v>6667.0324000000001</v>
      </c>
      <c r="Q176" s="4">
        <f t="shared" si="497"/>
        <v>16745.62</v>
      </c>
      <c r="R176" s="4">
        <f>SUM(AY176:BA176)</f>
        <v>7129.93</v>
      </c>
      <c r="S176" s="4">
        <f t="shared" si="499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>
        <v>3527.4623999999999</v>
      </c>
      <c r="AU176" s="4">
        <v>3139.57</v>
      </c>
      <c r="AV176" s="4">
        <v>4080.66</v>
      </c>
      <c r="AW176" s="4">
        <v>6196.35</v>
      </c>
      <c r="AX176" s="4">
        <v>6468.61</v>
      </c>
      <c r="AY176" s="4">
        <v>7129.93</v>
      </c>
      <c r="AZ176" s="4"/>
      <c r="BA176" s="4"/>
      <c r="BB176" s="4"/>
      <c r="BC176" s="4"/>
      <c r="BD176" s="4"/>
      <c r="BF176" s="91" t="str">
        <f t="shared" si="500"/>
        <v>-</v>
      </c>
      <c r="BG176" s="91" t="str">
        <f t="shared" si="501"/>
        <v>-</v>
      </c>
      <c r="BH176" s="91" t="str">
        <f t="shared" si="502"/>
        <v>-</v>
      </c>
      <c r="BI176" s="91" t="str">
        <f t="shared" si="503"/>
        <v>-</v>
      </c>
      <c r="BJ176" s="91" t="str">
        <f t="shared" si="504"/>
        <v>-</v>
      </c>
      <c r="BK176" s="91" t="str">
        <f t="shared" si="505"/>
        <v>-</v>
      </c>
      <c r="BL176" s="91" t="str">
        <f t="shared" si="506"/>
        <v>-</v>
      </c>
      <c r="BM176" s="91" t="str">
        <f t="shared" si="507"/>
        <v>-</v>
      </c>
      <c r="BN176" s="91" t="str">
        <f t="shared" si="508"/>
        <v>-</v>
      </c>
      <c r="BO176" s="91" t="str">
        <f t="shared" si="509"/>
        <v>-</v>
      </c>
      <c r="BP176" s="91" t="str">
        <f t="shared" si="510"/>
        <v>-</v>
      </c>
      <c r="BQ176" s="91" t="str">
        <f t="shared" si="511"/>
        <v>-</v>
      </c>
    </row>
    <row r="177" spans="1:69" x14ac:dyDescent="0.25">
      <c r="A177" s="44"/>
      <c r="B177" s="3" t="s">
        <v>153</v>
      </c>
      <c r="C177" s="88">
        <f>SUM(U177            : INDEX(U177:AF177,$B$2))</f>
        <v>10443.9553</v>
      </c>
      <c r="D177" s="88">
        <f>SUM(AG177             : INDEX(AG177:AR177,$B$2))</f>
        <v>56680.379500000025</v>
      </c>
      <c r="E177" s="88">
        <f>SUM(AS177             : INDEX(AS177:BD177,$B$2))</f>
        <v>87752.906900000118</v>
      </c>
      <c r="F177" s="70">
        <f t="shared" si="512"/>
        <v>1.5482060577946568</v>
      </c>
      <c r="H177" s="4">
        <f t="shared" si="513"/>
        <v>2937.2310000000002</v>
      </c>
      <c r="I177" s="4">
        <f t="shared" si="490"/>
        <v>4389.4763999999996</v>
      </c>
      <c r="J177" s="4">
        <f t="shared" si="514"/>
        <v>10776.482599999999</v>
      </c>
      <c r="K177" s="4">
        <f t="shared" si="491"/>
        <v>20147.340100000001</v>
      </c>
      <c r="L177" s="4">
        <f t="shared" si="492"/>
        <v>22356.338200000009</v>
      </c>
      <c r="M177" s="4">
        <f t="shared" si="493"/>
        <v>24344.474300000009</v>
      </c>
      <c r="N177" s="4">
        <f t="shared" si="494"/>
        <v>37376.493100000022</v>
      </c>
      <c r="O177" s="4">
        <f t="shared" si="495"/>
        <v>53518.754099999998</v>
      </c>
      <c r="P177" s="4">
        <f t="shared" si="496"/>
        <v>41965.996900000122</v>
      </c>
      <c r="Q177" s="4">
        <f t="shared" si="497"/>
        <v>34139.75</v>
      </c>
      <c r="R177" s="4">
        <f t="shared" si="498"/>
        <v>11647.16</v>
      </c>
      <c r="S177" s="4">
        <f t="shared" si="499"/>
        <v>0</v>
      </c>
      <c r="U177" s="65">
        <f>SUM(U169:U175)</f>
        <v>1208.5230000000001</v>
      </c>
      <c r="V177" s="65">
        <f>SUM(V169:V175)</f>
        <v>865.48500000000001</v>
      </c>
      <c r="W177" s="65">
        <f>SUM(W169:W175)</f>
        <v>863.22299999999996</v>
      </c>
      <c r="X177" s="65">
        <f>SUM(X169:X175)</f>
        <v>1087.8150000000001</v>
      </c>
      <c r="Y177" s="65">
        <f>SUM(Y169:Y175)</f>
        <v>1220.9326999999998</v>
      </c>
      <c r="Z177" s="65">
        <f t="shared" ref="Z177:BD177" si="515">SUM(Z169:Z175)</f>
        <v>2080.7287000000001</v>
      </c>
      <c r="AA177" s="65">
        <f t="shared" si="515"/>
        <v>3117.2478999999998</v>
      </c>
      <c r="AB177" s="65">
        <f t="shared" si="515"/>
        <v>3599.1496999999999</v>
      </c>
      <c r="AC177" s="65">
        <f t="shared" si="515"/>
        <v>4060.085</v>
      </c>
      <c r="AD177" s="65">
        <f t="shared" si="515"/>
        <v>5043.0773000000008</v>
      </c>
      <c r="AE177" s="65">
        <f t="shared" si="515"/>
        <v>5745.4434000000001</v>
      </c>
      <c r="AF177" s="65">
        <f t="shared" si="515"/>
        <v>9358.8194000000003</v>
      </c>
      <c r="AG177" s="65">
        <f t="shared" si="515"/>
        <v>8517.4644000000098</v>
      </c>
      <c r="AH177" s="65">
        <f t="shared" si="515"/>
        <v>7419.4349999999995</v>
      </c>
      <c r="AI177" s="65">
        <f t="shared" si="515"/>
        <v>6419.4387999999999</v>
      </c>
      <c r="AJ177" s="65">
        <f>SUM(AJ169:AJ175)</f>
        <v>6675.4500000000007</v>
      </c>
      <c r="AK177" s="65">
        <f t="shared" si="515"/>
        <v>8174.5725999999995</v>
      </c>
      <c r="AL177" s="65">
        <f t="shared" si="515"/>
        <v>9494.4517000000105</v>
      </c>
      <c r="AM177" s="65">
        <f t="shared" si="515"/>
        <v>9979.5669999999991</v>
      </c>
      <c r="AN177" s="65">
        <f t="shared" si="515"/>
        <v>13975.17240000001</v>
      </c>
      <c r="AO177" s="65">
        <f t="shared" si="515"/>
        <v>13421.75370000001</v>
      </c>
      <c r="AP177" s="65">
        <f t="shared" si="515"/>
        <v>12499.470300000001</v>
      </c>
      <c r="AQ177" s="65">
        <f t="shared" si="515"/>
        <v>18895.627900000007</v>
      </c>
      <c r="AR177" s="65">
        <f t="shared" si="515"/>
        <v>22123.655899999991</v>
      </c>
      <c r="AS177" s="65">
        <f t="shared" si="515"/>
        <v>16756.395000000099</v>
      </c>
      <c r="AT177" s="65">
        <f t="shared" si="515"/>
        <v>15015.20190000002</v>
      </c>
      <c r="AU177" s="65">
        <f t="shared" si="515"/>
        <v>10194.4</v>
      </c>
      <c r="AV177" s="65">
        <f t="shared" si="515"/>
        <v>8684.130000000001</v>
      </c>
      <c r="AW177" s="65">
        <f t="shared" si="515"/>
        <v>12057.46</v>
      </c>
      <c r="AX177" s="65">
        <f t="shared" si="515"/>
        <v>13398.16</v>
      </c>
      <c r="AY177" s="65">
        <f t="shared" si="515"/>
        <v>11647.16</v>
      </c>
      <c r="AZ177" s="65">
        <f t="shared" si="515"/>
        <v>0</v>
      </c>
      <c r="BA177" s="65">
        <f t="shared" si="515"/>
        <v>0</v>
      </c>
      <c r="BB177" s="65">
        <f t="shared" si="515"/>
        <v>0</v>
      </c>
      <c r="BC177" s="65">
        <f t="shared" si="515"/>
        <v>0</v>
      </c>
      <c r="BD177" s="65">
        <f t="shared" si="515"/>
        <v>0</v>
      </c>
      <c r="BF177" s="91">
        <f t="shared" ref="BF177:BF178" si="516">IFERROR(AS177/AG177,"-")</f>
        <v>1.9672985072881641</v>
      </c>
      <c r="BG177" s="91">
        <f t="shared" ref="BG177:BG178" si="517">IFERROR(AT177/AH177,"-")</f>
        <v>2.0237662166997921</v>
      </c>
      <c r="BH177" s="91">
        <f t="shared" ref="BH177:BH178" si="518">IFERROR(AU177/AI177,"-")</f>
        <v>1.5880515910518533</v>
      </c>
      <c r="BI177" s="91">
        <f t="shared" ref="BI177:BI178" si="519">IFERROR(AV177/AJ177,"-")</f>
        <v>1.3009055569287464</v>
      </c>
      <c r="BJ177" s="91">
        <f t="shared" ref="BJ177:BJ178" si="520">IFERROR(AW177/AK177,"-")</f>
        <v>1.4749957691977682</v>
      </c>
      <c r="BK177" s="91">
        <f t="shared" ref="BK177:BK178" si="521">IFERROR(AX177/AL177,"-")</f>
        <v>1.4111567917081493</v>
      </c>
      <c r="BL177" s="91">
        <f t="shared" ref="BL177:BL178" si="522">IFERROR(AY177/AM177,"-")</f>
        <v>1.1671007369357809</v>
      </c>
      <c r="BM177" s="91">
        <f t="shared" ref="BM177:BM178" si="523">IFERROR(AZ177/AN177,"-")</f>
        <v>0</v>
      </c>
      <c r="BN177" s="91">
        <f t="shared" ref="BN177:BN178" si="524">IFERROR(BA177/AO177,"-")</f>
        <v>0</v>
      </c>
      <c r="BO177" s="91">
        <f t="shared" ref="BO177:BO178" si="525">IFERROR(BB177/AP177,"-")</f>
        <v>0</v>
      </c>
      <c r="BP177" s="91">
        <f t="shared" ref="BP177:BP178" si="526">IFERROR(BC177/AQ177,"-")</f>
        <v>0</v>
      </c>
      <c r="BQ177" s="91">
        <f t="shared" ref="BQ177:BQ178" si="527">IFERROR(BD177/AR177,"-")</f>
        <v>0</v>
      </c>
    </row>
    <row r="178" spans="1:69" x14ac:dyDescent="0.25">
      <c r="A178" s="44" t="s">
        <v>223</v>
      </c>
      <c r="B178" s="3" t="s">
        <v>61</v>
      </c>
      <c r="C178" s="89">
        <f>SUM(C169:C176)</f>
        <v>10443.9553</v>
      </c>
      <c r="D178" s="89">
        <f t="shared" ref="D178:E178" si="528">SUM(D169:D176)</f>
        <v>56680.379500000017</v>
      </c>
      <c r="E178" s="89">
        <f t="shared" si="528"/>
        <v>118295.48930000012</v>
      </c>
      <c r="F178" s="70">
        <f t="shared" si="512"/>
        <v>2.0870624075479256</v>
      </c>
      <c r="H178" s="4">
        <f t="shared" si="513"/>
        <v>2937.2309999999998</v>
      </c>
      <c r="I178" s="4">
        <f t="shared" si="490"/>
        <v>4389.4763999999996</v>
      </c>
      <c r="J178" s="4">
        <f t="shared" si="514"/>
        <v>10776.482599999999</v>
      </c>
      <c r="K178" s="4">
        <f t="shared" si="491"/>
        <v>20147.340100000001</v>
      </c>
      <c r="L178" s="4">
        <f t="shared" si="492"/>
        <v>22356.338200000009</v>
      </c>
      <c r="M178" s="4">
        <f t="shared" si="493"/>
        <v>24344.474300000009</v>
      </c>
      <c r="N178" s="4">
        <f t="shared" si="494"/>
        <v>37376.4931</v>
      </c>
      <c r="O178" s="4">
        <f t="shared" si="495"/>
        <v>53518.754100000006</v>
      </c>
      <c r="P178" s="4">
        <f t="shared" si="496"/>
        <v>48633.029300000097</v>
      </c>
      <c r="Q178" s="4">
        <f t="shared" si="497"/>
        <v>50885.37</v>
      </c>
      <c r="R178" s="4">
        <f t="shared" si="498"/>
        <v>18777.09</v>
      </c>
      <c r="S178" s="4">
        <f t="shared" si="499"/>
        <v>0</v>
      </c>
      <c r="U178" s="4">
        <v>1208.5229999999999</v>
      </c>
      <c r="V178" s="4">
        <v>865.48500000000001</v>
      </c>
      <c r="W178" s="4">
        <v>863.22299999999996</v>
      </c>
      <c r="X178" s="4">
        <v>1087.8150000000001</v>
      </c>
      <c r="Y178" s="4">
        <v>1220.9327000000001</v>
      </c>
      <c r="Z178" s="4">
        <v>2080.7287000000001</v>
      </c>
      <c r="AA178" s="4">
        <v>3117.2478999999998</v>
      </c>
      <c r="AB178" s="4">
        <v>3599.1496999999999</v>
      </c>
      <c r="AC178" s="4">
        <v>4060.085</v>
      </c>
      <c r="AD178" s="4">
        <v>5043.0772999999999</v>
      </c>
      <c r="AE178" s="4">
        <v>5745.4434000000001</v>
      </c>
      <c r="AF178" s="4">
        <v>9358.8194000000003</v>
      </c>
      <c r="AG178" s="4">
        <v>8517.4644000000098</v>
      </c>
      <c r="AH178" s="4">
        <v>7419.4350000000004</v>
      </c>
      <c r="AI178" s="4">
        <v>6419.4387999999999</v>
      </c>
      <c r="AJ178" s="4">
        <v>6675.45</v>
      </c>
      <c r="AK178" s="4">
        <v>8174.5726000000004</v>
      </c>
      <c r="AL178" s="4">
        <v>9494.4517000000105</v>
      </c>
      <c r="AM178" s="4">
        <v>9979.5669999999991</v>
      </c>
      <c r="AN178" s="4">
        <v>13975.172399999999</v>
      </c>
      <c r="AO178" s="4">
        <v>13421.753699999999</v>
      </c>
      <c r="AP178" s="4">
        <v>12499.470300000001</v>
      </c>
      <c r="AQ178" s="4">
        <v>18895.627899999999</v>
      </c>
      <c r="AR178" s="4">
        <v>22123.655900000002</v>
      </c>
      <c r="AS178" s="4">
        <v>16756.395000000099</v>
      </c>
      <c r="AT178" s="4">
        <v>18542.6643</v>
      </c>
      <c r="AU178" s="4">
        <v>13333.97</v>
      </c>
      <c r="AV178" s="4">
        <v>12764.79</v>
      </c>
      <c r="AW178" s="4">
        <v>18253.810000000001</v>
      </c>
      <c r="AX178" s="4">
        <v>19866.77</v>
      </c>
      <c r="AY178" s="4">
        <v>18777.09</v>
      </c>
      <c r="AZ178" s="4"/>
      <c r="BA178" s="4"/>
      <c r="BB178" s="4"/>
      <c r="BC178" s="4"/>
      <c r="BD178" s="4"/>
      <c r="BF178" s="91">
        <f t="shared" si="516"/>
        <v>1.9672985072881641</v>
      </c>
      <c r="BG178" s="91">
        <f t="shared" si="517"/>
        <v>2.4992016642776709</v>
      </c>
      <c r="BH178" s="91">
        <f t="shared" si="518"/>
        <v>2.0771239379990662</v>
      </c>
      <c r="BI178" s="91">
        <f t="shared" si="519"/>
        <v>1.9121991775835339</v>
      </c>
      <c r="BJ178" s="91">
        <f t="shared" si="520"/>
        <v>2.2329987013632984</v>
      </c>
      <c r="BK178" s="91">
        <f t="shared" si="521"/>
        <v>2.0924610106763697</v>
      </c>
      <c r="BL178" s="91">
        <f t="shared" si="522"/>
        <v>1.8815535784267996</v>
      </c>
      <c r="BM178" s="91">
        <f t="shared" si="523"/>
        <v>0</v>
      </c>
      <c r="BN178" s="91">
        <f t="shared" si="524"/>
        <v>0</v>
      </c>
      <c r="BO178" s="91">
        <f t="shared" si="525"/>
        <v>0</v>
      </c>
      <c r="BP178" s="91">
        <f t="shared" si="526"/>
        <v>0</v>
      </c>
      <c r="BQ178" s="91">
        <f t="shared" si="527"/>
        <v>0</v>
      </c>
    </row>
  </sheetData>
  <mergeCells count="1">
    <mergeCell ref="BF2:BK2"/>
  </mergeCells>
  <conditionalFormatting sqref="AG107:AR107">
    <cfRule type="expression" dxfId="0" priority="1">
      <formula>$A$2=COLUMNS($N107:AG107)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W66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F15" sqref="F15"/>
    </sheetView>
  </sheetViews>
  <sheetFormatPr defaultRowHeight="12.75" x14ac:dyDescent="0.2"/>
  <cols>
    <col min="1" max="1" width="10.875" style="64" bestFit="1" customWidth="1" collapsed="1"/>
    <col min="2" max="2" width="10.375" style="64" bestFit="1" customWidth="1" collapsed="1"/>
    <col min="3" max="3" width="10.625" style="64" bestFit="1" customWidth="1" collapsed="1"/>
    <col min="4" max="4" width="11.75" style="64" bestFit="1" customWidth="1" collapsed="1"/>
    <col min="5" max="5" width="9" style="64" collapsed="1"/>
    <col min="6" max="6" width="10.75" style="64" customWidth="1" collapsed="1"/>
    <col min="7" max="7" width="12.125" style="64" bestFit="1" customWidth="1" collapsed="1"/>
    <col min="8" max="8" width="7.75" style="64" customWidth="1" collapsed="1"/>
    <col min="9" max="44" width="9" style="64" collapsed="1"/>
    <col min="45" max="49" width="9" style="107" collapsed="1"/>
    <col min="50" max="16384" width="9" style="64" collapsed="1"/>
  </cols>
  <sheetData>
    <row r="2" spans="1:49" s="97" customFormat="1" x14ac:dyDescent="0.2">
      <c r="A2" s="96" t="s">
        <v>251</v>
      </c>
      <c r="B2" s="96" t="s">
        <v>252</v>
      </c>
      <c r="C2" s="96" t="s">
        <v>253</v>
      </c>
      <c r="D2" s="96" t="s">
        <v>254</v>
      </c>
      <c r="E2" s="96" t="s">
        <v>255</v>
      </c>
      <c r="F2" s="96" t="s">
        <v>256</v>
      </c>
      <c r="G2" s="96" t="s">
        <v>257</v>
      </c>
      <c r="H2" s="97">
        <v>201501</v>
      </c>
      <c r="I2" s="97">
        <v>201502</v>
      </c>
      <c r="J2" s="97">
        <v>201503</v>
      </c>
      <c r="K2" s="97">
        <v>201504</v>
      </c>
      <c r="L2" s="97">
        <v>201505</v>
      </c>
      <c r="M2" s="97">
        <v>201506</v>
      </c>
      <c r="N2" s="97">
        <v>201507</v>
      </c>
      <c r="O2" s="97">
        <v>201508</v>
      </c>
      <c r="P2" s="97">
        <v>201509</v>
      </c>
      <c r="Q2" s="97">
        <v>201510</v>
      </c>
      <c r="R2" s="97">
        <v>201511</v>
      </c>
      <c r="S2" s="97">
        <v>201512</v>
      </c>
      <c r="T2" s="97">
        <v>201601</v>
      </c>
      <c r="U2" s="97">
        <v>201602</v>
      </c>
      <c r="V2" s="97">
        <v>201603</v>
      </c>
      <c r="W2" s="97">
        <v>201604</v>
      </c>
      <c r="X2" s="97">
        <v>201605</v>
      </c>
      <c r="Y2" s="97">
        <v>201606</v>
      </c>
      <c r="Z2" s="97">
        <v>201607</v>
      </c>
      <c r="AA2" s="97">
        <v>201608</v>
      </c>
      <c r="AB2" s="97">
        <v>201609</v>
      </c>
      <c r="AC2" s="97">
        <v>201610</v>
      </c>
      <c r="AD2" s="97">
        <v>201611</v>
      </c>
      <c r="AE2" s="97">
        <v>201612</v>
      </c>
      <c r="AF2" s="97">
        <v>201701</v>
      </c>
      <c r="AG2" s="97">
        <v>201702</v>
      </c>
      <c r="AH2" s="97">
        <v>201703</v>
      </c>
      <c r="AI2" s="97">
        <v>201704</v>
      </c>
      <c r="AJ2" s="97">
        <v>201705</v>
      </c>
      <c r="AK2" s="97">
        <v>201706</v>
      </c>
      <c r="AL2" s="97">
        <v>201707</v>
      </c>
      <c r="AM2" s="97">
        <v>201708</v>
      </c>
      <c r="AN2" s="97">
        <v>201709</v>
      </c>
      <c r="AO2" s="97">
        <v>201710</v>
      </c>
      <c r="AP2" s="97">
        <v>201711</v>
      </c>
      <c r="AQ2" s="97">
        <v>201712</v>
      </c>
      <c r="AS2" s="98" t="s">
        <v>258</v>
      </c>
      <c r="AT2" s="98" t="s">
        <v>259</v>
      </c>
      <c r="AU2" s="98"/>
      <c r="AV2" s="98" t="s">
        <v>203</v>
      </c>
      <c r="AW2" s="98" t="s">
        <v>0</v>
      </c>
    </row>
    <row r="3" spans="1:49" s="99" customFormat="1" x14ac:dyDescent="0.2">
      <c r="A3" s="99" t="s">
        <v>260</v>
      </c>
      <c r="B3" s="99" t="s">
        <v>261</v>
      </c>
      <c r="C3" s="99" t="s">
        <v>262</v>
      </c>
      <c r="D3" s="99" t="s">
        <v>263</v>
      </c>
      <c r="E3" s="99" t="s">
        <v>264</v>
      </c>
      <c r="G3" s="99" t="s">
        <v>265</v>
      </c>
      <c r="AS3" s="100"/>
      <c r="AT3" s="100"/>
      <c r="AU3" s="100"/>
      <c r="AV3" s="100"/>
      <c r="AW3" s="100"/>
    </row>
    <row r="4" spans="1:49" s="99" customFormat="1" x14ac:dyDescent="0.2">
      <c r="A4" s="99" t="s">
        <v>260</v>
      </c>
      <c r="B4" s="99" t="s">
        <v>261</v>
      </c>
      <c r="C4" s="99" t="s">
        <v>262</v>
      </c>
      <c r="D4" s="99" t="s">
        <v>263</v>
      </c>
      <c r="E4" s="99" t="s">
        <v>264</v>
      </c>
      <c r="G4" s="99" t="s">
        <v>266</v>
      </c>
      <c r="AS4" s="100"/>
      <c r="AT4" s="100"/>
      <c r="AU4" s="100"/>
      <c r="AV4" s="100"/>
      <c r="AW4" s="100"/>
    </row>
    <row r="5" spans="1:49" s="99" customFormat="1" x14ac:dyDescent="0.2">
      <c r="A5" s="99" t="s">
        <v>260</v>
      </c>
      <c r="B5" s="99" t="s">
        <v>261</v>
      </c>
      <c r="C5" s="99" t="s">
        <v>262</v>
      </c>
      <c r="D5" s="99" t="s">
        <v>263</v>
      </c>
      <c r="E5" s="99" t="s">
        <v>264</v>
      </c>
      <c r="G5" s="99" t="s">
        <v>267</v>
      </c>
      <c r="AS5" s="100"/>
      <c r="AT5" s="100"/>
      <c r="AU5" s="100"/>
      <c r="AV5" s="100"/>
      <c r="AW5" s="100"/>
    </row>
    <row r="6" spans="1:49" s="99" customFormat="1" x14ac:dyDescent="0.2">
      <c r="A6" s="99" t="s">
        <v>260</v>
      </c>
      <c r="B6" s="99" t="s">
        <v>261</v>
      </c>
      <c r="C6" s="99" t="s">
        <v>262</v>
      </c>
      <c r="D6" s="99" t="s">
        <v>263</v>
      </c>
      <c r="E6" s="99" t="s">
        <v>264</v>
      </c>
      <c r="G6" s="99" t="s">
        <v>84</v>
      </c>
      <c r="AS6" s="100"/>
      <c r="AT6" s="100"/>
      <c r="AU6" s="100"/>
      <c r="AV6" s="100"/>
      <c r="AW6" s="100"/>
    </row>
    <row r="7" spans="1:49" s="99" customFormat="1" x14ac:dyDescent="0.2">
      <c r="A7" s="99" t="s">
        <v>260</v>
      </c>
      <c r="B7" s="99" t="s">
        <v>261</v>
      </c>
      <c r="C7" s="99" t="s">
        <v>262</v>
      </c>
      <c r="D7" s="99" t="s">
        <v>263</v>
      </c>
      <c r="E7" s="99" t="s">
        <v>264</v>
      </c>
      <c r="G7" s="99" t="s">
        <v>70</v>
      </c>
      <c r="AS7" s="100"/>
      <c r="AT7" s="100"/>
      <c r="AU7" s="100"/>
      <c r="AV7" s="100"/>
      <c r="AW7" s="100"/>
    </row>
    <row r="8" spans="1:49" s="99" customFormat="1" x14ac:dyDescent="0.2">
      <c r="A8" s="99" t="s">
        <v>260</v>
      </c>
      <c r="B8" s="99" t="s">
        <v>261</v>
      </c>
      <c r="C8" s="99" t="s">
        <v>262</v>
      </c>
      <c r="D8" s="99" t="s">
        <v>263</v>
      </c>
      <c r="E8" s="99" t="s">
        <v>264</v>
      </c>
      <c r="G8" s="99" t="s">
        <v>85</v>
      </c>
      <c r="AS8" s="100"/>
      <c r="AT8" s="100"/>
      <c r="AU8" s="100"/>
      <c r="AV8" s="100"/>
      <c r="AW8" s="100"/>
    </row>
    <row r="9" spans="1:49" s="99" customFormat="1" x14ac:dyDescent="0.2">
      <c r="A9" s="99" t="s">
        <v>260</v>
      </c>
      <c r="B9" s="99" t="s">
        <v>261</v>
      </c>
      <c r="C9" s="99" t="s">
        <v>262</v>
      </c>
      <c r="D9" s="99" t="s">
        <v>263</v>
      </c>
      <c r="E9" s="99" t="s">
        <v>264</v>
      </c>
      <c r="G9" s="99" t="s">
        <v>268</v>
      </c>
      <c r="AS9" s="100"/>
      <c r="AT9" s="100"/>
      <c r="AU9" s="100"/>
      <c r="AV9" s="100"/>
      <c r="AW9" s="100"/>
    </row>
    <row r="10" spans="1:49" s="99" customFormat="1" x14ac:dyDescent="0.2">
      <c r="A10" s="99" t="s">
        <v>260</v>
      </c>
      <c r="B10" s="99" t="s">
        <v>261</v>
      </c>
      <c r="C10" s="99" t="s">
        <v>262</v>
      </c>
      <c r="D10" s="99" t="s">
        <v>263</v>
      </c>
      <c r="E10" s="99" t="s">
        <v>264</v>
      </c>
      <c r="G10" s="99" t="s">
        <v>269</v>
      </c>
      <c r="AS10" s="100"/>
      <c r="AT10" s="100"/>
      <c r="AU10" s="100"/>
      <c r="AV10" s="100"/>
      <c r="AW10" s="100"/>
    </row>
    <row r="11" spans="1:49" s="99" customFormat="1" x14ac:dyDescent="0.2">
      <c r="A11" s="99" t="s">
        <v>260</v>
      </c>
      <c r="B11" s="99" t="s">
        <v>270</v>
      </c>
      <c r="C11" s="99" t="s">
        <v>271</v>
      </c>
      <c r="D11" s="99" t="s">
        <v>272</v>
      </c>
      <c r="E11" s="99" t="s">
        <v>273</v>
      </c>
      <c r="G11" s="99" t="s">
        <v>265</v>
      </c>
      <c r="AS11" s="100"/>
      <c r="AT11" s="100"/>
      <c r="AU11" s="100"/>
      <c r="AV11" s="100"/>
      <c r="AW11" s="100"/>
    </row>
    <row r="12" spans="1:49" s="99" customFormat="1" x14ac:dyDescent="0.2">
      <c r="A12" s="99" t="s">
        <v>260</v>
      </c>
      <c r="B12" s="99" t="s">
        <v>270</v>
      </c>
      <c r="C12" s="99" t="s">
        <v>271</v>
      </c>
      <c r="D12" s="99" t="s">
        <v>272</v>
      </c>
      <c r="E12" s="99" t="s">
        <v>273</v>
      </c>
      <c r="G12" s="99" t="s">
        <v>266</v>
      </c>
      <c r="AS12" s="100"/>
      <c r="AT12" s="100"/>
      <c r="AU12" s="100"/>
      <c r="AV12" s="100"/>
      <c r="AW12" s="100"/>
    </row>
    <row r="13" spans="1:49" s="99" customFormat="1" x14ac:dyDescent="0.2">
      <c r="A13" s="99" t="s">
        <v>260</v>
      </c>
      <c r="B13" s="99" t="s">
        <v>270</v>
      </c>
      <c r="C13" s="99" t="s">
        <v>271</v>
      </c>
      <c r="D13" s="99" t="s">
        <v>272</v>
      </c>
      <c r="E13" s="99" t="s">
        <v>273</v>
      </c>
      <c r="G13" s="99" t="s">
        <v>267</v>
      </c>
      <c r="AS13" s="100"/>
      <c r="AT13" s="100"/>
      <c r="AU13" s="100"/>
      <c r="AV13" s="100"/>
      <c r="AW13" s="100"/>
    </row>
    <row r="14" spans="1:49" s="99" customFormat="1" x14ac:dyDescent="0.2">
      <c r="A14" s="99" t="s">
        <v>260</v>
      </c>
      <c r="B14" s="99" t="s">
        <v>270</v>
      </c>
      <c r="C14" s="99" t="s">
        <v>271</v>
      </c>
      <c r="D14" s="99" t="s">
        <v>272</v>
      </c>
      <c r="E14" s="99" t="s">
        <v>273</v>
      </c>
      <c r="G14" s="99" t="s">
        <v>84</v>
      </c>
      <c r="AS14" s="100"/>
      <c r="AT14" s="100"/>
      <c r="AU14" s="100"/>
      <c r="AV14" s="100"/>
      <c r="AW14" s="100"/>
    </row>
    <row r="15" spans="1:49" s="99" customFormat="1" x14ac:dyDescent="0.2">
      <c r="A15" s="99" t="s">
        <v>260</v>
      </c>
      <c r="B15" s="99" t="s">
        <v>270</v>
      </c>
      <c r="C15" s="99" t="s">
        <v>271</v>
      </c>
      <c r="D15" s="99" t="s">
        <v>272</v>
      </c>
      <c r="E15" s="99" t="s">
        <v>273</v>
      </c>
      <c r="G15" s="99" t="s">
        <v>70</v>
      </c>
      <c r="AS15" s="100"/>
      <c r="AT15" s="100"/>
      <c r="AU15" s="100"/>
      <c r="AV15" s="100"/>
      <c r="AW15" s="100"/>
    </row>
    <row r="16" spans="1:49" s="99" customFormat="1" x14ac:dyDescent="0.2">
      <c r="A16" s="99" t="s">
        <v>260</v>
      </c>
      <c r="B16" s="99" t="s">
        <v>270</v>
      </c>
      <c r="C16" s="99" t="s">
        <v>271</v>
      </c>
      <c r="D16" s="99" t="s">
        <v>272</v>
      </c>
      <c r="E16" s="99" t="s">
        <v>273</v>
      </c>
      <c r="G16" s="99" t="s">
        <v>85</v>
      </c>
      <c r="AS16" s="100"/>
      <c r="AT16" s="100"/>
      <c r="AU16" s="100"/>
      <c r="AV16" s="100"/>
      <c r="AW16" s="100"/>
    </row>
    <row r="17" spans="1:49" s="99" customFormat="1" x14ac:dyDescent="0.2">
      <c r="A17" s="99" t="s">
        <v>260</v>
      </c>
      <c r="B17" s="99" t="s">
        <v>270</v>
      </c>
      <c r="C17" s="99" t="s">
        <v>271</v>
      </c>
      <c r="D17" s="99" t="s">
        <v>272</v>
      </c>
      <c r="E17" s="99" t="s">
        <v>273</v>
      </c>
      <c r="G17" s="99" t="s">
        <v>268</v>
      </c>
      <c r="AS17" s="100"/>
      <c r="AT17" s="100"/>
      <c r="AU17" s="100"/>
      <c r="AV17" s="100"/>
      <c r="AW17" s="100"/>
    </row>
    <row r="18" spans="1:49" s="99" customFormat="1" x14ac:dyDescent="0.2">
      <c r="A18" s="99" t="s">
        <v>260</v>
      </c>
      <c r="B18" s="99" t="s">
        <v>270</v>
      </c>
      <c r="C18" s="99" t="s">
        <v>271</v>
      </c>
      <c r="D18" s="99" t="s">
        <v>272</v>
      </c>
      <c r="E18" s="99" t="s">
        <v>273</v>
      </c>
      <c r="G18" s="99" t="s">
        <v>269</v>
      </c>
      <c r="AS18" s="100"/>
      <c r="AT18" s="100"/>
      <c r="AU18" s="100"/>
      <c r="AV18" s="100"/>
      <c r="AW18" s="100"/>
    </row>
    <row r="19" spans="1:49" s="101" customFormat="1" x14ac:dyDescent="0.2">
      <c r="A19" s="101" t="s">
        <v>274</v>
      </c>
      <c r="B19" s="101" t="s">
        <v>271</v>
      </c>
      <c r="C19" s="101" t="s">
        <v>271</v>
      </c>
      <c r="D19" s="101" t="s">
        <v>272</v>
      </c>
      <c r="E19" s="101" t="s">
        <v>273</v>
      </c>
      <c r="G19" s="101" t="s">
        <v>265</v>
      </c>
      <c r="AS19" s="102"/>
      <c r="AT19" s="102"/>
      <c r="AU19" s="102"/>
      <c r="AV19" s="102"/>
      <c r="AW19" s="102"/>
    </row>
    <row r="20" spans="1:49" s="101" customFormat="1" x14ac:dyDescent="0.2">
      <c r="A20" s="101" t="s">
        <v>274</v>
      </c>
      <c r="B20" s="101" t="s">
        <v>271</v>
      </c>
      <c r="C20" s="101" t="s">
        <v>271</v>
      </c>
      <c r="D20" s="101" t="s">
        <v>272</v>
      </c>
      <c r="E20" s="101" t="s">
        <v>273</v>
      </c>
      <c r="G20" s="101" t="s">
        <v>266</v>
      </c>
      <c r="AS20" s="102"/>
      <c r="AT20" s="102"/>
      <c r="AU20" s="102"/>
      <c r="AV20" s="102"/>
      <c r="AW20" s="102"/>
    </row>
    <row r="21" spans="1:49" s="101" customFormat="1" x14ac:dyDescent="0.2">
      <c r="A21" s="101" t="s">
        <v>274</v>
      </c>
      <c r="B21" s="101" t="s">
        <v>271</v>
      </c>
      <c r="C21" s="101" t="s">
        <v>271</v>
      </c>
      <c r="D21" s="101" t="s">
        <v>272</v>
      </c>
      <c r="E21" s="101" t="s">
        <v>273</v>
      </c>
      <c r="G21" s="101" t="s">
        <v>267</v>
      </c>
      <c r="AS21" s="102"/>
      <c r="AT21" s="102"/>
      <c r="AU21" s="102"/>
      <c r="AV21" s="102"/>
      <c r="AW21" s="102"/>
    </row>
    <row r="22" spans="1:49" s="101" customFormat="1" x14ac:dyDescent="0.2">
      <c r="A22" s="101" t="s">
        <v>274</v>
      </c>
      <c r="B22" s="101" t="s">
        <v>271</v>
      </c>
      <c r="C22" s="101" t="s">
        <v>271</v>
      </c>
      <c r="D22" s="101" t="s">
        <v>272</v>
      </c>
      <c r="E22" s="101" t="s">
        <v>273</v>
      </c>
      <c r="G22" s="101" t="s">
        <v>84</v>
      </c>
      <c r="AS22" s="102"/>
      <c r="AT22" s="102"/>
      <c r="AU22" s="102"/>
      <c r="AV22" s="102"/>
      <c r="AW22" s="102"/>
    </row>
    <row r="23" spans="1:49" s="101" customFormat="1" x14ac:dyDescent="0.2">
      <c r="A23" s="101" t="s">
        <v>274</v>
      </c>
      <c r="B23" s="101" t="s">
        <v>271</v>
      </c>
      <c r="C23" s="101" t="s">
        <v>271</v>
      </c>
      <c r="D23" s="101" t="s">
        <v>272</v>
      </c>
      <c r="E23" s="101" t="s">
        <v>273</v>
      </c>
      <c r="G23" s="101" t="s">
        <v>70</v>
      </c>
      <c r="AS23" s="102"/>
      <c r="AT23" s="102"/>
      <c r="AU23" s="102"/>
      <c r="AV23" s="102"/>
      <c r="AW23" s="102"/>
    </row>
    <row r="24" spans="1:49" s="101" customFormat="1" x14ac:dyDescent="0.2">
      <c r="A24" s="101" t="s">
        <v>274</v>
      </c>
      <c r="B24" s="101" t="s">
        <v>271</v>
      </c>
      <c r="C24" s="101" t="s">
        <v>271</v>
      </c>
      <c r="D24" s="101" t="s">
        <v>272</v>
      </c>
      <c r="E24" s="101" t="s">
        <v>273</v>
      </c>
      <c r="G24" s="101" t="s">
        <v>85</v>
      </c>
      <c r="AS24" s="102"/>
      <c r="AT24" s="102"/>
      <c r="AU24" s="102"/>
      <c r="AV24" s="102"/>
      <c r="AW24" s="102"/>
    </row>
    <row r="25" spans="1:49" s="101" customFormat="1" x14ac:dyDescent="0.2">
      <c r="A25" s="101" t="s">
        <v>274</v>
      </c>
      <c r="B25" s="101" t="s">
        <v>271</v>
      </c>
      <c r="C25" s="101" t="s">
        <v>271</v>
      </c>
      <c r="D25" s="101" t="s">
        <v>272</v>
      </c>
      <c r="E25" s="101" t="s">
        <v>273</v>
      </c>
      <c r="G25" s="101" t="s">
        <v>268</v>
      </c>
      <c r="AS25" s="102"/>
      <c r="AT25" s="102"/>
      <c r="AU25" s="102"/>
      <c r="AV25" s="102"/>
      <c r="AW25" s="102"/>
    </row>
    <row r="26" spans="1:49" s="101" customFormat="1" x14ac:dyDescent="0.2">
      <c r="A26" s="101" t="s">
        <v>274</v>
      </c>
      <c r="B26" s="101" t="s">
        <v>271</v>
      </c>
      <c r="C26" s="101" t="s">
        <v>271</v>
      </c>
      <c r="D26" s="101" t="s">
        <v>272</v>
      </c>
      <c r="E26" s="101" t="s">
        <v>273</v>
      </c>
      <c r="G26" s="101" t="s">
        <v>269</v>
      </c>
      <c r="AS26" s="102"/>
      <c r="AT26" s="102"/>
      <c r="AU26" s="102"/>
      <c r="AV26" s="102"/>
      <c r="AW26" s="102"/>
    </row>
    <row r="27" spans="1:49" s="101" customFormat="1" x14ac:dyDescent="0.2">
      <c r="A27" s="101" t="s">
        <v>274</v>
      </c>
      <c r="B27" s="101" t="s">
        <v>262</v>
      </c>
      <c r="C27" s="101" t="s">
        <v>262</v>
      </c>
      <c r="D27" s="101" t="s">
        <v>263</v>
      </c>
      <c r="E27" s="101" t="s">
        <v>264</v>
      </c>
      <c r="G27" s="101" t="s">
        <v>265</v>
      </c>
      <c r="AS27" s="102"/>
      <c r="AT27" s="102"/>
      <c r="AU27" s="102"/>
      <c r="AV27" s="102"/>
      <c r="AW27" s="102"/>
    </row>
    <row r="28" spans="1:49" s="101" customFormat="1" x14ac:dyDescent="0.2">
      <c r="A28" s="101" t="s">
        <v>274</v>
      </c>
      <c r="B28" s="101" t="s">
        <v>262</v>
      </c>
      <c r="C28" s="101" t="s">
        <v>262</v>
      </c>
      <c r="D28" s="101" t="s">
        <v>263</v>
      </c>
      <c r="E28" s="101" t="s">
        <v>264</v>
      </c>
      <c r="G28" s="101" t="s">
        <v>266</v>
      </c>
      <c r="AS28" s="102"/>
      <c r="AT28" s="102"/>
      <c r="AU28" s="102"/>
      <c r="AV28" s="102"/>
      <c r="AW28" s="102"/>
    </row>
    <row r="29" spans="1:49" s="101" customFormat="1" x14ac:dyDescent="0.2">
      <c r="A29" s="101" t="s">
        <v>274</v>
      </c>
      <c r="B29" s="101" t="s">
        <v>262</v>
      </c>
      <c r="C29" s="101" t="s">
        <v>262</v>
      </c>
      <c r="D29" s="101" t="s">
        <v>263</v>
      </c>
      <c r="E29" s="101" t="s">
        <v>264</v>
      </c>
      <c r="G29" s="101" t="s">
        <v>267</v>
      </c>
      <c r="AS29" s="102"/>
      <c r="AT29" s="102"/>
      <c r="AU29" s="102"/>
      <c r="AV29" s="102"/>
      <c r="AW29" s="102"/>
    </row>
    <row r="30" spans="1:49" s="101" customFormat="1" x14ac:dyDescent="0.2">
      <c r="A30" s="101" t="s">
        <v>274</v>
      </c>
      <c r="B30" s="101" t="s">
        <v>262</v>
      </c>
      <c r="C30" s="101" t="s">
        <v>262</v>
      </c>
      <c r="D30" s="101" t="s">
        <v>263</v>
      </c>
      <c r="E30" s="101" t="s">
        <v>264</v>
      </c>
      <c r="G30" s="101" t="s">
        <v>84</v>
      </c>
      <c r="AS30" s="102"/>
      <c r="AT30" s="102"/>
      <c r="AU30" s="102"/>
      <c r="AV30" s="102"/>
      <c r="AW30" s="102"/>
    </row>
    <row r="31" spans="1:49" s="101" customFormat="1" x14ac:dyDescent="0.2">
      <c r="A31" s="101" t="s">
        <v>274</v>
      </c>
      <c r="B31" s="101" t="s">
        <v>262</v>
      </c>
      <c r="C31" s="101" t="s">
        <v>262</v>
      </c>
      <c r="D31" s="101" t="s">
        <v>263</v>
      </c>
      <c r="E31" s="101" t="s">
        <v>264</v>
      </c>
      <c r="G31" s="101" t="s">
        <v>70</v>
      </c>
      <c r="AS31" s="102"/>
      <c r="AT31" s="102"/>
      <c r="AU31" s="102"/>
      <c r="AV31" s="102"/>
      <c r="AW31" s="102"/>
    </row>
    <row r="32" spans="1:49" s="101" customFormat="1" x14ac:dyDescent="0.2">
      <c r="A32" s="101" t="s">
        <v>274</v>
      </c>
      <c r="B32" s="101" t="s">
        <v>262</v>
      </c>
      <c r="C32" s="101" t="s">
        <v>262</v>
      </c>
      <c r="D32" s="101" t="s">
        <v>263</v>
      </c>
      <c r="E32" s="101" t="s">
        <v>264</v>
      </c>
      <c r="G32" s="101" t="s">
        <v>85</v>
      </c>
      <c r="AS32" s="102"/>
      <c r="AT32" s="102"/>
      <c r="AU32" s="102"/>
      <c r="AV32" s="102"/>
      <c r="AW32" s="102"/>
    </row>
    <row r="33" spans="1:49" s="101" customFormat="1" x14ac:dyDescent="0.2">
      <c r="A33" s="101" t="s">
        <v>274</v>
      </c>
      <c r="B33" s="101" t="s">
        <v>262</v>
      </c>
      <c r="C33" s="101" t="s">
        <v>262</v>
      </c>
      <c r="D33" s="101" t="s">
        <v>263</v>
      </c>
      <c r="E33" s="101" t="s">
        <v>264</v>
      </c>
      <c r="G33" s="101" t="s">
        <v>268</v>
      </c>
      <c r="AS33" s="102"/>
      <c r="AT33" s="102"/>
      <c r="AU33" s="102"/>
      <c r="AV33" s="102"/>
      <c r="AW33" s="102"/>
    </row>
    <row r="34" spans="1:49" s="101" customFormat="1" ht="14.25" customHeight="1" x14ac:dyDescent="0.2">
      <c r="A34" s="101" t="s">
        <v>274</v>
      </c>
      <c r="B34" s="101" t="s">
        <v>262</v>
      </c>
      <c r="C34" s="101" t="s">
        <v>262</v>
      </c>
      <c r="D34" s="101" t="s">
        <v>263</v>
      </c>
      <c r="E34" s="101" t="s">
        <v>264</v>
      </c>
      <c r="G34" s="101" t="s">
        <v>269</v>
      </c>
      <c r="AS34" s="102"/>
      <c r="AT34" s="102"/>
      <c r="AU34" s="102"/>
      <c r="AV34" s="102"/>
      <c r="AW34" s="102"/>
    </row>
    <row r="35" spans="1:49" s="99" customFormat="1" x14ac:dyDescent="0.2">
      <c r="A35" s="99" t="s">
        <v>275</v>
      </c>
      <c r="B35" s="99" t="s">
        <v>272</v>
      </c>
      <c r="D35" s="99" t="s">
        <v>272</v>
      </c>
      <c r="E35" s="99" t="s">
        <v>273</v>
      </c>
      <c r="G35" s="99" t="s">
        <v>265</v>
      </c>
      <c r="AS35" s="100"/>
      <c r="AT35" s="100"/>
      <c r="AU35" s="100"/>
      <c r="AV35" s="100"/>
      <c r="AW35" s="100"/>
    </row>
    <row r="36" spans="1:49" s="99" customFormat="1" x14ac:dyDescent="0.2">
      <c r="A36" s="99" t="s">
        <v>275</v>
      </c>
      <c r="B36" s="99" t="s">
        <v>272</v>
      </c>
      <c r="D36" s="99" t="s">
        <v>272</v>
      </c>
      <c r="E36" s="99" t="s">
        <v>273</v>
      </c>
      <c r="G36" s="99" t="s">
        <v>266</v>
      </c>
      <c r="AS36" s="100"/>
      <c r="AT36" s="100"/>
      <c r="AU36" s="100"/>
      <c r="AV36" s="100"/>
      <c r="AW36" s="100"/>
    </row>
    <row r="37" spans="1:49" s="99" customFormat="1" x14ac:dyDescent="0.2">
      <c r="A37" s="99" t="s">
        <v>275</v>
      </c>
      <c r="B37" s="99" t="s">
        <v>272</v>
      </c>
      <c r="D37" s="99" t="s">
        <v>272</v>
      </c>
      <c r="E37" s="99" t="s">
        <v>273</v>
      </c>
      <c r="G37" s="99" t="s">
        <v>267</v>
      </c>
      <c r="AS37" s="100"/>
      <c r="AT37" s="100"/>
      <c r="AU37" s="100"/>
      <c r="AV37" s="100"/>
      <c r="AW37" s="100"/>
    </row>
    <row r="38" spans="1:49" s="99" customFormat="1" x14ac:dyDescent="0.2">
      <c r="A38" s="99" t="s">
        <v>275</v>
      </c>
      <c r="B38" s="99" t="s">
        <v>272</v>
      </c>
      <c r="D38" s="99" t="s">
        <v>272</v>
      </c>
      <c r="E38" s="99" t="s">
        <v>273</v>
      </c>
      <c r="G38" s="99" t="s">
        <v>84</v>
      </c>
      <c r="AS38" s="100"/>
      <c r="AT38" s="100"/>
      <c r="AU38" s="100"/>
      <c r="AV38" s="100"/>
      <c r="AW38" s="100"/>
    </row>
    <row r="39" spans="1:49" s="99" customFormat="1" x14ac:dyDescent="0.2">
      <c r="A39" s="99" t="s">
        <v>275</v>
      </c>
      <c r="B39" s="99" t="s">
        <v>272</v>
      </c>
      <c r="D39" s="99" t="s">
        <v>272</v>
      </c>
      <c r="E39" s="99" t="s">
        <v>273</v>
      </c>
      <c r="G39" s="99" t="s">
        <v>70</v>
      </c>
      <c r="AS39" s="100"/>
      <c r="AT39" s="100"/>
      <c r="AU39" s="100"/>
      <c r="AV39" s="100"/>
      <c r="AW39" s="100"/>
    </row>
    <row r="40" spans="1:49" s="99" customFormat="1" x14ac:dyDescent="0.2">
      <c r="A40" s="99" t="s">
        <v>275</v>
      </c>
      <c r="B40" s="99" t="s">
        <v>272</v>
      </c>
      <c r="D40" s="99" t="s">
        <v>272</v>
      </c>
      <c r="E40" s="99" t="s">
        <v>273</v>
      </c>
      <c r="G40" s="99" t="s">
        <v>85</v>
      </c>
      <c r="AS40" s="100"/>
      <c r="AT40" s="100"/>
      <c r="AU40" s="100"/>
      <c r="AV40" s="100"/>
      <c r="AW40" s="100"/>
    </row>
    <row r="41" spans="1:49" s="99" customFormat="1" x14ac:dyDescent="0.2">
      <c r="A41" s="99" t="s">
        <v>275</v>
      </c>
      <c r="B41" s="99" t="s">
        <v>272</v>
      </c>
      <c r="D41" s="99" t="s">
        <v>272</v>
      </c>
      <c r="E41" s="99" t="s">
        <v>273</v>
      </c>
      <c r="G41" s="99" t="s">
        <v>268</v>
      </c>
      <c r="AS41" s="100"/>
      <c r="AT41" s="100"/>
      <c r="AU41" s="100"/>
      <c r="AV41" s="100"/>
      <c r="AW41" s="100"/>
    </row>
    <row r="42" spans="1:49" s="99" customFormat="1" x14ac:dyDescent="0.2">
      <c r="A42" s="99" t="s">
        <v>275</v>
      </c>
      <c r="B42" s="99" t="s">
        <v>272</v>
      </c>
      <c r="D42" s="99" t="s">
        <v>272</v>
      </c>
      <c r="E42" s="99" t="s">
        <v>273</v>
      </c>
      <c r="G42" s="99" t="s">
        <v>269</v>
      </c>
      <c r="AS42" s="100"/>
      <c r="AT42" s="100"/>
      <c r="AU42" s="100"/>
      <c r="AV42" s="100"/>
      <c r="AW42" s="100"/>
    </row>
    <row r="43" spans="1:49" s="103" customFormat="1" x14ac:dyDescent="0.2">
      <c r="A43" s="103" t="s">
        <v>276</v>
      </c>
      <c r="B43" s="103" t="s">
        <v>273</v>
      </c>
      <c r="E43" s="103" t="s">
        <v>273</v>
      </c>
      <c r="G43" s="103" t="s">
        <v>265</v>
      </c>
      <c r="AS43" s="104"/>
      <c r="AT43" s="104"/>
      <c r="AU43" s="104"/>
      <c r="AV43" s="104"/>
      <c r="AW43" s="104"/>
    </row>
    <row r="44" spans="1:49" s="103" customFormat="1" x14ac:dyDescent="0.2">
      <c r="A44" s="103" t="s">
        <v>276</v>
      </c>
      <c r="B44" s="103" t="s">
        <v>273</v>
      </c>
      <c r="E44" s="103" t="s">
        <v>273</v>
      </c>
      <c r="G44" s="103" t="s">
        <v>266</v>
      </c>
      <c r="AS44" s="104"/>
      <c r="AT44" s="104"/>
      <c r="AU44" s="104"/>
      <c r="AV44" s="104"/>
      <c r="AW44" s="104"/>
    </row>
    <row r="45" spans="1:49" s="103" customFormat="1" x14ac:dyDescent="0.2">
      <c r="A45" s="103" t="s">
        <v>276</v>
      </c>
      <c r="B45" s="103" t="s">
        <v>273</v>
      </c>
      <c r="E45" s="103" t="s">
        <v>273</v>
      </c>
      <c r="G45" s="103" t="s">
        <v>267</v>
      </c>
      <c r="AS45" s="104"/>
      <c r="AT45" s="104"/>
      <c r="AU45" s="104"/>
      <c r="AV45" s="104"/>
      <c r="AW45" s="104"/>
    </row>
    <row r="46" spans="1:49" s="103" customFormat="1" x14ac:dyDescent="0.2">
      <c r="A46" s="103" t="s">
        <v>276</v>
      </c>
      <c r="B46" s="103" t="s">
        <v>273</v>
      </c>
      <c r="E46" s="103" t="s">
        <v>273</v>
      </c>
      <c r="G46" s="103" t="s">
        <v>84</v>
      </c>
      <c r="AS46" s="104"/>
      <c r="AT46" s="104"/>
      <c r="AU46" s="104"/>
      <c r="AV46" s="104"/>
      <c r="AW46" s="104"/>
    </row>
    <row r="47" spans="1:49" s="103" customFormat="1" x14ac:dyDescent="0.2">
      <c r="A47" s="103" t="s">
        <v>276</v>
      </c>
      <c r="B47" s="103" t="s">
        <v>273</v>
      </c>
      <c r="E47" s="103" t="s">
        <v>273</v>
      </c>
      <c r="G47" s="103" t="s">
        <v>70</v>
      </c>
      <c r="AS47" s="104"/>
      <c r="AT47" s="104"/>
      <c r="AU47" s="104"/>
      <c r="AV47" s="104"/>
      <c r="AW47" s="104"/>
    </row>
    <row r="48" spans="1:49" s="103" customFormat="1" x14ac:dyDescent="0.2">
      <c r="A48" s="103" t="s">
        <v>276</v>
      </c>
      <c r="B48" s="103" t="s">
        <v>273</v>
      </c>
      <c r="E48" s="103" t="s">
        <v>273</v>
      </c>
      <c r="G48" s="103" t="s">
        <v>85</v>
      </c>
      <c r="AS48" s="104"/>
      <c r="AT48" s="104"/>
      <c r="AU48" s="104"/>
      <c r="AV48" s="104"/>
      <c r="AW48" s="104"/>
    </row>
    <row r="49" spans="1:49" s="103" customFormat="1" x14ac:dyDescent="0.2">
      <c r="A49" s="103" t="s">
        <v>276</v>
      </c>
      <c r="B49" s="103" t="s">
        <v>273</v>
      </c>
      <c r="E49" s="103" t="s">
        <v>273</v>
      </c>
      <c r="G49" s="103" t="s">
        <v>268</v>
      </c>
      <c r="AS49" s="104"/>
      <c r="AT49" s="104"/>
      <c r="AU49" s="104"/>
      <c r="AV49" s="104"/>
      <c r="AW49" s="104"/>
    </row>
    <row r="50" spans="1:49" s="103" customFormat="1" x14ac:dyDescent="0.2">
      <c r="A50" s="103" t="s">
        <v>276</v>
      </c>
      <c r="B50" s="103" t="s">
        <v>273</v>
      </c>
      <c r="E50" s="103" t="s">
        <v>273</v>
      </c>
      <c r="G50" s="103" t="s">
        <v>269</v>
      </c>
      <c r="AS50" s="104"/>
      <c r="AT50" s="104"/>
      <c r="AU50" s="104"/>
      <c r="AV50" s="104"/>
      <c r="AW50" s="104"/>
    </row>
    <row r="51" spans="1:49" s="103" customFormat="1" x14ac:dyDescent="0.2">
      <c r="A51" s="103" t="s">
        <v>276</v>
      </c>
      <c r="B51" s="103" t="s">
        <v>264</v>
      </c>
      <c r="E51" s="103" t="s">
        <v>264</v>
      </c>
      <c r="G51" s="103" t="s">
        <v>265</v>
      </c>
      <c r="AS51" s="104"/>
      <c r="AT51" s="104"/>
      <c r="AU51" s="104"/>
      <c r="AV51" s="104"/>
      <c r="AW51" s="104"/>
    </row>
    <row r="52" spans="1:49" s="103" customFormat="1" x14ac:dyDescent="0.2">
      <c r="A52" s="103" t="s">
        <v>276</v>
      </c>
      <c r="B52" s="103" t="s">
        <v>264</v>
      </c>
      <c r="E52" s="103" t="s">
        <v>264</v>
      </c>
      <c r="G52" s="103" t="s">
        <v>266</v>
      </c>
      <c r="AS52" s="104"/>
      <c r="AT52" s="104"/>
      <c r="AU52" s="104"/>
      <c r="AV52" s="104"/>
      <c r="AW52" s="104"/>
    </row>
    <row r="53" spans="1:49" s="103" customFormat="1" x14ac:dyDescent="0.2">
      <c r="A53" s="103" t="s">
        <v>276</v>
      </c>
      <c r="B53" s="103" t="s">
        <v>264</v>
      </c>
      <c r="E53" s="103" t="s">
        <v>264</v>
      </c>
      <c r="G53" s="103" t="s">
        <v>267</v>
      </c>
      <c r="AS53" s="104"/>
      <c r="AT53" s="104"/>
      <c r="AU53" s="104"/>
      <c r="AV53" s="104"/>
      <c r="AW53" s="104"/>
    </row>
    <row r="54" spans="1:49" s="103" customFormat="1" x14ac:dyDescent="0.2">
      <c r="A54" s="103" t="s">
        <v>276</v>
      </c>
      <c r="B54" s="103" t="s">
        <v>264</v>
      </c>
      <c r="E54" s="103" t="s">
        <v>264</v>
      </c>
      <c r="G54" s="103" t="s">
        <v>84</v>
      </c>
      <c r="AS54" s="104"/>
      <c r="AT54" s="104"/>
      <c r="AU54" s="104"/>
      <c r="AV54" s="104"/>
      <c r="AW54" s="104"/>
    </row>
    <row r="55" spans="1:49" s="103" customFormat="1" x14ac:dyDescent="0.2">
      <c r="A55" s="103" t="s">
        <v>276</v>
      </c>
      <c r="B55" s="103" t="s">
        <v>264</v>
      </c>
      <c r="E55" s="103" t="s">
        <v>264</v>
      </c>
      <c r="G55" s="103" t="s">
        <v>70</v>
      </c>
      <c r="AS55" s="104"/>
      <c r="AT55" s="104"/>
      <c r="AU55" s="104"/>
      <c r="AV55" s="104"/>
      <c r="AW55" s="104"/>
    </row>
    <row r="56" spans="1:49" s="103" customFormat="1" x14ac:dyDescent="0.2">
      <c r="A56" s="103" t="s">
        <v>276</v>
      </c>
      <c r="B56" s="103" t="s">
        <v>264</v>
      </c>
      <c r="E56" s="103" t="s">
        <v>264</v>
      </c>
      <c r="G56" s="103" t="s">
        <v>85</v>
      </c>
      <c r="AS56" s="104"/>
      <c r="AT56" s="104"/>
      <c r="AU56" s="104"/>
      <c r="AV56" s="104"/>
      <c r="AW56" s="104"/>
    </row>
    <row r="57" spans="1:49" s="103" customFormat="1" x14ac:dyDescent="0.2">
      <c r="A57" s="103" t="s">
        <v>276</v>
      </c>
      <c r="B57" s="103" t="s">
        <v>264</v>
      </c>
      <c r="E57" s="103" t="s">
        <v>264</v>
      </c>
      <c r="G57" s="103" t="s">
        <v>268</v>
      </c>
      <c r="AS57" s="104"/>
      <c r="AT57" s="104"/>
      <c r="AU57" s="104"/>
      <c r="AV57" s="104"/>
      <c r="AW57" s="104"/>
    </row>
    <row r="58" spans="1:49" s="103" customFormat="1" x14ac:dyDescent="0.2">
      <c r="A58" s="103" t="s">
        <v>276</v>
      </c>
      <c r="B58" s="103" t="s">
        <v>264</v>
      </c>
      <c r="E58" s="103" t="s">
        <v>264</v>
      </c>
      <c r="G58" s="103" t="s">
        <v>269</v>
      </c>
      <c r="AS58" s="104"/>
      <c r="AT58" s="104"/>
      <c r="AU58" s="104"/>
      <c r="AV58" s="104"/>
      <c r="AW58" s="104"/>
    </row>
    <row r="59" spans="1:49" s="105" customFormat="1" x14ac:dyDescent="0.2">
      <c r="A59" s="105" t="s">
        <v>277</v>
      </c>
      <c r="G59" s="105" t="s">
        <v>265</v>
      </c>
      <c r="AS59" s="106"/>
      <c r="AT59" s="106"/>
      <c r="AU59" s="106"/>
      <c r="AV59" s="106"/>
      <c r="AW59" s="106"/>
    </row>
    <row r="60" spans="1:49" s="105" customFormat="1" x14ac:dyDescent="0.2">
      <c r="A60" s="105" t="s">
        <v>277</v>
      </c>
      <c r="G60" s="105" t="s">
        <v>266</v>
      </c>
      <c r="AS60" s="106"/>
      <c r="AT60" s="106"/>
      <c r="AU60" s="106"/>
      <c r="AV60" s="106"/>
      <c r="AW60" s="106"/>
    </row>
    <row r="61" spans="1:49" s="105" customFormat="1" x14ac:dyDescent="0.2">
      <c r="A61" s="105" t="s">
        <v>277</v>
      </c>
      <c r="G61" s="105" t="s">
        <v>267</v>
      </c>
      <c r="AS61" s="106"/>
      <c r="AT61" s="106"/>
      <c r="AU61" s="106"/>
      <c r="AV61" s="106"/>
      <c r="AW61" s="106"/>
    </row>
    <row r="62" spans="1:49" s="105" customFormat="1" x14ac:dyDescent="0.2">
      <c r="A62" s="105" t="s">
        <v>277</v>
      </c>
      <c r="G62" s="105" t="s">
        <v>84</v>
      </c>
      <c r="AS62" s="106"/>
      <c r="AT62" s="106"/>
      <c r="AU62" s="106"/>
      <c r="AV62" s="106"/>
      <c r="AW62" s="106"/>
    </row>
    <row r="63" spans="1:49" s="105" customFormat="1" x14ac:dyDescent="0.2">
      <c r="A63" s="105" t="s">
        <v>277</v>
      </c>
      <c r="G63" s="105" t="s">
        <v>70</v>
      </c>
      <c r="AS63" s="106"/>
      <c r="AT63" s="106"/>
      <c r="AU63" s="106"/>
      <c r="AV63" s="106"/>
      <c r="AW63" s="106"/>
    </row>
    <row r="64" spans="1:49" s="105" customFormat="1" x14ac:dyDescent="0.2">
      <c r="A64" s="105" t="s">
        <v>277</v>
      </c>
      <c r="G64" s="105" t="s">
        <v>85</v>
      </c>
      <c r="AS64" s="106"/>
      <c r="AT64" s="106"/>
      <c r="AU64" s="106"/>
      <c r="AV64" s="106"/>
      <c r="AW64" s="106"/>
    </row>
    <row r="65" spans="1:49" s="105" customFormat="1" x14ac:dyDescent="0.2">
      <c r="A65" s="105" t="s">
        <v>277</v>
      </c>
      <c r="G65" s="105" t="s">
        <v>268</v>
      </c>
      <c r="AS65" s="106"/>
      <c r="AT65" s="106"/>
      <c r="AU65" s="106"/>
      <c r="AV65" s="106"/>
      <c r="AW65" s="106"/>
    </row>
    <row r="66" spans="1:49" s="105" customFormat="1" x14ac:dyDescent="0.2">
      <c r="A66" s="105" t="s">
        <v>277</v>
      </c>
      <c r="G66" s="105" t="s">
        <v>269</v>
      </c>
      <c r="AS66" s="106"/>
      <c r="AT66" s="106"/>
      <c r="AU66" s="106"/>
      <c r="AV66" s="106"/>
      <c r="AW66" s="106"/>
    </row>
  </sheetData>
  <autoFilter ref="A2:AX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North</vt:lpstr>
      <vt:lpstr>South</vt:lpstr>
      <vt:lpstr>Production_AD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2017-08-31T10:13:53Z</dcterms:modified>
</cp:coreProperties>
</file>