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5.0 AG retention" sheetId="14" r:id="rId11"/>
    <sheet name="Product Mix" sheetId="18" r:id="rId12"/>
    <sheet name="BD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0" hidden="1">'5.0 AG retention'!$A$5:$BB$51</definedName>
    <definedName name="_xlnm._FilterDatabase" localSheetId="4" hidden="1">'Ending MP_Structure'!$A$3:$AW$3</definedName>
    <definedName name="_xlnm._FilterDatabase" localSheetId="3" hidden="1">'Production_AD Structure'!$A$3:$AX$67</definedName>
    <definedName name="_xlnm._FilterDatabase" localSheetId="6" hidden="1">'Recruitment KPI_Structure'!$A$3:$AX$3</definedName>
    <definedName name="_xlnm._FilterDatabase" localSheetId="5" hidden="1">Recruitment_Structure!$A$3:$AW$3</definedName>
    <definedName name="_xlnm._FilterDatabase" localSheetId="9" hidden="1">Rider!$A$2:$AW$2</definedName>
    <definedName name="_xlnm._FilterDatabase" localSheetId="7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0">#REF!</definedName>
    <definedName name="abc" localSheetId="0">#REF!</definedName>
    <definedName name="abc" localSheetId="4">#REF!</definedName>
    <definedName name="abc" localSheetId="8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0">[4]BDList!$A$2:$A$69</definedName>
    <definedName name="BDName" localSheetId="0">[5]BDList!$A$2:$A$69</definedName>
    <definedName name="BDName" localSheetId="4">[6]BDList!$A$2:$A$69</definedName>
    <definedName name="BDName" localSheetId="8">[6]BDList!$A$2:$A$69</definedName>
    <definedName name="BDName" localSheetId="3">[6]BDList!$A$2:$A$69</definedName>
    <definedName name="BDName" localSheetId="6">[6]BDList!$A$2:$A$69</definedName>
    <definedName name="BDName" localSheetId="5">[6]BDList!$A$2:$A$69</definedName>
    <definedName name="BDName" localSheetId="9">[6]BDList!$A$2:$A$69</definedName>
    <definedName name="BDName" localSheetId="7">[6]BDList!$A$2:$A$69</definedName>
    <definedName name="BDName">[7]BDList!$A$2:$A$69</definedName>
    <definedName name="CIR1M">[1]CIR1!$A$6:$AA$38</definedName>
    <definedName name="cirage" localSheetId="10">#REF!</definedName>
    <definedName name="cirage" localSheetId="0">#REF!</definedName>
    <definedName name="cirage" localSheetId="4">#REF!</definedName>
    <definedName name="cirage" localSheetId="8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0">#REF!</definedName>
    <definedName name="E" localSheetId="0">#REF!</definedName>
    <definedName name="E" localSheetId="4">#REF!</definedName>
    <definedName name="E" localSheetId="8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0">#REF!</definedName>
    <definedName name="Eexrate" localSheetId="0">#REF!</definedName>
    <definedName name="Eexrate" localSheetId="4">#REF!</definedName>
    <definedName name="Eexrate" localSheetId="8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0">#REF!</definedName>
    <definedName name="LTRage" localSheetId="0">#REF!</definedName>
    <definedName name="LTRage" localSheetId="4">#REF!</definedName>
    <definedName name="LTRage" localSheetId="8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0">#REF!</definedName>
    <definedName name="Noi_RDMs" localSheetId="0">#REF!</definedName>
    <definedName name="Noi_RDMs" localSheetId="4">#REF!</definedName>
    <definedName name="Noi_RDMs" localSheetId="8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0">#REF!</definedName>
    <definedName name="OPW3X" localSheetId="0">#REF!</definedName>
    <definedName name="OPW3X" localSheetId="4">#REF!</definedName>
    <definedName name="OPW3X" localSheetId="8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0">#REF!</definedName>
    <definedName name="polterm" localSheetId="0">#REF!</definedName>
    <definedName name="polterm" localSheetId="4">#REF!</definedName>
    <definedName name="polterm" localSheetId="8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0">#REF!</definedName>
    <definedName name="sex" localSheetId="0">#REF!</definedName>
    <definedName name="sex" localSheetId="4">#REF!</definedName>
    <definedName name="sex" localSheetId="8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2" i="14" l="1"/>
  <c r="B2" i="17" l="1"/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BM100" i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 l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L144" i="1" s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R156" i="1" l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D67" i="1" l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3" i="1" l="1"/>
  <c r="F64" i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9" i="9" l="1"/>
  <c r="AB49" i="9"/>
  <c r="V49" i="9"/>
  <c r="R49" i="9"/>
  <c r="Q49" i="9"/>
  <c r="P49" i="9"/>
  <c r="N49" i="9"/>
  <c r="M49" i="9"/>
  <c r="L49" i="9"/>
  <c r="K49" i="9"/>
  <c r="J49" i="9"/>
  <c r="O49" i="9" l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71" i="2"/>
  <c r="AX156" i="2"/>
  <c r="BK156" i="2" s="1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AG132" i="2"/>
  <c r="BF132" i="2" s="1"/>
  <c r="AG71" i="2"/>
  <c r="AP156" i="2"/>
  <c r="AP132" i="2"/>
  <c r="BO132" i="2" s="1"/>
  <c r="AP71" i="2"/>
  <c r="BO71" i="2" s="1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 l="1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<sst xmlns="http://schemas.openxmlformats.org/spreadsheetml/2006/main" count="2433" uniqueCount="451">
  <si>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</si>
  <si>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</si>
  <si>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</si>
  <si>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</si>
  <si>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</si>
  <si>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</si>
  <si>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</si>
  <si>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</si>
  <si>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</si>
  <si>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</si>
  <si>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</si>
  <si>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</si>
  <si>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</si>
  <si>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</si>
  <si>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</si>
  <si>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</si>
  <si>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</si>
  <si>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</si>
  <si>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</si>
  <si>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</si>
  <si>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</si>
  <si>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</si>
  <si>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</si>
  <si>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</si>
  <si>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</si>
  <si>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</si>
  <si>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</si>
  <si>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</si>
  <si>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</si>
  <si>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</si>
  <si>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</si>
  <si>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</si>
  <si>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</si>
  <si>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</si>
  <si>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</si>
  <si>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</si>
  <si>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</si>
  <si>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</si>
  <si>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</si>
  <si>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</si>
  <si>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</si>
  <si>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</si>
  <si>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</si>
  <si>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</si>
  <si>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</si>
  <si>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</si>
  <si>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</si>
  <si>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</si>
  <si>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</si>
  <si>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</si>
  <si>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</si>
  <si>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</si>
  <si>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</si>
  <si>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</si>
  <si>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</si>
  <si>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</si>
  <si>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</si>
  <si>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</si>
  <si>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</si>
  <si>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</si>
  <si>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</si>
  <si>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</si>
  <si>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</si>
  <si>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</si>
  <si>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</si>
  <si>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</si>
  <si>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</si>
  <si>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</si>
  <si>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</si>
  <si>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</si>
  <si>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</si>
  <si>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</si>
  <si>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</si>
  <si>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</si>
  <si>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</si>
  <si>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</si>
  <si>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</si>
  <si>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</si>
  <si>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</si>
  <si>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</si>
  <si>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</si>
  <si>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</si>
  <si>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</si>
  <si>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</si>
  <si>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</si>
  <si>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</si>
  <si>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</si>
  <si>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</si>
  <si>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</si>
  <si>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</si>
  <si>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</si>
  <si>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</si>
  <si>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</si>
  <si>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</si>
  <si>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</si>
  <si>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</si>
  <si>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</si>
  <si>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</si>
  <si>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</si>
  <si>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</si>
  <si>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</si>
  <si>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</si>
  <si>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</si>
  <si>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</si>
  <si>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</si>
  <si>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</si>
  <si>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</si>
  <si>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</si>
  <si>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</si>
  <si>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</si>
  <si>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</si>
  <si>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</si>
  <si>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</si>
  <si>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</si>
  <si>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</si>
  <si>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</si>
  <si>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</si>
  <si>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</si>
  <si>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</si>
  <si>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</si>
  <si>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</si>
  <si>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</si>
  <si>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</si>
  <si>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</si>
  <si>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</si>
  <si>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</si>
  <si>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</si>
  <si>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</si>
  <si>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</si>
  <si>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</si>
  <si>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</si>
  <si>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</si>
  <si>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</si>
  <si>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</si>
  <si>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</si>
  <si>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</si>
  <si>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</si>
  <si>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</si>
  <si>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</si>
  <si>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</si>
  <si>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</si>
  <si>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</si>
  <si>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</si>
  <si>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</si>
  <si>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</si>
  <si>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</si>
  <si>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</si>
  <si>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</si>
  <si>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</si>
  <si>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</si>
  <si>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</si>
  <si>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</si>
  <si>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</si>
  <si>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</si>
  <si>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</si>
  <si>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</si>
  <si>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</si>
  <si>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</si>
  <si>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</si>
  <si>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</si>
  <si>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</si>
  <si>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</si>
  <si>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</si>
  <si>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</si>
  <si>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</si>
  <si>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</si>
  <si>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</si>
  <si>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</si>
  <si>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</si>
  <si>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</si>
  <si>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</si>
  <si>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</si>
  <si>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</si>
  <si>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</si>
  <si>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</si>
  <si>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</si>
  <si>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</si>
  <si>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</si>
  <si>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</si>
  <si>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</si>
  <si>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</si>
  <si>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</si>
  <si>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</si>
  <si>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</si>
  <si>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</si>
  <si>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</si>
  <si>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</si>
  <si>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</si>
  <si>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</si>
  <si>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</si>
  <si>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</si>
  <si>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</si>
  <si>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</si>
  <si>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</si>
  <si>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</si>
  <si>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</si>
  <si>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</si>
  <si>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</si>
  <si>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</si>
  <si>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</si>
  <si>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</si>
  <si>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</si>
  <si>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</si>
  <si>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</si>
  <si>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</si>
  <si>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</si>
  <si>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</si>
  <si>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</si>
  <si>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</si>
  <si>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</si>
  <si>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</si>
  <si>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</si>
  <si>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</si>
  <si>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</si>
  <si>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</si>
  <si>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</si>
  <si>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</si>
  <si>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</si>
  <si>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</si>
  <si>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</si>
  <si>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</si>
  <si>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</si>
  <si>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</si>
  <si>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</si>
  <si>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</si>
  <si>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</si>
  <si>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</si>
  <si>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</si>
  <si>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</si>
  <si>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</si>
  <si>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</si>
  <si>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</si>
  <si>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</si>
  <si>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</si>
  <si>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</si>
  <si>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</si>
  <si>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</si>
  <si>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</si>
  <si>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</si>
  <si>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</si>
  <si>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</si>
  <si>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</si>
  <si>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</si>
  <si>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</si>
  <si>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</si>
  <si>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</si>
  <si>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</si>
  <si>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</si>
  <si>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</si>
  <si>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</si>
  <si>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</si>
  <si>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</si>
  <si>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</si>
  <si>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</si>
  <si>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</si>
  <si>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</si>
  <si>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</si>
  <si>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</si>
  <si>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</si>
  <si>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</si>
  <si>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</si>
  <si>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</si>
  <si>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</si>
  <si>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</si>
  <si>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</si>
  <si>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</si>
  <si>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</si>
  <si>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</si>
  <si>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</si>
  <si>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</si>
  <si>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</si>
  <si>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</si>
  <si>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</si>
  <si>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</si>
  <si>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</si>
  <si>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</si>
  <si>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</si>
  <si>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</si>
  <si>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</si>
  <si>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</si>
  <si>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</si>
  <si>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</si>
  <si>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</si>
  <si>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</si>
  <si>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</si>
  <si>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</si>
  <si>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</si>
  <si>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</si>
  <si>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</si>
  <si>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</si>
  <si>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</si>
  <si>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</si>
  <si>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</si>
  <si>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</si>
  <si>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</si>
  <si>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</si>
  <si>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</si>
  <si>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</si>
  <si>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</si>
  <si>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</si>
  <si>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</si>
  <si>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</si>
  <si>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</si>
  <si>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</si>
  <si>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</si>
  <si>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</si>
  <si>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</si>
  <si>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</si>
  <si>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</si>
  <si>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</si>
  <si>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</si>
  <si>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</si>
  <si>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</si>
  <si>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</si>
  <si>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</si>
  <si>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</si>
  <si>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</si>
  <si>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</si>
  <si>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</si>
  <si>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</si>
  <si>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</si>
  <si>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</si>
  <si>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</si>
  <si>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</si>
  <si>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</si>
  <si>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</si>
  <si>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</si>
  <si>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</si>
  <si>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</si>
  <si>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</si>
  <si>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</si>
  <si>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</si>
  <si>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</si>
  <si>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</si>
  <si>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</si>
  <si>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</si>
  <si>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</si>
  <si>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</si>
  <si>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</si>
  <si>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</si>
  <si>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</si>
  <si>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</si>
  <si>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</si>
  <si>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</si>
  <si>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</si>
  <si>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</si>
  <si>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</si>
  <si>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</si>
  <si>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</si>
  <si>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</si>
  <si>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</si>
  <si>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</si>
  <si>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</si>
  <si>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</si>
  <si>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</si>
  <si>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</si>
  <si>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</si>
  <si>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</si>
  <si>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</si>
  <si>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</si>
  <si>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</si>
  <si>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</si>
  <si>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</si>
  <si>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</si>
  <si>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</si>
  <si>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</si>
  <si>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</si>
  <si>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</si>
  <si>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</si>
  <si>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</si>
  <si>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</si>
  <si>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</si>
  <si>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</si>
  <si>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BD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</si>
  <si>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</si>
  <si>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</si>
  <si>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</si>
  <si>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</si>
  <si>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</si>
  <si>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</si>
  <si>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</si>
  <si>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</si>
  <si>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</si>
  <si>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</si>
  <si>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</si>
  <si>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</si>
  <si>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</si>
  <si>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</si>
  <si>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</si>
  <si>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</si>
  <si>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</si>
  <si>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</si>
  <si>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</si>
  <si>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</si>
  <si>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</si>
  <si>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</si>
  <si>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</si>
  <si>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</si>
  <si>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</si>
  <si>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</si>
  <si>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</si>
  <si>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</si>
  <si>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</si>
  <si>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</si>
  <si>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</si>
  <si>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</si>
  <si>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</si>
  <si>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</si>
  <si>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</si>
  <si>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</si>
  <si>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</si>
  <si>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</si>
  <si>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</si>
  <si>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</si>
  <si>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</si>
  <si>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</si>
  <si>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</si>
  <si>
    <t>Jul Case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</si>
  <si>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</si>
  <si>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</si>
  <si>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</si>
  <si>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</si>
  <si>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</si>
  <si>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</si>
  <si>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</si>
  <si>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</si>
  <si>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</si>
  <si>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</si>
  <si>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</si>
  <si>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</si>
  <si>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</si>
  <si>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</si>
  <si>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</si>
  <si>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</si>
  <si>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</si>
  <si>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</si>
  <si>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</si>
  <si>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</si>
  <si>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</si>
  <si>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</si>
  <si>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</si>
  <si>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</si>
  <si>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TERRITORY</t>
  </si>
  <si>
    <t>NORTH</t>
  </si>
  <si>
    <t>SOUTH</t>
  </si>
  <si>
    <t>MP</t>
  </si>
  <si>
    <t>AR</t>
  </si>
  <si>
    <t>Active</t>
  </si>
  <si>
    <t>Case</t>
  </si>
  <si>
    <t>Active_excSA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</si>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</sst>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>
        <fgColor rgb="CCFFFF"/>
      </patternFill>
    </fill>
    <fill>
      <patternFill>
        <fgColor rgb="CCFFFF"/>
        <bgColor rgb="CCFFFF"/>
      </patternFill>
    </fill>
    <fill>
      <patternFill patternType="solid">
        <fgColor rgb="CCFFFF"/>
        <bgColor rgb="CCFFFF"/>
      </patternFill>
    </fill>
    <fill>
      <patternFill>
        <fgColor rgb="00CCFF"/>
      </patternFill>
    </fill>
    <fill>
      <patternFill>
        <fgColor rgb="00CCFF"/>
        <bgColor rgb="00CCFF"/>
      </patternFill>
    </fill>
    <fill>
      <patternFill patternType="solid">
        <fgColor rgb="00CCFF"/>
        <bgColor rgb="00CCFF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6" borderId="0" applyNumberFormat="0" applyBorder="0" applyAlignment="0" applyProtection="0"/>
  </cellStyleXfs>
  <cellXfs count="32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20" borderId="12" xfId="26" applyFill="1" applyBorder="1" applyAlignment="1" applyProtection="1">
      <alignment horizontal="center" vertical="center"/>
      <protection locked="0"/>
    </xf>
    <xf numFmtId="0" fontId="1" fillId="10" borderId="12" xfId="26" applyFill="1" applyBorder="1" applyAlignment="1" applyProtection="1">
      <alignment horizontal="center" vertical="center" wrapText="1"/>
      <protection locked="0"/>
    </xf>
    <xf numFmtId="0" fontId="53" fillId="21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4" borderId="12" xfId="26" applyNumberFormat="1" applyFill="1" applyBorder="1" applyAlignment="1" applyProtection="1">
      <alignment horizontal="center" vertical="center"/>
      <protection locked="0"/>
    </xf>
    <xf numFmtId="175" fontId="14" fillId="14" borderId="12" xfId="26" applyNumberFormat="1" applyFont="1" applyFill="1" applyBorder="1" applyAlignment="1" applyProtection="1">
      <alignment horizontal="center" vertical="center"/>
      <protection locked="0"/>
    </xf>
    <xf numFmtId="175" fontId="54" fillId="14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2" borderId="12" xfId="27" applyNumberFormat="1" applyFont="1" applyFill="1" applyBorder="1" applyProtection="1">
      <protection locked="0"/>
    </xf>
    <xf numFmtId="9" fontId="56" fillId="23" borderId="12" xfId="27" applyNumberFormat="1" applyFont="1" applyFill="1" applyBorder="1" applyAlignment="1" applyProtection="1">
      <alignment vertical="center" wrapText="1"/>
    </xf>
    <xf numFmtId="0" fontId="55" fillId="22" borderId="0" xfId="26" applyFont="1" applyFill="1" applyProtection="1">
      <protection locked="0"/>
    </xf>
    <xf numFmtId="174" fontId="55" fillId="22" borderId="12" xfId="26" applyNumberFormat="1" applyFont="1" applyFill="1" applyBorder="1" applyAlignment="1" applyProtection="1">
      <alignment horizontal="center" vertical="center"/>
      <protection locked="0"/>
    </xf>
    <xf numFmtId="3" fontId="55" fillId="22" borderId="12" xfId="26" applyNumberFormat="1" applyFont="1" applyFill="1" applyBorder="1" applyAlignment="1" applyProtection="1">
      <alignment horizontal="center" vertical="center"/>
      <protection locked="0"/>
    </xf>
    <xf numFmtId="9" fontId="55" fillId="23" borderId="12" xfId="27" applyNumberFormat="1" applyFont="1" applyFill="1" applyBorder="1" applyAlignment="1" applyProtection="1">
      <alignment vertical="center" wrapText="1"/>
    </xf>
    <xf numFmtId="0" fontId="1" fillId="22" borderId="3" xfId="26" applyFill="1" applyBorder="1" applyProtection="1">
      <protection locked="0"/>
    </xf>
    <xf numFmtId="0" fontId="35" fillId="22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2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2" borderId="0" xfId="26" applyNumberFormat="1" applyFill="1" applyBorder="1" applyAlignment="1" applyProtection="1">
      <alignment horizontal="center" vertical="center"/>
      <protection locked="0"/>
    </xf>
    <xf numFmtId="174" fontId="1" fillId="22" borderId="1" xfId="26" applyNumberFormat="1" applyFill="1" applyBorder="1" applyAlignment="1" applyProtection="1">
      <alignment horizontal="center" vertical="center"/>
      <protection locked="0"/>
    </xf>
    <xf numFmtId="174" fontId="1" fillId="22" borderId="3" xfId="26" applyNumberFormat="1" applyFill="1" applyBorder="1" applyAlignment="1" applyProtection="1">
      <alignment horizontal="center" vertical="center"/>
      <protection locked="0"/>
    </xf>
    <xf numFmtId="0" fontId="1" fillId="22" borderId="0" xfId="26" applyFill="1" applyBorder="1" applyAlignment="1" applyProtection="1">
      <alignment horizontal="center" vertical="center"/>
      <protection locked="0"/>
    </xf>
    <xf numFmtId="0" fontId="1" fillId="22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20" borderId="13" xfId="26" applyFill="1" applyBorder="1" applyAlignment="1" applyProtection="1">
      <alignment horizontal="right" indent="1"/>
      <protection locked="0"/>
    </xf>
    <xf numFmtId="176" fontId="1" fillId="10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2" borderId="15" xfId="26" applyFill="1" applyBorder="1" applyAlignment="1" applyProtection="1">
      <alignment horizontal="right" vertical="center" indent="1"/>
      <protection locked="0"/>
    </xf>
    <xf numFmtId="0" fontId="59" fillId="22" borderId="15" xfId="28" applyFont="1" applyFill="1" applyBorder="1" applyAlignment="1">
      <alignment horizontal="right" vertical="center" wrapText="1" indent="1"/>
    </xf>
    <xf numFmtId="3" fontId="1" fillId="22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2" borderId="13" xfId="26" applyFill="1" applyBorder="1" applyAlignment="1" applyProtection="1">
      <alignment horizontal="right" vertical="center" indent="1"/>
      <protection locked="0"/>
    </xf>
    <xf numFmtId="0" fontId="58" fillId="22" borderId="13" xfId="28" applyFill="1" applyBorder="1" applyAlignment="1">
      <alignment horizontal="right" vertical="center" indent="1"/>
    </xf>
    <xf numFmtId="3" fontId="1" fillId="22" borderId="13" xfId="26" applyNumberFormat="1" applyFill="1" applyBorder="1" applyAlignment="1" applyProtection="1">
      <alignment horizontal="right" vertical="center" indent="1"/>
      <protection locked="0"/>
    </xf>
    <xf numFmtId="0" fontId="59" fillId="22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2" borderId="13" xfId="26" applyFont="1" applyFill="1" applyBorder="1" applyAlignment="1" applyProtection="1">
      <alignment horizontal="right" vertical="center" indent="1"/>
      <protection locked="0"/>
    </xf>
    <xf numFmtId="9" fontId="0" fillId="22" borderId="12" xfId="27" applyFont="1" applyFill="1" applyBorder="1" applyProtection="1">
      <protection locked="0"/>
    </xf>
    <xf numFmtId="3" fontId="1" fillId="20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20" borderId="17" xfId="26" applyFill="1" applyBorder="1" applyAlignment="1" applyProtection="1">
      <alignment horizontal="right" indent="1"/>
      <protection locked="0"/>
    </xf>
    <xf numFmtId="176" fontId="1" fillId="10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2" borderId="17" xfId="26" applyFill="1" applyBorder="1" applyAlignment="1" applyProtection="1">
      <alignment horizontal="right" vertical="center" indent="1"/>
      <protection locked="0"/>
    </xf>
    <xf numFmtId="3" fontId="1" fillId="22" borderId="17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6" borderId="0" xfId="30" applyFont="1" applyFill="1"/>
    <xf numFmtId="0" fontId="48" fillId="16" borderId="0" xfId="30" applyFill="1"/>
    <xf numFmtId="0" fontId="47" fillId="24" borderId="0" xfId="30" applyFont="1" applyFill="1"/>
    <xf numFmtId="0" fontId="48" fillId="24" borderId="0" xfId="30" applyFill="1"/>
    <xf numFmtId="0" fontId="47" fillId="25" borderId="0" xfId="30" applyFont="1" applyFill="1"/>
    <xf numFmtId="0" fontId="48" fillId="25" borderId="0" xfId="30" applyFill="1"/>
    <xf numFmtId="0" fontId="47" fillId="12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2" borderId="0" xfId="26" applyFont="1" applyFill="1" applyProtection="1">
      <protection locked="0"/>
    </xf>
    <xf numFmtId="0" fontId="35" fillId="22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23" xfId="0" applyNumberFormat="1" applyFill="1" applyBorder="1"/>
    <xf numFmtId="0" fontId="0" fillId="11" borderId="24" xfId="0" applyNumberFormat="1" applyFill="1" applyBorder="1"/>
    <xf numFmtId="9" fontId="0" fillId="11" borderId="24" xfId="24" applyNumberFormat="1" applyFont="1" applyFill="1" applyBorder="1"/>
    <xf numFmtId="166" fontId="0" fillId="10" borderId="24" xfId="25" applyNumberFormat="1" applyFont="1" applyFill="1" applyBorder="1"/>
    <xf numFmtId="166" fontId="40" fillId="15" borderId="24" xfId="25" applyNumberFormat="1" applyFont="1" applyFill="1" applyBorder="1"/>
    <xf numFmtId="0" fontId="0" fillId="15" borderId="24" xfId="0" applyNumberFormat="1" applyFill="1" applyBorder="1"/>
    <xf numFmtId="166" fontId="0" fillId="17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8" xfId="0" applyNumberFormat="1" applyFill="1" applyBorder="1"/>
    <xf numFmtId="0" fontId="0" fillId="11" borderId="29" xfId="0" applyNumberFormat="1" applyFill="1" applyBorder="1"/>
    <xf numFmtId="9" fontId="0" fillId="11" borderId="29" xfId="24" applyNumberFormat="1" applyFont="1" applyFill="1" applyBorder="1"/>
    <xf numFmtId="166" fontId="0" fillId="10" borderId="29" xfId="25" applyNumberFormat="1" applyFont="1" applyFill="1" applyBorder="1"/>
    <xf numFmtId="166" fontId="40" fillId="15" borderId="29" xfId="25" applyNumberFormat="1" applyFont="1" applyFill="1" applyBorder="1"/>
    <xf numFmtId="0" fontId="0" fillId="15" borderId="29" xfId="0" applyNumberFormat="1" applyFill="1" applyBorder="1"/>
    <xf numFmtId="166" fontId="0" fillId="17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1" borderId="34" xfId="0" applyNumberFormat="1" applyFill="1" applyBorder="1"/>
    <xf numFmtId="0" fontId="0" fillId="11" borderId="35" xfId="0" applyNumberFormat="1" applyFill="1" applyBorder="1"/>
    <xf numFmtId="9" fontId="0" fillId="11" borderId="35" xfId="24" applyNumberFormat="1" applyFont="1" applyFill="1" applyBorder="1"/>
    <xf numFmtId="166" fontId="0" fillId="10" borderId="35" xfId="25" applyNumberFormat="1" applyFont="1" applyFill="1" applyBorder="1"/>
    <xf numFmtId="166" fontId="40" fillId="15" borderId="35" xfId="25" applyNumberFormat="1" applyFont="1" applyFill="1" applyBorder="1"/>
    <xf numFmtId="0" fontId="0" fillId="15" borderId="35" xfId="0" applyNumberFormat="1" applyFill="1" applyBorder="1"/>
    <xf numFmtId="166" fontId="0" fillId="17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1" borderId="39" xfId="0" applyNumberFormat="1" applyFont="1" applyFill="1" applyBorder="1"/>
    <xf numFmtId="3" fontId="40" fillId="11" borderId="40" xfId="0" applyNumberFormat="1" applyFont="1" applyFill="1" applyBorder="1"/>
    <xf numFmtId="9" fontId="40" fillId="11" borderId="40" xfId="0" applyNumberFormat="1" applyFont="1" applyFill="1" applyBorder="1"/>
    <xf numFmtId="3" fontId="40" fillId="10" borderId="40" xfId="0" applyNumberFormat="1" applyFont="1" applyFill="1" applyBorder="1"/>
    <xf numFmtId="3" fontId="40" fillId="15" borderId="40" xfId="0" applyNumberFormat="1" applyFont="1" applyFill="1" applyBorder="1"/>
    <xf numFmtId="3" fontId="40" fillId="17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3" fillId="0" borderId="0" xfId="0" quotePrefix="1" applyFont="1"/>
    <xf numFmtId="17" fontId="41" fillId="22" borderId="0" xfId="0" applyNumberFormat="1" applyFont="1" applyFill="1" applyAlignment="1">
      <alignment horizontal="center"/>
    </xf>
    <xf numFmtId="0" fontId="35" fillId="26" borderId="0" xfId="31" applyAlignment="1">
      <alignment horizontal="center"/>
    </xf>
    <xf numFmtId="0" fontId="35" fillId="26" borderId="18" xfId="31" applyBorder="1" applyAlignment="1">
      <alignment horizontal="center"/>
    </xf>
    <xf numFmtId="0" fontId="35" fillId="26" borderId="14" xfId="31" applyBorder="1" applyAlignment="1">
      <alignment horizontal="center"/>
    </xf>
    <xf numFmtId="0" fontId="35" fillId="26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7" borderId="1" xfId="21" applyFont="1" applyFill="1" applyBorder="1"/>
    <xf numFmtId="179" fontId="67" fillId="27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164" fontId="0" fillId="0" borderId="0" xfId="0" applyNumberFormat="true"/>
    <xf numFmtId="164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0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164" fontId="0" fillId="0" borderId="0" xfId="0" applyNumberFormat="true"/>
    <xf numFmtId="164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  <xf numFmtId="0" fontId="0" fillId="0" borderId="0" xfId="0"/>
    <xf numFmtId="3" fontId="0" fillId="0" borderId="0" xfId="0" applyNumberFormat="true"/>
    <xf numFmtId="3" fontId="0" fillId="33" borderId="0" xfId="0" applyNumberFormat="true" applyFill="true"/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25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topLeftCell="A4" zoomScale="85" zoomScaleNormal="85" workbookViewId="0">
      <selection activeCell="E18" sqref="E18:I18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91" t="s">
        <v>224</v>
      </c>
      <c r="C3" s="291"/>
      <c r="D3" s="291"/>
      <c r="E3" s="291"/>
      <c r="F3" s="291"/>
      <c r="G3" s="291"/>
      <c r="H3" s="291"/>
      <c r="I3" s="291"/>
    </row>
    <row r="4" spans="2:10" s="52" customFormat="1" ht="20.25" x14ac:dyDescent="0.3">
      <c r="B4" s="291" t="s">
        <v>225</v>
      </c>
      <c r="C4" s="291"/>
      <c r="D4" s="291"/>
      <c r="E4" s="291"/>
      <c r="F4" s="291"/>
      <c r="G4" s="291"/>
      <c r="H4" s="291"/>
      <c r="I4" s="291"/>
    </row>
    <row r="5" spans="2:10" s="52" customFormat="1" ht="20.45" customHeight="1" x14ac:dyDescent="0.3">
      <c r="B5" s="53" t="s">
        <v>230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78">
        <v>1</v>
      </c>
      <c r="E8" s="290" t="s">
        <v>295</v>
      </c>
      <c r="F8" s="290"/>
      <c r="G8" s="290"/>
      <c r="H8" s="290"/>
      <c r="I8" s="290"/>
    </row>
    <row r="9" spans="2:10" s="52" customFormat="1" ht="24.75" customHeight="1" x14ac:dyDescent="0.3">
      <c r="B9" s="57"/>
      <c r="C9" s="57"/>
      <c r="D9" s="178">
        <v>2</v>
      </c>
      <c r="E9" s="290" t="s">
        <v>296</v>
      </c>
      <c r="F9" s="290"/>
      <c r="G9" s="290"/>
      <c r="H9" s="290"/>
      <c r="I9" s="290"/>
    </row>
    <row r="10" spans="2:10" s="52" customFormat="1" ht="24.75" customHeight="1" x14ac:dyDescent="0.3">
      <c r="B10" s="57"/>
      <c r="C10" s="57"/>
      <c r="D10" s="178">
        <v>3</v>
      </c>
      <c r="E10" s="290" t="s">
        <v>297</v>
      </c>
      <c r="F10" s="290"/>
      <c r="G10" s="290"/>
      <c r="H10" s="290"/>
      <c r="I10" s="290"/>
    </row>
    <row r="11" spans="2:10" s="52" customFormat="1" ht="24.75" customHeight="1" x14ac:dyDescent="0.3">
      <c r="B11" s="57"/>
      <c r="C11" s="57"/>
      <c r="D11" s="178">
        <v>4</v>
      </c>
      <c r="E11" s="290" t="s">
        <v>298</v>
      </c>
      <c r="F11" s="290"/>
      <c r="G11" s="290"/>
      <c r="H11" s="290"/>
      <c r="I11" s="290"/>
    </row>
    <row r="12" spans="2:10" s="52" customFormat="1" ht="24.75" customHeight="1" x14ac:dyDescent="0.3">
      <c r="B12" s="57"/>
      <c r="C12" s="57"/>
      <c r="D12" s="178">
        <v>5</v>
      </c>
      <c r="E12" s="290" t="s">
        <v>299</v>
      </c>
      <c r="F12" s="290"/>
      <c r="G12" s="290"/>
      <c r="H12" s="290"/>
      <c r="I12" s="290"/>
    </row>
    <row r="13" spans="2:10" s="52" customFormat="1" ht="24.75" customHeight="1" x14ac:dyDescent="0.3">
      <c r="B13" s="57"/>
      <c r="C13" s="57"/>
      <c r="D13" s="178">
        <v>6</v>
      </c>
      <c r="E13" s="290" t="s">
        <v>370</v>
      </c>
      <c r="F13" s="290"/>
      <c r="G13" s="290"/>
      <c r="H13" s="290"/>
      <c r="I13" s="290"/>
    </row>
    <row r="14" spans="2:10" s="52" customFormat="1" ht="24.75" customHeight="1" x14ac:dyDescent="0.3">
      <c r="B14" s="57"/>
      <c r="C14" s="57"/>
      <c r="D14" s="178">
        <v>7</v>
      </c>
      <c r="E14" s="290" t="s">
        <v>228</v>
      </c>
      <c r="F14" s="290"/>
      <c r="G14" s="290"/>
      <c r="H14" s="290"/>
      <c r="I14" s="290"/>
    </row>
    <row r="15" spans="2:10" s="52" customFormat="1" ht="24.75" customHeight="1" x14ac:dyDescent="0.3">
      <c r="B15" s="57"/>
      <c r="C15" s="57"/>
      <c r="D15" s="178">
        <v>8</v>
      </c>
      <c r="E15" s="290" t="s">
        <v>371</v>
      </c>
      <c r="F15" s="290"/>
      <c r="G15" s="290"/>
      <c r="H15" s="290"/>
      <c r="I15" s="290"/>
    </row>
    <row r="16" spans="2:10" s="52" customFormat="1" ht="24.75" customHeight="1" x14ac:dyDescent="0.3">
      <c r="B16" s="57"/>
      <c r="C16" s="57"/>
      <c r="D16" s="178">
        <v>9</v>
      </c>
      <c r="E16" s="290" t="s">
        <v>229</v>
      </c>
      <c r="F16" s="290"/>
      <c r="G16" s="290"/>
      <c r="H16" s="290"/>
      <c r="I16" s="290"/>
    </row>
    <row r="17" spans="2:9" s="52" customFormat="1" ht="24.75" customHeight="1" x14ac:dyDescent="0.3">
      <c r="B17" s="57"/>
      <c r="C17" s="57"/>
      <c r="D17" s="178">
        <v>10</v>
      </c>
      <c r="E17" s="290" t="s">
        <v>268</v>
      </c>
      <c r="F17" s="290"/>
      <c r="G17" s="290"/>
      <c r="H17" s="290"/>
      <c r="I17" s="290"/>
    </row>
    <row r="18" spans="2:9" s="52" customFormat="1" ht="24.75" customHeight="1" x14ac:dyDescent="0.3">
      <c r="B18" s="57"/>
      <c r="C18" s="57"/>
      <c r="D18" s="178">
        <v>11</v>
      </c>
      <c r="E18" s="290" t="s">
        <v>435</v>
      </c>
      <c r="F18" s="290"/>
      <c r="G18" s="290"/>
      <c r="H18" s="290"/>
      <c r="I18" s="290"/>
    </row>
    <row r="19" spans="2:9" s="52" customFormat="1" ht="24.75" customHeight="1" x14ac:dyDescent="0.3">
      <c r="B19" s="57"/>
      <c r="C19" s="57"/>
      <c r="D19" s="178">
        <v>12</v>
      </c>
      <c r="E19" s="290" t="s">
        <v>372</v>
      </c>
      <c r="F19" s="290"/>
      <c r="G19" s="290"/>
      <c r="H19" s="290"/>
      <c r="I19" s="290"/>
    </row>
    <row r="20" spans="2:9" s="52" customFormat="1" ht="24.75" customHeight="1" x14ac:dyDescent="0.3">
      <c r="B20" s="57"/>
      <c r="C20" s="57"/>
      <c r="D20" s="178">
        <v>13</v>
      </c>
      <c r="E20" s="290" t="s">
        <v>373</v>
      </c>
      <c r="F20" s="290"/>
      <c r="G20" s="290"/>
      <c r="H20" s="290"/>
      <c r="I20" s="290"/>
    </row>
    <row r="21" spans="2:9" s="52" customFormat="1" ht="24.75" customHeight="1" x14ac:dyDescent="0.3">
      <c r="B21" s="57"/>
      <c r="C21" s="57"/>
      <c r="D21" s="178"/>
      <c r="E21" s="290"/>
      <c r="F21" s="290"/>
      <c r="G21" s="290"/>
      <c r="H21" s="290"/>
      <c r="I21" s="290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64" t="s">
        <v>270</v>
      </c>
    </row>
    <row r="2" spans="1:49" s="90" customFormat="1" x14ac:dyDescent="0.2">
      <c r="A2" s="89" t="s">
        <v>233</v>
      </c>
      <c r="B2" s="89" t="s">
        <v>234</v>
      </c>
      <c r="C2" s="89" t="s">
        <v>235</v>
      </c>
      <c r="D2" s="89" t="s">
        <v>236</v>
      </c>
      <c r="E2" s="89" t="s">
        <v>237</v>
      </c>
      <c r="F2" s="89" t="s">
        <v>238</v>
      </c>
      <c r="G2" s="89" t="s">
        <v>239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240</v>
      </c>
      <c r="AT2" s="91" t="s">
        <v>241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topLeftCell="A64" zoomScale="85" zoomScaleNormal="85" workbookViewId="0">
      <selection activeCell="A70" sqref="A70:XFD70"/>
    </sheetView>
  </sheetViews>
  <sheetFormatPr defaultColWidth="8" defaultRowHeight="15" outlineLevelRow="1" outlineLevelCol="1" x14ac:dyDescent="0.25"/>
  <cols>
    <col min="1" max="1" customWidth="true" style="179" width="2.125" collapsed="true"/>
    <col min="2" max="2" bestFit="true" customWidth="true" style="105" width="18.5" collapsed="true"/>
    <col min="3" max="3" bestFit="true" customWidth="true" style="105" width="7.5" collapsed="true"/>
    <col min="4" max="4" customWidth="true" style="105" width="8.0" collapsed="true"/>
    <col min="5" max="6" customWidth="true" style="105" width="7.375" collapsed="true"/>
    <col min="7" max="7" customWidth="true" style="105" width="10.5" collapsed="true"/>
    <col min="8" max="9" customWidth="true" style="105" width="10.375" collapsed="true"/>
    <col min="10" max="10" customWidth="true" style="105" width="10.5" collapsed="true"/>
    <col min="11" max="11" customWidth="true" style="107" width="7.375" collapsed="true"/>
    <col min="12" max="29" customWidth="true" hidden="true" style="107" width="7.375" collapsed="true" outlineLevel="1"/>
    <col min="30" max="30" customWidth="true" style="107" width="7.375" collapsed="true"/>
    <col min="31" max="41" customWidth="true" hidden="true" style="107" width="7.375" collapsed="true" outlineLevel="1"/>
    <col min="42" max="42" customWidth="true" style="107" width="7.375" collapsed="true"/>
    <col min="43" max="53" customWidth="true" hidden="true" style="107" width="7.375" collapsed="true" outlineLevel="1"/>
    <col min="54" max="54" customWidth="true" style="107" width="7.375" collapsed="true"/>
    <col min="55" max="60" customWidth="true" hidden="true" style="107" width="7.375" collapsed="true" outlineLevel="1"/>
    <col min="61" max="61" customWidth="true" hidden="true" style="107" width="6.625" collapsed="true" outlineLevel="1"/>
    <col min="62" max="65" customWidth="true" hidden="true" style="107" width="7.375" collapsed="true" outlineLevel="1"/>
    <col min="66" max="66" customWidth="true" style="107" width="7.375" collapsed="true"/>
    <col min="67" max="77" customWidth="true" style="107" width="7.375" collapsed="true"/>
    <col min="78" max="78" style="105" width="8.0" collapsed="true"/>
    <col min="79" max="81" customWidth="true" hidden="true" style="105" width="8.0" collapsed="true"/>
    <col min="82" max="16384" style="105" width="8.0" collapsed="true"/>
  </cols>
  <sheetData>
    <row r="1" spans="1:81" x14ac:dyDescent="0.25">
      <c r="B1" s="104" t="s">
        <v>269</v>
      </c>
      <c r="C1" s="179" t="s">
        <v>300</v>
      </c>
      <c r="G1" s="106" t="s">
        <v>270</v>
      </c>
      <c r="BU1" s="109">
        <v>201707</v>
      </c>
      <c r="BV1" s="109">
        <v>201708</v>
      </c>
      <c r="BW1" s="109">
        <v>201709</v>
      </c>
      <c r="BX1" s="109">
        <v>201710</v>
      </c>
      <c r="BY1" s="109">
        <v>201711</v>
      </c>
      <c r="BZ1" s="109">
        <v>201712</v>
      </c>
    </row>
    <row r="2" spans="1:81" x14ac:dyDescent="0.25">
      <c r="B2" s="189">
        <f>Cover!G5-DAY(Cover!G5)+1</f>
        <v>42948</v>
      </c>
      <c r="G2" s="108">
        <v>2</v>
      </c>
      <c r="H2" s="108">
        <v>5</v>
      </c>
      <c r="I2" s="108">
        <v>11</v>
      </c>
      <c r="L2" s="109"/>
      <c r="M2" s="109"/>
      <c r="N2" s="110"/>
      <c r="O2" s="111"/>
      <c r="P2" s="109">
        <v>6</v>
      </c>
      <c r="Q2" s="109">
        <v>7</v>
      </c>
      <c r="R2" s="109">
        <v>8</v>
      </c>
      <c r="S2" s="109">
        <v>9</v>
      </c>
      <c r="T2" s="109">
        <v>10</v>
      </c>
      <c r="U2" s="109">
        <v>11</v>
      </c>
      <c r="V2" s="109">
        <v>12</v>
      </c>
      <c r="W2" s="109">
        <v>13</v>
      </c>
      <c r="X2" s="109">
        <v>14</v>
      </c>
      <c r="Y2" s="109">
        <v>15</v>
      </c>
      <c r="Z2" s="109">
        <v>16</v>
      </c>
      <c r="AA2" s="109">
        <v>17</v>
      </c>
      <c r="AB2" s="109">
        <v>18</v>
      </c>
      <c r="AC2" s="109">
        <v>19</v>
      </c>
      <c r="AD2" s="109">
        <v>20</v>
      </c>
      <c r="AE2" s="109">
        <v>21</v>
      </c>
      <c r="AF2" s="109">
        <v>22</v>
      </c>
      <c r="AG2" s="109">
        <v>23</v>
      </c>
      <c r="AH2" s="109">
        <v>24</v>
      </c>
      <c r="AI2" s="109">
        <v>25</v>
      </c>
      <c r="AJ2" s="109">
        <v>26</v>
      </c>
      <c r="AK2" s="109">
        <v>27</v>
      </c>
      <c r="AL2" s="109">
        <v>28</v>
      </c>
      <c r="AM2" s="109">
        <v>29</v>
      </c>
      <c r="AN2" s="109">
        <v>30</v>
      </c>
      <c r="AO2" s="109">
        <v>31</v>
      </c>
      <c r="AP2" s="109">
        <v>32</v>
      </c>
      <c r="AQ2" s="109">
        <v>33</v>
      </c>
      <c r="AR2" s="109">
        <v>34</v>
      </c>
      <c r="AS2" s="109">
        <v>35</v>
      </c>
      <c r="AT2" s="109">
        <v>36</v>
      </c>
      <c r="AU2" s="109">
        <v>37</v>
      </c>
      <c r="AV2" s="109">
        <v>38</v>
      </c>
      <c r="AW2" s="109">
        <v>39</v>
      </c>
      <c r="AX2" s="109">
        <v>40</v>
      </c>
      <c r="AY2" s="109">
        <v>41</v>
      </c>
      <c r="AZ2" s="109">
        <v>42</v>
      </c>
      <c r="BA2" s="109">
        <v>43</v>
      </c>
      <c r="BB2" s="109">
        <v>44</v>
      </c>
    </row>
    <row r="3" spans="1:81" ht="63.75" customHeight="1" x14ac:dyDescent="0.25">
      <c r="B3" s="112"/>
      <c r="C3" s="113" t="s">
        <v>271</v>
      </c>
      <c r="D3" s="114" t="s">
        <v>272</v>
      </c>
      <c r="E3" s="114" t="s">
        <v>273</v>
      </c>
      <c r="F3" s="114" t="s">
        <v>274</v>
      </c>
      <c r="G3" s="115" t="s">
        <v>275</v>
      </c>
      <c r="H3" s="115" t="s">
        <v>276</v>
      </c>
      <c r="I3" s="115" t="s">
        <v>277</v>
      </c>
      <c r="J3" s="116"/>
      <c r="K3" s="117">
        <v>41030</v>
      </c>
      <c r="L3" s="118">
        <v>41061</v>
      </c>
      <c r="M3" s="117">
        <v>41091</v>
      </c>
      <c r="N3" s="117">
        <v>41122</v>
      </c>
      <c r="O3" s="118">
        <v>41153</v>
      </c>
      <c r="P3" s="117">
        <v>41183</v>
      </c>
      <c r="Q3" s="117">
        <v>41214</v>
      </c>
      <c r="R3" s="117">
        <v>41244</v>
      </c>
      <c r="S3" s="119">
        <v>41275</v>
      </c>
      <c r="T3" s="117">
        <v>41306</v>
      </c>
      <c r="U3" s="118">
        <v>41334</v>
      </c>
      <c r="V3" s="119">
        <v>41365</v>
      </c>
      <c r="W3" s="119">
        <v>41395</v>
      </c>
      <c r="X3" s="117">
        <v>41426</v>
      </c>
      <c r="Y3" s="117">
        <v>41456</v>
      </c>
      <c r="Z3" s="117">
        <v>41487</v>
      </c>
      <c r="AA3" s="117">
        <v>41518</v>
      </c>
      <c r="AB3" s="117">
        <v>41548</v>
      </c>
      <c r="AC3" s="117">
        <v>41579</v>
      </c>
      <c r="AD3" s="117">
        <v>41609</v>
      </c>
      <c r="AE3" s="117">
        <v>41640</v>
      </c>
      <c r="AF3" s="117">
        <v>41671</v>
      </c>
      <c r="AG3" s="117">
        <v>41699</v>
      </c>
      <c r="AH3" s="117">
        <v>41730</v>
      </c>
      <c r="AI3" s="117">
        <v>41760</v>
      </c>
      <c r="AJ3" s="117">
        <v>41791</v>
      </c>
      <c r="AK3" s="117">
        <v>41821</v>
      </c>
      <c r="AL3" s="117">
        <v>41852</v>
      </c>
      <c r="AM3" s="117">
        <v>41883</v>
      </c>
      <c r="AN3" s="117">
        <v>41913</v>
      </c>
      <c r="AO3" s="117">
        <v>41944</v>
      </c>
      <c r="AP3" s="117">
        <v>41974</v>
      </c>
      <c r="AQ3" s="117">
        <v>42005</v>
      </c>
      <c r="AR3" s="117">
        <v>42036</v>
      </c>
      <c r="AS3" s="117">
        <v>42064</v>
      </c>
      <c r="AT3" s="117">
        <v>42095</v>
      </c>
      <c r="AU3" s="117">
        <v>42125</v>
      </c>
      <c r="AV3" s="117">
        <v>42156</v>
      </c>
      <c r="AW3" s="117">
        <v>42186</v>
      </c>
      <c r="AX3" s="117">
        <v>42217</v>
      </c>
      <c r="AY3" s="117">
        <v>42248</v>
      </c>
      <c r="AZ3" s="117">
        <v>42278</v>
      </c>
      <c r="BA3" s="117">
        <v>42309</v>
      </c>
      <c r="BB3" s="117">
        <v>42339</v>
      </c>
      <c r="BC3" s="117">
        <v>42370</v>
      </c>
      <c r="BD3" s="117">
        <v>42401</v>
      </c>
      <c r="BE3" s="117">
        <v>42430</v>
      </c>
      <c r="BF3" s="117">
        <v>42461</v>
      </c>
      <c r="BG3" s="117">
        <v>42491</v>
      </c>
      <c r="BH3" s="117">
        <v>42522</v>
      </c>
      <c r="BI3" s="117">
        <v>42552</v>
      </c>
      <c r="BJ3" s="117">
        <v>42583</v>
      </c>
      <c r="BK3" s="117">
        <v>42614</v>
      </c>
      <c r="BL3" s="117">
        <v>42644</v>
      </c>
      <c r="BM3" s="117">
        <v>42675</v>
      </c>
      <c r="BN3" s="117">
        <v>42705</v>
      </c>
      <c r="BO3" s="117">
        <v>42736</v>
      </c>
      <c r="BP3" s="117">
        <v>42767</v>
      </c>
      <c r="BQ3" s="117">
        <v>42795</v>
      </c>
      <c r="BR3" s="117">
        <v>42826</v>
      </c>
      <c r="BS3" s="117">
        <v>42856</v>
      </c>
      <c r="BT3" s="117">
        <v>42887</v>
      </c>
      <c r="BU3" s="117">
        <v>42917</v>
      </c>
      <c r="BV3" s="117">
        <v>42948</v>
      </c>
      <c r="BW3" s="117">
        <v>42979</v>
      </c>
      <c r="BX3" s="117">
        <v>43009</v>
      </c>
      <c r="BY3" s="117">
        <v>43040</v>
      </c>
      <c r="BZ3" s="117">
        <v>43070</v>
      </c>
    </row>
    <row r="4" spans="1:81" s="123" customFormat="1" ht="15.75" customHeight="1" x14ac:dyDescent="0.25">
      <c r="A4" s="180"/>
      <c r="B4" s="120"/>
      <c r="C4" s="121">
        <f>SUM(C6:C74)</f>
        <v>28364</v>
      </c>
      <c r="D4" s="121">
        <f>SUM(D6:D74)</f>
        <v>23136</v>
      </c>
      <c r="E4" s="121">
        <f>SUM(E6:E74)</f>
        <v>13282</v>
      </c>
      <c r="F4" s="121">
        <f>SUM(F6:F74)</f>
        <v>4642</v>
      </c>
      <c r="G4" s="122">
        <f>D4/SUM(C6:INDEX(C6:C74,MATCH($B$2,B6:B74,0)-2))</f>
        <v>0.85058823529411764</v>
      </c>
      <c r="H4" s="122">
        <f>E4/SUM(C6:INDEX(C6:C74,MATCH($B$2,B6:B74,0)-5))</f>
        <v>0.56408731844049942</v>
      </c>
      <c r="I4" s="122">
        <f>F4/SUM(C6:INDEX(C6:C74,MATCH($B$2,B6:B74,0)-11))</f>
        <v>0.275997383911053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5"/>
      <c r="BV4" s="124"/>
      <c r="BW4" s="124"/>
      <c r="BX4" s="124"/>
      <c r="BY4" s="124"/>
      <c r="BZ4" s="124"/>
      <c r="CA4" s="122">
        <v>0.920104211897525</v>
      </c>
      <c r="CB4" s="126">
        <v>0.55971850530280498</v>
      </c>
      <c r="CC4" s="126">
        <v>0.27650367806144527</v>
      </c>
    </row>
    <row r="5" spans="1:81" s="130" customFormat="1" ht="15.75" customHeight="1" x14ac:dyDescent="0.25">
      <c r="A5" s="181"/>
      <c r="B5" s="127"/>
      <c r="C5" s="127"/>
      <c r="D5" s="127"/>
      <c r="E5" s="127"/>
      <c r="F5" s="127"/>
      <c r="G5" s="128"/>
      <c r="H5" s="128"/>
      <c r="I5" s="129"/>
      <c r="K5" s="131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3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5"/>
      <c r="AR5" s="136"/>
      <c r="AS5" s="136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28"/>
      <c r="CB5" s="128"/>
      <c r="CC5" s="129"/>
    </row>
    <row r="6" spans="1:81" outlineLevel="1" x14ac:dyDescent="0.25">
      <c r="A6" s="179" t="s">
        <v>301</v>
      </c>
      <c r="B6" s="137">
        <v>41000</v>
      </c>
      <c r="C6" s="138">
        <v>22</v>
      </c>
      <c r="D6" s="139">
        <f>L6</f>
        <v>22</v>
      </c>
      <c r="E6" s="139">
        <f>O6</f>
        <v>16</v>
      </c>
      <c r="F6" s="139">
        <f>$U$6</f>
        <v>9</v>
      </c>
      <c r="G6" s="140">
        <f>IFERROR(D6/$C6,"-")</f>
        <v>1</v>
      </c>
      <c r="H6" s="140">
        <f>IFERROR(E6/$C6,"-")</f>
        <v>0.72727272727272729</v>
      </c>
      <c r="I6" s="182">
        <f>IFERROR(F6/$C6,"-")</f>
        <v>0.40909090909090912</v>
      </c>
      <c r="J6" s="183"/>
      <c r="K6" s="141">
        <v>22</v>
      </c>
      <c r="L6" s="142">
        <v>22</v>
      </c>
      <c r="M6" s="142">
        <v>21</v>
      </c>
      <c r="N6" s="142">
        <v>20</v>
      </c>
      <c r="O6" s="142">
        <v>16</v>
      </c>
      <c r="P6" s="142">
        <v>13</v>
      </c>
      <c r="Q6" s="142">
        <v>11</v>
      </c>
      <c r="R6" s="142">
        <v>10</v>
      </c>
      <c r="S6" s="142">
        <v>9</v>
      </c>
      <c r="T6" s="142">
        <v>9</v>
      </c>
      <c r="U6" s="142">
        <v>9</v>
      </c>
      <c r="V6" s="142">
        <v>7</v>
      </c>
      <c r="W6" s="142">
        <v>6</v>
      </c>
      <c r="X6" s="142">
        <v>6</v>
      </c>
      <c r="Y6" s="142">
        <v>6</v>
      </c>
      <c r="Z6" s="142">
        <v>6</v>
      </c>
      <c r="AA6" s="142">
        <v>6</v>
      </c>
      <c r="AB6" s="142">
        <v>6</v>
      </c>
      <c r="AC6" s="142">
        <v>6</v>
      </c>
      <c r="AD6" s="142">
        <v>6</v>
      </c>
      <c r="AE6" s="142">
        <v>6</v>
      </c>
      <c r="AF6" s="142">
        <v>4</v>
      </c>
      <c r="AG6" s="142">
        <v>4</v>
      </c>
      <c r="AH6" s="142">
        <v>3</v>
      </c>
      <c r="AI6" s="142">
        <v>3</v>
      </c>
      <c r="AJ6" s="142">
        <v>3</v>
      </c>
      <c r="AK6" s="142">
        <v>2</v>
      </c>
      <c r="AL6" s="142">
        <v>2</v>
      </c>
      <c r="AM6" s="142">
        <v>2</v>
      </c>
      <c r="AN6" s="142">
        <v>2</v>
      </c>
      <c r="AO6" s="142">
        <v>2</v>
      </c>
      <c r="AP6" s="142">
        <v>2</v>
      </c>
      <c r="AQ6" s="142">
        <v>2</v>
      </c>
      <c r="AR6" s="142">
        <v>2</v>
      </c>
      <c r="AS6" s="142">
        <v>2</v>
      </c>
      <c r="AT6" s="142">
        <v>2</v>
      </c>
      <c r="AU6" s="142">
        <v>2</v>
      </c>
      <c r="AV6" s="142">
        <v>2</v>
      </c>
      <c r="AW6" s="142">
        <v>2</v>
      </c>
      <c r="AX6" s="142">
        <v>2</v>
      </c>
      <c r="AY6" s="142">
        <v>2</v>
      </c>
      <c r="AZ6" s="143">
        <v>2</v>
      </c>
      <c r="BA6" s="142">
        <v>2</v>
      </c>
      <c r="BB6" s="142">
        <v>2</v>
      </c>
      <c r="BC6" s="142">
        <v>2</v>
      </c>
      <c r="BD6" s="142">
        <v>2</v>
      </c>
      <c r="BE6" s="142">
        <v>2</v>
      </c>
      <c r="BF6" s="142">
        <v>2</v>
      </c>
      <c r="BG6" s="142">
        <v>1</v>
      </c>
      <c r="BH6" s="142">
        <v>1</v>
      </c>
      <c r="BI6" s="144">
        <v>1</v>
      </c>
      <c r="BJ6" s="142">
        <v>1</v>
      </c>
      <c r="BK6" s="142">
        <v>1</v>
      </c>
      <c r="BL6" s="142">
        <v>1</v>
      </c>
      <c r="BM6" s="142">
        <v>1</v>
      </c>
      <c r="BN6" s="142">
        <v>1</v>
      </c>
      <c r="BO6" s="142">
        <v>1</v>
      </c>
      <c r="BP6" s="142">
        <v>1</v>
      </c>
      <c r="BQ6" s="142">
        <v>1</v>
      </c>
      <c r="BR6" s="142">
        <v>1</v>
      </c>
      <c r="BS6" s="142">
        <v>1</v>
      </c>
      <c r="BT6" s="142">
        <v>1</v>
      </c>
      <c r="BU6" s="144"/>
      <c r="BV6" s="142"/>
      <c r="BW6" s="142"/>
      <c r="BX6" s="142"/>
      <c r="BY6" s="142"/>
      <c r="BZ6" s="142"/>
      <c r="CA6" s="145">
        <v>1</v>
      </c>
      <c r="CB6" s="145">
        <v>0.72727272727272729</v>
      </c>
      <c r="CC6" s="145">
        <v>0.40909090909090912</v>
      </c>
    </row>
    <row r="7" spans="1:81" outlineLevel="1" x14ac:dyDescent="0.25">
      <c r="A7" s="179" t="s">
        <v>302</v>
      </c>
      <c r="B7" s="137">
        <v>41030</v>
      </c>
      <c r="C7" s="138">
        <v>8</v>
      </c>
      <c r="D7" s="139">
        <f>IFERROR(INDEX($K7:$BN7,,MATCH($B7,$K$3:$BN$3,0)+2),0)</f>
        <v>8</v>
      </c>
      <c r="E7" s="139">
        <f>IFERROR(INDEX($K7:$BN7,,MATCH($B7,$K$3:$BN$3,0)+5),0)</f>
        <v>7</v>
      </c>
      <c r="F7" s="139">
        <f>IFERROR(INDEX($K7:$BN7,,MATCH($B7,$K$3:$BN$3,0)+11),0)</f>
        <v>6</v>
      </c>
      <c r="G7" s="140">
        <f t="shared" ref="G7:I62" si="0">IFERROR(D7/$C7,"-")</f>
        <v>1</v>
      </c>
      <c r="H7" s="140">
        <f t="shared" si="0"/>
        <v>0.875</v>
      </c>
      <c r="I7" s="140">
        <f t="shared" si="0"/>
        <v>0.75</v>
      </c>
      <c r="J7" s="183"/>
      <c r="K7" s="146"/>
      <c r="L7" s="147">
        <v>8</v>
      </c>
      <c r="M7" s="147">
        <v>8</v>
      </c>
      <c r="N7" s="147">
        <v>8</v>
      </c>
      <c r="O7" s="147">
        <v>8</v>
      </c>
      <c r="P7" s="147">
        <v>7</v>
      </c>
      <c r="Q7" s="147">
        <v>6</v>
      </c>
      <c r="R7" s="147">
        <v>6</v>
      </c>
      <c r="S7" s="147">
        <v>6</v>
      </c>
      <c r="T7" s="147">
        <v>6</v>
      </c>
      <c r="U7" s="147">
        <v>6</v>
      </c>
      <c r="V7" s="147">
        <v>6</v>
      </c>
      <c r="W7" s="147">
        <v>6</v>
      </c>
      <c r="X7" s="147">
        <v>6</v>
      </c>
      <c r="Y7" s="147">
        <v>5</v>
      </c>
      <c r="Z7" s="147">
        <v>5</v>
      </c>
      <c r="AA7" s="147">
        <v>2</v>
      </c>
      <c r="AB7" s="147">
        <v>2</v>
      </c>
      <c r="AC7" s="147">
        <v>2</v>
      </c>
      <c r="AD7" s="147">
        <v>2</v>
      </c>
      <c r="AE7" s="147">
        <v>2</v>
      </c>
      <c r="AF7" s="147">
        <v>2</v>
      </c>
      <c r="AG7" s="147">
        <v>2</v>
      </c>
      <c r="AH7" s="147">
        <v>2</v>
      </c>
      <c r="AI7" s="147">
        <v>2</v>
      </c>
      <c r="AJ7" s="147">
        <v>1</v>
      </c>
      <c r="AK7" s="147">
        <v>0</v>
      </c>
      <c r="AL7" s="147">
        <v>0</v>
      </c>
      <c r="AM7" s="147">
        <v>0</v>
      </c>
      <c r="AN7" s="147">
        <v>0</v>
      </c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8"/>
      <c r="BA7" s="147"/>
      <c r="BB7" s="147"/>
      <c r="BC7" s="147"/>
      <c r="BD7" s="147"/>
      <c r="BE7" s="147"/>
      <c r="BF7" s="147"/>
      <c r="BG7" s="147"/>
      <c r="BH7" s="147"/>
      <c r="BI7" s="149" t="s">
        <v>33</v>
      </c>
      <c r="BJ7" s="147" t="s">
        <v>33</v>
      </c>
      <c r="BK7" s="147" t="s">
        <v>33</v>
      </c>
      <c r="BL7" s="147" t="s">
        <v>33</v>
      </c>
      <c r="BM7" s="147" t="s">
        <v>33</v>
      </c>
      <c r="BN7" s="147" t="s">
        <v>33</v>
      </c>
      <c r="BO7" s="147" t="s">
        <v>33</v>
      </c>
      <c r="BP7" s="147" t="s">
        <v>33</v>
      </c>
      <c r="BQ7" s="147" t="s">
        <v>33</v>
      </c>
      <c r="BR7" s="147" t="s">
        <v>33</v>
      </c>
      <c r="BS7" s="147" t="s">
        <v>33</v>
      </c>
      <c r="BT7" s="147" t="s">
        <v>33</v>
      </c>
      <c r="BU7" s="149"/>
      <c r="BV7" s="147"/>
      <c r="BW7" s="147"/>
      <c r="BX7" s="147"/>
      <c r="BY7" s="147"/>
      <c r="BZ7" s="147"/>
      <c r="CA7" s="145">
        <v>1</v>
      </c>
      <c r="CB7" s="145">
        <v>0.875</v>
      </c>
      <c r="CC7" s="145">
        <v>0.75</v>
      </c>
    </row>
    <row r="8" spans="1:81" outlineLevel="1" x14ac:dyDescent="0.25">
      <c r="A8" s="179" t="s">
        <v>303</v>
      </c>
      <c r="B8" s="137">
        <v>41061</v>
      </c>
      <c r="C8" s="138">
        <v>18</v>
      </c>
      <c r="D8" s="139">
        <f t="shared" ref="D8:D50" si="1">IFERROR(INDEX($K8:$BN8,,MATCH($B8,$K$3:$BN$3,0)+2),0)</f>
        <v>18</v>
      </c>
      <c r="E8" s="139">
        <f t="shared" ref="E8:E50" si="2">IFERROR(INDEX($K8:$BN8,,MATCH($B8,$K$3:$BN$3,0)+5),0)</f>
        <v>12</v>
      </c>
      <c r="F8" s="139">
        <f t="shared" ref="F8:F49" si="3">IFERROR(INDEX($K8:$BN8,,MATCH($B8,$K$3:$BN$3,0)+11),0)</f>
        <v>4</v>
      </c>
      <c r="G8" s="140">
        <f t="shared" si="0"/>
        <v>1</v>
      </c>
      <c r="H8" s="140">
        <f t="shared" si="0"/>
        <v>0.66666666666666663</v>
      </c>
      <c r="I8" s="140">
        <f t="shared" si="0"/>
        <v>0.22222222222222221</v>
      </c>
      <c r="J8" s="183"/>
      <c r="K8" s="146"/>
      <c r="L8" s="147"/>
      <c r="M8" s="147">
        <v>18</v>
      </c>
      <c r="N8" s="147">
        <v>18</v>
      </c>
      <c r="O8" s="147">
        <v>16</v>
      </c>
      <c r="P8" s="147">
        <v>14</v>
      </c>
      <c r="Q8" s="147">
        <v>12</v>
      </c>
      <c r="R8" s="147">
        <v>12</v>
      </c>
      <c r="S8" s="147">
        <v>7</v>
      </c>
      <c r="T8" s="147">
        <v>7</v>
      </c>
      <c r="U8" s="147">
        <v>7</v>
      </c>
      <c r="V8" s="147">
        <v>4</v>
      </c>
      <c r="W8" s="147">
        <v>4</v>
      </c>
      <c r="X8" s="147">
        <v>4</v>
      </c>
      <c r="Y8" s="147">
        <v>4</v>
      </c>
      <c r="Z8" s="147">
        <v>4</v>
      </c>
      <c r="AA8" s="147">
        <v>4</v>
      </c>
      <c r="AB8" s="147">
        <v>4</v>
      </c>
      <c r="AC8" s="147">
        <v>4</v>
      </c>
      <c r="AD8" s="147">
        <v>4</v>
      </c>
      <c r="AE8" s="147">
        <v>4</v>
      </c>
      <c r="AF8" s="147">
        <v>3</v>
      </c>
      <c r="AG8" s="147">
        <v>3</v>
      </c>
      <c r="AH8" s="147">
        <v>3</v>
      </c>
      <c r="AI8" s="147">
        <v>2</v>
      </c>
      <c r="AJ8" s="147">
        <v>2</v>
      </c>
      <c r="AK8" s="147">
        <v>2</v>
      </c>
      <c r="AL8" s="147">
        <v>2</v>
      </c>
      <c r="AM8" s="147">
        <v>2</v>
      </c>
      <c r="AN8" s="147">
        <v>2</v>
      </c>
      <c r="AO8" s="147">
        <v>2</v>
      </c>
      <c r="AP8" s="147">
        <v>2</v>
      </c>
      <c r="AQ8" s="147">
        <v>2</v>
      </c>
      <c r="AR8" s="147">
        <v>2</v>
      </c>
      <c r="AS8" s="147">
        <v>2</v>
      </c>
      <c r="AT8" s="147">
        <v>1</v>
      </c>
      <c r="AU8" s="147">
        <v>1</v>
      </c>
      <c r="AV8" s="147">
        <v>1</v>
      </c>
      <c r="AW8" s="147">
        <v>1</v>
      </c>
      <c r="AX8" s="147">
        <v>1</v>
      </c>
      <c r="AY8" s="147">
        <v>1</v>
      </c>
      <c r="AZ8" s="150">
        <v>1</v>
      </c>
      <c r="BA8" s="147">
        <v>1</v>
      </c>
      <c r="BB8" s="147">
        <v>1</v>
      </c>
      <c r="BC8" s="147">
        <v>1</v>
      </c>
      <c r="BD8" s="147">
        <v>1</v>
      </c>
      <c r="BE8" s="147">
        <v>1</v>
      </c>
      <c r="BF8" s="147">
        <v>1</v>
      </c>
      <c r="BG8" s="147">
        <v>1</v>
      </c>
      <c r="BH8" s="147">
        <v>1</v>
      </c>
      <c r="BI8" s="149">
        <v>1</v>
      </c>
      <c r="BJ8" s="147">
        <v>1</v>
      </c>
      <c r="BK8" s="147">
        <v>1</v>
      </c>
      <c r="BL8" s="147">
        <v>1</v>
      </c>
      <c r="BM8" s="147">
        <v>1</v>
      </c>
      <c r="BN8" s="147">
        <v>1</v>
      </c>
      <c r="BO8" s="147">
        <v>1</v>
      </c>
      <c r="BP8" s="147">
        <v>1</v>
      </c>
      <c r="BQ8" s="147">
        <v>1</v>
      </c>
      <c r="BR8" s="147">
        <v>1</v>
      </c>
      <c r="BS8" s="147">
        <v>1</v>
      </c>
      <c r="BT8" s="147">
        <v>1</v>
      </c>
      <c r="BU8" s="149"/>
      <c r="BV8" s="147"/>
      <c r="BW8" s="147"/>
      <c r="BX8" s="147"/>
      <c r="BY8" s="147"/>
      <c r="BZ8" s="147"/>
      <c r="CA8" s="145">
        <v>1</v>
      </c>
      <c r="CB8" s="145">
        <v>0.66666666666666663</v>
      </c>
      <c r="CC8" s="145">
        <v>0.22222222222222221</v>
      </c>
    </row>
    <row r="9" spans="1:81" outlineLevel="1" x14ac:dyDescent="0.25">
      <c r="A9" s="179" t="s">
        <v>304</v>
      </c>
      <c r="B9" s="137">
        <v>41091</v>
      </c>
      <c r="C9" s="138">
        <v>10</v>
      </c>
      <c r="D9" s="139">
        <f t="shared" si="1"/>
        <v>8</v>
      </c>
      <c r="E9" s="139">
        <f t="shared" si="2"/>
        <v>6</v>
      </c>
      <c r="F9" s="139">
        <f t="shared" si="3"/>
        <v>1</v>
      </c>
      <c r="G9" s="140">
        <f t="shared" si="0"/>
        <v>0.8</v>
      </c>
      <c r="H9" s="140">
        <f t="shared" si="0"/>
        <v>0.6</v>
      </c>
      <c r="I9" s="140">
        <f t="shared" si="0"/>
        <v>0.1</v>
      </c>
      <c r="J9" s="183"/>
      <c r="K9" s="146"/>
      <c r="L9" s="147"/>
      <c r="M9" s="147"/>
      <c r="N9" s="147">
        <v>9</v>
      </c>
      <c r="O9" s="147">
        <v>8</v>
      </c>
      <c r="P9" s="147">
        <v>7</v>
      </c>
      <c r="Q9" s="147">
        <v>6</v>
      </c>
      <c r="R9" s="147">
        <v>6</v>
      </c>
      <c r="S9" s="147">
        <v>5</v>
      </c>
      <c r="T9" s="147">
        <v>5</v>
      </c>
      <c r="U9" s="147">
        <v>5</v>
      </c>
      <c r="V9" s="147">
        <v>1</v>
      </c>
      <c r="W9" s="147">
        <v>1</v>
      </c>
      <c r="X9" s="147">
        <v>1</v>
      </c>
      <c r="Y9" s="147">
        <v>1</v>
      </c>
      <c r="Z9" s="147">
        <v>1</v>
      </c>
      <c r="AA9" s="147">
        <v>1</v>
      </c>
      <c r="AB9" s="147">
        <v>1</v>
      </c>
      <c r="AC9" s="147">
        <v>1</v>
      </c>
      <c r="AD9" s="147">
        <v>1</v>
      </c>
      <c r="AE9" s="147">
        <v>1</v>
      </c>
      <c r="AF9" s="147">
        <v>1</v>
      </c>
      <c r="AG9" s="147">
        <v>1</v>
      </c>
      <c r="AH9" s="147">
        <v>1</v>
      </c>
      <c r="AI9" s="147">
        <v>1</v>
      </c>
      <c r="AJ9" s="147">
        <v>1</v>
      </c>
      <c r="AK9" s="147">
        <v>1</v>
      </c>
      <c r="AL9" s="147">
        <v>1</v>
      </c>
      <c r="AM9" s="147">
        <v>1</v>
      </c>
      <c r="AN9" s="147">
        <v>1</v>
      </c>
      <c r="AO9" s="147">
        <v>1</v>
      </c>
      <c r="AP9" s="147">
        <v>1</v>
      </c>
      <c r="AQ9" s="147">
        <v>1</v>
      </c>
      <c r="AR9" s="147">
        <v>1</v>
      </c>
      <c r="AS9" s="147">
        <v>1</v>
      </c>
      <c r="AT9" s="147">
        <v>1</v>
      </c>
      <c r="AU9" s="147"/>
      <c r="AV9" s="147"/>
      <c r="AW9" s="147"/>
      <c r="AX9" s="147"/>
      <c r="AY9" s="147"/>
      <c r="AZ9" s="148"/>
      <c r="BA9" s="147"/>
      <c r="BB9" s="147"/>
      <c r="BC9" s="147"/>
      <c r="BD9" s="147"/>
      <c r="BE9" s="147"/>
      <c r="BF9" s="147"/>
      <c r="BG9" s="147"/>
      <c r="BH9" s="147"/>
      <c r="BI9" s="149" t="s">
        <v>33</v>
      </c>
      <c r="BJ9" s="147" t="s">
        <v>33</v>
      </c>
      <c r="BK9" s="147" t="s">
        <v>33</v>
      </c>
      <c r="BL9" s="147" t="s">
        <v>33</v>
      </c>
      <c r="BM9" s="147" t="s">
        <v>33</v>
      </c>
      <c r="BN9" s="147" t="s">
        <v>33</v>
      </c>
      <c r="BO9" s="147" t="s">
        <v>33</v>
      </c>
      <c r="BP9" s="147" t="s">
        <v>33</v>
      </c>
      <c r="BQ9" s="147" t="s">
        <v>33</v>
      </c>
      <c r="BR9" s="147" t="s">
        <v>33</v>
      </c>
      <c r="BS9" s="147" t="s">
        <v>33</v>
      </c>
      <c r="BT9" s="147" t="s">
        <v>33</v>
      </c>
      <c r="BU9" s="149"/>
      <c r="BV9" s="147"/>
      <c r="BW9" s="147"/>
      <c r="BX9" s="147"/>
      <c r="BY9" s="147"/>
      <c r="BZ9" s="147"/>
      <c r="CA9" s="145">
        <v>0.8</v>
      </c>
      <c r="CB9" s="145">
        <v>0.6</v>
      </c>
      <c r="CC9" s="145">
        <v>0.1</v>
      </c>
    </row>
    <row r="10" spans="1:81" outlineLevel="1" x14ac:dyDescent="0.25">
      <c r="A10" s="179" t="s">
        <v>305</v>
      </c>
      <c r="B10" s="137">
        <v>41122</v>
      </c>
      <c r="C10" s="138">
        <v>4</v>
      </c>
      <c r="D10" s="139">
        <f t="shared" si="1"/>
        <v>4</v>
      </c>
      <c r="E10" s="139">
        <f t="shared" si="2"/>
        <v>4</v>
      </c>
      <c r="F10" s="139">
        <f t="shared" si="3"/>
        <v>0</v>
      </c>
      <c r="G10" s="140">
        <f t="shared" si="0"/>
        <v>1</v>
      </c>
      <c r="H10" s="140">
        <f t="shared" si="0"/>
        <v>1</v>
      </c>
      <c r="I10" s="140">
        <f t="shared" si="0"/>
        <v>0</v>
      </c>
      <c r="J10" s="183"/>
      <c r="K10" s="146"/>
      <c r="L10" s="147"/>
      <c r="M10" s="147"/>
      <c r="N10" s="147"/>
      <c r="O10" s="147">
        <v>4</v>
      </c>
      <c r="P10" s="147">
        <v>4</v>
      </c>
      <c r="Q10" s="147">
        <v>4</v>
      </c>
      <c r="R10" s="147">
        <v>4</v>
      </c>
      <c r="S10" s="147">
        <v>4</v>
      </c>
      <c r="T10" s="147">
        <v>4</v>
      </c>
      <c r="U10" s="147">
        <v>4</v>
      </c>
      <c r="V10" s="147">
        <v>2</v>
      </c>
      <c r="W10" s="147">
        <v>2</v>
      </c>
      <c r="X10" s="147">
        <v>2</v>
      </c>
      <c r="Y10" s="147">
        <v>0</v>
      </c>
      <c r="Z10" s="147">
        <v>0</v>
      </c>
      <c r="AA10" s="147">
        <v>0</v>
      </c>
      <c r="AB10" s="147">
        <v>0</v>
      </c>
      <c r="AC10" s="147">
        <v>0</v>
      </c>
      <c r="AD10" s="147">
        <v>0</v>
      </c>
      <c r="AE10" s="147">
        <v>0</v>
      </c>
      <c r="AF10" s="147">
        <v>0</v>
      </c>
      <c r="AG10" s="147">
        <v>0</v>
      </c>
      <c r="AH10" s="147">
        <v>0</v>
      </c>
      <c r="AI10" s="147">
        <v>0</v>
      </c>
      <c r="AJ10" s="147">
        <v>0</v>
      </c>
      <c r="AK10" s="147">
        <v>0</v>
      </c>
      <c r="AL10" s="147">
        <v>0</v>
      </c>
      <c r="AM10" s="147">
        <v>0</v>
      </c>
      <c r="AN10" s="147">
        <v>0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8"/>
      <c r="BA10" s="147"/>
      <c r="BB10" s="147"/>
      <c r="BC10" s="147"/>
      <c r="BD10" s="147"/>
      <c r="BE10" s="147"/>
      <c r="BF10" s="147"/>
      <c r="BG10" s="147"/>
      <c r="BH10" s="147"/>
      <c r="BI10" s="149" t="s">
        <v>33</v>
      </c>
      <c r="BJ10" s="147" t="s">
        <v>33</v>
      </c>
      <c r="BK10" s="147" t="s">
        <v>33</v>
      </c>
      <c r="BL10" s="147" t="s">
        <v>33</v>
      </c>
      <c r="BM10" s="147" t="s">
        <v>33</v>
      </c>
      <c r="BN10" s="147" t="s">
        <v>33</v>
      </c>
      <c r="BO10" s="147" t="s">
        <v>33</v>
      </c>
      <c r="BP10" s="147" t="s">
        <v>33</v>
      </c>
      <c r="BQ10" s="147" t="s">
        <v>33</v>
      </c>
      <c r="BR10" s="147" t="s">
        <v>33</v>
      </c>
      <c r="BS10" s="147" t="s">
        <v>33</v>
      </c>
      <c r="BT10" s="147" t="s">
        <v>33</v>
      </c>
      <c r="BU10" s="149"/>
      <c r="BV10" s="147"/>
      <c r="BW10" s="147"/>
      <c r="BX10" s="147"/>
      <c r="BY10" s="147"/>
      <c r="BZ10" s="147"/>
      <c r="CA10" s="145">
        <v>1</v>
      </c>
      <c r="CB10" s="145">
        <v>1</v>
      </c>
      <c r="CC10" s="145">
        <v>0</v>
      </c>
    </row>
    <row r="11" spans="1:81" outlineLevel="1" x14ac:dyDescent="0.25">
      <c r="A11" s="179" t="s">
        <v>306</v>
      </c>
      <c r="B11" s="137">
        <v>41153</v>
      </c>
      <c r="C11" s="138">
        <v>2</v>
      </c>
      <c r="D11" s="139">
        <f t="shared" si="1"/>
        <v>2</v>
      </c>
      <c r="E11" s="139">
        <f t="shared" si="2"/>
        <v>2</v>
      </c>
      <c r="F11" s="139">
        <f t="shared" si="3"/>
        <v>1</v>
      </c>
      <c r="G11" s="140">
        <f t="shared" si="0"/>
        <v>1</v>
      </c>
      <c r="H11" s="140">
        <f t="shared" si="0"/>
        <v>1</v>
      </c>
      <c r="I11" s="140">
        <f t="shared" si="0"/>
        <v>0.5</v>
      </c>
      <c r="J11" s="183"/>
      <c r="K11" s="146"/>
      <c r="L11" s="147"/>
      <c r="M11" s="147"/>
      <c r="N11" s="147"/>
      <c r="O11" s="147"/>
      <c r="P11" s="147">
        <v>2</v>
      </c>
      <c r="Q11" s="147">
        <v>2</v>
      </c>
      <c r="R11" s="147">
        <v>2</v>
      </c>
      <c r="S11" s="147">
        <v>2</v>
      </c>
      <c r="T11" s="147">
        <v>2</v>
      </c>
      <c r="U11" s="147">
        <v>2</v>
      </c>
      <c r="V11" s="147">
        <v>1</v>
      </c>
      <c r="W11" s="147">
        <v>1</v>
      </c>
      <c r="X11" s="147">
        <v>1</v>
      </c>
      <c r="Y11" s="147">
        <v>1</v>
      </c>
      <c r="Z11" s="147">
        <v>1</v>
      </c>
      <c r="AA11" s="147">
        <v>1</v>
      </c>
      <c r="AB11" s="147">
        <v>1</v>
      </c>
      <c r="AC11" s="147">
        <v>1</v>
      </c>
      <c r="AD11" s="147">
        <v>1</v>
      </c>
      <c r="AE11" s="147">
        <v>1</v>
      </c>
      <c r="AF11" s="147">
        <v>1</v>
      </c>
      <c r="AG11" s="147">
        <v>1</v>
      </c>
      <c r="AH11" s="147">
        <v>1</v>
      </c>
      <c r="AI11" s="147">
        <v>0</v>
      </c>
      <c r="AJ11" s="147">
        <v>0</v>
      </c>
      <c r="AK11" s="147">
        <v>0</v>
      </c>
      <c r="AL11" s="147">
        <v>0</v>
      </c>
      <c r="AM11" s="147">
        <v>0</v>
      </c>
      <c r="AN11" s="147">
        <v>0</v>
      </c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8"/>
      <c r="BA11" s="147"/>
      <c r="BB11" s="147"/>
      <c r="BC11" s="147"/>
      <c r="BD11" s="147"/>
      <c r="BE11" s="147"/>
      <c r="BF11" s="147"/>
      <c r="BG11" s="147"/>
      <c r="BH11" s="147"/>
      <c r="BI11" s="149" t="s">
        <v>33</v>
      </c>
      <c r="BJ11" s="147" t="s">
        <v>33</v>
      </c>
      <c r="BK11" s="147" t="s">
        <v>33</v>
      </c>
      <c r="BL11" s="147" t="s">
        <v>33</v>
      </c>
      <c r="BM11" s="147" t="s">
        <v>33</v>
      </c>
      <c r="BN11" s="147" t="s">
        <v>33</v>
      </c>
      <c r="BO11" s="147" t="s">
        <v>33</v>
      </c>
      <c r="BP11" s="147" t="s">
        <v>33</v>
      </c>
      <c r="BQ11" s="147" t="s">
        <v>33</v>
      </c>
      <c r="BR11" s="147" t="s">
        <v>33</v>
      </c>
      <c r="BS11" s="147" t="s">
        <v>33</v>
      </c>
      <c r="BT11" s="147" t="s">
        <v>33</v>
      </c>
      <c r="BU11" s="149"/>
      <c r="BV11" s="147"/>
      <c r="BW11" s="147"/>
      <c r="BX11" s="147"/>
      <c r="BY11" s="147"/>
      <c r="BZ11" s="147"/>
      <c r="CA11" s="145">
        <v>1</v>
      </c>
      <c r="CB11" s="145">
        <v>1</v>
      </c>
      <c r="CC11" s="145">
        <v>0.5</v>
      </c>
    </row>
    <row r="12" spans="1:81" outlineLevel="1" x14ac:dyDescent="0.25">
      <c r="A12" s="179" t="s">
        <v>307</v>
      </c>
      <c r="B12" s="137">
        <v>41183</v>
      </c>
      <c r="C12" s="138">
        <v>7</v>
      </c>
      <c r="D12" s="139">
        <f t="shared" si="1"/>
        <v>7</v>
      </c>
      <c r="E12" s="139">
        <f t="shared" si="2"/>
        <v>4</v>
      </c>
      <c r="F12" s="139">
        <f t="shared" si="3"/>
        <v>2</v>
      </c>
      <c r="G12" s="140">
        <f t="shared" si="0"/>
        <v>1</v>
      </c>
      <c r="H12" s="140">
        <f t="shared" si="0"/>
        <v>0.5714285714285714</v>
      </c>
      <c r="I12" s="140">
        <f t="shared" si="0"/>
        <v>0.2857142857142857</v>
      </c>
      <c r="J12" s="183"/>
      <c r="K12" s="146"/>
      <c r="L12" s="147"/>
      <c r="M12" s="147"/>
      <c r="N12" s="147"/>
      <c r="O12" s="147"/>
      <c r="P12" s="147"/>
      <c r="Q12" s="147">
        <v>7</v>
      </c>
      <c r="R12" s="147">
        <v>7</v>
      </c>
      <c r="S12" s="147">
        <v>7</v>
      </c>
      <c r="T12" s="147">
        <v>4</v>
      </c>
      <c r="U12" s="147">
        <v>4</v>
      </c>
      <c r="V12" s="147">
        <v>3</v>
      </c>
      <c r="W12" s="147">
        <v>2</v>
      </c>
      <c r="X12" s="147">
        <v>2</v>
      </c>
      <c r="Y12" s="147">
        <v>2</v>
      </c>
      <c r="Z12" s="147">
        <v>2</v>
      </c>
      <c r="AA12" s="147">
        <v>2</v>
      </c>
      <c r="AB12" s="147">
        <v>1</v>
      </c>
      <c r="AC12" s="147">
        <v>1</v>
      </c>
      <c r="AD12" s="147">
        <v>1</v>
      </c>
      <c r="AE12" s="147">
        <v>1</v>
      </c>
      <c r="AF12" s="147">
        <v>1</v>
      </c>
      <c r="AG12" s="147">
        <v>1</v>
      </c>
      <c r="AH12" s="147">
        <v>1</v>
      </c>
      <c r="AI12" s="147">
        <v>1</v>
      </c>
      <c r="AJ12" s="147">
        <v>1</v>
      </c>
      <c r="AK12" s="147">
        <v>1</v>
      </c>
      <c r="AL12" s="147">
        <v>1</v>
      </c>
      <c r="AM12" s="147">
        <v>1</v>
      </c>
      <c r="AN12" s="147">
        <v>1</v>
      </c>
      <c r="AO12" s="147">
        <v>1</v>
      </c>
      <c r="AP12" s="147">
        <v>1</v>
      </c>
      <c r="AQ12" s="147"/>
      <c r="AR12" s="147"/>
      <c r="AS12" s="147"/>
      <c r="AT12" s="147"/>
      <c r="AU12" s="147"/>
      <c r="AV12" s="147"/>
      <c r="AW12" s="147"/>
      <c r="AX12" s="147"/>
      <c r="AY12" s="147"/>
      <c r="AZ12" s="148"/>
      <c r="BA12" s="147"/>
      <c r="BB12" s="147"/>
      <c r="BC12" s="147"/>
      <c r="BD12" s="147"/>
      <c r="BE12" s="147"/>
      <c r="BF12" s="147"/>
      <c r="BG12" s="147"/>
      <c r="BH12" s="147"/>
      <c r="BI12" s="149" t="s">
        <v>33</v>
      </c>
      <c r="BJ12" s="147" t="s">
        <v>33</v>
      </c>
      <c r="BK12" s="147" t="s">
        <v>33</v>
      </c>
      <c r="BL12" s="147" t="s">
        <v>33</v>
      </c>
      <c r="BM12" s="147" t="s">
        <v>33</v>
      </c>
      <c r="BN12" s="147" t="s">
        <v>33</v>
      </c>
      <c r="BO12" s="147" t="s">
        <v>33</v>
      </c>
      <c r="BP12" s="147" t="s">
        <v>33</v>
      </c>
      <c r="BQ12" s="147" t="s">
        <v>33</v>
      </c>
      <c r="BR12" s="147" t="s">
        <v>33</v>
      </c>
      <c r="BS12" s="147" t="s">
        <v>33</v>
      </c>
      <c r="BT12" s="147" t="s">
        <v>33</v>
      </c>
      <c r="BU12" s="149"/>
      <c r="BV12" s="147"/>
      <c r="BW12" s="147"/>
      <c r="BX12" s="147"/>
      <c r="BY12" s="147"/>
      <c r="BZ12" s="147"/>
      <c r="CA12" s="145">
        <v>1</v>
      </c>
      <c r="CB12" s="145">
        <v>0.5714285714285714</v>
      </c>
      <c r="CC12" s="145">
        <v>0.2857142857142857</v>
      </c>
    </row>
    <row r="13" spans="1:81" outlineLevel="1" x14ac:dyDescent="0.25">
      <c r="A13" s="179" t="s">
        <v>308</v>
      </c>
      <c r="B13" s="137">
        <v>41214</v>
      </c>
      <c r="C13" s="138">
        <v>6</v>
      </c>
      <c r="D13" s="139">
        <f t="shared" si="1"/>
        <v>6</v>
      </c>
      <c r="E13" s="139">
        <f t="shared" si="2"/>
        <v>4</v>
      </c>
      <c r="F13" s="139">
        <f t="shared" si="3"/>
        <v>2</v>
      </c>
      <c r="G13" s="140">
        <f t="shared" si="0"/>
        <v>1</v>
      </c>
      <c r="H13" s="140">
        <f t="shared" si="0"/>
        <v>0.66666666666666663</v>
      </c>
      <c r="I13" s="140">
        <f t="shared" si="0"/>
        <v>0.33333333333333331</v>
      </c>
      <c r="J13" s="183"/>
      <c r="K13" s="151"/>
      <c r="L13" s="147"/>
      <c r="M13" s="147"/>
      <c r="N13" s="147"/>
      <c r="O13" s="147"/>
      <c r="P13" s="147"/>
      <c r="Q13" s="147"/>
      <c r="R13" s="147">
        <v>6</v>
      </c>
      <c r="S13" s="147">
        <v>6</v>
      </c>
      <c r="T13" s="147">
        <v>5</v>
      </c>
      <c r="U13" s="147">
        <v>5</v>
      </c>
      <c r="V13" s="147">
        <v>4</v>
      </c>
      <c r="W13" s="147">
        <v>4</v>
      </c>
      <c r="X13" s="147">
        <v>4</v>
      </c>
      <c r="Y13" s="147">
        <v>4</v>
      </c>
      <c r="Z13" s="147">
        <v>4</v>
      </c>
      <c r="AA13" s="147">
        <v>4</v>
      </c>
      <c r="AB13" s="147">
        <v>2</v>
      </c>
      <c r="AC13" s="147">
        <v>2</v>
      </c>
      <c r="AD13" s="147">
        <v>2</v>
      </c>
      <c r="AE13" s="147">
        <v>2</v>
      </c>
      <c r="AF13" s="147">
        <v>1</v>
      </c>
      <c r="AG13" s="147">
        <v>1</v>
      </c>
      <c r="AH13" s="147">
        <v>1</v>
      </c>
      <c r="AI13" s="147">
        <v>1</v>
      </c>
      <c r="AJ13" s="147">
        <v>1</v>
      </c>
      <c r="AK13" s="147">
        <v>1</v>
      </c>
      <c r="AL13" s="147">
        <v>1</v>
      </c>
      <c r="AM13" s="147">
        <v>1</v>
      </c>
      <c r="AN13" s="147">
        <v>0</v>
      </c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8"/>
      <c r="BA13" s="147"/>
      <c r="BB13" s="147"/>
      <c r="BC13" s="147"/>
      <c r="BD13" s="147"/>
      <c r="BE13" s="147"/>
      <c r="BF13" s="147"/>
      <c r="BG13" s="147"/>
      <c r="BH13" s="147"/>
      <c r="BI13" s="149" t="s">
        <v>33</v>
      </c>
      <c r="BJ13" s="147" t="s">
        <v>33</v>
      </c>
      <c r="BK13" s="147" t="s">
        <v>33</v>
      </c>
      <c r="BL13" s="147" t="s">
        <v>33</v>
      </c>
      <c r="BM13" s="147" t="s">
        <v>33</v>
      </c>
      <c r="BN13" s="147" t="s">
        <v>33</v>
      </c>
      <c r="BO13" s="147" t="s">
        <v>33</v>
      </c>
      <c r="BP13" s="147" t="s">
        <v>33</v>
      </c>
      <c r="BQ13" s="147" t="s">
        <v>33</v>
      </c>
      <c r="BR13" s="147" t="s">
        <v>33</v>
      </c>
      <c r="BS13" s="147" t="s">
        <v>33</v>
      </c>
      <c r="BT13" s="147" t="s">
        <v>33</v>
      </c>
      <c r="BU13" s="149"/>
      <c r="BV13" s="147"/>
      <c r="BW13" s="147"/>
      <c r="BX13" s="147"/>
      <c r="BY13" s="147"/>
      <c r="BZ13" s="147"/>
      <c r="CA13" s="145">
        <v>1</v>
      </c>
      <c r="CB13" s="145">
        <v>0.66666666666666663</v>
      </c>
      <c r="CC13" s="145">
        <v>0.33333333333333331</v>
      </c>
    </row>
    <row r="14" spans="1:81" x14ac:dyDescent="0.25">
      <c r="A14" s="179" t="s">
        <v>309</v>
      </c>
      <c r="B14" s="137">
        <v>41244</v>
      </c>
      <c r="C14" s="138">
        <v>14</v>
      </c>
      <c r="D14" s="139">
        <f t="shared" si="1"/>
        <v>14</v>
      </c>
      <c r="E14" s="139">
        <f t="shared" si="2"/>
        <v>12</v>
      </c>
      <c r="F14" s="139">
        <f t="shared" si="3"/>
        <v>6</v>
      </c>
      <c r="G14" s="140">
        <f t="shared" si="0"/>
        <v>1</v>
      </c>
      <c r="H14" s="140">
        <f t="shared" si="0"/>
        <v>0.8571428571428571</v>
      </c>
      <c r="I14" s="140">
        <f t="shared" si="0"/>
        <v>0.42857142857142855</v>
      </c>
      <c r="J14" s="183"/>
      <c r="K14" s="146"/>
      <c r="L14" s="147"/>
      <c r="M14" s="147"/>
      <c r="N14" s="147"/>
      <c r="O14" s="147"/>
      <c r="P14" s="147"/>
      <c r="Q14" s="147"/>
      <c r="R14" s="147"/>
      <c r="S14" s="147">
        <v>14</v>
      </c>
      <c r="T14" s="147">
        <v>14</v>
      </c>
      <c r="U14" s="147">
        <v>13</v>
      </c>
      <c r="V14" s="147">
        <v>12</v>
      </c>
      <c r="W14" s="147">
        <v>12</v>
      </c>
      <c r="X14" s="147">
        <v>11</v>
      </c>
      <c r="Y14" s="147">
        <v>8</v>
      </c>
      <c r="Z14" s="147">
        <v>8</v>
      </c>
      <c r="AA14" s="147">
        <v>8</v>
      </c>
      <c r="AB14" s="147">
        <v>6</v>
      </c>
      <c r="AC14" s="147">
        <v>6</v>
      </c>
      <c r="AD14" s="147">
        <v>6</v>
      </c>
      <c r="AE14" s="147">
        <v>6</v>
      </c>
      <c r="AF14" s="147">
        <v>6</v>
      </c>
      <c r="AG14" s="147">
        <v>6</v>
      </c>
      <c r="AH14" s="147">
        <v>6</v>
      </c>
      <c r="AI14" s="147">
        <v>6</v>
      </c>
      <c r="AJ14" s="147">
        <v>4</v>
      </c>
      <c r="AK14" s="147">
        <v>4</v>
      </c>
      <c r="AL14" s="147">
        <v>4</v>
      </c>
      <c r="AM14" s="147">
        <v>4</v>
      </c>
      <c r="AN14" s="147">
        <v>4</v>
      </c>
      <c r="AO14" s="147">
        <v>4</v>
      </c>
      <c r="AP14" s="147">
        <v>4</v>
      </c>
      <c r="AQ14" s="147">
        <v>4</v>
      </c>
      <c r="AR14" s="147">
        <v>4</v>
      </c>
      <c r="AS14" s="147">
        <v>4</v>
      </c>
      <c r="AT14" s="147">
        <v>4</v>
      </c>
      <c r="AU14" s="147">
        <v>4</v>
      </c>
      <c r="AV14" s="147">
        <v>4</v>
      </c>
      <c r="AW14" s="147">
        <v>3</v>
      </c>
      <c r="AX14" s="147">
        <v>3</v>
      </c>
      <c r="AY14" s="147">
        <v>3</v>
      </c>
      <c r="AZ14" s="150">
        <v>3</v>
      </c>
      <c r="BA14" s="147">
        <v>2</v>
      </c>
      <c r="BB14" s="147">
        <v>2</v>
      </c>
      <c r="BC14" s="147">
        <v>2</v>
      </c>
      <c r="BD14" s="147">
        <v>2</v>
      </c>
      <c r="BE14" s="147">
        <v>2</v>
      </c>
      <c r="BF14" s="147">
        <v>2</v>
      </c>
      <c r="BG14" s="147">
        <v>2</v>
      </c>
      <c r="BH14" s="147">
        <v>2</v>
      </c>
      <c r="BI14" s="149">
        <v>2</v>
      </c>
      <c r="BJ14" s="147">
        <v>2</v>
      </c>
      <c r="BK14" s="147">
        <v>2</v>
      </c>
      <c r="BL14" s="147">
        <v>2</v>
      </c>
      <c r="BM14" s="147">
        <v>2</v>
      </c>
      <c r="BN14" s="147">
        <v>2</v>
      </c>
      <c r="BO14" s="147">
        <v>2</v>
      </c>
      <c r="BP14" s="147">
        <v>2</v>
      </c>
      <c r="BQ14" s="147">
        <v>2</v>
      </c>
      <c r="BR14" s="147">
        <v>2</v>
      </c>
      <c r="BS14" s="147">
        <v>2</v>
      </c>
      <c r="BT14" s="147">
        <v>2</v>
      </c>
      <c r="BU14" s="149"/>
      <c r="BV14" s="147"/>
      <c r="BW14" s="147"/>
      <c r="BX14" s="147"/>
      <c r="BY14" s="147"/>
      <c r="BZ14" s="147"/>
      <c r="CA14" s="145">
        <v>1</v>
      </c>
      <c r="CB14" s="145">
        <v>0.8571428571428571</v>
      </c>
      <c r="CC14" s="145">
        <v>0.42857142857142855</v>
      </c>
    </row>
    <row r="15" spans="1:81" outlineLevel="1" x14ac:dyDescent="0.25">
      <c r="A15" s="179" t="s">
        <v>310</v>
      </c>
      <c r="B15" s="137">
        <v>41275</v>
      </c>
      <c r="C15" s="138">
        <v>11</v>
      </c>
      <c r="D15" s="139">
        <f t="shared" si="1"/>
        <v>11</v>
      </c>
      <c r="E15" s="139">
        <f t="shared" si="2"/>
        <v>11</v>
      </c>
      <c r="F15" s="139">
        <f t="shared" si="3"/>
        <v>5</v>
      </c>
      <c r="G15" s="140">
        <f t="shared" si="0"/>
        <v>1</v>
      </c>
      <c r="H15" s="140">
        <f t="shared" si="0"/>
        <v>1</v>
      </c>
      <c r="I15" s="140">
        <f t="shared" si="0"/>
        <v>0.45454545454545453</v>
      </c>
      <c r="J15" s="183"/>
      <c r="K15" s="146"/>
      <c r="L15" s="147"/>
      <c r="M15" s="147"/>
      <c r="N15" s="147"/>
      <c r="O15" s="147"/>
      <c r="P15" s="147"/>
      <c r="Q15" s="147"/>
      <c r="R15" s="147"/>
      <c r="S15" s="147"/>
      <c r="T15" s="147">
        <v>11</v>
      </c>
      <c r="U15" s="147">
        <v>11</v>
      </c>
      <c r="V15" s="147">
        <v>11</v>
      </c>
      <c r="W15" s="147">
        <v>11</v>
      </c>
      <c r="X15" s="147">
        <v>11</v>
      </c>
      <c r="Y15" s="147">
        <v>6</v>
      </c>
      <c r="Z15" s="147">
        <v>6</v>
      </c>
      <c r="AA15" s="147">
        <v>6</v>
      </c>
      <c r="AB15" s="147">
        <v>5</v>
      </c>
      <c r="AC15" s="147">
        <v>5</v>
      </c>
      <c r="AD15" s="147">
        <v>5</v>
      </c>
      <c r="AE15" s="147">
        <v>5</v>
      </c>
      <c r="AF15" s="147">
        <v>4</v>
      </c>
      <c r="AG15" s="147">
        <v>4</v>
      </c>
      <c r="AH15" s="147">
        <v>4</v>
      </c>
      <c r="AI15" s="147">
        <v>3</v>
      </c>
      <c r="AJ15" s="147">
        <v>2</v>
      </c>
      <c r="AK15" s="147">
        <v>1</v>
      </c>
      <c r="AL15" s="147">
        <v>1</v>
      </c>
      <c r="AM15" s="147">
        <v>1</v>
      </c>
      <c r="AN15" s="147">
        <v>1</v>
      </c>
      <c r="AO15" s="147">
        <v>1</v>
      </c>
      <c r="AP15" s="147">
        <v>1</v>
      </c>
      <c r="AQ15" s="147">
        <v>1</v>
      </c>
      <c r="AR15" s="147">
        <v>1</v>
      </c>
      <c r="AS15" s="147">
        <v>1</v>
      </c>
      <c r="AT15" s="147">
        <v>1</v>
      </c>
      <c r="AU15" s="147">
        <v>1</v>
      </c>
      <c r="AV15" s="147">
        <v>1</v>
      </c>
      <c r="AW15" s="147">
        <v>1</v>
      </c>
      <c r="AX15" s="147">
        <v>1</v>
      </c>
      <c r="AY15" s="147">
        <v>1</v>
      </c>
      <c r="AZ15" s="150">
        <v>1</v>
      </c>
      <c r="BA15" s="147">
        <v>1</v>
      </c>
      <c r="BB15" s="147">
        <v>1</v>
      </c>
      <c r="BC15" s="147">
        <v>1</v>
      </c>
      <c r="BD15" s="147">
        <v>1</v>
      </c>
      <c r="BE15" s="147">
        <v>1</v>
      </c>
      <c r="BF15" s="147">
        <v>1</v>
      </c>
      <c r="BG15" s="147">
        <v>1</v>
      </c>
      <c r="BH15" s="147">
        <v>1</v>
      </c>
      <c r="BI15" s="149">
        <v>1</v>
      </c>
      <c r="BJ15" s="147">
        <v>1</v>
      </c>
      <c r="BK15" s="147">
        <v>1</v>
      </c>
      <c r="BL15" s="147">
        <v>1</v>
      </c>
      <c r="BM15" s="147">
        <v>1</v>
      </c>
      <c r="BN15" s="147">
        <v>1</v>
      </c>
      <c r="BO15" s="147">
        <v>1</v>
      </c>
      <c r="BP15" s="147">
        <v>1</v>
      </c>
      <c r="BQ15" s="147">
        <v>1</v>
      </c>
      <c r="BR15" s="147">
        <v>1</v>
      </c>
      <c r="BS15" s="147">
        <v>1</v>
      </c>
      <c r="BT15" s="147">
        <v>1</v>
      </c>
      <c r="BU15" s="149"/>
      <c r="BV15" s="147"/>
      <c r="BW15" s="147"/>
      <c r="BX15" s="147"/>
      <c r="BY15" s="147"/>
      <c r="BZ15" s="147"/>
      <c r="CA15" s="145">
        <v>1</v>
      </c>
      <c r="CB15" s="145">
        <v>1</v>
      </c>
      <c r="CC15" s="145">
        <v>0.45454545454545453</v>
      </c>
    </row>
    <row r="16" spans="1:81" outlineLevel="1" x14ac:dyDescent="0.25">
      <c r="A16" s="179" t="s">
        <v>311</v>
      </c>
      <c r="B16" s="137">
        <v>41306</v>
      </c>
      <c r="C16" s="138">
        <v>1</v>
      </c>
      <c r="D16" s="139">
        <f t="shared" si="1"/>
        <v>1</v>
      </c>
      <c r="E16" s="139">
        <f t="shared" si="2"/>
        <v>0</v>
      </c>
      <c r="F16" s="139">
        <f t="shared" si="3"/>
        <v>0</v>
      </c>
      <c r="G16" s="140">
        <f t="shared" si="0"/>
        <v>1</v>
      </c>
      <c r="H16" s="140">
        <f t="shared" si="0"/>
        <v>0</v>
      </c>
      <c r="I16" s="140">
        <f t="shared" si="0"/>
        <v>0</v>
      </c>
      <c r="J16" s="183"/>
      <c r="K16" s="146"/>
      <c r="L16" s="147"/>
      <c r="M16" s="147"/>
      <c r="N16" s="147"/>
      <c r="O16" s="147"/>
      <c r="P16" s="147"/>
      <c r="Q16" s="147"/>
      <c r="R16" s="147"/>
      <c r="S16" s="147"/>
      <c r="T16" s="147"/>
      <c r="U16" s="147">
        <v>1</v>
      </c>
      <c r="V16" s="147">
        <v>1</v>
      </c>
      <c r="W16" s="147">
        <v>1</v>
      </c>
      <c r="X16" s="147">
        <v>1</v>
      </c>
      <c r="Y16" s="147">
        <v>0</v>
      </c>
      <c r="Z16" s="147">
        <v>0</v>
      </c>
      <c r="AA16" s="147">
        <v>0</v>
      </c>
      <c r="AB16" s="147">
        <v>0</v>
      </c>
      <c r="AC16" s="147">
        <v>0</v>
      </c>
      <c r="AD16" s="147">
        <v>0</v>
      </c>
      <c r="AE16" s="152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0</v>
      </c>
      <c r="AM16" s="147">
        <v>0</v>
      </c>
      <c r="AN16" s="147">
        <v>0</v>
      </c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8"/>
      <c r="BA16" s="147"/>
      <c r="BB16" s="147"/>
      <c r="BC16" s="147"/>
      <c r="BD16" s="147"/>
      <c r="BE16" s="147"/>
      <c r="BF16" s="147"/>
      <c r="BG16" s="147"/>
      <c r="BH16" s="147"/>
      <c r="BI16" s="149" t="s">
        <v>33</v>
      </c>
      <c r="BJ16" s="147" t="s">
        <v>33</v>
      </c>
      <c r="BK16" s="147" t="s">
        <v>33</v>
      </c>
      <c r="BL16" s="147" t="s">
        <v>33</v>
      </c>
      <c r="BM16" s="147" t="s">
        <v>33</v>
      </c>
      <c r="BN16" s="147" t="s">
        <v>33</v>
      </c>
      <c r="BO16" s="147" t="s">
        <v>33</v>
      </c>
      <c r="BP16" s="147" t="s">
        <v>33</v>
      </c>
      <c r="BQ16" s="147" t="s">
        <v>33</v>
      </c>
      <c r="BR16" s="147" t="s">
        <v>33</v>
      </c>
      <c r="BS16" s="147" t="s">
        <v>33</v>
      </c>
      <c r="BT16" s="147" t="s">
        <v>33</v>
      </c>
      <c r="BU16" s="149"/>
      <c r="BV16" s="147"/>
      <c r="BW16" s="147"/>
      <c r="BX16" s="147"/>
      <c r="BY16" s="147"/>
      <c r="BZ16" s="147"/>
      <c r="CA16" s="145">
        <v>1</v>
      </c>
      <c r="CB16" s="145">
        <v>0</v>
      </c>
      <c r="CC16" s="145">
        <v>0</v>
      </c>
    </row>
    <row r="17" spans="1:81" outlineLevel="1" x14ac:dyDescent="0.25">
      <c r="A17" s="179" t="s">
        <v>312</v>
      </c>
      <c r="B17" s="137">
        <v>41334</v>
      </c>
      <c r="C17" s="138">
        <v>45</v>
      </c>
      <c r="D17" s="139">
        <f t="shared" si="1"/>
        <v>45</v>
      </c>
      <c r="E17" s="139">
        <f t="shared" si="2"/>
        <v>30</v>
      </c>
      <c r="F17" s="139">
        <f t="shared" si="3"/>
        <v>16</v>
      </c>
      <c r="G17" s="140">
        <f t="shared" si="0"/>
        <v>1</v>
      </c>
      <c r="H17" s="140">
        <f t="shared" si="0"/>
        <v>0.66666666666666663</v>
      </c>
      <c r="I17" s="140">
        <f t="shared" si="0"/>
        <v>0.35555555555555557</v>
      </c>
      <c r="J17" s="183"/>
      <c r="K17" s="146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>
        <v>45</v>
      </c>
      <c r="W17" s="147">
        <v>45</v>
      </c>
      <c r="X17" s="147">
        <v>45</v>
      </c>
      <c r="Y17" s="147">
        <v>31</v>
      </c>
      <c r="Z17" s="147">
        <v>30</v>
      </c>
      <c r="AA17" s="147">
        <v>29</v>
      </c>
      <c r="AB17" s="147">
        <v>22</v>
      </c>
      <c r="AC17" s="147">
        <v>20</v>
      </c>
      <c r="AD17" s="147">
        <v>20</v>
      </c>
      <c r="AE17" s="147">
        <v>20</v>
      </c>
      <c r="AF17" s="147">
        <v>16</v>
      </c>
      <c r="AG17" s="147">
        <v>16</v>
      </c>
      <c r="AH17" s="147">
        <v>14</v>
      </c>
      <c r="AI17" s="147">
        <v>13</v>
      </c>
      <c r="AJ17" s="147">
        <v>11</v>
      </c>
      <c r="AK17" s="147">
        <v>11</v>
      </c>
      <c r="AL17" s="147">
        <v>10</v>
      </c>
      <c r="AM17" s="147">
        <v>9</v>
      </c>
      <c r="AN17" s="147">
        <v>9</v>
      </c>
      <c r="AO17" s="147">
        <v>9</v>
      </c>
      <c r="AP17" s="147">
        <v>8</v>
      </c>
      <c r="AQ17" s="147">
        <v>8</v>
      </c>
      <c r="AR17" s="147">
        <v>8</v>
      </c>
      <c r="AS17" s="147">
        <v>8</v>
      </c>
      <c r="AT17" s="147">
        <v>7</v>
      </c>
      <c r="AU17" s="147">
        <v>7</v>
      </c>
      <c r="AV17" s="147">
        <v>7</v>
      </c>
      <c r="AW17" s="147">
        <v>3</v>
      </c>
      <c r="AX17" s="147">
        <v>3</v>
      </c>
      <c r="AY17" s="147">
        <v>3</v>
      </c>
      <c r="AZ17" s="150">
        <v>3</v>
      </c>
      <c r="BA17" s="147">
        <v>3</v>
      </c>
      <c r="BB17" s="147">
        <v>3</v>
      </c>
      <c r="BC17" s="147">
        <v>3</v>
      </c>
      <c r="BD17" s="147">
        <v>3</v>
      </c>
      <c r="BE17" s="147">
        <v>3</v>
      </c>
      <c r="BF17" s="147">
        <v>3</v>
      </c>
      <c r="BG17" s="147">
        <v>3</v>
      </c>
      <c r="BH17" s="147">
        <v>3</v>
      </c>
      <c r="BI17" s="149">
        <v>3</v>
      </c>
      <c r="BJ17" s="147">
        <v>3</v>
      </c>
      <c r="BK17" s="147">
        <v>3</v>
      </c>
      <c r="BL17" s="147">
        <v>3</v>
      </c>
      <c r="BM17" s="147">
        <v>3</v>
      </c>
      <c r="BN17" s="147">
        <v>3</v>
      </c>
      <c r="BO17" s="147">
        <v>3</v>
      </c>
      <c r="BP17" s="147">
        <v>3</v>
      </c>
      <c r="BQ17" s="147">
        <v>3</v>
      </c>
      <c r="BR17" s="147">
        <v>3</v>
      </c>
      <c r="BS17" s="147">
        <v>3</v>
      </c>
      <c r="BT17" s="147">
        <v>3</v>
      </c>
      <c r="BU17" s="149"/>
      <c r="BV17" s="147"/>
      <c r="BW17" s="147"/>
      <c r="BX17" s="147"/>
      <c r="BY17" s="147"/>
      <c r="BZ17" s="147"/>
      <c r="CA17" s="145">
        <v>1</v>
      </c>
      <c r="CB17" s="145">
        <v>0.66666666666666663</v>
      </c>
      <c r="CC17" s="145">
        <v>0.35555555555555557</v>
      </c>
    </row>
    <row r="18" spans="1:81" outlineLevel="1" x14ac:dyDescent="0.25">
      <c r="A18" s="179" t="s">
        <v>313</v>
      </c>
      <c r="B18" s="137">
        <v>41365</v>
      </c>
      <c r="C18" s="138">
        <v>109</v>
      </c>
      <c r="D18" s="139">
        <f t="shared" si="1"/>
        <v>101</v>
      </c>
      <c r="E18" s="139">
        <f t="shared" si="2"/>
        <v>67</v>
      </c>
      <c r="F18" s="139">
        <f t="shared" si="3"/>
        <v>43</v>
      </c>
      <c r="G18" s="140">
        <f t="shared" si="0"/>
        <v>0.92660550458715596</v>
      </c>
      <c r="H18" s="140">
        <f t="shared" si="0"/>
        <v>0.61467889908256879</v>
      </c>
      <c r="I18" s="140">
        <f t="shared" si="0"/>
        <v>0.39449541284403672</v>
      </c>
      <c r="J18" s="183"/>
      <c r="K18" s="146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>
        <v>109</v>
      </c>
      <c r="X18" s="147">
        <v>101</v>
      </c>
      <c r="Y18" s="147">
        <v>98</v>
      </c>
      <c r="Z18" s="147">
        <v>70</v>
      </c>
      <c r="AA18" s="147">
        <v>67</v>
      </c>
      <c r="AB18" s="147">
        <v>66</v>
      </c>
      <c r="AC18" s="147">
        <v>63</v>
      </c>
      <c r="AD18" s="147">
        <v>62</v>
      </c>
      <c r="AE18" s="147">
        <v>62</v>
      </c>
      <c r="AF18" s="147">
        <v>48</v>
      </c>
      <c r="AG18" s="147">
        <v>43</v>
      </c>
      <c r="AH18" s="147">
        <v>42</v>
      </c>
      <c r="AI18" s="147">
        <v>40</v>
      </c>
      <c r="AJ18" s="147">
        <v>36</v>
      </c>
      <c r="AK18" s="147">
        <v>30</v>
      </c>
      <c r="AL18" s="147">
        <v>29</v>
      </c>
      <c r="AM18" s="147">
        <v>30</v>
      </c>
      <c r="AN18" s="147">
        <v>28</v>
      </c>
      <c r="AO18" s="147">
        <v>28</v>
      </c>
      <c r="AP18" s="147">
        <v>28</v>
      </c>
      <c r="AQ18" s="147">
        <v>25</v>
      </c>
      <c r="AR18" s="147">
        <v>24</v>
      </c>
      <c r="AS18" s="147">
        <v>23</v>
      </c>
      <c r="AT18" s="147">
        <v>20</v>
      </c>
      <c r="AU18" s="147">
        <v>20</v>
      </c>
      <c r="AV18" s="147">
        <v>20</v>
      </c>
      <c r="AW18" s="147">
        <v>10</v>
      </c>
      <c r="AX18" s="147">
        <v>9</v>
      </c>
      <c r="AY18" s="147">
        <v>8</v>
      </c>
      <c r="AZ18" s="150">
        <v>8</v>
      </c>
      <c r="BA18" s="147">
        <v>7</v>
      </c>
      <c r="BB18" s="147">
        <v>6</v>
      </c>
      <c r="BC18" s="147">
        <v>6</v>
      </c>
      <c r="BD18" s="147">
        <v>6</v>
      </c>
      <c r="BE18" s="147">
        <v>7</v>
      </c>
      <c r="BF18" s="147">
        <v>7</v>
      </c>
      <c r="BG18" s="147">
        <v>7</v>
      </c>
      <c r="BH18" s="147">
        <v>7</v>
      </c>
      <c r="BI18" s="149">
        <v>7</v>
      </c>
      <c r="BJ18" s="147">
        <v>7</v>
      </c>
      <c r="BK18" s="147">
        <v>7</v>
      </c>
      <c r="BL18" s="147">
        <v>7</v>
      </c>
      <c r="BM18" s="147">
        <v>7</v>
      </c>
      <c r="BN18" s="147">
        <v>6</v>
      </c>
      <c r="BO18" s="147">
        <v>6</v>
      </c>
      <c r="BP18" s="147">
        <v>6</v>
      </c>
      <c r="BQ18" s="147">
        <v>6</v>
      </c>
      <c r="BR18" s="147">
        <v>6</v>
      </c>
      <c r="BS18" s="147">
        <v>6</v>
      </c>
      <c r="BT18" s="147">
        <v>6</v>
      </c>
      <c r="BU18" s="149"/>
      <c r="BV18" s="147"/>
      <c r="BW18" s="147"/>
      <c r="BX18" s="147"/>
      <c r="BY18" s="147"/>
      <c r="BZ18" s="147"/>
      <c r="CA18" s="145">
        <v>0.92660550458715596</v>
      </c>
      <c r="CB18" s="145">
        <v>0.61467889908256879</v>
      </c>
      <c r="CC18" s="145">
        <v>0.39449541284403672</v>
      </c>
    </row>
    <row r="19" spans="1:81" outlineLevel="1" x14ac:dyDescent="0.25">
      <c r="A19" s="179" t="s">
        <v>314</v>
      </c>
      <c r="B19" s="137">
        <v>41395</v>
      </c>
      <c r="C19" s="138">
        <v>98</v>
      </c>
      <c r="D19" s="139">
        <f t="shared" si="1"/>
        <v>93</v>
      </c>
      <c r="E19" s="139">
        <f t="shared" si="2"/>
        <v>50</v>
      </c>
      <c r="F19" s="139">
        <f t="shared" si="3"/>
        <v>22</v>
      </c>
      <c r="G19" s="140">
        <f t="shared" si="0"/>
        <v>0.94897959183673475</v>
      </c>
      <c r="H19" s="140">
        <f t="shared" si="0"/>
        <v>0.51020408163265307</v>
      </c>
      <c r="I19" s="140">
        <f t="shared" si="0"/>
        <v>0.22448979591836735</v>
      </c>
      <c r="J19" s="183"/>
      <c r="K19" s="146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>
        <v>95</v>
      </c>
      <c r="Y19" s="147">
        <v>93</v>
      </c>
      <c r="Z19" s="147">
        <v>92</v>
      </c>
      <c r="AA19" s="147">
        <v>54</v>
      </c>
      <c r="AB19" s="147">
        <v>50</v>
      </c>
      <c r="AC19" s="147">
        <v>50</v>
      </c>
      <c r="AD19" s="147">
        <v>49</v>
      </c>
      <c r="AE19" s="147">
        <v>49</v>
      </c>
      <c r="AF19" s="147">
        <v>33</v>
      </c>
      <c r="AG19" s="147">
        <v>24</v>
      </c>
      <c r="AH19" s="147">
        <v>22</v>
      </c>
      <c r="AI19" s="147">
        <v>17</v>
      </c>
      <c r="AJ19" s="147">
        <v>15</v>
      </c>
      <c r="AK19" s="147">
        <v>11</v>
      </c>
      <c r="AL19" s="147">
        <v>11</v>
      </c>
      <c r="AM19" s="147">
        <v>10</v>
      </c>
      <c r="AN19" s="147">
        <v>9</v>
      </c>
      <c r="AO19" s="147">
        <v>9</v>
      </c>
      <c r="AP19" s="147">
        <v>9</v>
      </c>
      <c r="AQ19" s="147">
        <v>9</v>
      </c>
      <c r="AR19" s="147">
        <v>9</v>
      </c>
      <c r="AS19" s="147">
        <v>9</v>
      </c>
      <c r="AT19" s="147">
        <v>9</v>
      </c>
      <c r="AU19" s="147">
        <v>9</v>
      </c>
      <c r="AV19" s="147">
        <v>9</v>
      </c>
      <c r="AW19" s="147">
        <v>2</v>
      </c>
      <c r="AX19" s="147">
        <v>2</v>
      </c>
      <c r="AY19" s="147">
        <v>1</v>
      </c>
      <c r="AZ19" s="150">
        <v>1</v>
      </c>
      <c r="BA19" s="147">
        <v>1</v>
      </c>
      <c r="BB19" s="147">
        <v>1</v>
      </c>
      <c r="BC19" s="147">
        <v>1</v>
      </c>
      <c r="BD19" s="147">
        <v>1</v>
      </c>
      <c r="BE19" s="147">
        <v>1</v>
      </c>
      <c r="BF19" s="147">
        <v>1</v>
      </c>
      <c r="BG19" s="147">
        <v>1</v>
      </c>
      <c r="BH19" s="147">
        <v>1</v>
      </c>
      <c r="BI19" s="149">
        <v>1</v>
      </c>
      <c r="BJ19" s="147">
        <v>1</v>
      </c>
      <c r="BK19" s="147">
        <v>1</v>
      </c>
      <c r="BL19" s="147">
        <v>1</v>
      </c>
      <c r="BM19" s="147">
        <v>1</v>
      </c>
      <c r="BN19" s="147">
        <v>1</v>
      </c>
      <c r="BO19" s="147">
        <v>1</v>
      </c>
      <c r="BP19" s="147">
        <v>1</v>
      </c>
      <c r="BQ19" s="147">
        <v>1</v>
      </c>
      <c r="BR19" s="147">
        <v>1</v>
      </c>
      <c r="BS19" s="147">
        <v>1</v>
      </c>
      <c r="BT19" s="147">
        <v>2</v>
      </c>
      <c r="BU19" s="149"/>
      <c r="BV19" s="147"/>
      <c r="BW19" s="147"/>
      <c r="BX19" s="147"/>
      <c r="BY19" s="147"/>
      <c r="BZ19" s="147"/>
      <c r="CA19" s="145">
        <v>0.94897959183673475</v>
      </c>
      <c r="CB19" s="145">
        <v>0.51020408163265307</v>
      </c>
      <c r="CC19" s="145">
        <v>0.22448979591836735</v>
      </c>
    </row>
    <row r="20" spans="1:81" outlineLevel="1" x14ac:dyDescent="0.25">
      <c r="A20" s="179" t="s">
        <v>315</v>
      </c>
      <c r="B20" s="137">
        <v>41426</v>
      </c>
      <c r="C20" s="138">
        <v>80</v>
      </c>
      <c r="D20" s="139">
        <f t="shared" si="1"/>
        <v>78</v>
      </c>
      <c r="E20" s="139">
        <f t="shared" si="2"/>
        <v>47</v>
      </c>
      <c r="F20" s="139">
        <f t="shared" si="3"/>
        <v>22</v>
      </c>
      <c r="G20" s="140">
        <f t="shared" si="0"/>
        <v>0.97499999999999998</v>
      </c>
      <c r="H20" s="140">
        <f t="shared" si="0"/>
        <v>0.58750000000000002</v>
      </c>
      <c r="I20" s="140">
        <f t="shared" si="0"/>
        <v>0.27500000000000002</v>
      </c>
      <c r="J20" s="183"/>
      <c r="K20" s="146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>
        <v>80</v>
      </c>
      <c r="Z20" s="147">
        <v>78</v>
      </c>
      <c r="AA20" s="147">
        <v>76</v>
      </c>
      <c r="AB20" s="147">
        <v>51</v>
      </c>
      <c r="AC20" s="147">
        <v>47</v>
      </c>
      <c r="AD20" s="147">
        <v>47</v>
      </c>
      <c r="AE20" s="147">
        <v>46</v>
      </c>
      <c r="AF20" s="147">
        <v>31</v>
      </c>
      <c r="AG20" s="147">
        <v>23</v>
      </c>
      <c r="AH20" s="147">
        <v>23</v>
      </c>
      <c r="AI20" s="147">
        <v>22</v>
      </c>
      <c r="AJ20" s="147">
        <v>16</v>
      </c>
      <c r="AK20" s="147">
        <v>13</v>
      </c>
      <c r="AL20" s="147">
        <v>13</v>
      </c>
      <c r="AM20" s="147">
        <v>13</v>
      </c>
      <c r="AN20" s="147">
        <v>12</v>
      </c>
      <c r="AO20" s="147">
        <v>11</v>
      </c>
      <c r="AP20" s="147">
        <v>10</v>
      </c>
      <c r="AQ20" s="147">
        <v>10</v>
      </c>
      <c r="AR20" s="147">
        <v>10</v>
      </c>
      <c r="AS20" s="147">
        <v>9</v>
      </c>
      <c r="AT20" s="147">
        <v>8</v>
      </c>
      <c r="AU20" s="147">
        <v>7</v>
      </c>
      <c r="AV20" s="147">
        <v>7</v>
      </c>
      <c r="AW20" s="147">
        <v>4</v>
      </c>
      <c r="AX20" s="147">
        <v>4</v>
      </c>
      <c r="AY20" s="147">
        <v>4</v>
      </c>
      <c r="AZ20" s="150">
        <v>5</v>
      </c>
      <c r="BA20" s="147">
        <v>5</v>
      </c>
      <c r="BB20" s="147">
        <v>5</v>
      </c>
      <c r="BC20" s="147">
        <v>5</v>
      </c>
      <c r="BD20" s="147">
        <v>5</v>
      </c>
      <c r="BE20" s="147">
        <v>4</v>
      </c>
      <c r="BF20" s="147">
        <v>5</v>
      </c>
      <c r="BG20" s="147">
        <v>5</v>
      </c>
      <c r="BH20" s="147">
        <v>5</v>
      </c>
      <c r="BI20" s="149">
        <v>6</v>
      </c>
      <c r="BJ20" s="147">
        <v>6</v>
      </c>
      <c r="BK20" s="147">
        <v>6</v>
      </c>
      <c r="BL20" s="147">
        <v>5</v>
      </c>
      <c r="BM20" s="147">
        <v>6</v>
      </c>
      <c r="BN20" s="147">
        <v>6</v>
      </c>
      <c r="BO20" s="147">
        <v>6</v>
      </c>
      <c r="BP20" s="147">
        <v>6</v>
      </c>
      <c r="BQ20" s="147">
        <v>6</v>
      </c>
      <c r="BR20" s="147">
        <v>6</v>
      </c>
      <c r="BS20" s="147">
        <v>6</v>
      </c>
      <c r="BT20" s="147">
        <v>6</v>
      </c>
      <c r="BU20" s="149"/>
      <c r="BV20" s="147"/>
      <c r="BW20" s="147"/>
      <c r="BX20" s="147"/>
      <c r="BY20" s="147"/>
      <c r="BZ20" s="147"/>
      <c r="CA20" s="145">
        <v>0.97499999999999998</v>
      </c>
      <c r="CB20" s="145">
        <v>0.58750000000000002</v>
      </c>
      <c r="CC20" s="145">
        <v>0.27500000000000002</v>
      </c>
    </row>
    <row r="21" spans="1:81" outlineLevel="1" x14ac:dyDescent="0.25">
      <c r="A21" s="179" t="s">
        <v>316</v>
      </c>
      <c r="B21" s="137">
        <v>41456</v>
      </c>
      <c r="C21" s="138">
        <v>60</v>
      </c>
      <c r="D21" s="139">
        <f t="shared" si="1"/>
        <v>60</v>
      </c>
      <c r="E21" s="139">
        <f t="shared" si="2"/>
        <v>31</v>
      </c>
      <c r="F21" s="139">
        <f t="shared" si="3"/>
        <v>16</v>
      </c>
      <c r="G21" s="140">
        <f t="shared" si="0"/>
        <v>1</v>
      </c>
      <c r="H21" s="140">
        <f t="shared" si="0"/>
        <v>0.51666666666666672</v>
      </c>
      <c r="I21" s="140">
        <f t="shared" si="0"/>
        <v>0.26666666666666666</v>
      </c>
      <c r="J21" s="183"/>
      <c r="K21" s="146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>
        <v>60</v>
      </c>
      <c r="AA21" s="147">
        <v>60</v>
      </c>
      <c r="AB21" s="147">
        <v>58</v>
      </c>
      <c r="AC21" s="147">
        <v>31</v>
      </c>
      <c r="AD21" s="147">
        <v>31</v>
      </c>
      <c r="AE21" s="147">
        <v>26</v>
      </c>
      <c r="AF21" s="147">
        <v>22</v>
      </c>
      <c r="AG21" s="147">
        <v>19</v>
      </c>
      <c r="AH21" s="147">
        <v>19</v>
      </c>
      <c r="AI21" s="147">
        <v>19</v>
      </c>
      <c r="AJ21" s="147">
        <v>16</v>
      </c>
      <c r="AK21" s="147">
        <v>13</v>
      </c>
      <c r="AL21" s="147">
        <v>13</v>
      </c>
      <c r="AM21" s="147">
        <v>12</v>
      </c>
      <c r="AN21" s="147">
        <v>9</v>
      </c>
      <c r="AO21" s="147">
        <v>9</v>
      </c>
      <c r="AP21" s="147">
        <v>8</v>
      </c>
      <c r="AQ21" s="147">
        <v>8</v>
      </c>
      <c r="AR21" s="147">
        <v>8</v>
      </c>
      <c r="AS21" s="147">
        <v>7</v>
      </c>
      <c r="AT21" s="147">
        <v>7</v>
      </c>
      <c r="AU21" s="147">
        <v>5</v>
      </c>
      <c r="AV21" s="147">
        <v>5</v>
      </c>
      <c r="AW21" s="147">
        <v>5</v>
      </c>
      <c r="AX21" s="147">
        <v>5</v>
      </c>
      <c r="AY21" s="147">
        <v>5</v>
      </c>
      <c r="AZ21" s="150">
        <v>5</v>
      </c>
      <c r="BA21" s="147">
        <v>5</v>
      </c>
      <c r="BB21" s="147">
        <v>5</v>
      </c>
      <c r="BC21" s="147">
        <v>5</v>
      </c>
      <c r="BD21" s="147">
        <v>5</v>
      </c>
      <c r="BE21" s="147">
        <v>5</v>
      </c>
      <c r="BF21" s="147">
        <v>5</v>
      </c>
      <c r="BG21" s="147">
        <v>5</v>
      </c>
      <c r="BH21" s="147">
        <v>5</v>
      </c>
      <c r="BI21" s="149">
        <v>5</v>
      </c>
      <c r="BJ21" s="147">
        <v>5</v>
      </c>
      <c r="BK21" s="147">
        <v>5</v>
      </c>
      <c r="BL21" s="147">
        <v>5</v>
      </c>
      <c r="BM21" s="147">
        <v>5</v>
      </c>
      <c r="BN21" s="147">
        <v>5</v>
      </c>
      <c r="BO21" s="147">
        <v>5</v>
      </c>
      <c r="BP21" s="147">
        <v>5</v>
      </c>
      <c r="BQ21" s="147">
        <v>5</v>
      </c>
      <c r="BR21" s="147">
        <v>5</v>
      </c>
      <c r="BS21" s="147">
        <v>5</v>
      </c>
      <c r="BT21" s="147">
        <v>5</v>
      </c>
      <c r="BU21" s="149"/>
      <c r="BV21" s="147"/>
      <c r="BW21" s="147"/>
      <c r="BX21" s="147"/>
      <c r="BY21" s="147"/>
      <c r="BZ21" s="147"/>
      <c r="CA21" s="145">
        <v>1</v>
      </c>
      <c r="CB21" s="145">
        <v>0.51666666666666672</v>
      </c>
      <c r="CC21" s="145">
        <v>0.26666666666666666</v>
      </c>
    </row>
    <row r="22" spans="1:81" outlineLevel="1" x14ac:dyDescent="0.25">
      <c r="A22" s="179" t="s">
        <v>317</v>
      </c>
      <c r="B22" s="137">
        <v>41487</v>
      </c>
      <c r="C22" s="138">
        <v>79</v>
      </c>
      <c r="D22" s="139">
        <f t="shared" si="1"/>
        <v>79</v>
      </c>
      <c r="E22" s="139">
        <f t="shared" si="2"/>
        <v>54</v>
      </c>
      <c r="F22" s="139">
        <f t="shared" si="3"/>
        <v>20</v>
      </c>
      <c r="G22" s="140">
        <f t="shared" si="0"/>
        <v>1</v>
      </c>
      <c r="H22" s="140">
        <f t="shared" si="0"/>
        <v>0.68354430379746833</v>
      </c>
      <c r="I22" s="140">
        <f t="shared" si="0"/>
        <v>0.25316455696202533</v>
      </c>
      <c r="J22" s="183"/>
      <c r="K22" s="146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>
        <v>79</v>
      </c>
      <c r="AB22" s="147">
        <v>79</v>
      </c>
      <c r="AC22" s="147">
        <v>79</v>
      </c>
      <c r="AD22" s="147">
        <v>77</v>
      </c>
      <c r="AE22" s="147">
        <v>54</v>
      </c>
      <c r="AF22" s="147">
        <v>49</v>
      </c>
      <c r="AG22" s="147">
        <v>40</v>
      </c>
      <c r="AH22" s="147">
        <v>40</v>
      </c>
      <c r="AI22" s="147">
        <v>34</v>
      </c>
      <c r="AJ22" s="147">
        <v>28</v>
      </c>
      <c r="AK22" s="147">
        <v>20</v>
      </c>
      <c r="AL22" s="147">
        <v>17</v>
      </c>
      <c r="AM22" s="147">
        <v>17</v>
      </c>
      <c r="AN22" s="147">
        <v>16</v>
      </c>
      <c r="AO22" s="147">
        <v>13</v>
      </c>
      <c r="AP22" s="147">
        <v>13</v>
      </c>
      <c r="AQ22" s="147">
        <v>13</v>
      </c>
      <c r="AR22" s="147">
        <v>13</v>
      </c>
      <c r="AS22" s="147">
        <v>12</v>
      </c>
      <c r="AT22" s="147">
        <v>12</v>
      </c>
      <c r="AU22" s="147">
        <v>9</v>
      </c>
      <c r="AV22" s="147">
        <v>9</v>
      </c>
      <c r="AW22" s="147">
        <v>6</v>
      </c>
      <c r="AX22" s="147">
        <v>6</v>
      </c>
      <c r="AY22" s="147">
        <v>6</v>
      </c>
      <c r="AZ22" s="150">
        <v>6</v>
      </c>
      <c r="BA22" s="147">
        <v>6</v>
      </c>
      <c r="BB22" s="147">
        <v>5</v>
      </c>
      <c r="BC22" s="147">
        <v>5</v>
      </c>
      <c r="BD22" s="147">
        <v>5</v>
      </c>
      <c r="BE22" s="147">
        <v>5</v>
      </c>
      <c r="BF22" s="147">
        <v>5</v>
      </c>
      <c r="BG22" s="147">
        <v>5</v>
      </c>
      <c r="BH22" s="147">
        <v>5</v>
      </c>
      <c r="BI22" s="149">
        <v>5</v>
      </c>
      <c r="BJ22" s="147">
        <v>5</v>
      </c>
      <c r="BK22" s="147">
        <v>5</v>
      </c>
      <c r="BL22" s="147">
        <v>4</v>
      </c>
      <c r="BM22" s="147">
        <v>4</v>
      </c>
      <c r="BN22" s="147">
        <v>4</v>
      </c>
      <c r="BO22" s="147">
        <v>4</v>
      </c>
      <c r="BP22" s="147">
        <v>4</v>
      </c>
      <c r="BQ22" s="147">
        <v>4</v>
      </c>
      <c r="BR22" s="147">
        <v>4</v>
      </c>
      <c r="BS22" s="147">
        <v>4</v>
      </c>
      <c r="BT22" s="147">
        <v>4</v>
      </c>
      <c r="BU22" s="149"/>
      <c r="BV22" s="147"/>
      <c r="BW22" s="147"/>
      <c r="BX22" s="147"/>
      <c r="BY22" s="147"/>
      <c r="BZ22" s="147"/>
      <c r="CA22" s="145">
        <v>1</v>
      </c>
      <c r="CB22" s="145">
        <v>0.68354430379746833</v>
      </c>
      <c r="CC22" s="145">
        <v>0.25316455696202533</v>
      </c>
    </row>
    <row r="23" spans="1:81" outlineLevel="1" x14ac:dyDescent="0.25">
      <c r="A23" s="179" t="s">
        <v>318</v>
      </c>
      <c r="B23" s="137">
        <v>41518</v>
      </c>
      <c r="C23" s="138">
        <v>113</v>
      </c>
      <c r="D23" s="139">
        <f t="shared" si="1"/>
        <v>113</v>
      </c>
      <c r="E23" s="139">
        <f t="shared" si="2"/>
        <v>69</v>
      </c>
      <c r="F23" s="139">
        <f t="shared" si="3"/>
        <v>24</v>
      </c>
      <c r="G23" s="140">
        <f t="shared" si="0"/>
        <v>1</v>
      </c>
      <c r="H23" s="140">
        <f t="shared" si="0"/>
        <v>0.61061946902654862</v>
      </c>
      <c r="I23" s="140">
        <f t="shared" si="0"/>
        <v>0.21238938053097345</v>
      </c>
      <c r="J23" s="183"/>
      <c r="K23" s="146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>
        <v>113</v>
      </c>
      <c r="AC23" s="147">
        <v>113</v>
      </c>
      <c r="AD23" s="147">
        <v>112</v>
      </c>
      <c r="AE23" s="147">
        <v>76</v>
      </c>
      <c r="AF23" s="147">
        <v>69</v>
      </c>
      <c r="AG23" s="147">
        <v>65</v>
      </c>
      <c r="AH23" s="147">
        <v>65</v>
      </c>
      <c r="AI23" s="147">
        <v>58</v>
      </c>
      <c r="AJ23" s="147">
        <v>39</v>
      </c>
      <c r="AK23" s="147">
        <v>27</v>
      </c>
      <c r="AL23" s="147">
        <v>24</v>
      </c>
      <c r="AM23" s="147">
        <v>23</v>
      </c>
      <c r="AN23" s="147">
        <v>22</v>
      </c>
      <c r="AO23" s="147">
        <v>17</v>
      </c>
      <c r="AP23" s="147">
        <v>16</v>
      </c>
      <c r="AQ23" s="147">
        <v>15</v>
      </c>
      <c r="AR23" s="147">
        <v>15</v>
      </c>
      <c r="AS23" s="147">
        <v>13</v>
      </c>
      <c r="AT23" s="147">
        <v>11</v>
      </c>
      <c r="AU23" s="147">
        <v>11</v>
      </c>
      <c r="AV23" s="147">
        <v>10</v>
      </c>
      <c r="AW23" s="147">
        <v>6</v>
      </c>
      <c r="AX23" s="147">
        <v>6</v>
      </c>
      <c r="AY23" s="147">
        <v>6</v>
      </c>
      <c r="AZ23" s="150">
        <v>6</v>
      </c>
      <c r="BA23" s="147">
        <v>6</v>
      </c>
      <c r="BB23" s="147">
        <v>6</v>
      </c>
      <c r="BC23" s="147">
        <v>6</v>
      </c>
      <c r="BD23" s="147">
        <v>6</v>
      </c>
      <c r="BE23" s="147">
        <v>6</v>
      </c>
      <c r="BF23" s="147">
        <v>5</v>
      </c>
      <c r="BG23" s="147">
        <v>5</v>
      </c>
      <c r="BH23" s="147">
        <v>5</v>
      </c>
      <c r="BI23" s="149">
        <v>5</v>
      </c>
      <c r="BJ23" s="147">
        <v>5</v>
      </c>
      <c r="BK23" s="147">
        <v>4</v>
      </c>
      <c r="BL23" s="147">
        <v>4</v>
      </c>
      <c r="BM23" s="147">
        <v>4</v>
      </c>
      <c r="BN23" s="147">
        <v>4</v>
      </c>
      <c r="BO23" s="147">
        <v>4</v>
      </c>
      <c r="BP23" s="147">
        <v>4</v>
      </c>
      <c r="BQ23" s="147">
        <v>4</v>
      </c>
      <c r="BR23" s="147">
        <v>4</v>
      </c>
      <c r="BS23" s="147">
        <v>4</v>
      </c>
      <c r="BT23" s="147">
        <v>4</v>
      </c>
      <c r="BU23" s="149"/>
      <c r="BV23" s="147"/>
      <c r="BW23" s="147"/>
      <c r="BX23" s="147"/>
      <c r="BY23" s="147"/>
      <c r="BZ23" s="147"/>
      <c r="CA23" s="145">
        <v>1</v>
      </c>
      <c r="CB23" s="145">
        <v>0.61061946902654862</v>
      </c>
      <c r="CC23" s="145">
        <v>0.21238938053097345</v>
      </c>
    </row>
    <row r="24" spans="1:81" outlineLevel="1" x14ac:dyDescent="0.25">
      <c r="A24" s="179" t="s">
        <v>319</v>
      </c>
      <c r="B24" s="137">
        <v>41548</v>
      </c>
      <c r="C24" s="138">
        <v>98</v>
      </c>
      <c r="D24" s="139">
        <f t="shared" si="1"/>
        <v>98</v>
      </c>
      <c r="E24" s="139">
        <f t="shared" si="2"/>
        <v>64</v>
      </c>
      <c r="F24" s="139">
        <f t="shared" si="3"/>
        <v>20</v>
      </c>
      <c r="G24" s="140">
        <f t="shared" si="0"/>
        <v>1</v>
      </c>
      <c r="H24" s="140">
        <f t="shared" si="0"/>
        <v>0.65306122448979587</v>
      </c>
      <c r="I24" s="140">
        <f t="shared" si="0"/>
        <v>0.20408163265306123</v>
      </c>
      <c r="J24" s="183"/>
      <c r="K24" s="146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>
        <v>98</v>
      </c>
      <c r="AD24" s="147">
        <v>98</v>
      </c>
      <c r="AE24" s="147">
        <v>97</v>
      </c>
      <c r="AF24" s="147">
        <v>65</v>
      </c>
      <c r="AG24" s="147">
        <v>64</v>
      </c>
      <c r="AH24" s="147">
        <v>64</v>
      </c>
      <c r="AI24" s="147">
        <v>53</v>
      </c>
      <c r="AJ24" s="147">
        <v>32</v>
      </c>
      <c r="AK24" s="147">
        <v>24</v>
      </c>
      <c r="AL24" s="147">
        <v>24</v>
      </c>
      <c r="AM24" s="147">
        <v>20</v>
      </c>
      <c r="AN24" s="147">
        <v>19</v>
      </c>
      <c r="AO24" s="147">
        <v>17</v>
      </c>
      <c r="AP24" s="147">
        <v>17</v>
      </c>
      <c r="AQ24" s="147">
        <v>15</v>
      </c>
      <c r="AR24" s="147">
        <v>15</v>
      </c>
      <c r="AS24" s="147">
        <v>14</v>
      </c>
      <c r="AT24" s="147">
        <v>12</v>
      </c>
      <c r="AU24" s="147">
        <v>10</v>
      </c>
      <c r="AV24" s="147">
        <v>8</v>
      </c>
      <c r="AW24" s="147">
        <v>8</v>
      </c>
      <c r="AX24" s="147">
        <v>7</v>
      </c>
      <c r="AY24" s="147">
        <v>7</v>
      </c>
      <c r="AZ24" s="150">
        <v>7</v>
      </c>
      <c r="BA24" s="147">
        <v>7</v>
      </c>
      <c r="BB24" s="147">
        <v>7</v>
      </c>
      <c r="BC24" s="147">
        <v>7</v>
      </c>
      <c r="BD24" s="147">
        <v>7</v>
      </c>
      <c r="BE24" s="147">
        <v>6</v>
      </c>
      <c r="BF24" s="147">
        <v>5</v>
      </c>
      <c r="BG24" s="147">
        <v>5</v>
      </c>
      <c r="BH24" s="147">
        <v>5</v>
      </c>
      <c r="BI24" s="149">
        <v>5</v>
      </c>
      <c r="BJ24" s="147">
        <v>5</v>
      </c>
      <c r="BK24" s="147">
        <v>5</v>
      </c>
      <c r="BL24" s="147">
        <v>5</v>
      </c>
      <c r="BM24" s="147">
        <v>5</v>
      </c>
      <c r="BN24" s="147">
        <v>5</v>
      </c>
      <c r="BO24" s="147">
        <v>5</v>
      </c>
      <c r="BP24" s="147">
        <v>5</v>
      </c>
      <c r="BQ24" s="147">
        <v>5</v>
      </c>
      <c r="BR24" s="147">
        <v>5</v>
      </c>
      <c r="BS24" s="147">
        <v>4</v>
      </c>
      <c r="BT24" s="147">
        <v>4</v>
      </c>
      <c r="BU24" s="149"/>
      <c r="BV24" s="147"/>
      <c r="BW24" s="147"/>
      <c r="BX24" s="147"/>
      <c r="BY24" s="147"/>
      <c r="BZ24" s="147"/>
      <c r="CA24" s="145">
        <v>1</v>
      </c>
      <c r="CB24" s="145">
        <v>0.65306122448979587</v>
      </c>
      <c r="CC24" s="145">
        <v>0.20408163265306123</v>
      </c>
    </row>
    <row r="25" spans="1:81" outlineLevel="1" x14ac:dyDescent="0.25">
      <c r="A25" s="179" t="s">
        <v>320</v>
      </c>
      <c r="B25" s="137">
        <v>41579</v>
      </c>
      <c r="C25" s="138">
        <v>98</v>
      </c>
      <c r="D25" s="139">
        <f t="shared" si="1"/>
        <v>98</v>
      </c>
      <c r="E25" s="139">
        <f t="shared" si="2"/>
        <v>69</v>
      </c>
      <c r="F25" s="139">
        <f t="shared" si="3"/>
        <v>28</v>
      </c>
      <c r="G25" s="140">
        <f t="shared" si="0"/>
        <v>1</v>
      </c>
      <c r="H25" s="140">
        <f t="shared" si="0"/>
        <v>0.70408163265306123</v>
      </c>
      <c r="I25" s="140">
        <f t="shared" si="0"/>
        <v>0.2857142857142857</v>
      </c>
      <c r="J25" s="183"/>
      <c r="K25" s="146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>
        <v>98</v>
      </c>
      <c r="AE25" s="147">
        <v>98</v>
      </c>
      <c r="AF25" s="147">
        <v>93</v>
      </c>
      <c r="AG25" s="147">
        <v>69</v>
      </c>
      <c r="AH25" s="147">
        <v>69</v>
      </c>
      <c r="AI25" s="147">
        <v>59</v>
      </c>
      <c r="AJ25" s="147">
        <v>37</v>
      </c>
      <c r="AK25" s="147">
        <v>29</v>
      </c>
      <c r="AL25" s="147">
        <v>28</v>
      </c>
      <c r="AM25" s="147">
        <v>29</v>
      </c>
      <c r="AN25" s="147">
        <v>28</v>
      </c>
      <c r="AO25" s="147">
        <v>22</v>
      </c>
      <c r="AP25" s="147">
        <v>21</v>
      </c>
      <c r="AQ25" s="147">
        <v>20</v>
      </c>
      <c r="AR25" s="147">
        <v>20</v>
      </c>
      <c r="AS25" s="147">
        <v>20</v>
      </c>
      <c r="AT25" s="147">
        <v>17</v>
      </c>
      <c r="AU25" s="147">
        <v>14</v>
      </c>
      <c r="AV25" s="147">
        <v>11</v>
      </c>
      <c r="AW25" s="147">
        <v>9</v>
      </c>
      <c r="AX25" s="147">
        <v>9</v>
      </c>
      <c r="AY25" s="147">
        <v>9</v>
      </c>
      <c r="AZ25" s="150">
        <v>9</v>
      </c>
      <c r="BA25" s="147">
        <v>9</v>
      </c>
      <c r="BB25" s="147">
        <v>9</v>
      </c>
      <c r="BC25" s="147">
        <v>9</v>
      </c>
      <c r="BD25" s="147">
        <v>9</v>
      </c>
      <c r="BE25" s="147">
        <v>9</v>
      </c>
      <c r="BF25" s="147">
        <v>9</v>
      </c>
      <c r="BG25" s="147">
        <v>9</v>
      </c>
      <c r="BH25" s="147">
        <v>8</v>
      </c>
      <c r="BI25" s="149">
        <v>8</v>
      </c>
      <c r="BJ25" s="147">
        <v>9</v>
      </c>
      <c r="BK25" s="147">
        <v>9</v>
      </c>
      <c r="BL25" s="147">
        <v>9</v>
      </c>
      <c r="BM25" s="147">
        <v>9</v>
      </c>
      <c r="BN25" s="147">
        <v>7</v>
      </c>
      <c r="BO25" s="147">
        <v>7</v>
      </c>
      <c r="BP25" s="147">
        <v>7</v>
      </c>
      <c r="BQ25" s="147">
        <v>7</v>
      </c>
      <c r="BR25" s="147">
        <v>6</v>
      </c>
      <c r="BS25" s="147">
        <v>6</v>
      </c>
      <c r="BT25" s="147">
        <v>6</v>
      </c>
      <c r="BU25" s="149"/>
      <c r="BV25" s="147"/>
      <c r="BW25" s="147"/>
      <c r="BX25" s="147"/>
      <c r="BY25" s="147"/>
      <c r="BZ25" s="147"/>
      <c r="CA25" s="145">
        <v>1</v>
      </c>
      <c r="CB25" s="145">
        <v>0.70408163265306123</v>
      </c>
      <c r="CC25" s="145">
        <v>0.2857142857142857</v>
      </c>
    </row>
    <row r="26" spans="1:81" x14ac:dyDescent="0.25">
      <c r="A26" s="179" t="s">
        <v>321</v>
      </c>
      <c r="B26" s="137">
        <v>41609</v>
      </c>
      <c r="C26" s="138">
        <v>155</v>
      </c>
      <c r="D26" s="139">
        <f t="shared" si="1"/>
        <v>154</v>
      </c>
      <c r="E26" s="139">
        <f t="shared" si="2"/>
        <v>100</v>
      </c>
      <c r="F26" s="139">
        <f t="shared" si="3"/>
        <v>31</v>
      </c>
      <c r="G26" s="140">
        <f t="shared" si="0"/>
        <v>0.99354838709677418</v>
      </c>
      <c r="H26" s="140">
        <f t="shared" si="0"/>
        <v>0.64516129032258063</v>
      </c>
      <c r="I26" s="140">
        <f t="shared" si="0"/>
        <v>0.2</v>
      </c>
      <c r="J26" s="183"/>
      <c r="K26" s="146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>
        <v>154</v>
      </c>
      <c r="AF26" s="147">
        <v>154</v>
      </c>
      <c r="AG26" s="147">
        <v>139</v>
      </c>
      <c r="AH26" s="147">
        <v>127</v>
      </c>
      <c r="AI26" s="147">
        <v>100</v>
      </c>
      <c r="AJ26" s="147">
        <v>58</v>
      </c>
      <c r="AK26" s="147">
        <v>47</v>
      </c>
      <c r="AL26" s="147">
        <v>45</v>
      </c>
      <c r="AM26" s="147">
        <v>38</v>
      </c>
      <c r="AN26" s="147">
        <v>34</v>
      </c>
      <c r="AO26" s="147">
        <v>31</v>
      </c>
      <c r="AP26" s="147">
        <v>30</v>
      </c>
      <c r="AQ26" s="147">
        <v>30</v>
      </c>
      <c r="AR26" s="147">
        <v>29</v>
      </c>
      <c r="AS26" s="147">
        <v>29</v>
      </c>
      <c r="AT26" s="147">
        <v>26</v>
      </c>
      <c r="AU26" s="147">
        <v>22</v>
      </c>
      <c r="AV26" s="147">
        <v>20</v>
      </c>
      <c r="AW26" s="147">
        <v>16</v>
      </c>
      <c r="AX26" s="147">
        <v>16</v>
      </c>
      <c r="AY26" s="147">
        <v>15</v>
      </c>
      <c r="AZ26" s="150">
        <v>14</v>
      </c>
      <c r="BA26" s="147">
        <v>13</v>
      </c>
      <c r="BB26" s="147">
        <v>13</v>
      </c>
      <c r="BC26" s="147">
        <v>13</v>
      </c>
      <c r="BD26" s="147">
        <v>13</v>
      </c>
      <c r="BE26" s="147">
        <v>11</v>
      </c>
      <c r="BF26" s="147">
        <v>11</v>
      </c>
      <c r="BG26" s="147">
        <v>11</v>
      </c>
      <c r="BH26" s="147">
        <v>11</v>
      </c>
      <c r="BI26" s="149">
        <v>11</v>
      </c>
      <c r="BJ26" s="147">
        <v>10</v>
      </c>
      <c r="BK26" s="147">
        <v>10</v>
      </c>
      <c r="BL26" s="147">
        <v>10</v>
      </c>
      <c r="BM26" s="147">
        <v>10</v>
      </c>
      <c r="BN26" s="147">
        <v>10</v>
      </c>
      <c r="BO26" s="147">
        <v>10</v>
      </c>
      <c r="BP26" s="147">
        <v>10</v>
      </c>
      <c r="BQ26" s="147">
        <v>10</v>
      </c>
      <c r="BR26" s="147">
        <v>9</v>
      </c>
      <c r="BS26" s="147">
        <v>9</v>
      </c>
      <c r="BT26" s="147">
        <v>9</v>
      </c>
      <c r="BU26" s="149"/>
      <c r="BV26" s="147"/>
      <c r="BW26" s="147"/>
      <c r="BX26" s="147"/>
      <c r="BY26" s="147"/>
      <c r="BZ26" s="147"/>
      <c r="CA26" s="145">
        <v>0.99354838709677418</v>
      </c>
      <c r="CB26" s="145">
        <v>0.64516129032258063</v>
      </c>
      <c r="CC26" s="145">
        <v>0.2</v>
      </c>
    </row>
    <row r="27" spans="1:81" outlineLevel="1" x14ac:dyDescent="0.25">
      <c r="A27" s="179" t="s">
        <v>322</v>
      </c>
      <c r="B27" s="137">
        <v>41640</v>
      </c>
      <c r="C27" s="138">
        <v>51</v>
      </c>
      <c r="D27" s="139">
        <f t="shared" si="1"/>
        <v>49</v>
      </c>
      <c r="E27" s="139">
        <f t="shared" si="2"/>
        <v>26</v>
      </c>
      <c r="F27" s="139">
        <f t="shared" si="3"/>
        <v>11</v>
      </c>
      <c r="G27" s="140">
        <f t="shared" si="0"/>
        <v>0.96078431372549022</v>
      </c>
      <c r="H27" s="140">
        <f t="shared" si="0"/>
        <v>0.50980392156862742</v>
      </c>
      <c r="I27" s="140">
        <f t="shared" si="0"/>
        <v>0.21568627450980393</v>
      </c>
      <c r="J27" s="183"/>
      <c r="K27" s="146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>
        <v>51</v>
      </c>
      <c r="AG27" s="147">
        <v>49</v>
      </c>
      <c r="AH27" s="147">
        <v>48</v>
      </c>
      <c r="AI27" s="147">
        <v>36</v>
      </c>
      <c r="AJ27" s="147">
        <v>26</v>
      </c>
      <c r="AK27" s="147">
        <v>18</v>
      </c>
      <c r="AL27" s="147">
        <v>16</v>
      </c>
      <c r="AM27" s="147">
        <v>15</v>
      </c>
      <c r="AN27" s="147">
        <v>14</v>
      </c>
      <c r="AO27" s="147">
        <v>13</v>
      </c>
      <c r="AP27" s="147">
        <v>11</v>
      </c>
      <c r="AQ27" s="147">
        <v>9</v>
      </c>
      <c r="AR27" s="147">
        <v>8</v>
      </c>
      <c r="AS27" s="147">
        <v>7</v>
      </c>
      <c r="AT27" s="147">
        <v>5</v>
      </c>
      <c r="AU27" s="147">
        <v>4</v>
      </c>
      <c r="AV27" s="147">
        <v>5</v>
      </c>
      <c r="AW27" s="147">
        <v>4</v>
      </c>
      <c r="AX27" s="147">
        <v>4</v>
      </c>
      <c r="AY27" s="147">
        <v>4</v>
      </c>
      <c r="AZ27" s="150">
        <v>4</v>
      </c>
      <c r="BA27" s="147">
        <v>4</v>
      </c>
      <c r="BB27" s="147">
        <v>4</v>
      </c>
      <c r="BC27" s="147">
        <v>4</v>
      </c>
      <c r="BD27" s="147">
        <v>4</v>
      </c>
      <c r="BE27" s="147">
        <v>4</v>
      </c>
      <c r="BF27" s="147">
        <v>3</v>
      </c>
      <c r="BG27" s="147">
        <v>3</v>
      </c>
      <c r="BH27" s="147">
        <v>3</v>
      </c>
      <c r="BI27" s="149">
        <v>3</v>
      </c>
      <c r="BJ27" s="147">
        <v>3</v>
      </c>
      <c r="BK27" s="147">
        <v>2</v>
      </c>
      <c r="BL27" s="147">
        <v>2</v>
      </c>
      <c r="BM27" s="147">
        <v>2</v>
      </c>
      <c r="BN27" s="147">
        <v>2</v>
      </c>
      <c r="BO27" s="147">
        <v>2</v>
      </c>
      <c r="BP27" s="147">
        <v>2</v>
      </c>
      <c r="BQ27" s="147">
        <v>2</v>
      </c>
      <c r="BR27" s="147">
        <v>2</v>
      </c>
      <c r="BS27" s="147">
        <v>2</v>
      </c>
      <c r="BT27" s="147">
        <v>2</v>
      </c>
      <c r="BU27" s="149"/>
      <c r="BV27" s="147"/>
      <c r="BW27" s="147"/>
      <c r="BX27" s="147"/>
      <c r="BY27" s="147"/>
      <c r="BZ27" s="147"/>
      <c r="CA27" s="145">
        <v>0.96078431372549022</v>
      </c>
      <c r="CB27" s="145">
        <v>0.50980392156862742</v>
      </c>
      <c r="CC27" s="145">
        <v>0.21568627450980393</v>
      </c>
    </row>
    <row r="28" spans="1:81" outlineLevel="1" x14ac:dyDescent="0.25">
      <c r="A28" s="179" t="s">
        <v>323</v>
      </c>
      <c r="B28" s="137">
        <v>41671</v>
      </c>
      <c r="C28" s="138">
        <v>48</v>
      </c>
      <c r="D28" s="139">
        <f t="shared" si="1"/>
        <v>48</v>
      </c>
      <c r="E28" s="139">
        <f t="shared" si="2"/>
        <v>17</v>
      </c>
      <c r="F28" s="139">
        <f t="shared" si="3"/>
        <v>9</v>
      </c>
      <c r="G28" s="140">
        <f t="shared" si="0"/>
        <v>1</v>
      </c>
      <c r="H28" s="140">
        <f t="shared" si="0"/>
        <v>0.35416666666666669</v>
      </c>
      <c r="I28" s="140">
        <f t="shared" si="0"/>
        <v>0.1875</v>
      </c>
      <c r="J28" s="183"/>
      <c r="K28" s="146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>
        <v>48</v>
      </c>
      <c r="AH28" s="147">
        <v>48</v>
      </c>
      <c r="AI28" s="147">
        <v>44</v>
      </c>
      <c r="AJ28" s="147">
        <v>27</v>
      </c>
      <c r="AK28" s="147">
        <v>17</v>
      </c>
      <c r="AL28" s="147">
        <v>15</v>
      </c>
      <c r="AM28" s="147">
        <v>13</v>
      </c>
      <c r="AN28" s="147">
        <v>13</v>
      </c>
      <c r="AO28" s="147">
        <v>9</v>
      </c>
      <c r="AP28" s="147">
        <v>9</v>
      </c>
      <c r="AQ28" s="147">
        <v>9</v>
      </c>
      <c r="AR28" s="147">
        <v>8</v>
      </c>
      <c r="AS28" s="147">
        <v>7</v>
      </c>
      <c r="AT28" s="147">
        <v>4</v>
      </c>
      <c r="AU28" s="147">
        <v>4</v>
      </c>
      <c r="AV28" s="147">
        <v>2</v>
      </c>
      <c r="AW28" s="147"/>
      <c r="AX28" s="147"/>
      <c r="AY28" s="147"/>
      <c r="AZ28" s="148"/>
      <c r="BA28" s="147"/>
      <c r="BB28" s="147"/>
      <c r="BC28" s="147"/>
      <c r="BD28" s="147"/>
      <c r="BE28" s="147"/>
      <c r="BF28" s="147"/>
      <c r="BG28" s="147"/>
      <c r="BH28" s="147"/>
      <c r="BI28" s="149" t="s">
        <v>33</v>
      </c>
      <c r="BJ28" s="147" t="s">
        <v>33</v>
      </c>
      <c r="BK28" s="147" t="s">
        <v>33</v>
      </c>
      <c r="BL28" s="147" t="s">
        <v>33</v>
      </c>
      <c r="BM28" s="147" t="s">
        <v>33</v>
      </c>
      <c r="BN28" s="147" t="s">
        <v>33</v>
      </c>
      <c r="BO28" s="147" t="s">
        <v>33</v>
      </c>
      <c r="BP28" s="147" t="s">
        <v>33</v>
      </c>
      <c r="BQ28" s="147" t="s">
        <v>33</v>
      </c>
      <c r="BR28" s="147" t="s">
        <v>33</v>
      </c>
      <c r="BS28" s="147" t="s">
        <v>33</v>
      </c>
      <c r="BT28" s="147" t="s">
        <v>33</v>
      </c>
      <c r="BU28" s="149"/>
      <c r="BV28" s="147"/>
      <c r="BW28" s="147"/>
      <c r="BX28" s="147"/>
      <c r="BY28" s="147"/>
      <c r="BZ28" s="147"/>
      <c r="CA28" s="145">
        <v>1</v>
      </c>
      <c r="CB28" s="145">
        <v>0.35416666666666669</v>
      </c>
      <c r="CC28" s="153">
        <v>0.1875</v>
      </c>
    </row>
    <row r="29" spans="1:81" outlineLevel="1" x14ac:dyDescent="0.25">
      <c r="A29" s="179" t="s">
        <v>324</v>
      </c>
      <c r="B29" s="137">
        <v>41699</v>
      </c>
      <c r="C29" s="138">
        <v>83</v>
      </c>
      <c r="D29" s="139">
        <f t="shared" si="1"/>
        <v>71</v>
      </c>
      <c r="E29" s="139">
        <f t="shared" si="2"/>
        <v>34</v>
      </c>
      <c r="F29" s="139">
        <f t="shared" si="3"/>
        <v>26</v>
      </c>
      <c r="G29" s="140">
        <f t="shared" si="0"/>
        <v>0.85542168674698793</v>
      </c>
      <c r="H29" s="140">
        <f t="shared" si="0"/>
        <v>0.40963855421686746</v>
      </c>
      <c r="I29" s="140">
        <f t="shared" si="0"/>
        <v>0.31325301204819278</v>
      </c>
      <c r="J29" s="183"/>
      <c r="K29" s="146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>
        <v>83</v>
      </c>
      <c r="AI29" s="147">
        <v>71</v>
      </c>
      <c r="AJ29" s="147">
        <v>59</v>
      </c>
      <c r="AK29" s="147">
        <v>39</v>
      </c>
      <c r="AL29" s="147">
        <v>34</v>
      </c>
      <c r="AM29" s="147">
        <v>32</v>
      </c>
      <c r="AN29" s="147">
        <v>31</v>
      </c>
      <c r="AO29" s="147">
        <v>30</v>
      </c>
      <c r="AP29" s="147">
        <v>29</v>
      </c>
      <c r="AQ29" s="147">
        <v>29</v>
      </c>
      <c r="AR29" s="147">
        <v>26</v>
      </c>
      <c r="AS29" s="147">
        <v>22</v>
      </c>
      <c r="AT29" s="147">
        <v>20</v>
      </c>
      <c r="AU29" s="147">
        <v>18</v>
      </c>
      <c r="AV29" s="147">
        <v>14</v>
      </c>
      <c r="AW29" s="147">
        <v>11</v>
      </c>
      <c r="AX29" s="147">
        <v>11</v>
      </c>
      <c r="AY29" s="147">
        <v>10</v>
      </c>
      <c r="AZ29" s="150">
        <v>9</v>
      </c>
      <c r="BA29" s="147">
        <v>7</v>
      </c>
      <c r="BB29" s="147">
        <v>7</v>
      </c>
      <c r="BC29" s="147">
        <v>7</v>
      </c>
      <c r="BD29" s="147">
        <v>6</v>
      </c>
      <c r="BE29" s="147">
        <v>5</v>
      </c>
      <c r="BF29" s="147">
        <v>4</v>
      </c>
      <c r="BG29" s="147">
        <v>1</v>
      </c>
      <c r="BH29" s="147">
        <v>1</v>
      </c>
      <c r="BI29" s="149">
        <v>1</v>
      </c>
      <c r="BJ29" s="147">
        <v>1</v>
      </c>
      <c r="BK29" s="147">
        <v>1</v>
      </c>
      <c r="BL29" s="147">
        <v>1</v>
      </c>
      <c r="BM29" s="147">
        <v>1</v>
      </c>
      <c r="BN29" s="147">
        <v>1</v>
      </c>
      <c r="BO29" s="147">
        <v>1</v>
      </c>
      <c r="BP29" s="147">
        <v>1</v>
      </c>
      <c r="BQ29" s="147">
        <v>1</v>
      </c>
      <c r="BR29" s="147">
        <v>1</v>
      </c>
      <c r="BS29" s="147">
        <v>1</v>
      </c>
      <c r="BT29" s="147">
        <v>1</v>
      </c>
      <c r="BU29" s="149"/>
      <c r="BV29" s="147"/>
      <c r="BW29" s="147"/>
      <c r="BX29" s="147"/>
      <c r="BY29" s="147"/>
      <c r="BZ29" s="147"/>
      <c r="CA29" s="145">
        <v>0.85542168674698793</v>
      </c>
      <c r="CB29" s="145">
        <v>0.40963855421686746</v>
      </c>
      <c r="CC29" s="153">
        <v>0.31325301204819278</v>
      </c>
    </row>
    <row r="30" spans="1:81" outlineLevel="1" x14ac:dyDescent="0.25">
      <c r="A30" s="179" t="s">
        <v>325</v>
      </c>
      <c r="B30" s="137">
        <v>41730</v>
      </c>
      <c r="C30" s="138">
        <v>180</v>
      </c>
      <c r="D30" s="139">
        <f t="shared" si="1"/>
        <v>154</v>
      </c>
      <c r="E30" s="139">
        <f t="shared" si="2"/>
        <v>91</v>
      </c>
      <c r="F30" s="139">
        <f t="shared" si="3"/>
        <v>60</v>
      </c>
      <c r="G30" s="140">
        <f t="shared" si="0"/>
        <v>0.85555555555555551</v>
      </c>
      <c r="H30" s="140">
        <f t="shared" si="0"/>
        <v>0.50555555555555554</v>
      </c>
      <c r="I30" s="140">
        <f t="shared" si="0"/>
        <v>0.33333333333333331</v>
      </c>
      <c r="J30" s="183"/>
      <c r="K30" s="146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>
        <v>175</v>
      </c>
      <c r="AJ30" s="147">
        <v>154</v>
      </c>
      <c r="AK30" s="147">
        <v>141</v>
      </c>
      <c r="AL30" s="147">
        <v>101</v>
      </c>
      <c r="AM30" s="147">
        <v>91</v>
      </c>
      <c r="AN30" s="147">
        <v>81</v>
      </c>
      <c r="AO30" s="147">
        <v>76</v>
      </c>
      <c r="AP30" s="147">
        <v>69</v>
      </c>
      <c r="AQ30" s="147">
        <v>66</v>
      </c>
      <c r="AR30" s="147">
        <v>64</v>
      </c>
      <c r="AS30" s="147">
        <v>60</v>
      </c>
      <c r="AT30" s="147">
        <v>59</v>
      </c>
      <c r="AU30" s="147">
        <v>47</v>
      </c>
      <c r="AV30" s="147">
        <v>43</v>
      </c>
      <c r="AW30" s="147">
        <v>36</v>
      </c>
      <c r="AX30" s="147">
        <v>28</v>
      </c>
      <c r="AY30" s="147">
        <v>27</v>
      </c>
      <c r="AZ30" s="150">
        <v>23</v>
      </c>
      <c r="BA30" s="147">
        <v>17</v>
      </c>
      <c r="BB30" s="147">
        <v>16</v>
      </c>
      <c r="BC30" s="147">
        <v>16</v>
      </c>
      <c r="BD30" s="147">
        <v>16</v>
      </c>
      <c r="BE30" s="147">
        <v>15</v>
      </c>
      <c r="BF30" s="147">
        <v>14</v>
      </c>
      <c r="BG30" s="147">
        <v>13</v>
      </c>
      <c r="BH30" s="147">
        <v>13</v>
      </c>
      <c r="BI30" s="149">
        <v>13</v>
      </c>
      <c r="BJ30" s="147">
        <v>13</v>
      </c>
      <c r="BK30" s="147">
        <v>13</v>
      </c>
      <c r="BL30" s="147">
        <v>11</v>
      </c>
      <c r="BM30" s="147">
        <v>10</v>
      </c>
      <c r="BN30" s="147">
        <v>10</v>
      </c>
      <c r="BO30" s="147">
        <v>10</v>
      </c>
      <c r="BP30" s="147">
        <v>10</v>
      </c>
      <c r="BQ30" s="147">
        <v>10</v>
      </c>
      <c r="BR30" s="147">
        <v>9</v>
      </c>
      <c r="BS30" s="147">
        <v>9</v>
      </c>
      <c r="BT30" s="147">
        <v>9</v>
      </c>
      <c r="BU30" s="149"/>
      <c r="BV30" s="147"/>
      <c r="BW30" s="147"/>
      <c r="BX30" s="147"/>
      <c r="BY30" s="147"/>
      <c r="BZ30" s="147"/>
      <c r="CA30" s="145">
        <v>0.85555555555555551</v>
      </c>
      <c r="CB30" s="145">
        <v>0.50555555555555554</v>
      </c>
      <c r="CC30" s="153">
        <v>0.33333333333333331</v>
      </c>
    </row>
    <row r="31" spans="1:81" outlineLevel="1" x14ac:dyDescent="0.25">
      <c r="A31" s="179" t="s">
        <v>326</v>
      </c>
      <c r="B31" s="137">
        <v>41760</v>
      </c>
      <c r="C31" s="138">
        <v>226</v>
      </c>
      <c r="D31" s="139">
        <f t="shared" si="1"/>
        <v>216</v>
      </c>
      <c r="E31" s="139">
        <f t="shared" si="2"/>
        <v>142</v>
      </c>
      <c r="F31" s="139">
        <f t="shared" si="3"/>
        <v>95</v>
      </c>
      <c r="G31" s="140">
        <f t="shared" si="0"/>
        <v>0.95575221238938057</v>
      </c>
      <c r="H31" s="140">
        <f t="shared" si="0"/>
        <v>0.62831858407079644</v>
      </c>
      <c r="I31" s="140">
        <f t="shared" si="0"/>
        <v>0.42035398230088494</v>
      </c>
      <c r="J31" s="183"/>
      <c r="K31" s="146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>
        <v>222</v>
      </c>
      <c r="AK31" s="147">
        <v>216</v>
      </c>
      <c r="AL31" s="147">
        <v>203</v>
      </c>
      <c r="AM31" s="147">
        <v>155</v>
      </c>
      <c r="AN31" s="147">
        <v>142</v>
      </c>
      <c r="AO31" s="147">
        <v>128</v>
      </c>
      <c r="AP31" s="147">
        <v>121</v>
      </c>
      <c r="AQ31" s="147">
        <v>118</v>
      </c>
      <c r="AR31" s="147">
        <v>111</v>
      </c>
      <c r="AS31" s="147">
        <v>100</v>
      </c>
      <c r="AT31" s="147">
        <v>95</v>
      </c>
      <c r="AU31" s="147">
        <v>79</v>
      </c>
      <c r="AV31" s="147">
        <v>67</v>
      </c>
      <c r="AW31" s="147">
        <v>54</v>
      </c>
      <c r="AX31" s="147">
        <v>44</v>
      </c>
      <c r="AY31" s="147">
        <v>42</v>
      </c>
      <c r="AZ31" s="150">
        <v>41</v>
      </c>
      <c r="BA31" s="147">
        <v>35</v>
      </c>
      <c r="BB31" s="147">
        <v>34</v>
      </c>
      <c r="BC31" s="147">
        <v>33</v>
      </c>
      <c r="BD31" s="147">
        <v>32</v>
      </c>
      <c r="BE31" s="147">
        <v>33</v>
      </c>
      <c r="BF31" s="147">
        <v>32</v>
      </c>
      <c r="BG31" s="147">
        <v>30</v>
      </c>
      <c r="BH31" s="147">
        <v>26</v>
      </c>
      <c r="BI31" s="149">
        <v>23</v>
      </c>
      <c r="BJ31" s="147">
        <v>21</v>
      </c>
      <c r="BK31" s="147">
        <v>20</v>
      </c>
      <c r="BL31" s="147">
        <v>20</v>
      </c>
      <c r="BM31" s="147">
        <v>17</v>
      </c>
      <c r="BN31" s="147">
        <v>15</v>
      </c>
      <c r="BO31" s="147">
        <v>14</v>
      </c>
      <c r="BP31" s="147">
        <v>14</v>
      </c>
      <c r="BQ31" s="147">
        <v>13</v>
      </c>
      <c r="BR31" s="147">
        <v>12</v>
      </c>
      <c r="BS31" s="147">
        <v>12</v>
      </c>
      <c r="BT31" s="147">
        <v>12</v>
      </c>
      <c r="BU31" s="149"/>
      <c r="BV31" s="147"/>
      <c r="BW31" s="147"/>
      <c r="BX31" s="147"/>
      <c r="BY31" s="147"/>
      <c r="BZ31" s="147"/>
      <c r="CA31" s="145">
        <v>0.95575221238938057</v>
      </c>
      <c r="CB31" s="145">
        <v>0.62831858407079644</v>
      </c>
      <c r="CC31" s="153">
        <v>0.42035398230088494</v>
      </c>
    </row>
    <row r="32" spans="1:81" outlineLevel="1" x14ac:dyDescent="0.25">
      <c r="A32" s="179" t="s">
        <v>327</v>
      </c>
      <c r="B32" s="137">
        <v>41791</v>
      </c>
      <c r="C32" s="138">
        <v>294</v>
      </c>
      <c r="D32" s="139">
        <f t="shared" si="1"/>
        <v>256</v>
      </c>
      <c r="E32" s="139">
        <f t="shared" si="2"/>
        <v>171</v>
      </c>
      <c r="F32" s="139">
        <f t="shared" si="3"/>
        <v>101</v>
      </c>
      <c r="G32" s="140">
        <f t="shared" si="0"/>
        <v>0.87074829931972786</v>
      </c>
      <c r="H32" s="140">
        <f t="shared" si="0"/>
        <v>0.58163265306122447</v>
      </c>
      <c r="I32" s="140">
        <f t="shared" si="0"/>
        <v>0.34353741496598639</v>
      </c>
      <c r="J32" s="183"/>
      <c r="K32" s="146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>
        <v>276</v>
      </c>
      <c r="AL32" s="147">
        <v>256</v>
      </c>
      <c r="AM32" s="147">
        <v>224</v>
      </c>
      <c r="AN32" s="147">
        <v>197</v>
      </c>
      <c r="AO32" s="147">
        <v>171</v>
      </c>
      <c r="AP32" s="147">
        <v>153</v>
      </c>
      <c r="AQ32" s="147">
        <v>147</v>
      </c>
      <c r="AR32" s="147">
        <v>138</v>
      </c>
      <c r="AS32" s="147">
        <v>121</v>
      </c>
      <c r="AT32" s="147">
        <v>114</v>
      </c>
      <c r="AU32" s="147">
        <v>101</v>
      </c>
      <c r="AV32" s="147">
        <v>86</v>
      </c>
      <c r="AW32" s="147">
        <v>64</v>
      </c>
      <c r="AX32" s="147">
        <v>57</v>
      </c>
      <c r="AY32" s="147">
        <v>52</v>
      </c>
      <c r="AZ32" s="150">
        <v>49</v>
      </c>
      <c r="BA32" s="147">
        <v>48</v>
      </c>
      <c r="BB32" s="147">
        <v>48</v>
      </c>
      <c r="BC32" s="147">
        <v>48</v>
      </c>
      <c r="BD32" s="147">
        <v>45</v>
      </c>
      <c r="BE32" s="147">
        <v>43</v>
      </c>
      <c r="BF32" s="147">
        <v>40</v>
      </c>
      <c r="BG32" s="147">
        <v>36</v>
      </c>
      <c r="BH32" s="147">
        <v>35</v>
      </c>
      <c r="BI32" s="149">
        <v>33</v>
      </c>
      <c r="BJ32" s="147">
        <v>30</v>
      </c>
      <c r="BK32" s="147">
        <v>28</v>
      </c>
      <c r="BL32" s="147">
        <v>26</v>
      </c>
      <c r="BM32" s="147">
        <v>27</v>
      </c>
      <c r="BN32" s="147">
        <v>27</v>
      </c>
      <c r="BO32" s="147">
        <v>26</v>
      </c>
      <c r="BP32" s="147">
        <v>26</v>
      </c>
      <c r="BQ32" s="147">
        <v>24</v>
      </c>
      <c r="BR32" s="147">
        <v>22</v>
      </c>
      <c r="BS32" s="147">
        <v>21</v>
      </c>
      <c r="BT32" s="147">
        <v>21</v>
      </c>
      <c r="BU32" s="149"/>
      <c r="BV32" s="147"/>
      <c r="BW32" s="147"/>
      <c r="BX32" s="147"/>
      <c r="BY32" s="147"/>
      <c r="BZ32" s="147"/>
      <c r="CA32" s="145">
        <v>0.87074829931972786</v>
      </c>
      <c r="CB32" s="145">
        <v>0.58163265306122447</v>
      </c>
      <c r="CC32" s="153">
        <v>0.34353741496598639</v>
      </c>
    </row>
    <row r="33" spans="1:81" outlineLevel="1" x14ac:dyDescent="0.25">
      <c r="A33" s="179" t="s">
        <v>328</v>
      </c>
      <c r="B33" s="137">
        <v>41821</v>
      </c>
      <c r="C33" s="138">
        <v>190</v>
      </c>
      <c r="D33" s="139">
        <f t="shared" si="1"/>
        <v>176</v>
      </c>
      <c r="E33" s="139">
        <f t="shared" si="2"/>
        <v>128</v>
      </c>
      <c r="F33" s="139">
        <f t="shared" si="3"/>
        <v>62</v>
      </c>
      <c r="G33" s="140">
        <f t="shared" si="0"/>
        <v>0.9263157894736842</v>
      </c>
      <c r="H33" s="140">
        <f t="shared" si="0"/>
        <v>0.67368421052631577</v>
      </c>
      <c r="I33" s="140">
        <f t="shared" si="0"/>
        <v>0.32631578947368423</v>
      </c>
      <c r="J33" s="183"/>
      <c r="K33" s="146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>
        <v>190</v>
      </c>
      <c r="AM33" s="147">
        <v>176</v>
      </c>
      <c r="AN33" s="147">
        <v>170</v>
      </c>
      <c r="AO33" s="147">
        <v>141</v>
      </c>
      <c r="AP33" s="147">
        <v>128</v>
      </c>
      <c r="AQ33" s="147">
        <v>116</v>
      </c>
      <c r="AR33" s="147">
        <v>105</v>
      </c>
      <c r="AS33" s="147">
        <v>91</v>
      </c>
      <c r="AT33" s="147">
        <v>85</v>
      </c>
      <c r="AU33" s="147">
        <v>71</v>
      </c>
      <c r="AV33" s="147">
        <v>62</v>
      </c>
      <c r="AW33" s="147">
        <v>50</v>
      </c>
      <c r="AX33" s="147">
        <v>47</v>
      </c>
      <c r="AY33" s="147">
        <v>42</v>
      </c>
      <c r="AZ33" s="150">
        <v>38</v>
      </c>
      <c r="BA33" s="147">
        <v>33</v>
      </c>
      <c r="BB33" s="147">
        <v>29</v>
      </c>
      <c r="BC33" s="147">
        <v>27</v>
      </c>
      <c r="BD33" s="147">
        <v>26</v>
      </c>
      <c r="BE33" s="147">
        <v>26</v>
      </c>
      <c r="BF33" s="147">
        <v>26</v>
      </c>
      <c r="BG33" s="147">
        <v>25</v>
      </c>
      <c r="BH33" s="147">
        <v>24</v>
      </c>
      <c r="BI33" s="149">
        <v>23</v>
      </c>
      <c r="BJ33" s="147">
        <v>22</v>
      </c>
      <c r="BK33" s="147">
        <v>22</v>
      </c>
      <c r="BL33" s="147">
        <v>21</v>
      </c>
      <c r="BM33" s="147">
        <v>20</v>
      </c>
      <c r="BN33" s="147">
        <v>19</v>
      </c>
      <c r="BO33" s="147">
        <v>19</v>
      </c>
      <c r="BP33" s="147">
        <v>19</v>
      </c>
      <c r="BQ33" s="147">
        <v>19</v>
      </c>
      <c r="BR33" s="147">
        <v>16</v>
      </c>
      <c r="BS33" s="147">
        <v>16</v>
      </c>
      <c r="BT33" s="147">
        <v>16</v>
      </c>
      <c r="BU33" s="149"/>
      <c r="BV33" s="147"/>
      <c r="BW33" s="147"/>
      <c r="BX33" s="147"/>
      <c r="BY33" s="147"/>
      <c r="BZ33" s="147"/>
      <c r="CA33" s="145">
        <v>0.9263157894736842</v>
      </c>
      <c r="CB33" s="145">
        <v>0.67368421052631577</v>
      </c>
      <c r="CC33" s="153">
        <v>0.32631578947368423</v>
      </c>
    </row>
    <row r="34" spans="1:81" outlineLevel="1" x14ac:dyDescent="0.25">
      <c r="A34" s="179" t="s">
        <v>329</v>
      </c>
      <c r="B34" s="137">
        <v>41852</v>
      </c>
      <c r="C34" s="138">
        <v>288</v>
      </c>
      <c r="D34" s="139">
        <f t="shared" si="1"/>
        <v>278</v>
      </c>
      <c r="E34" s="139">
        <f t="shared" si="2"/>
        <v>191</v>
      </c>
      <c r="F34" s="139">
        <f t="shared" si="3"/>
        <v>71</v>
      </c>
      <c r="G34" s="140">
        <f t="shared" si="0"/>
        <v>0.96527777777777779</v>
      </c>
      <c r="H34" s="140">
        <f t="shared" si="0"/>
        <v>0.66319444444444442</v>
      </c>
      <c r="I34" s="140">
        <f t="shared" si="0"/>
        <v>0.24652777777777779</v>
      </c>
      <c r="J34" s="183"/>
      <c r="K34" s="146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>
        <v>286</v>
      </c>
      <c r="AN34" s="147">
        <v>278</v>
      </c>
      <c r="AO34" s="147">
        <v>256</v>
      </c>
      <c r="AP34" s="147">
        <v>213</v>
      </c>
      <c r="AQ34" s="147">
        <v>191</v>
      </c>
      <c r="AR34" s="147">
        <v>169</v>
      </c>
      <c r="AS34" s="147">
        <v>148</v>
      </c>
      <c r="AT34" s="147">
        <v>138</v>
      </c>
      <c r="AU34" s="147">
        <v>115</v>
      </c>
      <c r="AV34" s="147">
        <v>90</v>
      </c>
      <c r="AW34" s="147">
        <v>71</v>
      </c>
      <c r="AX34" s="147">
        <v>60</v>
      </c>
      <c r="AY34" s="147">
        <v>52</v>
      </c>
      <c r="AZ34" s="150">
        <v>50</v>
      </c>
      <c r="BA34" s="147">
        <v>46</v>
      </c>
      <c r="BB34" s="147">
        <v>42</v>
      </c>
      <c r="BC34" s="147">
        <v>40</v>
      </c>
      <c r="BD34" s="147">
        <v>39</v>
      </c>
      <c r="BE34" s="147">
        <v>34</v>
      </c>
      <c r="BF34" s="147">
        <v>33</v>
      </c>
      <c r="BG34" s="147">
        <v>30</v>
      </c>
      <c r="BH34" s="147">
        <v>28</v>
      </c>
      <c r="BI34" s="149">
        <v>28</v>
      </c>
      <c r="BJ34" s="147">
        <v>28</v>
      </c>
      <c r="BK34" s="147">
        <v>24</v>
      </c>
      <c r="BL34" s="147">
        <v>24</v>
      </c>
      <c r="BM34" s="147">
        <v>24</v>
      </c>
      <c r="BN34" s="147">
        <v>22</v>
      </c>
      <c r="BO34" s="147">
        <v>22</v>
      </c>
      <c r="BP34" s="147">
        <v>22</v>
      </c>
      <c r="BQ34" s="147">
        <v>21</v>
      </c>
      <c r="BR34" s="147">
        <v>20</v>
      </c>
      <c r="BS34" s="147">
        <v>20</v>
      </c>
      <c r="BT34" s="147">
        <v>20</v>
      </c>
      <c r="BU34" s="149"/>
      <c r="BV34" s="147"/>
      <c r="BW34" s="147"/>
      <c r="BX34" s="147"/>
      <c r="BY34" s="147"/>
      <c r="BZ34" s="147"/>
      <c r="CA34" s="145">
        <v>0.96527777777777779</v>
      </c>
      <c r="CB34" s="153">
        <v>0.66319444444444442</v>
      </c>
      <c r="CC34" s="153">
        <v>0.24652777777777779</v>
      </c>
    </row>
    <row r="35" spans="1:81" outlineLevel="1" x14ac:dyDescent="0.25">
      <c r="A35" s="179" t="s">
        <v>330</v>
      </c>
      <c r="B35" s="137">
        <v>41883</v>
      </c>
      <c r="C35" s="138">
        <v>294</v>
      </c>
      <c r="D35" s="139">
        <f t="shared" si="1"/>
        <v>273</v>
      </c>
      <c r="E35" s="139">
        <f t="shared" si="2"/>
        <v>185</v>
      </c>
      <c r="F35" s="139">
        <f t="shared" si="3"/>
        <v>64</v>
      </c>
      <c r="G35" s="140">
        <f t="shared" si="0"/>
        <v>0.9285714285714286</v>
      </c>
      <c r="H35" s="140">
        <f t="shared" si="0"/>
        <v>0.62925170068027214</v>
      </c>
      <c r="I35" s="140">
        <f t="shared" si="0"/>
        <v>0.21768707482993196</v>
      </c>
      <c r="J35" s="183"/>
      <c r="K35" s="146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>
        <v>285</v>
      </c>
      <c r="AO35" s="147">
        <v>273</v>
      </c>
      <c r="AP35" s="147">
        <v>250</v>
      </c>
      <c r="AQ35" s="147">
        <v>212</v>
      </c>
      <c r="AR35" s="147">
        <v>185</v>
      </c>
      <c r="AS35" s="147">
        <v>151</v>
      </c>
      <c r="AT35" s="147">
        <v>128</v>
      </c>
      <c r="AU35" s="147">
        <v>105</v>
      </c>
      <c r="AV35" s="147">
        <v>87</v>
      </c>
      <c r="AW35" s="147">
        <v>69</v>
      </c>
      <c r="AX35" s="147">
        <v>64</v>
      </c>
      <c r="AY35" s="147">
        <v>55</v>
      </c>
      <c r="AZ35" s="150">
        <v>50</v>
      </c>
      <c r="BA35" s="147">
        <v>43</v>
      </c>
      <c r="BB35" s="147">
        <v>40</v>
      </c>
      <c r="BC35" s="147">
        <v>40</v>
      </c>
      <c r="BD35" s="147">
        <v>38</v>
      </c>
      <c r="BE35" s="147">
        <v>34</v>
      </c>
      <c r="BF35" s="147">
        <v>31</v>
      </c>
      <c r="BG35" s="147">
        <v>30</v>
      </c>
      <c r="BH35" s="147">
        <v>29</v>
      </c>
      <c r="BI35" s="149">
        <v>29</v>
      </c>
      <c r="BJ35" s="147">
        <v>28</v>
      </c>
      <c r="BK35" s="147">
        <v>26</v>
      </c>
      <c r="BL35" s="147">
        <v>25</v>
      </c>
      <c r="BM35" s="147">
        <v>24</v>
      </c>
      <c r="BN35" s="147">
        <v>23</v>
      </c>
      <c r="BO35" s="147">
        <v>23</v>
      </c>
      <c r="BP35" s="147">
        <v>23</v>
      </c>
      <c r="BQ35" s="147">
        <v>21</v>
      </c>
      <c r="BR35" s="147">
        <v>22</v>
      </c>
      <c r="BS35" s="147">
        <v>21</v>
      </c>
      <c r="BT35" s="147">
        <v>21</v>
      </c>
      <c r="BU35" s="149"/>
      <c r="BV35" s="147"/>
      <c r="BW35" s="147"/>
      <c r="BX35" s="147"/>
      <c r="BY35" s="147"/>
      <c r="BZ35" s="147"/>
      <c r="CA35" s="145">
        <v>0.9285714285714286</v>
      </c>
      <c r="CB35" s="153">
        <v>0.62925170068027214</v>
      </c>
      <c r="CC35" s="153">
        <v>0.21768707482993196</v>
      </c>
    </row>
    <row r="36" spans="1:81" outlineLevel="1" x14ac:dyDescent="0.25">
      <c r="A36" s="179" t="s">
        <v>331</v>
      </c>
      <c r="B36" s="137">
        <v>41913</v>
      </c>
      <c r="C36" s="138">
        <v>223</v>
      </c>
      <c r="D36" s="139">
        <f t="shared" si="1"/>
        <v>201</v>
      </c>
      <c r="E36" s="139">
        <f t="shared" si="2"/>
        <v>142</v>
      </c>
      <c r="F36" s="139">
        <f t="shared" si="3"/>
        <v>58</v>
      </c>
      <c r="G36" s="140">
        <f t="shared" si="0"/>
        <v>0.90134529147982068</v>
      </c>
      <c r="H36" s="140">
        <f t="shared" si="0"/>
        <v>0.63677130044843044</v>
      </c>
      <c r="I36" s="140">
        <f t="shared" si="0"/>
        <v>0.26008968609865468</v>
      </c>
      <c r="J36" s="183"/>
      <c r="K36" s="146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>
        <v>217</v>
      </c>
      <c r="AP36" s="147">
        <v>201</v>
      </c>
      <c r="AQ36" s="147">
        <v>188</v>
      </c>
      <c r="AR36" s="147">
        <v>168</v>
      </c>
      <c r="AS36" s="147">
        <v>142</v>
      </c>
      <c r="AT36" s="147">
        <v>127</v>
      </c>
      <c r="AU36" s="147">
        <v>101</v>
      </c>
      <c r="AV36" s="147">
        <v>85</v>
      </c>
      <c r="AW36" s="147">
        <v>68</v>
      </c>
      <c r="AX36" s="147">
        <v>63</v>
      </c>
      <c r="AY36" s="147">
        <v>58</v>
      </c>
      <c r="AZ36" s="150">
        <v>56</v>
      </c>
      <c r="BA36" s="147">
        <v>53</v>
      </c>
      <c r="BB36" s="147">
        <v>48</v>
      </c>
      <c r="BC36" s="147">
        <v>48</v>
      </c>
      <c r="BD36" s="147">
        <v>48</v>
      </c>
      <c r="BE36" s="147">
        <v>47</v>
      </c>
      <c r="BF36" s="147">
        <v>46</v>
      </c>
      <c r="BG36" s="147">
        <v>43</v>
      </c>
      <c r="BH36" s="147">
        <v>39</v>
      </c>
      <c r="BI36" s="149">
        <v>38</v>
      </c>
      <c r="BJ36" s="147">
        <v>37</v>
      </c>
      <c r="BK36" s="147">
        <v>35</v>
      </c>
      <c r="BL36" s="147">
        <v>33</v>
      </c>
      <c r="BM36" s="147">
        <v>33</v>
      </c>
      <c r="BN36" s="147">
        <v>31</v>
      </c>
      <c r="BO36" s="147">
        <v>31</v>
      </c>
      <c r="BP36" s="147">
        <v>31</v>
      </c>
      <c r="BQ36" s="147">
        <v>29</v>
      </c>
      <c r="BR36" s="147">
        <v>28</v>
      </c>
      <c r="BS36" s="147">
        <v>28</v>
      </c>
      <c r="BT36" s="147">
        <v>28</v>
      </c>
      <c r="BU36" s="149"/>
      <c r="BV36" s="147"/>
      <c r="BW36" s="147"/>
      <c r="BX36" s="147"/>
      <c r="BY36" s="147"/>
      <c r="BZ36" s="147"/>
      <c r="CA36" s="145">
        <v>0.90134529147982068</v>
      </c>
      <c r="CB36" s="153">
        <v>0.63677130044843044</v>
      </c>
      <c r="CC36" s="153">
        <v>0.26008968609865468</v>
      </c>
    </row>
    <row r="37" spans="1:81" outlineLevel="1" x14ac:dyDescent="0.25">
      <c r="A37" s="179" t="s">
        <v>332</v>
      </c>
      <c r="B37" s="137">
        <v>41944</v>
      </c>
      <c r="C37" s="138">
        <v>399</v>
      </c>
      <c r="D37" s="139">
        <f>IFERROR(INDEX($K37:$BN37,,MATCH($B37,$K$3:$BN$3,0)+2),0)</f>
        <v>390</v>
      </c>
      <c r="E37" s="139">
        <f t="shared" si="2"/>
        <v>258</v>
      </c>
      <c r="F37" s="139">
        <f t="shared" si="3"/>
        <v>98</v>
      </c>
      <c r="G37" s="140">
        <f t="shared" si="0"/>
        <v>0.97744360902255634</v>
      </c>
      <c r="H37" s="140">
        <f t="shared" si="0"/>
        <v>0.64661654135338342</v>
      </c>
      <c r="I37" s="140">
        <f t="shared" si="0"/>
        <v>0.24561403508771928</v>
      </c>
      <c r="J37" s="183"/>
      <c r="K37" s="146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>
        <v>395</v>
      </c>
      <c r="AQ37" s="147">
        <v>390</v>
      </c>
      <c r="AR37" s="147">
        <v>374</v>
      </c>
      <c r="AS37" s="147">
        <v>311</v>
      </c>
      <c r="AT37" s="147">
        <v>258</v>
      </c>
      <c r="AU37" s="147">
        <v>196</v>
      </c>
      <c r="AV37" s="147">
        <v>164</v>
      </c>
      <c r="AW37" s="147">
        <v>137</v>
      </c>
      <c r="AX37" s="147">
        <v>122</v>
      </c>
      <c r="AY37" s="147">
        <v>104</v>
      </c>
      <c r="AZ37" s="150">
        <v>98</v>
      </c>
      <c r="BA37" s="147">
        <v>94</v>
      </c>
      <c r="BB37" s="147">
        <v>82</v>
      </c>
      <c r="BC37" s="147">
        <v>81</v>
      </c>
      <c r="BD37" s="147">
        <v>80</v>
      </c>
      <c r="BE37" s="147">
        <v>74</v>
      </c>
      <c r="BF37" s="147">
        <v>71</v>
      </c>
      <c r="BG37" s="147">
        <v>69</v>
      </c>
      <c r="BH37" s="147">
        <v>60</v>
      </c>
      <c r="BI37" s="149">
        <v>53</v>
      </c>
      <c r="BJ37" s="147">
        <v>52</v>
      </c>
      <c r="BK37" s="147">
        <v>51</v>
      </c>
      <c r="BL37" s="147">
        <v>47</v>
      </c>
      <c r="BM37" s="147">
        <v>44</v>
      </c>
      <c r="BN37" s="147">
        <v>40</v>
      </c>
      <c r="BO37" s="147">
        <v>39</v>
      </c>
      <c r="BP37" s="147">
        <v>39</v>
      </c>
      <c r="BQ37" s="147">
        <v>37</v>
      </c>
      <c r="BR37" s="147">
        <v>37</v>
      </c>
      <c r="BS37" s="147">
        <v>37</v>
      </c>
      <c r="BT37" s="147">
        <v>38</v>
      </c>
      <c r="BU37" s="149"/>
      <c r="BV37" s="147"/>
      <c r="BW37" s="147"/>
      <c r="BX37" s="147"/>
      <c r="BY37" s="147"/>
      <c r="BZ37" s="147"/>
      <c r="CA37" s="153">
        <v>0.97744360902255634</v>
      </c>
      <c r="CB37" s="153">
        <v>0.64661654135338342</v>
      </c>
      <c r="CC37" s="153">
        <v>0.24561403508771928</v>
      </c>
    </row>
    <row r="38" spans="1:81" x14ac:dyDescent="0.25">
      <c r="A38" s="179" t="s">
        <v>333</v>
      </c>
      <c r="B38" s="137">
        <v>41974</v>
      </c>
      <c r="C38" s="138">
        <v>424</v>
      </c>
      <c r="D38" s="139">
        <f t="shared" si="1"/>
        <v>411</v>
      </c>
      <c r="E38" s="139">
        <f t="shared" si="2"/>
        <v>225</v>
      </c>
      <c r="F38" s="139">
        <f t="shared" si="3"/>
        <v>109</v>
      </c>
      <c r="G38" s="140">
        <f t="shared" si="0"/>
        <v>0.96933962264150941</v>
      </c>
      <c r="H38" s="140">
        <f t="shared" si="0"/>
        <v>0.53066037735849059</v>
      </c>
      <c r="I38" s="140">
        <f t="shared" si="0"/>
        <v>0.25707547169811323</v>
      </c>
      <c r="J38" s="183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>
        <v>414</v>
      </c>
      <c r="AR38" s="147">
        <v>411</v>
      </c>
      <c r="AS38" s="147">
        <v>388</v>
      </c>
      <c r="AT38" s="147">
        <v>293</v>
      </c>
      <c r="AU38" s="147">
        <v>225</v>
      </c>
      <c r="AV38" s="147">
        <v>188</v>
      </c>
      <c r="AW38" s="147">
        <v>159</v>
      </c>
      <c r="AX38" s="147">
        <v>143</v>
      </c>
      <c r="AY38" s="147">
        <v>128</v>
      </c>
      <c r="AZ38" s="150">
        <v>124</v>
      </c>
      <c r="BA38" s="147">
        <v>109</v>
      </c>
      <c r="BB38" s="147">
        <v>102</v>
      </c>
      <c r="BC38" s="147">
        <v>100</v>
      </c>
      <c r="BD38" s="147">
        <v>94</v>
      </c>
      <c r="BE38" s="147">
        <v>90</v>
      </c>
      <c r="BF38" s="147">
        <v>87</v>
      </c>
      <c r="BG38" s="147">
        <v>81</v>
      </c>
      <c r="BH38" s="147">
        <v>79</v>
      </c>
      <c r="BI38" s="149">
        <v>77</v>
      </c>
      <c r="BJ38" s="147">
        <v>76</v>
      </c>
      <c r="BK38" s="147">
        <v>72</v>
      </c>
      <c r="BL38" s="147">
        <v>69</v>
      </c>
      <c r="BM38" s="147">
        <v>65</v>
      </c>
      <c r="BN38" s="147">
        <v>62</v>
      </c>
      <c r="BO38" s="147">
        <v>62</v>
      </c>
      <c r="BP38" s="147">
        <v>62</v>
      </c>
      <c r="BQ38" s="147">
        <v>58</v>
      </c>
      <c r="BR38" s="147">
        <v>55</v>
      </c>
      <c r="BS38" s="147">
        <v>54</v>
      </c>
      <c r="BT38" s="147">
        <v>53</v>
      </c>
      <c r="BU38" s="149"/>
      <c r="BV38" s="147"/>
      <c r="BW38" s="147"/>
      <c r="BX38" s="147"/>
      <c r="BY38" s="147"/>
      <c r="BZ38" s="147"/>
      <c r="CA38" s="153">
        <v>0.96933962264150941</v>
      </c>
      <c r="CB38" s="153">
        <v>0.53066037735849059</v>
      </c>
      <c r="CC38" s="153">
        <v>0.25707547169811323</v>
      </c>
    </row>
    <row r="39" spans="1:81" outlineLevel="1" x14ac:dyDescent="0.25">
      <c r="A39" s="179" t="s">
        <v>334</v>
      </c>
      <c r="B39" s="137">
        <v>42005</v>
      </c>
      <c r="C39" s="138">
        <v>440</v>
      </c>
      <c r="D39" s="139">
        <f t="shared" si="1"/>
        <v>429</v>
      </c>
      <c r="E39" s="139">
        <f t="shared" si="2"/>
        <v>213</v>
      </c>
      <c r="F39" s="139">
        <f t="shared" si="3"/>
        <v>102</v>
      </c>
      <c r="G39" s="140">
        <f t="shared" si="0"/>
        <v>0.97499999999999998</v>
      </c>
      <c r="H39" s="140">
        <f t="shared" si="0"/>
        <v>0.48409090909090907</v>
      </c>
      <c r="I39" s="140">
        <f t="shared" si="0"/>
        <v>0.23181818181818181</v>
      </c>
      <c r="J39" s="183"/>
      <c r="K39" s="151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>
        <v>438</v>
      </c>
      <c r="AS39" s="147">
        <v>429</v>
      </c>
      <c r="AT39" s="147">
        <v>421</v>
      </c>
      <c r="AU39" s="147">
        <v>267</v>
      </c>
      <c r="AV39" s="147">
        <v>213</v>
      </c>
      <c r="AW39" s="147">
        <v>168</v>
      </c>
      <c r="AX39" s="147">
        <v>138</v>
      </c>
      <c r="AY39" s="147">
        <v>125</v>
      </c>
      <c r="AZ39" s="150">
        <v>123</v>
      </c>
      <c r="BA39" s="147">
        <v>112</v>
      </c>
      <c r="BB39" s="147">
        <v>102</v>
      </c>
      <c r="BC39" s="147">
        <v>102</v>
      </c>
      <c r="BD39" s="147">
        <v>97</v>
      </c>
      <c r="BE39" s="147">
        <v>92</v>
      </c>
      <c r="BF39" s="147">
        <v>89</v>
      </c>
      <c r="BG39" s="147">
        <v>85</v>
      </c>
      <c r="BH39" s="147">
        <v>80</v>
      </c>
      <c r="BI39" s="149">
        <v>69</v>
      </c>
      <c r="BJ39" s="147">
        <v>66</v>
      </c>
      <c r="BK39" s="147">
        <v>63</v>
      </c>
      <c r="BL39" s="147">
        <v>62</v>
      </c>
      <c r="BM39" s="147">
        <v>59</v>
      </c>
      <c r="BN39" s="147">
        <v>57</v>
      </c>
      <c r="BO39" s="147">
        <v>57</v>
      </c>
      <c r="BP39" s="147">
        <v>57</v>
      </c>
      <c r="BQ39" s="147">
        <v>54</v>
      </c>
      <c r="BR39" s="147">
        <v>55</v>
      </c>
      <c r="BS39" s="147">
        <v>55</v>
      </c>
      <c r="BT39" s="147">
        <v>55</v>
      </c>
      <c r="BU39" s="149"/>
      <c r="BV39" s="147"/>
      <c r="BW39" s="147"/>
      <c r="BX39" s="147"/>
      <c r="BY39" s="147"/>
      <c r="BZ39" s="147"/>
      <c r="CA39" s="153">
        <v>0.97499999999999998</v>
      </c>
      <c r="CB39" s="153">
        <v>0.48409090909090907</v>
      </c>
      <c r="CC39" s="153">
        <v>0.23181818181818181</v>
      </c>
    </row>
    <row r="40" spans="1:81" outlineLevel="1" x14ac:dyDescent="0.25">
      <c r="A40" s="179" t="s">
        <v>335</v>
      </c>
      <c r="B40" s="137">
        <v>42036</v>
      </c>
      <c r="C40" s="138">
        <v>217</v>
      </c>
      <c r="D40" s="139">
        <f t="shared" si="1"/>
        <v>203</v>
      </c>
      <c r="E40" s="139">
        <f t="shared" si="2"/>
        <v>99</v>
      </c>
      <c r="F40" s="139">
        <f t="shared" si="3"/>
        <v>55</v>
      </c>
      <c r="G40" s="140">
        <f t="shared" si="0"/>
        <v>0.93548387096774188</v>
      </c>
      <c r="H40" s="140">
        <f t="shared" si="0"/>
        <v>0.45622119815668205</v>
      </c>
      <c r="I40" s="140">
        <f t="shared" si="0"/>
        <v>0.25345622119815669</v>
      </c>
      <c r="J40" s="183"/>
      <c r="K40" s="151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>
        <v>213</v>
      </c>
      <c r="AT40" s="147">
        <v>203</v>
      </c>
      <c r="AU40" s="147">
        <v>151</v>
      </c>
      <c r="AV40" s="147">
        <v>112</v>
      </c>
      <c r="AW40" s="147">
        <v>99</v>
      </c>
      <c r="AX40" s="147">
        <v>86</v>
      </c>
      <c r="AY40" s="147">
        <v>76</v>
      </c>
      <c r="AZ40" s="150">
        <v>71</v>
      </c>
      <c r="BA40" s="147">
        <v>64</v>
      </c>
      <c r="BB40" s="147">
        <v>56</v>
      </c>
      <c r="BC40" s="147">
        <v>55</v>
      </c>
      <c r="BD40" s="147">
        <v>54</v>
      </c>
      <c r="BE40" s="147">
        <v>54</v>
      </c>
      <c r="BF40" s="147">
        <v>54</v>
      </c>
      <c r="BG40" s="147">
        <v>52</v>
      </c>
      <c r="BH40" s="147">
        <v>44</v>
      </c>
      <c r="BI40" s="149">
        <v>41</v>
      </c>
      <c r="BJ40" s="147">
        <v>38</v>
      </c>
      <c r="BK40" s="147">
        <v>38</v>
      </c>
      <c r="BL40" s="147">
        <v>38</v>
      </c>
      <c r="BM40" s="147">
        <v>38</v>
      </c>
      <c r="BN40" s="147">
        <v>36</v>
      </c>
      <c r="BO40" s="147">
        <v>36</v>
      </c>
      <c r="BP40" s="147">
        <v>36</v>
      </c>
      <c r="BQ40" s="147">
        <v>34</v>
      </c>
      <c r="BR40" s="147">
        <v>34</v>
      </c>
      <c r="BS40" s="147">
        <v>34</v>
      </c>
      <c r="BT40" s="147">
        <v>34</v>
      </c>
      <c r="BU40" s="149"/>
      <c r="BV40" s="147"/>
      <c r="BW40" s="147"/>
      <c r="BX40" s="147"/>
      <c r="BY40" s="147"/>
      <c r="BZ40" s="147"/>
      <c r="CA40" s="153">
        <v>0.93548387096774188</v>
      </c>
      <c r="CB40" s="153">
        <v>0.45622119815668205</v>
      </c>
      <c r="CC40" s="153">
        <v>0.25345622119815669</v>
      </c>
    </row>
    <row r="41" spans="1:81" outlineLevel="1" x14ac:dyDescent="0.25">
      <c r="A41" s="179" t="s">
        <v>336</v>
      </c>
      <c r="B41" s="137">
        <v>42064</v>
      </c>
      <c r="C41" s="138">
        <v>459</v>
      </c>
      <c r="D41" s="139">
        <f t="shared" si="1"/>
        <v>393</v>
      </c>
      <c r="E41" s="139">
        <f t="shared" si="2"/>
        <v>208</v>
      </c>
      <c r="F41" s="139">
        <f t="shared" si="3"/>
        <v>123</v>
      </c>
      <c r="G41" s="140">
        <f t="shared" si="0"/>
        <v>0.85620915032679734</v>
      </c>
      <c r="H41" s="140">
        <f t="shared" si="0"/>
        <v>0.45315904139433549</v>
      </c>
      <c r="I41" s="140">
        <f t="shared" si="0"/>
        <v>0.26797385620915032</v>
      </c>
      <c r="J41" s="183"/>
      <c r="K41" s="151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>
        <v>455</v>
      </c>
      <c r="AU41" s="147">
        <v>393</v>
      </c>
      <c r="AV41" s="147">
        <v>314</v>
      </c>
      <c r="AW41" s="147">
        <v>238</v>
      </c>
      <c r="AX41" s="147">
        <v>208</v>
      </c>
      <c r="AY41" s="147">
        <v>181</v>
      </c>
      <c r="AZ41" s="150">
        <v>166</v>
      </c>
      <c r="BA41" s="147">
        <v>138</v>
      </c>
      <c r="BB41" s="147">
        <v>129</v>
      </c>
      <c r="BC41" s="147">
        <v>126</v>
      </c>
      <c r="BD41" s="147">
        <v>123</v>
      </c>
      <c r="BE41" s="147">
        <v>114</v>
      </c>
      <c r="BF41" s="147">
        <v>105</v>
      </c>
      <c r="BG41" s="147">
        <v>100</v>
      </c>
      <c r="BH41" s="147">
        <v>96</v>
      </c>
      <c r="BI41" s="149">
        <v>90</v>
      </c>
      <c r="BJ41" s="147">
        <v>90</v>
      </c>
      <c r="BK41" s="147">
        <v>88</v>
      </c>
      <c r="BL41" s="147">
        <v>83</v>
      </c>
      <c r="BM41" s="147">
        <v>78</v>
      </c>
      <c r="BN41" s="147">
        <v>76</v>
      </c>
      <c r="BO41" s="147">
        <v>74</v>
      </c>
      <c r="BP41" s="147">
        <v>74</v>
      </c>
      <c r="BQ41" s="147">
        <v>73</v>
      </c>
      <c r="BR41" s="147">
        <v>72</v>
      </c>
      <c r="BS41" s="147">
        <v>69</v>
      </c>
      <c r="BT41" s="147">
        <v>69</v>
      </c>
      <c r="BU41" s="149"/>
      <c r="BV41" s="147"/>
      <c r="BW41" s="147"/>
      <c r="BX41" s="147"/>
      <c r="BY41" s="147"/>
      <c r="BZ41" s="147"/>
      <c r="CA41" s="153">
        <v>0.85620915032679734</v>
      </c>
      <c r="CB41" s="153">
        <v>0.45315904139433549</v>
      </c>
      <c r="CC41" s="153">
        <v>0.26797385620915032</v>
      </c>
    </row>
    <row r="42" spans="1:81" outlineLevel="1" x14ac:dyDescent="0.25">
      <c r="A42" s="179" t="s">
        <v>337</v>
      </c>
      <c r="B42" s="137">
        <v>42095</v>
      </c>
      <c r="C42" s="138">
        <v>591</v>
      </c>
      <c r="D42" s="139">
        <f t="shared" si="1"/>
        <v>506</v>
      </c>
      <c r="E42" s="139">
        <f t="shared" si="2"/>
        <v>292</v>
      </c>
      <c r="F42" s="139">
        <f t="shared" si="3"/>
        <v>183</v>
      </c>
      <c r="G42" s="140">
        <f t="shared" si="0"/>
        <v>0.85617597292724201</v>
      </c>
      <c r="H42" s="140">
        <f t="shared" si="0"/>
        <v>0.49407783417935702</v>
      </c>
      <c r="I42" s="140">
        <f t="shared" si="0"/>
        <v>0.30964467005076141</v>
      </c>
      <c r="J42" s="183"/>
      <c r="K42" s="151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>
        <v>570</v>
      </c>
      <c r="AV42" s="147">
        <v>506</v>
      </c>
      <c r="AW42" s="147">
        <v>442</v>
      </c>
      <c r="AX42" s="147">
        <v>357</v>
      </c>
      <c r="AY42" s="147">
        <v>292</v>
      </c>
      <c r="AZ42" s="150">
        <v>257</v>
      </c>
      <c r="BA42" s="147">
        <v>233</v>
      </c>
      <c r="BB42" s="147">
        <v>216</v>
      </c>
      <c r="BC42" s="147">
        <v>211</v>
      </c>
      <c r="BD42" s="147">
        <v>201</v>
      </c>
      <c r="BE42" s="147">
        <v>183</v>
      </c>
      <c r="BF42" s="147">
        <v>173</v>
      </c>
      <c r="BG42" s="147">
        <v>168</v>
      </c>
      <c r="BH42" s="147">
        <v>151</v>
      </c>
      <c r="BI42" s="149">
        <v>139</v>
      </c>
      <c r="BJ42" s="147">
        <v>132</v>
      </c>
      <c r="BK42" s="147">
        <v>126</v>
      </c>
      <c r="BL42" s="147">
        <v>123</v>
      </c>
      <c r="BM42" s="147">
        <v>114</v>
      </c>
      <c r="BN42" s="147">
        <v>112</v>
      </c>
      <c r="BO42" s="147">
        <v>106</v>
      </c>
      <c r="BP42" s="147">
        <v>106</v>
      </c>
      <c r="BQ42" s="147">
        <v>98</v>
      </c>
      <c r="BR42" s="147">
        <v>95</v>
      </c>
      <c r="BS42" s="147">
        <v>96</v>
      </c>
      <c r="BT42" s="147">
        <v>96</v>
      </c>
      <c r="BU42" s="149"/>
      <c r="BV42" s="147"/>
      <c r="BW42" s="147"/>
      <c r="BX42" s="147"/>
      <c r="BY42" s="147"/>
      <c r="BZ42" s="147"/>
      <c r="CA42" s="153">
        <v>0.85617597292724201</v>
      </c>
      <c r="CB42" s="153">
        <v>0.49407783417935702</v>
      </c>
      <c r="CC42" s="153">
        <v>0.30964467005076141</v>
      </c>
    </row>
    <row r="43" spans="1:81" outlineLevel="1" x14ac:dyDescent="0.25">
      <c r="A43" s="179" t="s">
        <v>338</v>
      </c>
      <c r="B43" s="137">
        <v>42125</v>
      </c>
      <c r="C43" s="138">
        <v>474</v>
      </c>
      <c r="D43" s="139">
        <f t="shared" si="1"/>
        <v>398</v>
      </c>
      <c r="E43" s="139">
        <f t="shared" si="2"/>
        <v>225</v>
      </c>
      <c r="F43" s="139">
        <f t="shared" si="3"/>
        <v>109</v>
      </c>
      <c r="G43" s="140">
        <f t="shared" si="0"/>
        <v>0.83966244725738393</v>
      </c>
      <c r="H43" s="140">
        <f t="shared" si="0"/>
        <v>0.47468354430379744</v>
      </c>
      <c r="I43" s="140">
        <f t="shared" si="0"/>
        <v>0.22995780590717299</v>
      </c>
      <c r="J43" s="183"/>
      <c r="K43" s="151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>
        <v>445</v>
      </c>
      <c r="AW43" s="147">
        <v>398</v>
      </c>
      <c r="AX43" s="147">
        <v>369</v>
      </c>
      <c r="AY43" s="147">
        <v>255</v>
      </c>
      <c r="AZ43" s="150">
        <v>225</v>
      </c>
      <c r="BA43" s="147">
        <v>183</v>
      </c>
      <c r="BB43" s="147">
        <v>146</v>
      </c>
      <c r="BC43" s="147">
        <v>142</v>
      </c>
      <c r="BD43" s="147">
        <v>129</v>
      </c>
      <c r="BE43" s="147">
        <v>116</v>
      </c>
      <c r="BF43" s="147">
        <v>109</v>
      </c>
      <c r="BG43" s="147">
        <v>103</v>
      </c>
      <c r="BH43" s="147">
        <v>95</v>
      </c>
      <c r="BI43" s="149">
        <v>86</v>
      </c>
      <c r="BJ43" s="147">
        <v>77</v>
      </c>
      <c r="BK43" s="147">
        <v>73</v>
      </c>
      <c r="BL43" s="147">
        <v>73</v>
      </c>
      <c r="BM43" s="147">
        <v>72</v>
      </c>
      <c r="BN43" s="147">
        <v>65</v>
      </c>
      <c r="BO43" s="147">
        <v>65</v>
      </c>
      <c r="BP43" s="147">
        <v>65</v>
      </c>
      <c r="BQ43" s="147">
        <v>64</v>
      </c>
      <c r="BR43" s="147">
        <v>63</v>
      </c>
      <c r="BS43" s="147">
        <v>63</v>
      </c>
      <c r="BT43" s="147">
        <v>61</v>
      </c>
      <c r="BU43" s="149"/>
      <c r="BV43" s="147"/>
      <c r="BW43" s="147"/>
      <c r="BX43" s="147"/>
      <c r="BY43" s="147"/>
      <c r="BZ43" s="147"/>
      <c r="CA43" s="153">
        <v>0.83966244725738393</v>
      </c>
      <c r="CB43" s="153">
        <v>0.47468354430379744</v>
      </c>
      <c r="CC43" s="153">
        <v>0.22995780590717299</v>
      </c>
    </row>
    <row r="44" spans="1:81" outlineLevel="1" x14ac:dyDescent="0.25">
      <c r="A44" s="179" t="s">
        <v>339</v>
      </c>
      <c r="B44" s="137">
        <v>42156</v>
      </c>
      <c r="C44" s="138">
        <v>507</v>
      </c>
      <c r="D44" s="139">
        <f t="shared" si="1"/>
        <v>462</v>
      </c>
      <c r="E44" s="139">
        <f t="shared" si="2"/>
        <v>255</v>
      </c>
      <c r="F44" s="139">
        <f t="shared" si="3"/>
        <v>160</v>
      </c>
      <c r="G44" s="140">
        <f t="shared" si="0"/>
        <v>0.91124260355029585</v>
      </c>
      <c r="H44" s="140">
        <f t="shared" si="0"/>
        <v>0.50295857988165682</v>
      </c>
      <c r="I44" s="140">
        <f t="shared" si="0"/>
        <v>0.31558185404339251</v>
      </c>
      <c r="J44" s="183"/>
      <c r="K44" s="151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>
        <v>484</v>
      </c>
      <c r="AX44" s="147">
        <v>462</v>
      </c>
      <c r="AY44" s="147">
        <v>385</v>
      </c>
      <c r="AZ44" s="150">
        <v>312</v>
      </c>
      <c r="BA44" s="147">
        <v>255</v>
      </c>
      <c r="BB44" s="147">
        <v>219</v>
      </c>
      <c r="BC44" s="147">
        <v>209</v>
      </c>
      <c r="BD44" s="147">
        <v>198</v>
      </c>
      <c r="BE44" s="147">
        <v>185</v>
      </c>
      <c r="BF44" s="147">
        <v>174</v>
      </c>
      <c r="BG44" s="147">
        <v>160</v>
      </c>
      <c r="BH44" s="147">
        <v>143</v>
      </c>
      <c r="BI44" s="149">
        <v>131</v>
      </c>
      <c r="BJ44" s="147">
        <v>125</v>
      </c>
      <c r="BK44" s="147">
        <v>117</v>
      </c>
      <c r="BL44" s="147">
        <v>108</v>
      </c>
      <c r="BM44" s="147">
        <v>101</v>
      </c>
      <c r="BN44" s="147">
        <v>97</v>
      </c>
      <c r="BO44" s="147">
        <v>94</v>
      </c>
      <c r="BP44" s="147">
        <v>94</v>
      </c>
      <c r="BQ44" s="147">
        <v>83</v>
      </c>
      <c r="BR44" s="147">
        <v>78</v>
      </c>
      <c r="BS44" s="147">
        <v>77</v>
      </c>
      <c r="BT44" s="147">
        <v>76</v>
      </c>
      <c r="BU44" s="149"/>
      <c r="BV44" s="147"/>
      <c r="BW44" s="147"/>
      <c r="BX44" s="147"/>
      <c r="BY44" s="147"/>
      <c r="BZ44" s="147"/>
      <c r="CA44" s="153">
        <v>0.91124260355029585</v>
      </c>
      <c r="CB44" s="153">
        <v>0.50295857988165682</v>
      </c>
      <c r="CC44" s="153">
        <v>0.31558185404339251</v>
      </c>
    </row>
    <row r="45" spans="1:81" outlineLevel="1" x14ac:dyDescent="0.25">
      <c r="A45" s="179" t="s">
        <v>340</v>
      </c>
      <c r="B45" s="137">
        <v>42186</v>
      </c>
      <c r="C45" s="138">
        <v>507</v>
      </c>
      <c r="D45" s="139">
        <f t="shared" si="1"/>
        <v>457</v>
      </c>
      <c r="E45" s="139">
        <f t="shared" si="2"/>
        <v>249</v>
      </c>
      <c r="F45" s="139">
        <f t="shared" si="3"/>
        <v>143</v>
      </c>
      <c r="G45" s="140">
        <f t="shared" si="0"/>
        <v>0.90138067061143989</v>
      </c>
      <c r="H45" s="140">
        <f t="shared" si="0"/>
        <v>0.4911242603550296</v>
      </c>
      <c r="I45" s="140">
        <f t="shared" si="0"/>
        <v>0.28205128205128205</v>
      </c>
      <c r="J45" s="183"/>
      <c r="K45" s="151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>
        <v>495</v>
      </c>
      <c r="AY45" s="147">
        <v>457</v>
      </c>
      <c r="AZ45" s="150">
        <v>409</v>
      </c>
      <c r="BA45" s="147">
        <v>295</v>
      </c>
      <c r="BB45" s="147">
        <v>249</v>
      </c>
      <c r="BC45" s="147">
        <v>235</v>
      </c>
      <c r="BD45" s="147">
        <v>216</v>
      </c>
      <c r="BE45" s="147">
        <v>189</v>
      </c>
      <c r="BF45" s="147">
        <v>176</v>
      </c>
      <c r="BG45" s="147">
        <v>162</v>
      </c>
      <c r="BH45" s="147">
        <v>143</v>
      </c>
      <c r="BI45" s="149">
        <v>135</v>
      </c>
      <c r="BJ45" s="147">
        <v>128</v>
      </c>
      <c r="BK45" s="147">
        <v>125</v>
      </c>
      <c r="BL45" s="147">
        <v>118</v>
      </c>
      <c r="BM45" s="147">
        <v>108</v>
      </c>
      <c r="BN45" s="147">
        <v>106</v>
      </c>
      <c r="BO45" s="147">
        <v>104</v>
      </c>
      <c r="BP45" s="147">
        <v>104</v>
      </c>
      <c r="BQ45" s="147">
        <v>102</v>
      </c>
      <c r="BR45" s="147">
        <v>99</v>
      </c>
      <c r="BS45" s="147">
        <v>99</v>
      </c>
      <c r="BT45" s="147">
        <v>96</v>
      </c>
      <c r="BU45" s="149"/>
      <c r="BV45" s="147"/>
      <c r="BW45" s="147"/>
      <c r="BX45" s="147"/>
      <c r="BY45" s="147"/>
      <c r="BZ45" s="147"/>
      <c r="CA45" s="153">
        <v>0.90138067061143989</v>
      </c>
      <c r="CB45" s="153">
        <v>0.4911242603550296</v>
      </c>
      <c r="CC45" s="153">
        <v>0.28205128205128205</v>
      </c>
    </row>
    <row r="46" spans="1:81" outlineLevel="1" x14ac:dyDescent="0.25">
      <c r="A46" s="179" t="s">
        <v>341</v>
      </c>
      <c r="B46" s="137">
        <v>42217</v>
      </c>
      <c r="C46" s="138">
        <v>492</v>
      </c>
      <c r="D46" s="139">
        <f t="shared" si="1"/>
        <v>444</v>
      </c>
      <c r="E46" s="139">
        <f t="shared" si="2"/>
        <v>256</v>
      </c>
      <c r="F46" s="139">
        <f t="shared" si="3"/>
        <v>141</v>
      </c>
      <c r="G46" s="140">
        <f t="shared" si="0"/>
        <v>0.90243902439024393</v>
      </c>
      <c r="H46" s="140">
        <f t="shared" si="0"/>
        <v>0.52032520325203258</v>
      </c>
      <c r="I46" s="140">
        <f t="shared" si="0"/>
        <v>0.28658536585365851</v>
      </c>
      <c r="J46" s="183"/>
      <c r="K46" s="151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>
        <v>472</v>
      </c>
      <c r="AZ46" s="150">
        <v>444</v>
      </c>
      <c r="BA46" s="147">
        <v>384</v>
      </c>
      <c r="BB46" s="147">
        <v>273</v>
      </c>
      <c r="BC46" s="147">
        <v>256</v>
      </c>
      <c r="BD46" s="147">
        <v>230</v>
      </c>
      <c r="BE46" s="147">
        <v>196</v>
      </c>
      <c r="BF46" s="147">
        <v>183</v>
      </c>
      <c r="BG46" s="147">
        <v>169</v>
      </c>
      <c r="BH46" s="147">
        <v>159</v>
      </c>
      <c r="BI46" s="149">
        <v>141</v>
      </c>
      <c r="BJ46" s="147">
        <v>134</v>
      </c>
      <c r="BK46" s="147">
        <v>126</v>
      </c>
      <c r="BL46" s="147">
        <v>121</v>
      </c>
      <c r="BM46" s="147">
        <v>113</v>
      </c>
      <c r="BN46" s="147">
        <v>110</v>
      </c>
      <c r="BO46" s="147">
        <v>109</v>
      </c>
      <c r="BP46" s="147">
        <v>109</v>
      </c>
      <c r="BQ46" s="147">
        <v>103</v>
      </c>
      <c r="BR46" s="147">
        <v>101</v>
      </c>
      <c r="BS46" s="147">
        <v>101</v>
      </c>
      <c r="BT46" s="147">
        <v>101</v>
      </c>
      <c r="BU46" s="149"/>
      <c r="BV46" s="147"/>
      <c r="BW46" s="147"/>
      <c r="BX46" s="147"/>
      <c r="BY46" s="147"/>
      <c r="BZ46" s="147"/>
      <c r="CA46" s="153">
        <v>0.90243902439024393</v>
      </c>
      <c r="CB46" s="153">
        <v>0.52032520325203258</v>
      </c>
      <c r="CC46" s="153">
        <v>0.28658536585365851</v>
      </c>
    </row>
    <row r="47" spans="1:81" outlineLevel="1" x14ac:dyDescent="0.25">
      <c r="A47" s="179" t="s">
        <v>342</v>
      </c>
      <c r="B47" s="137">
        <v>42248</v>
      </c>
      <c r="C47" s="138">
        <v>575</v>
      </c>
      <c r="D47" s="139">
        <f t="shared" si="1"/>
        <v>523</v>
      </c>
      <c r="E47" s="139">
        <f t="shared" si="2"/>
        <v>366</v>
      </c>
      <c r="F47" s="139">
        <f t="shared" si="3"/>
        <v>206</v>
      </c>
      <c r="G47" s="140">
        <f t="shared" si="0"/>
        <v>0.90956521739130436</v>
      </c>
      <c r="H47" s="140">
        <f t="shared" si="0"/>
        <v>0.63652173913043475</v>
      </c>
      <c r="I47" s="140">
        <f t="shared" si="0"/>
        <v>0.35826086956521741</v>
      </c>
      <c r="J47" s="183"/>
      <c r="K47" s="151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>
        <v>567</v>
      </c>
      <c r="BA47" s="147">
        <v>523</v>
      </c>
      <c r="BB47" s="147">
        <v>453</v>
      </c>
      <c r="BC47" s="147">
        <v>416</v>
      </c>
      <c r="BD47" s="147">
        <v>366</v>
      </c>
      <c r="BE47" s="147">
        <v>329</v>
      </c>
      <c r="BF47" s="147">
        <v>299</v>
      </c>
      <c r="BG47" s="147">
        <v>267</v>
      </c>
      <c r="BH47" s="147">
        <v>242</v>
      </c>
      <c r="BI47" s="149">
        <v>222</v>
      </c>
      <c r="BJ47" s="147">
        <v>206</v>
      </c>
      <c r="BK47" s="147">
        <v>195</v>
      </c>
      <c r="BL47" s="147">
        <v>180</v>
      </c>
      <c r="BM47" s="147">
        <v>174</v>
      </c>
      <c r="BN47" s="147">
        <v>164</v>
      </c>
      <c r="BO47" s="147">
        <v>160</v>
      </c>
      <c r="BP47" s="147">
        <v>160</v>
      </c>
      <c r="BQ47" s="147">
        <v>147</v>
      </c>
      <c r="BR47" s="147">
        <v>144</v>
      </c>
      <c r="BS47" s="147">
        <v>141</v>
      </c>
      <c r="BT47" s="147">
        <v>136</v>
      </c>
      <c r="BU47" s="149"/>
      <c r="BV47" s="147"/>
      <c r="BW47" s="147"/>
      <c r="BX47" s="147"/>
      <c r="BY47" s="147"/>
      <c r="BZ47" s="147"/>
      <c r="CA47" s="153">
        <v>0.90956521739130436</v>
      </c>
      <c r="CB47" s="153">
        <v>0.63652173913043475</v>
      </c>
      <c r="CC47" s="112"/>
    </row>
    <row r="48" spans="1:81" outlineLevel="1" x14ac:dyDescent="0.25">
      <c r="A48" s="179" t="s">
        <v>343</v>
      </c>
      <c r="B48" s="137">
        <v>42278</v>
      </c>
      <c r="C48" s="138">
        <v>464</v>
      </c>
      <c r="D48" s="139">
        <f t="shared" si="1"/>
        <v>385</v>
      </c>
      <c r="E48" s="139">
        <f t="shared" si="2"/>
        <v>244</v>
      </c>
      <c r="F48" s="139">
        <f t="shared" si="3"/>
        <v>127</v>
      </c>
      <c r="G48" s="140">
        <f t="shared" si="0"/>
        <v>0.82974137931034486</v>
      </c>
      <c r="H48" s="140">
        <f t="shared" si="0"/>
        <v>0.52586206896551724</v>
      </c>
      <c r="I48" s="140">
        <f t="shared" si="0"/>
        <v>0.27370689655172414</v>
      </c>
      <c r="J48" s="183"/>
      <c r="K48" s="151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>
        <v>452</v>
      </c>
      <c r="BB48" s="147">
        <v>385</v>
      </c>
      <c r="BC48" s="147">
        <v>359</v>
      </c>
      <c r="BD48" s="147">
        <v>308</v>
      </c>
      <c r="BE48" s="147">
        <v>244</v>
      </c>
      <c r="BF48" s="147">
        <v>204</v>
      </c>
      <c r="BG48" s="147">
        <v>189</v>
      </c>
      <c r="BH48" s="147">
        <v>168</v>
      </c>
      <c r="BI48" s="149">
        <v>145</v>
      </c>
      <c r="BJ48" s="147">
        <v>136</v>
      </c>
      <c r="BK48" s="147">
        <v>127</v>
      </c>
      <c r="BL48" s="147">
        <v>110</v>
      </c>
      <c r="BM48" s="147">
        <v>98</v>
      </c>
      <c r="BN48" s="147">
        <v>89</v>
      </c>
      <c r="BO48" s="147">
        <v>86</v>
      </c>
      <c r="BP48" s="147">
        <v>86</v>
      </c>
      <c r="BQ48" s="147">
        <v>81</v>
      </c>
      <c r="BR48" s="147">
        <v>82</v>
      </c>
      <c r="BS48" s="147">
        <v>82</v>
      </c>
      <c r="BT48" s="147">
        <v>83</v>
      </c>
      <c r="BU48" s="149"/>
      <c r="BV48" s="147"/>
      <c r="BW48" s="147"/>
      <c r="BX48" s="147"/>
      <c r="BY48" s="147"/>
      <c r="BZ48" s="147"/>
      <c r="CA48" s="153">
        <v>0.82974137931034486</v>
      </c>
      <c r="CB48" s="153">
        <v>0.52586206896551724</v>
      </c>
      <c r="CC48" s="112"/>
    </row>
    <row r="49" spans="1:81" outlineLevel="1" x14ac:dyDescent="0.25">
      <c r="A49" s="179" t="s">
        <v>344</v>
      </c>
      <c r="B49" s="137">
        <v>42309</v>
      </c>
      <c r="C49" s="138">
        <v>809</v>
      </c>
      <c r="D49" s="139">
        <f t="shared" si="1"/>
        <v>734</v>
      </c>
      <c r="E49" s="139">
        <f t="shared" si="2"/>
        <v>479</v>
      </c>
      <c r="F49" s="139">
        <f t="shared" si="3"/>
        <v>231</v>
      </c>
      <c r="G49" s="140">
        <f t="shared" si="0"/>
        <v>0.90729295426452405</v>
      </c>
      <c r="H49" s="140">
        <f t="shared" si="0"/>
        <v>0.59208899876390608</v>
      </c>
      <c r="I49" s="140">
        <f t="shared" si="0"/>
        <v>0.28553770086526575</v>
      </c>
      <c r="J49" s="183"/>
      <c r="K49" s="151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>
        <v>774</v>
      </c>
      <c r="BC49" s="147">
        <v>734</v>
      </c>
      <c r="BD49" s="147">
        <v>686</v>
      </c>
      <c r="BE49" s="147">
        <v>566</v>
      </c>
      <c r="BF49" s="147">
        <v>479</v>
      </c>
      <c r="BG49" s="147">
        <v>431</v>
      </c>
      <c r="BH49" s="147">
        <v>362</v>
      </c>
      <c r="BI49" s="149">
        <v>321</v>
      </c>
      <c r="BJ49" s="147">
        <v>279</v>
      </c>
      <c r="BK49" s="147">
        <v>261</v>
      </c>
      <c r="BL49" s="147">
        <v>231</v>
      </c>
      <c r="BM49" s="147">
        <v>219</v>
      </c>
      <c r="BN49" s="147">
        <v>210</v>
      </c>
      <c r="BO49" s="147">
        <v>202</v>
      </c>
      <c r="BP49" s="147">
        <v>202</v>
      </c>
      <c r="BQ49" s="147">
        <v>174</v>
      </c>
      <c r="BR49" s="147">
        <v>170</v>
      </c>
      <c r="BS49" s="147">
        <v>172</v>
      </c>
      <c r="BT49" s="147">
        <v>172</v>
      </c>
      <c r="BU49" s="149"/>
      <c r="BV49" s="147"/>
      <c r="BW49" s="147"/>
      <c r="BX49" s="147"/>
      <c r="BY49" s="147"/>
      <c r="BZ49" s="147"/>
      <c r="CA49" s="153">
        <v>0.90729295426452405</v>
      </c>
      <c r="CB49" s="153">
        <v>0.59208899876390608</v>
      </c>
      <c r="CC49" s="112"/>
    </row>
    <row r="50" spans="1:81" x14ac:dyDescent="0.25">
      <c r="A50" s="179" t="s">
        <v>345</v>
      </c>
      <c r="B50" s="137">
        <v>42339</v>
      </c>
      <c r="C50" s="138">
        <v>610</v>
      </c>
      <c r="D50" s="139">
        <f t="shared" si="1"/>
        <v>561</v>
      </c>
      <c r="E50" s="139">
        <f t="shared" si="2"/>
        <v>354</v>
      </c>
      <c r="F50" s="139">
        <f>IFERROR(INDEX($K50:$BN50,,MATCH($B50,$K$3:$BN$3,0)+11),0)</f>
        <v>187</v>
      </c>
      <c r="G50" s="140">
        <f t="shared" si="0"/>
        <v>0.91967213114754098</v>
      </c>
      <c r="H50" s="140">
        <f t="shared" si="0"/>
        <v>0.58032786885245902</v>
      </c>
      <c r="I50" s="140">
        <f t="shared" si="0"/>
        <v>0.30655737704918035</v>
      </c>
      <c r="J50" s="183"/>
      <c r="K50" s="151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>
        <v>594</v>
      </c>
      <c r="BD50" s="147">
        <v>561</v>
      </c>
      <c r="BE50" s="147">
        <v>509</v>
      </c>
      <c r="BF50" s="147">
        <v>416</v>
      </c>
      <c r="BG50" s="147">
        <v>354</v>
      </c>
      <c r="BH50" s="147">
        <v>301</v>
      </c>
      <c r="BI50" s="149">
        <v>262</v>
      </c>
      <c r="BJ50" s="147">
        <v>242</v>
      </c>
      <c r="BK50" s="147">
        <v>221</v>
      </c>
      <c r="BL50" s="147">
        <v>197</v>
      </c>
      <c r="BM50" s="147">
        <v>187</v>
      </c>
      <c r="BN50" s="147">
        <v>177</v>
      </c>
      <c r="BO50" s="147">
        <v>173</v>
      </c>
      <c r="BP50" s="147">
        <v>173</v>
      </c>
      <c r="BQ50" s="147">
        <v>153</v>
      </c>
      <c r="BR50" s="147">
        <v>148</v>
      </c>
      <c r="BS50" s="147">
        <v>148</v>
      </c>
      <c r="BT50" s="147">
        <v>146</v>
      </c>
      <c r="BU50" s="149"/>
      <c r="BV50" s="147"/>
      <c r="BW50" s="147"/>
      <c r="BX50" s="147"/>
      <c r="BY50" s="147"/>
      <c r="BZ50" s="147"/>
      <c r="CA50" s="153">
        <v>0.91967213114754098</v>
      </c>
      <c r="CB50" s="153">
        <v>0.58032786885245902</v>
      </c>
      <c r="CC50" s="112"/>
    </row>
    <row r="51" spans="1:81" ht="14.25" customHeight="1" x14ac:dyDescent="0.25">
      <c r="A51" s="179" t="s">
        <v>346</v>
      </c>
      <c r="B51" s="137">
        <v>42370</v>
      </c>
      <c r="C51" s="138">
        <v>206</v>
      </c>
      <c r="D51" s="139">
        <f t="shared" ref="D51:D68" si="4">IFERROR(INDEX($K51:$BZ51,,MATCH($B51,$K$3:$BZ$3,0)+2),0)</f>
        <v>202</v>
      </c>
      <c r="E51" s="139">
        <f t="shared" ref="E51:E68" si="5">IFERROR(INDEX($K51:$BZ51,,MATCH($B51,$K$3:$BZ$3,0)+5),0)</f>
        <v>138</v>
      </c>
      <c r="F51" s="139">
        <f t="shared" ref="F51:F68" si="6">IFERROR(INDEX($K51:$BZ51,,MATCH($B51,$K$3:$BZ$3,0)+11),0)</f>
        <v>65</v>
      </c>
      <c r="G51" s="140">
        <f t="shared" si="0"/>
        <v>0.98058252427184467</v>
      </c>
      <c r="H51" s="140">
        <f t="shared" si="0"/>
        <v>0.66990291262135926</v>
      </c>
      <c r="I51" s="140">
        <f t="shared" si="0"/>
        <v>0.3155339805825243</v>
      </c>
      <c r="J51" s="183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47"/>
      <c r="BD51" s="147">
        <v>205</v>
      </c>
      <c r="BE51" s="147">
        <v>202</v>
      </c>
      <c r="BF51" s="147">
        <v>186</v>
      </c>
      <c r="BG51" s="147">
        <v>158</v>
      </c>
      <c r="BH51" s="147">
        <v>138</v>
      </c>
      <c r="BI51" s="149">
        <v>117</v>
      </c>
      <c r="BJ51" s="147">
        <v>101</v>
      </c>
      <c r="BK51" s="147">
        <v>88</v>
      </c>
      <c r="BL51" s="147">
        <v>76</v>
      </c>
      <c r="BM51" s="147">
        <v>70</v>
      </c>
      <c r="BN51" s="147">
        <v>65</v>
      </c>
      <c r="BO51" s="147">
        <v>63</v>
      </c>
      <c r="BP51" s="147">
        <v>63</v>
      </c>
      <c r="BQ51" s="147">
        <v>55</v>
      </c>
      <c r="BR51" s="147">
        <v>55</v>
      </c>
      <c r="BS51" s="147">
        <v>55</v>
      </c>
      <c r="BT51" s="147">
        <v>55</v>
      </c>
      <c r="BU51" s="149"/>
      <c r="BV51" s="147"/>
      <c r="BW51" s="147"/>
      <c r="BX51" s="147"/>
      <c r="BY51" s="147"/>
      <c r="BZ51" s="147"/>
      <c r="CA51" s="153">
        <v>0.98058252427184467</v>
      </c>
      <c r="CB51" s="153">
        <v>0.66990291262135926</v>
      </c>
      <c r="CC51" s="112"/>
    </row>
    <row r="52" spans="1:81" ht="14.25" customHeight="1" x14ac:dyDescent="0.25">
      <c r="A52" s="179" t="s">
        <v>347</v>
      </c>
      <c r="B52" s="137">
        <v>42401</v>
      </c>
      <c r="C52" s="138">
        <v>196</v>
      </c>
      <c r="D52" s="139">
        <f t="shared" si="4"/>
        <v>184</v>
      </c>
      <c r="E52" s="139">
        <f t="shared" si="5"/>
        <v>112</v>
      </c>
      <c r="F52" s="139">
        <f t="shared" si="6"/>
        <v>58</v>
      </c>
      <c r="G52" s="140">
        <f t="shared" si="0"/>
        <v>0.93877551020408168</v>
      </c>
      <c r="H52" s="140">
        <f t="shared" si="0"/>
        <v>0.5714285714285714</v>
      </c>
      <c r="I52" s="140">
        <f t="shared" si="0"/>
        <v>0.29591836734693877</v>
      </c>
      <c r="J52" s="183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47"/>
      <c r="BD52" s="147"/>
      <c r="BE52" s="147">
        <v>192</v>
      </c>
      <c r="BF52" s="147">
        <v>184</v>
      </c>
      <c r="BG52" s="147">
        <v>167</v>
      </c>
      <c r="BH52" s="147">
        <v>132</v>
      </c>
      <c r="BI52" s="149">
        <v>112</v>
      </c>
      <c r="BJ52" s="147">
        <v>97</v>
      </c>
      <c r="BK52" s="147">
        <v>78</v>
      </c>
      <c r="BL52" s="147">
        <v>68</v>
      </c>
      <c r="BM52" s="147">
        <v>65</v>
      </c>
      <c r="BN52" s="147">
        <v>59</v>
      </c>
      <c r="BO52" s="147">
        <v>58</v>
      </c>
      <c r="BP52" s="147">
        <v>58</v>
      </c>
      <c r="BQ52" s="147">
        <v>56</v>
      </c>
      <c r="BR52" s="147">
        <v>55</v>
      </c>
      <c r="BS52" s="147">
        <v>55</v>
      </c>
      <c r="BT52" s="147">
        <v>55</v>
      </c>
      <c r="BU52" s="149"/>
      <c r="BV52" s="147"/>
      <c r="BW52" s="147"/>
      <c r="BX52" s="147"/>
      <c r="BY52" s="147"/>
      <c r="BZ52" s="147"/>
      <c r="CA52" s="153">
        <v>0.93877551020408168</v>
      </c>
      <c r="CB52" s="153">
        <v>0.5714285714285714</v>
      </c>
      <c r="CC52" s="112"/>
    </row>
    <row r="53" spans="1:81" ht="14.25" customHeight="1" x14ac:dyDescent="0.25">
      <c r="A53" s="179" t="s">
        <v>348</v>
      </c>
      <c r="B53" s="137">
        <v>42430</v>
      </c>
      <c r="C53" s="138">
        <v>685</v>
      </c>
      <c r="D53" s="139">
        <f t="shared" si="4"/>
        <v>647</v>
      </c>
      <c r="E53" s="139">
        <f t="shared" si="5"/>
        <v>451</v>
      </c>
      <c r="F53" s="139">
        <f t="shared" si="6"/>
        <v>278</v>
      </c>
      <c r="G53" s="140">
        <f t="shared" si="0"/>
        <v>0.94452554744525552</v>
      </c>
      <c r="H53" s="140">
        <f t="shared" si="0"/>
        <v>0.65839416058394162</v>
      </c>
      <c r="I53" s="140">
        <f t="shared" si="0"/>
        <v>0.40583941605839419</v>
      </c>
      <c r="J53" s="183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47"/>
      <c r="BD53" s="147"/>
      <c r="BE53" s="147"/>
      <c r="BF53" s="147">
        <v>678</v>
      </c>
      <c r="BG53" s="147">
        <v>647</v>
      </c>
      <c r="BH53" s="147">
        <v>602</v>
      </c>
      <c r="BI53" s="149">
        <v>501</v>
      </c>
      <c r="BJ53" s="147">
        <v>451</v>
      </c>
      <c r="BK53" s="147">
        <v>381</v>
      </c>
      <c r="BL53" s="147">
        <v>346</v>
      </c>
      <c r="BM53" s="147">
        <v>313</v>
      </c>
      <c r="BN53" s="147">
        <v>286</v>
      </c>
      <c r="BO53" s="147">
        <v>278</v>
      </c>
      <c r="BP53" s="147">
        <v>278</v>
      </c>
      <c r="BQ53" s="147">
        <v>246</v>
      </c>
      <c r="BR53" s="147">
        <v>238</v>
      </c>
      <c r="BS53" s="147">
        <v>236</v>
      </c>
      <c r="BT53" s="147">
        <v>231</v>
      </c>
      <c r="BU53" s="149"/>
      <c r="BV53" s="147"/>
      <c r="BW53" s="147"/>
      <c r="BX53" s="147"/>
      <c r="BY53" s="147"/>
      <c r="BZ53" s="147"/>
      <c r="CA53" s="153">
        <v>0.94452554744525552</v>
      </c>
      <c r="CB53" s="112"/>
      <c r="CC53" s="112"/>
    </row>
    <row r="54" spans="1:81" ht="14.25" customHeight="1" x14ac:dyDescent="0.25">
      <c r="A54" s="179" t="s">
        <v>349</v>
      </c>
      <c r="B54" s="137">
        <v>42461</v>
      </c>
      <c r="C54" s="138">
        <v>545</v>
      </c>
      <c r="D54" s="139">
        <f t="shared" si="4"/>
        <v>524</v>
      </c>
      <c r="E54" s="139">
        <f t="shared" si="5"/>
        <v>360</v>
      </c>
      <c r="F54" s="139">
        <f t="shared" si="6"/>
        <v>206</v>
      </c>
      <c r="G54" s="140">
        <f t="shared" si="0"/>
        <v>0.96146788990825693</v>
      </c>
      <c r="H54" s="140">
        <f t="shared" si="0"/>
        <v>0.66055045871559637</v>
      </c>
      <c r="I54" s="140">
        <f t="shared" si="0"/>
        <v>0.37798165137614681</v>
      </c>
      <c r="J54" s="183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47"/>
      <c r="BD54" s="147"/>
      <c r="BE54" s="147"/>
      <c r="BF54" s="147"/>
      <c r="BG54" s="147">
        <v>544</v>
      </c>
      <c r="BH54" s="147">
        <v>524</v>
      </c>
      <c r="BI54" s="149">
        <v>511</v>
      </c>
      <c r="BJ54" s="147">
        <v>424</v>
      </c>
      <c r="BK54" s="147">
        <v>360</v>
      </c>
      <c r="BL54" s="147">
        <v>317</v>
      </c>
      <c r="BM54" s="147">
        <v>282</v>
      </c>
      <c r="BN54" s="147">
        <v>254</v>
      </c>
      <c r="BO54" s="147">
        <v>248</v>
      </c>
      <c r="BP54" s="147">
        <v>248</v>
      </c>
      <c r="BQ54" s="147">
        <v>206</v>
      </c>
      <c r="BR54" s="147">
        <v>197</v>
      </c>
      <c r="BS54" s="147">
        <v>195</v>
      </c>
      <c r="BT54" s="147">
        <v>192</v>
      </c>
      <c r="BU54" s="149"/>
      <c r="BV54" s="147"/>
      <c r="BW54" s="147"/>
      <c r="BX54" s="147"/>
      <c r="BY54" s="147"/>
      <c r="BZ54" s="147"/>
      <c r="CA54" s="153">
        <v>0.96146788990825693</v>
      </c>
      <c r="CB54" s="112"/>
      <c r="CC54" s="112"/>
    </row>
    <row r="55" spans="1:81" ht="14.25" customHeight="1" x14ac:dyDescent="0.25">
      <c r="A55" s="179" t="s">
        <v>350</v>
      </c>
      <c r="B55" s="137">
        <v>42491</v>
      </c>
      <c r="C55" s="138">
        <v>749</v>
      </c>
      <c r="D55" s="139">
        <f t="shared" si="4"/>
        <v>711</v>
      </c>
      <c r="E55" s="139">
        <f t="shared" si="5"/>
        <v>472</v>
      </c>
      <c r="F55" s="139">
        <f t="shared" si="6"/>
        <v>286</v>
      </c>
      <c r="G55" s="140">
        <f t="shared" si="0"/>
        <v>0.94926568758344454</v>
      </c>
      <c r="H55" s="140">
        <f t="shared" si="0"/>
        <v>0.63017356475300401</v>
      </c>
      <c r="I55" s="140">
        <f t="shared" si="0"/>
        <v>0.38184245660881178</v>
      </c>
      <c r="J55" s="183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47"/>
      <c r="BD55" s="147"/>
      <c r="BE55" s="147"/>
      <c r="BF55" s="147"/>
      <c r="BG55" s="147"/>
      <c r="BH55" s="147">
        <v>736</v>
      </c>
      <c r="BI55" s="149">
        <v>711</v>
      </c>
      <c r="BJ55" s="147">
        <v>680</v>
      </c>
      <c r="BK55" s="147">
        <v>541</v>
      </c>
      <c r="BL55" s="147">
        <v>472</v>
      </c>
      <c r="BM55" s="147">
        <v>401</v>
      </c>
      <c r="BN55" s="147">
        <v>367</v>
      </c>
      <c r="BO55" s="147">
        <v>342</v>
      </c>
      <c r="BP55" s="147">
        <v>342</v>
      </c>
      <c r="BQ55" s="147">
        <v>298</v>
      </c>
      <c r="BR55" s="147">
        <v>286</v>
      </c>
      <c r="BS55" s="147">
        <v>283</v>
      </c>
      <c r="BT55" s="147">
        <v>282</v>
      </c>
      <c r="BU55" s="149"/>
      <c r="BV55" s="147"/>
      <c r="BW55" s="147"/>
      <c r="BX55" s="147"/>
      <c r="BY55" s="147"/>
      <c r="BZ55" s="147"/>
      <c r="CA55" s="153">
        <v>0.94926568758344454</v>
      </c>
      <c r="CB55" s="112"/>
      <c r="CC55" s="112"/>
    </row>
    <row r="56" spans="1:81" ht="14.25" customHeight="1" x14ac:dyDescent="0.25">
      <c r="A56" s="179" t="s">
        <v>351</v>
      </c>
      <c r="B56" s="137">
        <v>42522</v>
      </c>
      <c r="C56" s="138">
        <v>1300</v>
      </c>
      <c r="D56" s="139">
        <f t="shared" si="4"/>
        <v>1223</v>
      </c>
      <c r="E56" s="139">
        <f t="shared" si="5"/>
        <v>864</v>
      </c>
      <c r="F56" s="139">
        <f t="shared" si="6"/>
        <v>544</v>
      </c>
      <c r="G56" s="140">
        <f t="shared" si="0"/>
        <v>0.9407692307692308</v>
      </c>
      <c r="H56" s="140">
        <f t="shared" si="0"/>
        <v>0.66461538461538461</v>
      </c>
      <c r="I56" s="140">
        <f t="shared" si="0"/>
        <v>0.41846153846153844</v>
      </c>
      <c r="J56" s="183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47"/>
      <c r="BD56" s="147"/>
      <c r="BE56" s="147"/>
      <c r="BF56" s="147"/>
      <c r="BG56" s="147"/>
      <c r="BH56" s="147"/>
      <c r="BI56" s="149">
        <v>1290</v>
      </c>
      <c r="BJ56" s="147">
        <v>1223</v>
      </c>
      <c r="BK56" s="147">
        <v>1161</v>
      </c>
      <c r="BL56" s="147">
        <v>1044</v>
      </c>
      <c r="BM56" s="147">
        <v>864</v>
      </c>
      <c r="BN56" s="147">
        <v>762</v>
      </c>
      <c r="BO56" s="147">
        <v>713</v>
      </c>
      <c r="BP56" s="147">
        <v>713</v>
      </c>
      <c r="BQ56" s="147">
        <v>577</v>
      </c>
      <c r="BR56" s="147">
        <v>549</v>
      </c>
      <c r="BS56" s="147">
        <v>544</v>
      </c>
      <c r="BT56" s="147">
        <v>539</v>
      </c>
      <c r="BU56" s="149"/>
      <c r="BV56" s="147"/>
      <c r="BW56" s="147"/>
      <c r="BX56" s="147"/>
      <c r="BY56" s="147"/>
      <c r="BZ56" s="147"/>
      <c r="CA56" s="153"/>
      <c r="CB56" s="112"/>
      <c r="CC56" s="112"/>
    </row>
    <row r="57" spans="1:81" ht="14.25" customHeight="1" x14ac:dyDescent="0.25">
      <c r="A57" s="179" t="s">
        <v>352</v>
      </c>
      <c r="B57" s="137">
        <v>42552</v>
      </c>
      <c r="C57" s="138">
        <v>926</v>
      </c>
      <c r="D57" s="139">
        <f t="shared" si="4"/>
        <v>871</v>
      </c>
      <c r="E57" s="139">
        <f t="shared" si="5"/>
        <v>569</v>
      </c>
      <c r="F57" s="139">
        <f t="shared" si="6"/>
        <v>396</v>
      </c>
      <c r="G57" s="140">
        <f t="shared" si="0"/>
        <v>0.94060475161987045</v>
      </c>
      <c r="H57" s="140">
        <f t="shared" si="0"/>
        <v>0.6144708423326134</v>
      </c>
      <c r="I57" s="140">
        <f t="shared" si="0"/>
        <v>0.42764578833693306</v>
      </c>
      <c r="J57" s="183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  <c r="BD57" s="147"/>
      <c r="BE57" s="147"/>
      <c r="BF57" s="147"/>
      <c r="BG57" s="147"/>
      <c r="BH57" s="147"/>
      <c r="BI57" s="149">
        <v>926</v>
      </c>
      <c r="BJ57" s="147">
        <v>914</v>
      </c>
      <c r="BK57" s="147">
        <v>871</v>
      </c>
      <c r="BL57" s="147">
        <v>843</v>
      </c>
      <c r="BM57" s="147">
        <v>699</v>
      </c>
      <c r="BN57" s="147">
        <v>569</v>
      </c>
      <c r="BO57" s="147">
        <v>530</v>
      </c>
      <c r="BP57" s="147">
        <v>530</v>
      </c>
      <c r="BQ57" s="147">
        <v>420</v>
      </c>
      <c r="BR57" s="147">
        <v>407</v>
      </c>
      <c r="BS57" s="147">
        <v>401</v>
      </c>
      <c r="BT57" s="147">
        <v>396</v>
      </c>
      <c r="BU57" s="149"/>
      <c r="BV57" s="147"/>
      <c r="BW57" s="147"/>
      <c r="BX57" s="147"/>
      <c r="BY57" s="147"/>
      <c r="BZ57" s="147"/>
      <c r="CA57" s="153" t="e">
        <v>#DIV/0!</v>
      </c>
      <c r="CB57" s="112"/>
      <c r="CC57" s="112"/>
    </row>
    <row r="58" spans="1:81" ht="14.25" customHeight="1" x14ac:dyDescent="0.25">
      <c r="A58" s="179" t="s">
        <v>353</v>
      </c>
      <c r="B58" s="137">
        <v>42583</v>
      </c>
      <c r="C58" s="138">
        <v>1054</v>
      </c>
      <c r="D58" s="139">
        <f t="shared" si="4"/>
        <v>1009</v>
      </c>
      <c r="E58" s="139">
        <f t="shared" si="5"/>
        <v>730</v>
      </c>
      <c r="F58" s="139">
        <f t="shared" si="6"/>
        <v>0</v>
      </c>
      <c r="G58" s="140">
        <f t="shared" si="0"/>
        <v>0.95730550284629978</v>
      </c>
      <c r="H58" s="140">
        <f t="shared" si="0"/>
        <v>0.69259962049335866</v>
      </c>
      <c r="I58" s="140">
        <f t="shared" si="0"/>
        <v>0</v>
      </c>
      <c r="J58" s="183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  <c r="BD58" s="147"/>
      <c r="BE58" s="147"/>
      <c r="BF58" s="147"/>
      <c r="BG58" s="147"/>
      <c r="BH58" s="147"/>
      <c r="BI58" s="149" t="s">
        <v>33</v>
      </c>
      <c r="BJ58" s="147">
        <v>1052</v>
      </c>
      <c r="BK58" s="147">
        <v>1042</v>
      </c>
      <c r="BL58" s="147">
        <v>1009</v>
      </c>
      <c r="BM58" s="147">
        <v>940</v>
      </c>
      <c r="BN58" s="147">
        <v>792</v>
      </c>
      <c r="BO58" s="147">
        <v>730</v>
      </c>
      <c r="BP58" s="147">
        <v>730</v>
      </c>
      <c r="BQ58" s="147">
        <v>518</v>
      </c>
      <c r="BR58" s="147">
        <v>505</v>
      </c>
      <c r="BS58" s="147">
        <v>503</v>
      </c>
      <c r="BT58" s="147">
        <v>487</v>
      </c>
      <c r="BU58" s="149"/>
      <c r="BV58" s="147"/>
      <c r="BW58" s="147"/>
      <c r="BX58" s="147"/>
      <c r="BY58" s="147"/>
      <c r="BZ58" s="147"/>
      <c r="CA58" s="153" t="e">
        <v>#DIV/0!</v>
      </c>
      <c r="CB58" s="112"/>
      <c r="CC58" s="112"/>
    </row>
    <row r="59" spans="1:81" ht="14.25" customHeight="1" x14ac:dyDescent="0.25">
      <c r="A59" s="179" t="s">
        <v>354</v>
      </c>
      <c r="B59" s="137">
        <v>42614</v>
      </c>
      <c r="C59" s="138">
        <v>1275</v>
      </c>
      <c r="D59" s="139">
        <f t="shared" si="4"/>
        <v>1238</v>
      </c>
      <c r="E59" s="139">
        <f t="shared" si="5"/>
        <v>1103</v>
      </c>
      <c r="F59" s="139">
        <f t="shared" si="6"/>
        <v>0</v>
      </c>
      <c r="G59" s="140">
        <f t="shared" si="0"/>
        <v>0.97098039215686271</v>
      </c>
      <c r="H59" s="140">
        <f t="shared" si="0"/>
        <v>0.86509803921568629</v>
      </c>
      <c r="I59" s="140">
        <f t="shared" si="0"/>
        <v>0</v>
      </c>
      <c r="J59" s="183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47"/>
      <c r="BD59" s="147"/>
      <c r="BE59" s="147"/>
      <c r="BF59" s="147"/>
      <c r="BG59" s="147"/>
      <c r="BH59" s="147"/>
      <c r="BI59" s="149" t="s">
        <v>33</v>
      </c>
      <c r="BJ59" s="147" t="s">
        <v>33</v>
      </c>
      <c r="BK59" s="147">
        <v>1267</v>
      </c>
      <c r="BL59" s="147">
        <v>1263</v>
      </c>
      <c r="BM59" s="147">
        <v>1238</v>
      </c>
      <c r="BN59" s="147">
        <v>1165</v>
      </c>
      <c r="BO59" s="147">
        <v>1103</v>
      </c>
      <c r="BP59" s="147">
        <v>1103</v>
      </c>
      <c r="BQ59" s="147">
        <v>753</v>
      </c>
      <c r="BR59" s="147">
        <v>738</v>
      </c>
      <c r="BS59" s="147">
        <v>735</v>
      </c>
      <c r="BT59" s="147">
        <v>727</v>
      </c>
      <c r="BU59" s="149"/>
      <c r="BV59" s="147"/>
      <c r="BW59" s="147"/>
      <c r="BX59" s="147"/>
      <c r="BY59" s="147"/>
      <c r="BZ59" s="147"/>
      <c r="CA59" s="153" t="e">
        <v>#DIV/0!</v>
      </c>
      <c r="CB59" s="112"/>
      <c r="CC59" s="112"/>
    </row>
    <row r="60" spans="1:81" ht="14.25" customHeight="1" x14ac:dyDescent="0.25">
      <c r="A60" s="179" t="s">
        <v>355</v>
      </c>
      <c r="B60" s="137">
        <v>42644</v>
      </c>
      <c r="C60" s="154">
        <v>1190</v>
      </c>
      <c r="D60" s="139">
        <f t="shared" si="4"/>
        <v>1128</v>
      </c>
      <c r="E60" s="139">
        <f t="shared" si="5"/>
        <v>746</v>
      </c>
      <c r="F60" s="139">
        <f t="shared" si="6"/>
        <v>0</v>
      </c>
      <c r="G60" s="140">
        <f t="shared" si="0"/>
        <v>0.94789915966386551</v>
      </c>
      <c r="H60" s="140">
        <f t="shared" si="0"/>
        <v>0.626890756302521</v>
      </c>
      <c r="I60" s="140">
        <f t="shared" si="0"/>
        <v>0</v>
      </c>
      <c r="J60" s="183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47"/>
      <c r="BD60" s="147"/>
      <c r="BE60" s="147"/>
      <c r="BF60" s="147"/>
      <c r="BG60" s="147"/>
      <c r="BH60" s="147"/>
      <c r="BI60" s="149" t="s">
        <v>33</v>
      </c>
      <c r="BJ60" s="147" t="s">
        <v>33</v>
      </c>
      <c r="BK60" s="147"/>
      <c r="BL60" s="147">
        <v>1186</v>
      </c>
      <c r="BM60" s="147">
        <v>1177</v>
      </c>
      <c r="BN60" s="147">
        <v>1128</v>
      </c>
      <c r="BO60" s="147">
        <v>1109</v>
      </c>
      <c r="BP60" s="147">
        <v>1109</v>
      </c>
      <c r="BQ60" s="147">
        <v>746</v>
      </c>
      <c r="BR60" s="147">
        <v>721</v>
      </c>
      <c r="BS60" s="147">
        <v>715</v>
      </c>
      <c r="BT60" s="147">
        <v>705</v>
      </c>
      <c r="BU60" s="149"/>
      <c r="BV60" s="147"/>
      <c r="BW60" s="147"/>
      <c r="BX60" s="147"/>
      <c r="BY60" s="147"/>
      <c r="BZ60" s="147"/>
      <c r="CA60" s="153" t="e">
        <v>#DIV/0!</v>
      </c>
      <c r="CB60" s="112"/>
      <c r="CC60" s="112"/>
    </row>
    <row r="61" spans="1:81" ht="14.25" customHeight="1" x14ac:dyDescent="0.25">
      <c r="A61" s="179" t="s">
        <v>356</v>
      </c>
      <c r="B61" s="137">
        <v>42675</v>
      </c>
      <c r="C61" s="138">
        <v>1260</v>
      </c>
      <c r="D61" s="139">
        <f t="shared" si="4"/>
        <v>1278</v>
      </c>
      <c r="E61" s="139">
        <f t="shared" si="5"/>
        <v>798</v>
      </c>
      <c r="F61" s="139">
        <f t="shared" si="6"/>
        <v>0</v>
      </c>
      <c r="G61" s="140">
        <f t="shared" si="0"/>
        <v>1.0142857142857142</v>
      </c>
      <c r="H61" s="140">
        <f t="shared" si="0"/>
        <v>0.6333333333333333</v>
      </c>
      <c r="I61" s="140">
        <f t="shared" si="0"/>
        <v>0</v>
      </c>
      <c r="J61" s="183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47"/>
      <c r="BD61" s="147"/>
      <c r="BE61" s="147"/>
      <c r="BF61" s="147"/>
      <c r="BG61" s="147"/>
      <c r="BH61" s="147"/>
      <c r="BI61" s="149" t="s">
        <v>33</v>
      </c>
      <c r="BJ61" s="147" t="s">
        <v>33</v>
      </c>
      <c r="BK61" s="147"/>
      <c r="BL61" s="147" t="s">
        <v>33</v>
      </c>
      <c r="BM61" s="147">
        <v>1312</v>
      </c>
      <c r="BN61" s="147">
        <v>1291</v>
      </c>
      <c r="BO61" s="147">
        <v>1278</v>
      </c>
      <c r="BP61" s="147">
        <v>1278</v>
      </c>
      <c r="BQ61" s="147">
        <v>879</v>
      </c>
      <c r="BR61" s="147">
        <v>798</v>
      </c>
      <c r="BS61" s="147">
        <v>793</v>
      </c>
      <c r="BT61" s="147">
        <v>779</v>
      </c>
      <c r="BU61" s="149"/>
      <c r="BV61" s="147"/>
      <c r="BW61" s="147"/>
      <c r="BX61" s="147"/>
      <c r="BY61" s="147"/>
      <c r="BZ61" s="147"/>
      <c r="CA61" s="153" t="e">
        <v>#N/A</v>
      </c>
      <c r="CB61" s="112"/>
      <c r="CC61" s="112"/>
    </row>
    <row r="62" spans="1:81" ht="14.25" customHeight="1" x14ac:dyDescent="0.25">
      <c r="A62" s="179" t="s">
        <v>357</v>
      </c>
      <c r="B62" s="155">
        <v>42705</v>
      </c>
      <c r="C62" s="156">
        <v>1507</v>
      </c>
      <c r="D62" s="157">
        <f t="shared" si="4"/>
        <v>1495</v>
      </c>
      <c r="E62" s="157">
        <f t="shared" si="5"/>
        <v>996</v>
      </c>
      <c r="F62" s="157">
        <f t="shared" si="6"/>
        <v>0</v>
      </c>
      <c r="G62" s="158">
        <f t="shared" si="0"/>
        <v>0.99203715992037156</v>
      </c>
      <c r="H62" s="158">
        <f t="shared" si="0"/>
        <v>0.66091572660915732</v>
      </c>
      <c r="I62" s="158">
        <f t="shared" si="0"/>
        <v>0</v>
      </c>
      <c r="J62" s="183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160"/>
      <c r="BE62" s="160"/>
      <c r="BF62" s="160"/>
      <c r="BG62" s="160"/>
      <c r="BH62" s="160"/>
      <c r="BI62" s="161" t="s">
        <v>33</v>
      </c>
      <c r="BJ62" s="160" t="s">
        <v>33</v>
      </c>
      <c r="BK62" s="160"/>
      <c r="BL62" s="160" t="s">
        <v>33</v>
      </c>
      <c r="BM62" s="160"/>
      <c r="BN62" s="160">
        <v>1497</v>
      </c>
      <c r="BO62" s="160">
        <v>1495</v>
      </c>
      <c r="BP62" s="160">
        <v>1495</v>
      </c>
      <c r="BQ62" s="160">
        <v>1432</v>
      </c>
      <c r="BR62" s="160">
        <v>1004</v>
      </c>
      <c r="BS62" s="160">
        <v>996</v>
      </c>
      <c r="BT62" s="160">
        <v>975</v>
      </c>
      <c r="BU62" s="161"/>
      <c r="BV62" s="160"/>
      <c r="BW62" s="160"/>
      <c r="BX62" s="160"/>
      <c r="BY62" s="160"/>
      <c r="BZ62" s="160"/>
      <c r="CA62" s="153" t="e">
        <v>#N/A</v>
      </c>
      <c r="CB62" s="112"/>
      <c r="CC62" s="112"/>
    </row>
    <row r="63" spans="1:81" x14ac:dyDescent="0.25">
      <c r="A63" s="179" t="s">
        <v>358</v>
      </c>
      <c r="B63" s="155">
        <v>42736</v>
      </c>
      <c r="C63" s="138">
        <v>509</v>
      </c>
      <c r="D63" s="139">
        <f t="shared" si="4"/>
        <v>502</v>
      </c>
      <c r="E63" s="139">
        <f t="shared" si="5"/>
        <v>434</v>
      </c>
      <c r="F63" s="139">
        <f t="shared" si="6"/>
        <v>0</v>
      </c>
      <c r="G63" s="140">
        <f t="shared" ref="G63:I67" si="7">IFERROR(D63/$C63,"-")</f>
        <v>0.98624754420432215</v>
      </c>
      <c r="H63" s="140">
        <f t="shared" si="7"/>
        <v>0.8526522593320236</v>
      </c>
      <c r="I63" s="140">
        <f t="shared" si="7"/>
        <v>0</v>
      </c>
      <c r="J63" s="183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47"/>
      <c r="BD63" s="147"/>
      <c r="BE63" s="147"/>
      <c r="BF63" s="147"/>
      <c r="BG63" s="147"/>
      <c r="BH63" s="147"/>
      <c r="BI63" s="149"/>
      <c r="BJ63" s="147"/>
      <c r="BK63" s="147"/>
      <c r="BL63" s="147"/>
      <c r="BM63" s="147"/>
      <c r="BN63" s="147"/>
      <c r="BO63" s="147">
        <v>509</v>
      </c>
      <c r="BP63" s="147">
        <v>509</v>
      </c>
      <c r="BQ63" s="147">
        <v>502</v>
      </c>
      <c r="BR63" s="147">
        <v>449</v>
      </c>
      <c r="BS63" s="147">
        <v>444</v>
      </c>
      <c r="BT63" s="147">
        <v>434</v>
      </c>
      <c r="BU63" s="149"/>
      <c r="BV63" s="147"/>
      <c r="BW63" s="147"/>
      <c r="BX63" s="147"/>
      <c r="BY63" s="147"/>
      <c r="BZ63" s="147"/>
      <c r="CA63" s="153"/>
      <c r="CB63" s="153"/>
      <c r="CC63" s="112"/>
    </row>
    <row r="64" spans="1:81" x14ac:dyDescent="0.25">
      <c r="A64" s="179" t="s">
        <v>359</v>
      </c>
      <c r="B64" s="155">
        <v>42767</v>
      </c>
      <c r="C64" s="138">
        <v>1052</v>
      </c>
      <c r="D64" s="139">
        <f t="shared" si="4"/>
        <v>1009</v>
      </c>
      <c r="E64" s="139">
        <f t="shared" si="5"/>
        <v>0</v>
      </c>
      <c r="F64" s="139">
        <f t="shared" si="6"/>
        <v>0</v>
      </c>
      <c r="G64" s="140">
        <f t="shared" si="7"/>
        <v>0.95912547528517111</v>
      </c>
      <c r="H64" s="140">
        <f t="shared" si="7"/>
        <v>0</v>
      </c>
      <c r="I64" s="140">
        <f t="shared" si="7"/>
        <v>0</v>
      </c>
      <c r="J64" s="183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47"/>
      <c r="BD64" s="147"/>
      <c r="BE64" s="147"/>
      <c r="BF64" s="147"/>
      <c r="BG64" s="147"/>
      <c r="BH64" s="147"/>
      <c r="BI64" s="149"/>
      <c r="BJ64" s="147"/>
      <c r="BK64" s="147"/>
      <c r="BL64" s="147"/>
      <c r="BM64" s="147"/>
      <c r="BN64" s="147"/>
      <c r="BO64" s="147"/>
      <c r="BP64" s="147">
        <v>1052</v>
      </c>
      <c r="BQ64" s="147">
        <v>1040</v>
      </c>
      <c r="BR64" s="147">
        <v>1009</v>
      </c>
      <c r="BS64" s="147">
        <v>1003</v>
      </c>
      <c r="BT64" s="147">
        <v>962</v>
      </c>
      <c r="BU64" s="149"/>
      <c r="BV64" s="147"/>
      <c r="BW64" s="147"/>
      <c r="BX64" s="147"/>
      <c r="BY64" s="147"/>
      <c r="BZ64" s="147"/>
      <c r="CA64" s="153"/>
      <c r="CB64" s="153"/>
      <c r="CC64" s="112"/>
    </row>
    <row r="65" spans="1:81" x14ac:dyDescent="0.25">
      <c r="A65" s="179" t="s">
        <v>360</v>
      </c>
      <c r="B65" s="155">
        <v>42795</v>
      </c>
      <c r="C65" s="138">
        <v>1209</v>
      </c>
      <c r="D65" s="139">
        <f t="shared" si="4"/>
        <v>1180</v>
      </c>
      <c r="E65" s="139">
        <f t="shared" si="5"/>
        <v>0</v>
      </c>
      <c r="F65" s="139">
        <f t="shared" si="6"/>
        <v>0</v>
      </c>
      <c r="G65" s="140">
        <f t="shared" si="7"/>
        <v>0.9760132340777502</v>
      </c>
      <c r="H65" s="140">
        <f t="shared" si="7"/>
        <v>0</v>
      </c>
      <c r="I65" s="140">
        <f t="shared" si="7"/>
        <v>0</v>
      </c>
      <c r="J65" s="183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47"/>
      <c r="BD65" s="147"/>
      <c r="BE65" s="147"/>
      <c r="BF65" s="147"/>
      <c r="BG65" s="147"/>
      <c r="BH65" s="147"/>
      <c r="BI65" s="149"/>
      <c r="BJ65" s="147"/>
      <c r="BK65" s="147"/>
      <c r="BL65" s="147"/>
      <c r="BM65" s="147"/>
      <c r="BN65" s="147"/>
      <c r="BO65" s="147"/>
      <c r="BP65" s="147"/>
      <c r="BQ65" s="147">
        <v>1201</v>
      </c>
      <c r="BR65" s="147">
        <v>1182</v>
      </c>
      <c r="BS65" s="147">
        <v>1180</v>
      </c>
      <c r="BT65" s="147">
        <v>1142</v>
      </c>
      <c r="BU65" s="149"/>
      <c r="BV65" s="147"/>
      <c r="BW65" s="147"/>
      <c r="BX65" s="147"/>
      <c r="BY65" s="147"/>
      <c r="BZ65" s="147"/>
      <c r="CA65" s="153"/>
      <c r="CB65" s="112"/>
      <c r="CC65" s="112"/>
    </row>
    <row r="66" spans="1:81" ht="17.25" customHeight="1" x14ac:dyDescent="0.25">
      <c r="A66" s="179" t="s">
        <v>361</v>
      </c>
      <c r="B66" s="155">
        <v>42826</v>
      </c>
      <c r="C66" s="138">
        <v>962</v>
      </c>
      <c r="D66" s="139">
        <f t="shared" si="4"/>
        <v>897</v>
      </c>
      <c r="E66" s="139">
        <f t="shared" si="5"/>
        <v>0</v>
      </c>
      <c r="F66" s="139">
        <f t="shared" si="6"/>
        <v>0</v>
      </c>
      <c r="G66" s="140">
        <f t="shared" si="7"/>
        <v>0.93243243243243246</v>
      </c>
      <c r="H66" s="140">
        <f t="shared" si="7"/>
        <v>0</v>
      </c>
      <c r="I66" s="140">
        <f t="shared" si="7"/>
        <v>0</v>
      </c>
      <c r="J66" s="183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47"/>
      <c r="BD66" s="147"/>
      <c r="BE66" s="147"/>
      <c r="BF66" s="147"/>
      <c r="BG66" s="147"/>
      <c r="BH66" s="147"/>
      <c r="BI66" s="149"/>
      <c r="BJ66" s="147"/>
      <c r="BK66" s="147"/>
      <c r="BL66" s="147"/>
      <c r="BM66" s="147"/>
      <c r="BN66" s="147"/>
      <c r="BO66" s="147"/>
      <c r="BP66" s="147"/>
      <c r="BQ66" s="147"/>
      <c r="BR66" s="147">
        <v>939</v>
      </c>
      <c r="BS66" s="147">
        <v>936</v>
      </c>
      <c r="BT66" s="147">
        <v>897</v>
      </c>
      <c r="BU66" s="149"/>
      <c r="BV66" s="147"/>
      <c r="BW66" s="147"/>
      <c r="BX66" s="147"/>
      <c r="BY66" s="147"/>
      <c r="BZ66" s="147"/>
      <c r="CA66" s="153"/>
      <c r="CB66" s="112"/>
      <c r="CC66" s="112"/>
    </row>
    <row r="67" spans="1:81" x14ac:dyDescent="0.25">
      <c r="A67" s="179" t="s">
        <v>362</v>
      </c>
      <c r="B67" s="155">
        <v>42856</v>
      </c>
      <c r="C67" s="138">
        <v>953</v>
      </c>
      <c r="D67" s="139">
        <f t="shared" si="4"/>
        <v>0</v>
      </c>
      <c r="E67" s="139">
        <f t="shared" si="5"/>
        <v>0</v>
      </c>
      <c r="F67" s="139">
        <f t="shared" si="6"/>
        <v>0</v>
      </c>
      <c r="G67" s="140">
        <f t="shared" si="7"/>
        <v>0</v>
      </c>
      <c r="H67" s="140">
        <f t="shared" si="7"/>
        <v>0</v>
      </c>
      <c r="I67" s="140">
        <f t="shared" si="7"/>
        <v>0</v>
      </c>
      <c r="J67" s="183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47"/>
      <c r="BD67" s="147"/>
      <c r="BE67" s="147"/>
      <c r="BF67" s="147"/>
      <c r="BG67" s="147"/>
      <c r="BH67" s="147"/>
      <c r="BI67" s="149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>
        <v>934</v>
      </c>
      <c r="BT67" s="147">
        <v>887</v>
      </c>
      <c r="BU67" s="149"/>
      <c r="BV67" s="147"/>
      <c r="BW67" s="147"/>
      <c r="BX67" s="147"/>
      <c r="BY67" s="147"/>
      <c r="BZ67" s="147"/>
      <c r="CA67" s="153"/>
      <c r="CB67" s="112"/>
      <c r="CC67" s="112"/>
    </row>
    <row r="68" spans="1:81" x14ac:dyDescent="0.25">
      <c r="A68" s="179" t="s">
        <v>363</v>
      </c>
      <c r="B68" s="155">
        <v>42887</v>
      </c>
      <c r="C68" s="138">
        <v>1739</v>
      </c>
      <c r="D68" s="139">
        <f t="shared" si="4"/>
        <v>0</v>
      </c>
      <c r="E68" s="139">
        <f t="shared" si="5"/>
        <v>0</v>
      </c>
      <c r="F68" s="139">
        <f t="shared" si="6"/>
        <v>0</v>
      </c>
      <c r="G68" s="140"/>
      <c r="H68" s="140"/>
      <c r="I68" s="140"/>
      <c r="J68" s="183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47"/>
      <c r="BD68" s="147"/>
      <c r="BE68" s="147"/>
      <c r="BF68" s="147"/>
      <c r="BG68" s="147"/>
      <c r="BH68" s="147"/>
      <c r="BI68" s="149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>
        <v>1717</v>
      </c>
      <c r="BU68" s="149"/>
      <c r="BV68" s="147"/>
      <c r="BW68" s="147"/>
      <c r="BX68" s="147"/>
      <c r="BY68" s="147"/>
      <c r="BZ68" s="147"/>
      <c r="CA68" s="153"/>
      <c r="CB68" s="112"/>
      <c r="CC68" s="112"/>
    </row>
    <row r="69" spans="1:81" x14ac:dyDescent="0.25">
      <c r="A69" s="179" t="s">
        <v>364</v>
      </c>
      <c r="B69" s="155">
        <v>42917</v>
      </c>
      <c r="C69" s="138">
        <v>1164</v>
      </c>
      <c r="D69" s="139"/>
      <c r="E69" s="139"/>
      <c r="F69" s="139"/>
      <c r="G69" s="140"/>
      <c r="H69" s="140"/>
      <c r="I69" s="140"/>
      <c r="J69" s="183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47"/>
      <c r="BD69" s="147"/>
      <c r="BE69" s="147"/>
      <c r="BF69" s="147"/>
      <c r="BG69" s="147"/>
      <c r="BH69" s="147"/>
      <c r="BI69" s="149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9"/>
      <c r="BV69" s="147"/>
      <c r="BW69" s="147"/>
      <c r="BX69" s="147"/>
      <c r="BY69" s="147"/>
      <c r="BZ69" s="147"/>
      <c r="CA69" s="153"/>
      <c r="CB69" s="112"/>
      <c r="CC69" s="112"/>
    </row>
    <row r="70" spans="1:81" x14ac:dyDescent="0.25">
      <c r="A70" s="179" t="s">
        <v>365</v>
      </c>
      <c r="B70" s="155">
        <v>42948</v>
      </c>
      <c r="C70" s="138"/>
      <c r="D70" s="139"/>
      <c r="E70" s="139"/>
      <c r="F70" s="139"/>
      <c r="G70" s="140"/>
      <c r="H70" s="140"/>
      <c r="I70" s="140"/>
      <c r="J70" s="183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47"/>
      <c r="BD70" s="147"/>
      <c r="BE70" s="147"/>
      <c r="BF70" s="147"/>
      <c r="BG70" s="147"/>
      <c r="BH70" s="147"/>
      <c r="BI70" s="149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9"/>
      <c r="BV70" s="147"/>
      <c r="BW70" s="147"/>
      <c r="BX70" s="147"/>
      <c r="BY70" s="147"/>
      <c r="BZ70" s="147"/>
      <c r="CA70" s="153"/>
      <c r="CB70" s="112"/>
      <c r="CC70" s="112"/>
    </row>
    <row r="71" spans="1:81" x14ac:dyDescent="0.25">
      <c r="A71" s="179" t="s">
        <v>366</v>
      </c>
      <c r="B71" s="155">
        <v>42979</v>
      </c>
      <c r="C71" s="138"/>
      <c r="D71" s="139"/>
      <c r="E71" s="139"/>
      <c r="F71" s="139"/>
      <c r="G71" s="140"/>
      <c r="H71" s="140"/>
      <c r="I71" s="140"/>
      <c r="J71" s="183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47"/>
      <c r="BD71" s="147"/>
      <c r="BE71" s="147"/>
      <c r="BF71" s="147"/>
      <c r="BG71" s="147"/>
      <c r="BH71" s="147"/>
      <c r="BI71" s="149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9"/>
      <c r="BV71" s="147"/>
      <c r="BW71" s="147"/>
      <c r="BX71" s="147"/>
      <c r="BY71" s="147"/>
      <c r="BZ71" s="147"/>
      <c r="CA71" s="153"/>
      <c r="CB71" s="112"/>
      <c r="CC71" s="112"/>
    </row>
    <row r="72" spans="1:81" x14ac:dyDescent="0.25">
      <c r="A72" s="179" t="s">
        <v>367</v>
      </c>
      <c r="B72" s="155">
        <v>43009</v>
      </c>
      <c r="C72" s="154"/>
      <c r="D72" s="139"/>
      <c r="E72" s="139"/>
      <c r="F72" s="139"/>
      <c r="G72" s="140"/>
      <c r="H72" s="140"/>
      <c r="I72" s="140"/>
      <c r="J72" s="183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47"/>
      <c r="BD72" s="147"/>
      <c r="BE72" s="147"/>
      <c r="BF72" s="147"/>
      <c r="BG72" s="147"/>
      <c r="BH72" s="147"/>
      <c r="BI72" s="149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9"/>
      <c r="BV72" s="147"/>
      <c r="BW72" s="147"/>
      <c r="BX72" s="147"/>
      <c r="BY72" s="147"/>
      <c r="BZ72" s="147"/>
      <c r="CA72" s="153"/>
      <c r="CB72" s="112"/>
      <c r="CC72" s="112"/>
    </row>
    <row r="73" spans="1:81" x14ac:dyDescent="0.25">
      <c r="A73" s="179" t="s">
        <v>368</v>
      </c>
      <c r="B73" s="155">
        <v>43040</v>
      </c>
      <c r="C73" s="138"/>
      <c r="D73" s="139"/>
      <c r="E73" s="139"/>
      <c r="F73" s="139"/>
      <c r="G73" s="140"/>
      <c r="H73" s="140"/>
      <c r="I73" s="140"/>
      <c r="J73" s="183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47"/>
      <c r="BD73" s="147"/>
      <c r="BE73" s="147"/>
      <c r="BF73" s="147"/>
      <c r="BG73" s="147"/>
      <c r="BH73" s="147"/>
      <c r="BI73" s="149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9"/>
      <c r="BV73" s="147"/>
      <c r="BW73" s="147"/>
      <c r="BX73" s="147"/>
      <c r="BY73" s="147"/>
      <c r="BZ73" s="147"/>
      <c r="CA73" s="153"/>
      <c r="CB73" s="112"/>
      <c r="CC73" s="112"/>
    </row>
    <row r="74" spans="1:81" x14ac:dyDescent="0.25">
      <c r="A74" s="179" t="s">
        <v>369</v>
      </c>
      <c r="B74" s="155">
        <v>43070</v>
      </c>
      <c r="C74" s="156"/>
      <c r="D74" s="157"/>
      <c r="E74" s="157"/>
      <c r="F74" s="157"/>
      <c r="G74" s="158"/>
      <c r="H74" s="158"/>
      <c r="I74" s="158"/>
      <c r="J74" s="183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60"/>
      <c r="BD74" s="160"/>
      <c r="BE74" s="160"/>
      <c r="BF74" s="160"/>
      <c r="BG74" s="160"/>
      <c r="BH74" s="160"/>
      <c r="BI74" s="161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1"/>
      <c r="BV74" s="160"/>
      <c r="BW74" s="160"/>
      <c r="BX74" s="160"/>
      <c r="BY74" s="160"/>
      <c r="BZ74" s="160"/>
      <c r="CA74" s="153"/>
      <c r="CB74" s="112"/>
      <c r="CC74" s="112"/>
    </row>
    <row r="75" spans="1:81" x14ac:dyDescent="0.25">
      <c r="G75" s="184">
        <f>AVERAGE(G6:G67)</f>
        <v>0.93462697175877762</v>
      </c>
      <c r="H75" s="184">
        <f t="shared" ref="H75:I75" si="8">AVERAGE(H6:H67)</f>
        <v>0.57964714693756847</v>
      </c>
      <c r="I75" s="184">
        <f t="shared" si="8"/>
        <v>0.25074780729646973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showGridLines="0" zoomScale="80" zoomScaleNormal="80" workbookViewId="0">
      <pane xSplit="3" ySplit="6" topLeftCell="D85" activePane="bottomRight" state="frozen"/>
      <selection pane="topRight" activeCell="D1" sqref="D1"/>
      <selection pane="bottomLeft" activeCell="A7" sqref="A7"/>
      <selection pane="bottomRight" activeCell="AB1" sqref="AB1"/>
    </sheetView>
  </sheetViews>
  <sheetFormatPr defaultRowHeight="15" outlineLevelCol="1" x14ac:dyDescent="0.25"/>
  <cols>
    <col min="3" max="3" bestFit="true" customWidth="true" width="31.5" collapsed="true"/>
    <col min="4" max="14" customWidth="true" hidden="true" width="9.0" collapsed="true" outlineLevel="1"/>
    <col min="15" max="15" width="9.0" collapsed="true"/>
    <col min="24" max="27" customWidth="true" hidden="true" width="9.0" collapsed="true" outlineLevel="1"/>
    <col min="28" max="28" width="9.0" collapsed="true"/>
  </cols>
  <sheetData>
    <row r="1" spans="2:28" s="85" customFormat="1" x14ac:dyDescent="0.25">
      <c r="B1" s="270" t="s">
        <v>433</v>
      </c>
      <c r="C1" s="270" t="s">
        <v>434</v>
      </c>
      <c r="D1" s="270">
        <v>201601</v>
      </c>
      <c r="E1" s="270">
        <v>201602</v>
      </c>
      <c r="F1" s="270">
        <v>201603</v>
      </c>
      <c r="G1" s="270">
        <v>201604</v>
      </c>
      <c r="H1" s="270">
        <v>201605</v>
      </c>
      <c r="I1" s="270">
        <v>201606</v>
      </c>
      <c r="J1" s="270">
        <v>201607</v>
      </c>
      <c r="K1" s="270">
        <v>201608</v>
      </c>
      <c r="L1" s="270">
        <v>201609</v>
      </c>
      <c r="M1" s="270">
        <v>201610</v>
      </c>
      <c r="N1" s="270">
        <v>201611</v>
      </c>
      <c r="O1" s="270">
        <v>201612</v>
      </c>
      <c r="P1" s="270">
        <v>201701</v>
      </c>
      <c r="Q1" s="270">
        <v>201702</v>
      </c>
      <c r="R1" s="270">
        <v>201703</v>
      </c>
      <c r="S1" s="270">
        <v>201704</v>
      </c>
      <c r="T1" s="270">
        <v>201705</v>
      </c>
      <c r="U1" s="270">
        <v>201706</v>
      </c>
      <c r="V1" s="270">
        <v>201707</v>
      </c>
      <c r="W1" s="270">
        <v>201708</v>
      </c>
      <c r="X1" s="270">
        <v>201709</v>
      </c>
      <c r="Y1" s="270">
        <v>201710</v>
      </c>
      <c r="Z1" s="270">
        <v>201711</v>
      </c>
      <c r="AA1" s="270">
        <v>201712</v>
      </c>
      <c r="AB1" s="270">
        <v>2017</v>
      </c>
    </row>
    <row r="2" spans="2:28" x14ac:dyDescent="0.25">
      <c r="B2" s="289"/>
      <c r="C2" s="164" t="s">
        <v>270</v>
      </c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</row>
    <row r="3" spans="2:28" ht="15.75" x14ac:dyDescent="0.25">
      <c r="B3" s="280" t="s">
        <v>425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81" t="s">
        <v>426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82" t="s">
        <v>436</v>
      </c>
      <c r="C6" s="282" t="s">
        <v>427</v>
      </c>
      <c r="D6" s="283">
        <v>42400</v>
      </c>
      <c r="E6" s="283">
        <v>42429</v>
      </c>
      <c r="F6" s="283">
        <v>42460</v>
      </c>
      <c r="G6" s="283">
        <v>42490</v>
      </c>
      <c r="H6" s="283">
        <v>42521</v>
      </c>
      <c r="I6" s="283">
        <v>42551</v>
      </c>
      <c r="J6" s="283">
        <v>42582</v>
      </c>
      <c r="K6" s="283">
        <v>42613</v>
      </c>
      <c r="L6" s="283">
        <v>42643</v>
      </c>
      <c r="M6" s="283">
        <v>42674</v>
      </c>
      <c r="N6" s="283">
        <v>42704</v>
      </c>
      <c r="O6" s="283">
        <v>42735</v>
      </c>
      <c r="P6" s="283">
        <v>42736</v>
      </c>
      <c r="Q6" s="283">
        <v>42767</v>
      </c>
      <c r="R6" s="283">
        <v>42795</v>
      </c>
      <c r="S6" s="283">
        <v>42826</v>
      </c>
      <c r="T6" s="283">
        <v>42856</v>
      </c>
      <c r="U6" s="283">
        <v>42887</v>
      </c>
      <c r="V6" s="283">
        <v>42917</v>
      </c>
      <c r="W6" s="283">
        <v>42948</v>
      </c>
      <c r="X6" s="283">
        <v>42979</v>
      </c>
      <c r="Y6" s="283">
        <v>43009</v>
      </c>
      <c r="Z6" s="283">
        <v>43040</v>
      </c>
      <c r="AA6" s="283">
        <v>43070</v>
      </c>
      <c r="AB6" s="283" t="s">
        <v>61</v>
      </c>
    </row>
    <row r="7" spans="2:28" x14ac:dyDescent="0.25">
      <c r="B7" s="284" t="s">
        <v>428</v>
      </c>
      <c r="C7" s="285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</row>
    <row r="8" spans="2:28" x14ac:dyDescent="0.25">
      <c r="B8" s="284"/>
      <c r="C8" s="285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</row>
    <row r="9" spans="2:28" x14ac:dyDescent="0.25">
      <c r="B9" s="284"/>
      <c r="C9" s="285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</row>
    <row r="10" spans="2:28" x14ac:dyDescent="0.25">
      <c r="B10" s="284"/>
      <c r="C10" s="285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</row>
    <row r="11" spans="2:28" x14ac:dyDescent="0.25">
      <c r="B11" s="284"/>
      <c r="C11" s="285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</row>
    <row r="12" spans="2:28" x14ac:dyDescent="0.25">
      <c r="B12" s="284"/>
      <c r="C12" s="285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</row>
    <row r="13" spans="2:28" x14ac:dyDescent="0.25">
      <c r="B13" s="284"/>
      <c r="C13" s="285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</row>
    <row r="14" spans="2:28" x14ac:dyDescent="0.25">
      <c r="B14" s="286"/>
      <c r="C14" s="287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</row>
    <row r="15" spans="2:28" x14ac:dyDescent="0.25">
      <c r="B15" s="286"/>
      <c r="C15" s="287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</row>
    <row r="16" spans="2:28" x14ac:dyDescent="0.25">
      <c r="B16" s="286"/>
      <c r="C16" s="287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</row>
    <row r="17" spans="2:28" x14ac:dyDescent="0.25">
      <c r="B17" s="286"/>
      <c r="C17" s="287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</row>
    <row r="18" spans="2:28" x14ac:dyDescent="0.25">
      <c r="B18" s="286"/>
      <c r="C18" s="287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</row>
    <row r="19" spans="2:28" x14ac:dyDescent="0.25">
      <c r="B19" s="286"/>
      <c r="C19" s="287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</row>
    <row r="20" spans="2:28" x14ac:dyDescent="0.25">
      <c r="B20" s="286"/>
      <c r="C20" s="287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</row>
    <row r="21" spans="2:28" x14ac:dyDescent="0.25">
      <c r="B21" s="286"/>
      <c r="C21" s="287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</row>
    <row r="22" spans="2:28" x14ac:dyDescent="0.25">
      <c r="B22" s="286"/>
      <c r="C22" s="287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</row>
    <row r="23" spans="2:28" x14ac:dyDescent="0.25">
      <c r="B23" s="286"/>
      <c r="C23" s="287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</row>
    <row r="24" spans="2:28" x14ac:dyDescent="0.25">
      <c r="B24" s="286"/>
      <c r="C24" s="287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</row>
    <row r="25" spans="2:28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2" sqref="B2"/>
    </sheetView>
  </sheetViews>
  <sheetFormatPr defaultRowHeight="15" x14ac:dyDescent="0.25"/>
  <sheetData>
    <row r="1" spans="1:30" s="271" customFormat="1" ht="14.25" x14ac:dyDescent="0.2">
      <c r="A1" s="269" t="s">
        <v>405</v>
      </c>
      <c r="B1" s="269" t="s">
        <v>406</v>
      </c>
      <c r="C1" s="269" t="s">
        <v>407</v>
      </c>
      <c r="D1" s="269" t="s">
        <v>408</v>
      </c>
      <c r="E1" s="269" t="s">
        <v>252</v>
      </c>
      <c r="F1" s="270" t="s">
        <v>253</v>
      </c>
      <c r="G1" s="270" t="s">
        <v>50</v>
      </c>
      <c r="H1" s="270" t="s">
        <v>36</v>
      </c>
      <c r="I1" s="270" t="s">
        <v>37</v>
      </c>
      <c r="J1" s="270" t="s">
        <v>255</v>
      </c>
      <c r="K1" s="270" t="s">
        <v>286</v>
      </c>
      <c r="L1" s="269" t="s">
        <v>254</v>
      </c>
      <c r="M1" s="269" t="s">
        <v>409</v>
      </c>
      <c r="N1" s="269" t="s">
        <v>410</v>
      </c>
      <c r="O1" s="269" t="s">
        <v>411</v>
      </c>
      <c r="P1" s="270" t="s">
        <v>412</v>
      </c>
      <c r="Q1" s="270" t="s">
        <v>413</v>
      </c>
      <c r="R1" s="270" t="s">
        <v>414</v>
      </c>
      <c r="S1" s="270" t="s">
        <v>387</v>
      </c>
      <c r="T1" s="270" t="s">
        <v>388</v>
      </c>
      <c r="U1" s="270" t="s">
        <v>389</v>
      </c>
      <c r="V1" s="270" t="s">
        <v>390</v>
      </c>
      <c r="W1" s="270" t="s">
        <v>391</v>
      </c>
      <c r="X1" s="270" t="s">
        <v>392</v>
      </c>
      <c r="Y1" s="270" t="s">
        <v>393</v>
      </c>
      <c r="Z1" s="270" t="s">
        <v>394</v>
      </c>
      <c r="AA1" s="270" t="s">
        <v>395</v>
      </c>
      <c r="AB1" s="270" t="s">
        <v>415</v>
      </c>
      <c r="AC1" s="270" t="s">
        <v>294</v>
      </c>
      <c r="AD1" s="270" t="s">
        <v>416</v>
      </c>
    </row>
    <row r="2" spans="1:30" s="165" customFormat="1" ht="14.25" x14ac:dyDescent="0.2">
      <c r="A2" s="162"/>
      <c r="B2" s="189">
        <f>+Cover!$G$5</f>
        <v>42978</v>
      </c>
      <c r="C2" s="163"/>
      <c r="D2" s="164" t="s">
        <v>270</v>
      </c>
      <c r="E2" s="163"/>
    </row>
    <row r="3" spans="1:30" s="165" customFormat="1" ht="18" x14ac:dyDescent="0.25">
      <c r="A3" s="163"/>
      <c r="B3" s="166"/>
      <c r="C3" s="264"/>
      <c r="D3" s="163"/>
      <c r="E3" s="163"/>
    </row>
    <row r="4" spans="1:30" s="165" customFormat="1" ht="14.25" x14ac:dyDescent="0.2">
      <c r="A4" s="163"/>
      <c r="B4" s="167"/>
      <c r="C4" s="167"/>
      <c r="D4" s="163"/>
      <c r="E4" s="163"/>
    </row>
    <row r="5" spans="1:30" s="165" customFormat="1" x14ac:dyDescent="0.2">
      <c r="A5" s="168" t="s">
        <v>278</v>
      </c>
      <c r="B5" s="167"/>
      <c r="C5" s="167"/>
      <c r="D5" s="169" t="s">
        <v>279</v>
      </c>
      <c r="E5" s="170"/>
    </row>
    <row r="6" spans="1:30" s="165" customFormat="1" x14ac:dyDescent="0.25">
      <c r="E6" s="171" t="s">
        <v>280</v>
      </c>
      <c r="F6" s="172"/>
      <c r="G6" s="172"/>
      <c r="H6" s="172"/>
      <c r="I6" s="172"/>
      <c r="J6" s="172"/>
      <c r="K6" s="172"/>
      <c r="L6" s="173" t="s">
        <v>281</v>
      </c>
      <c r="M6" s="174"/>
      <c r="N6" s="174"/>
      <c r="O6" s="175" t="s">
        <v>282</v>
      </c>
      <c r="P6" s="176"/>
      <c r="Q6" s="176"/>
      <c r="R6" s="176"/>
      <c r="S6" s="171" t="s">
        <v>283</v>
      </c>
      <c r="T6" s="171"/>
      <c r="U6" s="177" t="s">
        <v>243</v>
      </c>
      <c r="V6" s="177"/>
      <c r="W6" s="177"/>
      <c r="X6" s="177"/>
      <c r="Y6" s="177"/>
      <c r="Z6" s="177"/>
      <c r="AA6" s="177"/>
      <c r="AB6" s="177"/>
      <c r="AC6" s="177"/>
      <c r="AD6" s="177"/>
    </row>
    <row r="7" spans="1:30" s="165" customFormat="1" x14ac:dyDescent="0.25">
      <c r="A7" s="265" t="s">
        <v>236</v>
      </c>
      <c r="B7" s="265" t="s">
        <v>235</v>
      </c>
      <c r="C7" s="265" t="s">
        <v>284</v>
      </c>
      <c r="D7" s="265" t="s">
        <v>285</v>
      </c>
      <c r="E7" s="266" t="s">
        <v>252</v>
      </c>
      <c r="F7" s="267" t="s">
        <v>253</v>
      </c>
      <c r="G7" s="266" t="s">
        <v>50</v>
      </c>
      <c r="H7" s="268" t="s">
        <v>36</v>
      </c>
      <c r="I7" s="268" t="s">
        <v>37</v>
      </c>
      <c r="J7" s="267" t="s">
        <v>255</v>
      </c>
      <c r="K7" s="266" t="s">
        <v>286</v>
      </c>
      <c r="L7" s="266" t="s">
        <v>254</v>
      </c>
      <c r="M7" s="268" t="s">
        <v>287</v>
      </c>
      <c r="N7" s="267" t="s">
        <v>288</v>
      </c>
      <c r="O7" s="265" t="s">
        <v>289</v>
      </c>
      <c r="P7" s="265" t="s">
        <v>290</v>
      </c>
      <c r="Q7" s="265" t="s">
        <v>291</v>
      </c>
      <c r="R7" s="265" t="s">
        <v>292</v>
      </c>
      <c r="S7" s="266" t="s">
        <v>256</v>
      </c>
      <c r="T7" s="267" t="s">
        <v>257</v>
      </c>
      <c r="U7" s="265" t="s">
        <v>293</v>
      </c>
      <c r="V7" s="265" t="s">
        <v>258</v>
      </c>
      <c r="W7" s="265" t="s">
        <v>379</v>
      </c>
      <c r="X7" s="265" t="s">
        <v>380</v>
      </c>
      <c r="Y7" s="265" t="s">
        <v>381</v>
      </c>
      <c r="Z7" s="265" t="s">
        <v>382</v>
      </c>
      <c r="AA7" s="265" t="s">
        <v>383</v>
      </c>
      <c r="AB7" s="265" t="s">
        <v>417</v>
      </c>
      <c r="AC7" s="265" t="s">
        <v>294</v>
      </c>
      <c r="AD7" s="265" t="s">
        <v>259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AT76" activePane="bottomRight" state="frozen"/>
      <selection pane="topRight"/>
      <selection pane="bottomLeft"/>
      <selection pane="bottomRight" activeCell="A96" sqref="A9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64" t="s">
        <v>270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2" t="s">
        <v>203</v>
      </c>
      <c r="BG2" s="293"/>
      <c r="BH2" s="293"/>
      <c r="BI2" s="293"/>
      <c r="BJ2" s="293"/>
      <c r="BK2" s="293"/>
      <c r="BL2" s="187"/>
      <c r="BM2" s="187"/>
      <c r="BN2" s="187"/>
      <c r="BO2" s="187"/>
      <c r="BP2" s="187"/>
      <c r="BQ2" s="18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 t="n">
        <v>5361.0</v>
      </c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 t="n">
        <v>4883.0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0.2546714</v>
      </c>
      <c r="AW6" s="74" t="n">
        <v>0.18572305</v>
      </c>
      <c r="AX6" s="74" t="n">
        <v>0.24457518</v>
      </c>
      <c r="AY6" s="76" t="n">
        <v>0.16884661</v>
      </c>
      <c r="AZ6" s="76" t="n">
        <v>0.18749416</v>
      </c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 t="n">
        <v>954.0</v>
      </c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 t="n">
        <v>1003.0</v>
      </c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1.42350557244174</v>
      </c>
      <c r="AU9" s="11" t="n">
        <v>1.62277304415182</v>
      </c>
      <c r="AV9" s="11" t="n">
        <v>1.545754</v>
      </c>
      <c r="AW9" s="11" t="n">
        <v>1.644273</v>
      </c>
      <c r="AX9" s="11" t="n">
        <v>1.497634</v>
      </c>
      <c r="AY9" s="77" t="n">
        <v>1.621885</v>
      </c>
      <c r="AZ9" s="77" t="n">
        <v>1.544367</v>
      </c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 t="n">
        <v>1549.0</v>
      </c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</v>
      </c>
      <c r="AZ11" s="77" t="n">
        <v>14.63306</v>
      </c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 t="n">
        <v>22666.606</v>
      </c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 t="n">
        <v>6810.0</v>
      </c>
      <c r="AT20" s="11" t="n">
        <v>6667.0</v>
      </c>
      <c r="AU20" s="11" t="n">
        <v>6952.0</v>
      </c>
      <c r="AV20" s="11" t="n">
        <v>7096.0</v>
      </c>
      <c r="AW20" s="11" t="n">
        <v>7684.0</v>
      </c>
      <c r="AX20" s="11" t="n">
        <v>8823.0</v>
      </c>
      <c r="AY20" s="11" t="n">
        <v>9546.0</v>
      </c>
      <c r="AZ20" s="11" t="n">
        <v>10244.0</v>
      </c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 t="n">
        <v>5361.0</v>
      </c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 t="n">
        <v>4883.0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 t="n">
        <v>4202.0</v>
      </c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 t="n">
        <v>298.0</v>
      </c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 t="n">
        <v>542.0</v>
      </c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 t="n">
        <v>209.0</v>
      </c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 t="n">
        <v>70.0</v>
      </c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 t="n">
        <v>40.0</v>
      </c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: INDEX(U31:AF31,$B$2))</f>
        <v>0</v>
      </c>
      <c r="D31" s="71">
        <f>SUM(AG31                                      : INDEX(AG31:AR31,$B$2))</f>
        <v>0</v>
      </c>
      <c r="E31" s="71">
        <f>SUM(AS31           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 t="n">
        <v>887.0</v>
      </c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: INDEX(U32:AF32,$B$2))</f>
        <v>0</v>
      </c>
      <c r="D32" s="71">
        <f>SUM(AG32                                       : INDEX(AG32:AR32,$B$2))</f>
        <v>0</v>
      </c>
      <c r="E32" s="71">
        <f>SUM(AS32                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 t="n">
        <v>854.0</v>
      </c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  : INDEX(U33:AF33,$B$2))</f>
        <v>0</v>
      </c>
      <c r="D33" s="71">
        <f>SUM(AG33                                      : INDEX(AG33:AR33,$B$2))</f>
        <v>0</v>
      </c>
      <c r="E33" s="71">
        <f>SUM(AS33                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 t="n">
        <v>33.0</v>
      </c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: INDEX(U34:AF34,$B$2))</f>
        <v>0</v>
      </c>
      <c r="D34" s="71">
        <f>SUM(AG34                                      : INDEX(AG34:AR34,$B$2))</f>
        <v>0</v>
      </c>
      <c r="E34" s="71">
        <f>SUM(AS34                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: INDEX(U35:AF35,$B$2))</f>
        <v>0</v>
      </c>
      <c r="D35" s="71">
        <f>SUM(AG35                                      : INDEX(AG35:AR35,$B$2))</f>
        <v>0</v>
      </c>
      <c r="E35" s="71">
        <f>SUM(AS35                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 t="n">
        <v>25.0</v>
      </c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: INDEX(U36:AF36,$B$2))</f>
        <v>0</v>
      </c>
      <c r="D36" s="71">
        <f>SUM(AG36                                      : INDEX(AG36:AR36,$B$2))</f>
        <v>0</v>
      </c>
      <c r="E36" s="71">
        <f>SUM(AS36                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 t="n">
        <v>7.0</v>
      </c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: INDEX(U37:AF37,$B$2))</f>
        <v>0</v>
      </c>
      <c r="D37" s="71">
        <f>SUM(AG37                                      : INDEX(AG37:AR37,$B$2))</f>
        <v>0</v>
      </c>
      <c r="E37" s="71">
        <f>SUM(AS37                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: INDEX(U38:AF38,$B$2))</f>
        <v>0</v>
      </c>
      <c r="D38" s="71">
        <f>SUM(AG38                                      : INDEX(AG38:AR38,$B$2))</f>
        <v>0</v>
      </c>
      <c r="E38" s="71">
        <f>SUM(AS38                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 t="n">
        <v>1.0</v>
      </c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: INDEX(U41:AF41,$B$2))</f>
        <v>0</v>
      </c>
      <c r="D41" s="71">
        <f>SUM(AG41                                       : INDEX(AG41:AR41,$B$2))</f>
        <v>0</v>
      </c>
      <c r="E41" s="71">
        <f>SUM(AS41               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  : INDEX(U43:AF43,$B$2))</f>
        <v>0</v>
      </c>
      <c r="D43" s="71">
        <f>SUM(AG43                                       : INDEX(AG43:AR43,$B$2))</f>
        <v>0</v>
      </c>
      <c r="E43" s="71">
        <f>SUM(AS43               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 t="n">
        <v>344.0</v>
      </c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  : INDEX(U45:AF45,$B$2))</f>
        <v>0</v>
      </c>
      <c r="D45" s="71">
        <f>SUM(AG45                                        : INDEX(AG45:AR45,$B$2))</f>
        <v>0</v>
      </c>
      <c r="E45" s="71">
        <f>SUM(AS45           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 t="n">
        <v>33.0</v>
      </c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: INDEX(U49:AF49,$B$2))</f>
        <v>0</v>
      </c>
      <c r="D49" s="71">
        <f>SUM(AG49                                      : INDEX(AG49:AR49,$B$2))</f>
        <v>0</v>
      </c>
      <c r="E49" s="71">
        <f>SUM(AS49                  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2941.998</v>
      </c>
      <c r="AZ49" s="4" t="n">
        <v>2726.443</v>
      </c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: INDEX(U50:AF50,$B$2))</f>
        <v>0</v>
      </c>
      <c r="D50" s="71">
        <f>SUM(AG50                                       : INDEX(AG50:AR50,$B$2))</f>
        <v>0</v>
      </c>
      <c r="E50" s="71">
        <f>SUM(AS50                  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7721.593</v>
      </c>
      <c r="AZ50" s="4" t="n">
        <v>9044.127</v>
      </c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: INDEX(U51:AF51,$B$2))</f>
        <v>0</v>
      </c>
      <c r="D51" s="71">
        <f>SUM(AG51                                       : INDEX(AG51:AR51,$B$2))</f>
        <v>0</v>
      </c>
      <c r="E51" s="71">
        <f>SUM(AS51                  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3228.527</v>
      </c>
      <c r="AZ51" s="4" t="n">
        <v>2377.1725</v>
      </c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: INDEX(U52:AF52,$B$2))</f>
        <v>0</v>
      </c>
      <c r="D52" s="71">
        <f>SUM(AG52                                     : INDEX(AG52:AR52,$B$2))</f>
        <v>0</v>
      </c>
      <c r="E52" s="71">
        <f>SUM(AS52                  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3132.093</v>
      </c>
      <c r="AZ52" s="4" t="n">
        <v>4110.091</v>
      </c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: INDEX(U53:AF53,$B$2))</f>
        <v>0</v>
      </c>
      <c r="D53" s="71">
        <f>SUM(AG53                                     : INDEX(AG53:AR53,$B$2))</f>
        <v>0</v>
      </c>
      <c r="E53" s="71">
        <f>SUM(AS53                  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1702.813</v>
      </c>
      <c r="AZ53" s="4" t="n">
        <v>1563.417</v>
      </c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: INDEX(U54:AF54,$B$2))</f>
        <v>0</v>
      </c>
      <c r="D54" s="71">
        <f>SUM(AG54                                     : INDEX(AG54:AR54,$B$2))</f>
        <v>0</v>
      </c>
      <c r="E54" s="71">
        <f>SUM(AS54                  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984.349</v>
      </c>
      <c r="AZ54" s="4" t="n">
        <v>925.754</v>
      </c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: INDEX(U55:AF55,$B$2))</f>
        <v>0</v>
      </c>
      <c r="D55" s="71">
        <f>SUM(AG55                                     : INDEX(AG55:AR55,$B$2))</f>
        <v>0</v>
      </c>
      <c r="E55" s="71">
        <f>SUM(AS55                  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1787.297</v>
      </c>
      <c r="AZ55" s="4" t="n">
        <v>954.7035</v>
      </c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: INDEX(U56:AF56,$B$2))</f>
        <v>0</v>
      </c>
      <c r="D56" s="71">
        <f>SUM(AG56                                      : INDEX(AG56:AR56,$B$2))</f>
        <v>0</v>
      </c>
      <c r="E56" s="71">
        <f>SUM(AS56                  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 t="n">
        <v>964.898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374</v>
      </c>
      <c r="B57" s="16" t="s">
        <v>375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100.027</v>
      </c>
      <c r="X57" s="61" t="n">
        <v>-100.027</v>
      </c>
      <c r="Y57" s="61" t="n">
        <v>0.0</v>
      </c>
      <c r="Z57" s="61" t="n">
        <v>2375.877</v>
      </c>
      <c r="AA57" s="61" t="n">
        <v>2075.558</v>
      </c>
      <c r="AB57" s="61" t="n">
        <v>791.354</v>
      </c>
      <c r="AC57" s="61" t="n">
        <v>5012.69</v>
      </c>
      <c r="AD57" s="61" t="n">
        <v>1468.007</v>
      </c>
      <c r="AE57" s="61" t="n">
        <v>1110.0</v>
      </c>
      <c r="AF57" s="61" t="n">
        <v>590.55</v>
      </c>
      <c r="AG57" s="61" t="n">
        <v>5389.3</v>
      </c>
      <c r="AH57" s="61" t="n">
        <v>722.778</v>
      </c>
      <c r="AI57" s="61" t="n">
        <v>590.0</v>
      </c>
      <c r="AJ57" s="61" t="n">
        <v>180.0</v>
      </c>
      <c r="AK57" s="61" t="n">
        <v>7635.21</v>
      </c>
      <c r="AL57" s="4" t="n">
        <v>3390.149</v>
      </c>
      <c r="AM57" s="4" t="n">
        <v>4398.249</v>
      </c>
      <c r="AN57" s="4" t="n">
        <v>4082.238</v>
      </c>
      <c r="AO57" s="4" t="n">
        <v>2134.367</v>
      </c>
      <c r="AP57" s="4" t="n">
        <v>3945.396</v>
      </c>
      <c r="AQ57" s="4" t="n">
        <v>13069.396</v>
      </c>
      <c r="AR57" s="4" t="n">
        <v>4614.4747</v>
      </c>
      <c r="AS57" s="4" t="n">
        <v>5714.238399999999</v>
      </c>
      <c r="AT57" s="4" t="n">
        <v>2633.414</v>
      </c>
      <c r="AU57" s="4" t="n">
        <v>8294.57</v>
      </c>
      <c r="AV57" s="4" t="n">
        <v>1779.543</v>
      </c>
      <c r="AW57" s="4" t="n">
        <v>10025.27</v>
      </c>
      <c r="AX57" s="4" t="n">
        <v>8392.49</v>
      </c>
      <c r="AY57" s="4" t="n">
        <v>2138.519</v>
      </c>
      <c r="AZ57" s="4" t="n">
        <v>12794.557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 t="n">
        <v>5188.179</v>
      </c>
      <c r="V59" s="64" t="n">
        <v>4095.579</v>
      </c>
      <c r="W59" s="64" t="n">
        <v>8135.942</v>
      </c>
      <c r="X59" s="64" t="n">
        <v>9821.294</v>
      </c>
      <c r="Y59" s="64" t="n">
        <v>7228.679</v>
      </c>
      <c r="Z59" s="64" t="n">
        <v>8453.341</v>
      </c>
      <c r="AA59" s="64" t="n">
        <v>12617.351</v>
      </c>
      <c r="AB59" s="64" t="n">
        <v>6747.977</v>
      </c>
      <c r="AC59" s="64" t="n">
        <v>16918.547</v>
      </c>
      <c r="AD59" s="64" t="n">
        <v>11923.806</v>
      </c>
      <c r="AE59" s="64" t="n">
        <v>21127.814</v>
      </c>
      <c r="AF59" s="64" t="n">
        <v>24056.915</v>
      </c>
      <c r="AG59" s="64" t="n">
        <v>6775.762</v>
      </c>
      <c r="AH59" s="64" t="n">
        <v>6973.878</v>
      </c>
      <c r="AI59" s="64" t="n">
        <v>16357.163</v>
      </c>
      <c r="AJ59" s="64" t="n">
        <v>12555.556</v>
      </c>
      <c r="AK59" s="64" t="n">
        <v>14479.803</v>
      </c>
      <c r="AL59" s="64" t="n">
        <v>24697.5600000001</v>
      </c>
      <c r="AM59" s="64" t="n">
        <v>15842.5</v>
      </c>
      <c r="AN59" s="64" t="n">
        <v>17803.536</v>
      </c>
      <c r="AO59" s="64" t="n">
        <v>28832.8920000001</v>
      </c>
      <c r="AP59" s="64" t="n">
        <v>21757.197</v>
      </c>
      <c r="AQ59" s="64" t="n">
        <v>23393.2630000001</v>
      </c>
      <c r="AR59" s="64" t="n">
        <v>51298.9020000002</v>
      </c>
      <c r="AS59" s="63" t="n">
        <v>12860.545999999998</v>
      </c>
      <c r="AT59" s="63" t="n">
        <v>19993.79</v>
      </c>
      <c r="AU59" s="63" t="n">
        <v>29783.82</v>
      </c>
      <c r="AV59" s="63" t="n">
        <v>26742.6</v>
      </c>
      <c r="AW59" s="63" t="n">
        <v>21954.45</v>
      </c>
      <c r="AX59" s="63" t="n">
        <v>27361.12</v>
      </c>
      <c r="AY59" s="63" t="n">
        <v>22251.2</v>
      </c>
      <c r="AZ59" s="63" t="n">
        <v>22666.606</v>
      </c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376</v>
      </c>
      <c r="B60" s="3" t="s">
        <v>377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5188.179</v>
      </c>
      <c r="V60" s="4" t="n">
        <v>4095.579</v>
      </c>
      <c r="W60" s="4" t="n">
        <v>8145.9447</v>
      </c>
      <c r="X60" s="4" t="n">
        <v>9811.2913</v>
      </c>
      <c r="Y60" s="4" t="n">
        <v>7228.679</v>
      </c>
      <c r="Z60" s="4" t="n">
        <v>8690.9287</v>
      </c>
      <c r="AA60" s="4" t="n">
        <v>12824.9068</v>
      </c>
      <c r="AB60" s="4" t="n">
        <v>6827.1124</v>
      </c>
      <c r="AC60" s="4" t="n">
        <v>17419.816</v>
      </c>
      <c r="AD60" s="4" t="n">
        <v>12070.6067</v>
      </c>
      <c r="AE60" s="4" t="n">
        <v>21238.814</v>
      </c>
      <c r="AF60" s="4" t="n">
        <v>24115.97</v>
      </c>
      <c r="AG60" s="4" t="n">
        <v>7314.692</v>
      </c>
      <c r="AH60" s="4" t="n">
        <v>7046.1558</v>
      </c>
      <c r="AI60" s="4" t="n">
        <v>16416.163</v>
      </c>
      <c r="AJ60" s="4" t="n">
        <v>12573.556</v>
      </c>
      <c r="AK60" s="4" t="n">
        <v>15243.324</v>
      </c>
      <c r="AL60" s="4" t="n">
        <v>25036.5749000001</v>
      </c>
      <c r="AM60" s="4" t="n">
        <v>16282.3249</v>
      </c>
      <c r="AN60" s="4" t="n">
        <v>18211.7598</v>
      </c>
      <c r="AO60" s="4" t="n">
        <v>29046.3287000001</v>
      </c>
      <c r="AP60" s="4" t="n">
        <v>22151.7366</v>
      </c>
      <c r="AQ60" s="4" t="n">
        <v>24700.2026000001</v>
      </c>
      <c r="AR60" s="4" t="n">
        <v>51760.3494700002</v>
      </c>
      <c r="AS60" s="4" t="n">
        <v>13431.969839999998</v>
      </c>
      <c r="AT60" s="4" t="n">
        <v>20257.1314</v>
      </c>
      <c r="AU60" s="4" t="n">
        <v>30613.277</v>
      </c>
      <c r="AV60" s="4" t="n">
        <v>26920.55</v>
      </c>
      <c r="AW60" s="4" t="n">
        <v>22956.98</v>
      </c>
      <c r="AX60" s="4" t="n">
        <v>28200.37</v>
      </c>
      <c r="AY60" s="4" t="n">
        <v>22465.052</v>
      </c>
      <c r="AZ60" s="4" t="n">
        <v>23946.0617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18.0</v>
      </c>
      <c r="V76" t="n">
        <v>18.0</v>
      </c>
      <c r="W76" t="n">
        <v>20.0</v>
      </c>
      <c r="X76" t="n">
        <v>20.0</v>
      </c>
      <c r="Y76" t="n">
        <v>19.0</v>
      </c>
      <c r="Z76" t="n">
        <v>18.0</v>
      </c>
      <c r="AA76" t="n">
        <v>23.0</v>
      </c>
      <c r="AB76" t="n">
        <v>23.0</v>
      </c>
      <c r="AC76" t="n">
        <v>24.0</v>
      </c>
      <c r="AD76" t="n">
        <v>24.0</v>
      </c>
      <c r="AE76" t="n">
        <v>23.0</v>
      </c>
      <c r="AF76" t="n">
        <v>25.0</v>
      </c>
      <c r="AG76" t="n">
        <v>37.0</v>
      </c>
      <c r="AH76" t="n">
        <v>36.0</v>
      </c>
      <c r="AI76" t="n">
        <v>37.0</v>
      </c>
      <c r="AJ76" t="n">
        <v>36.0</v>
      </c>
      <c r="AK76" t="n">
        <v>32.0</v>
      </c>
      <c r="AL76" t="n">
        <v>30.0</v>
      </c>
      <c r="AM76" t="n">
        <v>29.0</v>
      </c>
      <c r="AN76" t="n">
        <v>26.0</v>
      </c>
      <c r="AO76" t="n">
        <v>26.0</v>
      </c>
      <c r="AP76" t="n">
        <v>26.0</v>
      </c>
      <c r="AQ76" t="n">
        <v>25.0</v>
      </c>
      <c r="AR76" t="n">
        <v>22.0</v>
      </c>
      <c r="AS76" s="15" t="n">
        <v>48.0</v>
      </c>
      <c r="AT76" s="15" t="n">
        <v>48.0</v>
      </c>
      <c r="AU76" s="15" t="n">
        <v>48.0</v>
      </c>
      <c r="AV76" s="15" t="n">
        <v>339.0</v>
      </c>
      <c r="AW76" s="15" t="n">
        <v>336.0</v>
      </c>
      <c r="AX76" s="15" t="n">
        <v>316.0</v>
      </c>
      <c r="AY76" s="15" t="n">
        <v>292.0</v>
      </c>
      <c r="AZ76" s="15" t="n">
        <v>263.0</v>
      </c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 t="n">
        <v>219.0</v>
      </c>
      <c r="V77" t="n">
        <v>143.0</v>
      </c>
      <c r="W77" t="n">
        <v>228.0</v>
      </c>
      <c r="X77" t="n">
        <v>279.0</v>
      </c>
      <c r="Y77" t="n">
        <v>249.0</v>
      </c>
      <c r="Z77" t="n">
        <v>246.0</v>
      </c>
      <c r="AA77" t="n">
        <v>269.0</v>
      </c>
      <c r="AB77" t="n">
        <v>261.0</v>
      </c>
      <c r="AC77" t="n">
        <v>350.0</v>
      </c>
      <c r="AD77" t="n">
        <v>279.0</v>
      </c>
      <c r="AE77" t="n">
        <v>494.0</v>
      </c>
      <c r="AF77" t="n">
        <v>344.0</v>
      </c>
      <c r="AG77" t="n">
        <v>134.0</v>
      </c>
      <c r="AH77" t="n">
        <v>122.0</v>
      </c>
      <c r="AI77" t="n">
        <v>363.0</v>
      </c>
      <c r="AJ77" t="n">
        <v>339.0</v>
      </c>
      <c r="AK77" t="n">
        <v>535.0</v>
      </c>
      <c r="AL77" t="n">
        <v>985.0</v>
      </c>
      <c r="AM77" t="n">
        <v>680.0</v>
      </c>
      <c r="AN77" t="n">
        <v>814.0</v>
      </c>
      <c r="AO77" t="n">
        <v>937.0</v>
      </c>
      <c r="AP77" t="n">
        <v>881.0</v>
      </c>
      <c r="AQ77" t="n">
        <v>935.0</v>
      </c>
      <c r="AR77" t="n">
        <v>1116.0</v>
      </c>
      <c r="AS77" s="15" t="n">
        <v>320.0</v>
      </c>
      <c r="AT77" s="15" t="n">
        <v>666.0</v>
      </c>
      <c r="AU77" s="15" t="n">
        <v>855.0</v>
      </c>
      <c r="AV77" s="15" t="n">
        <v>650.0</v>
      </c>
      <c r="AW77" s="15" t="n">
        <v>587.0</v>
      </c>
      <c r="AX77" s="15" t="n">
        <v>1312.0</v>
      </c>
      <c r="AY77" s="15" t="n">
        <v>825.0</v>
      </c>
      <c r="AZ77" s="15" t="n">
        <v>887.0</v>
      </c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 t="n">
        <v>170.0</v>
      </c>
      <c r="V78" t="n">
        <v>218.0</v>
      </c>
      <c r="W78" t="n">
        <v>140.0</v>
      </c>
      <c r="X78" t="n">
        <v>226.0</v>
      </c>
      <c r="Y78" t="n">
        <v>266.0</v>
      </c>
      <c r="Z78" t="n">
        <v>227.0</v>
      </c>
      <c r="AA78" t="n">
        <v>234.0</v>
      </c>
      <c r="AB78" t="n">
        <v>262.0</v>
      </c>
      <c r="AC78" t="n">
        <v>257.0</v>
      </c>
      <c r="AD78" t="n">
        <v>345.0</v>
      </c>
      <c r="AE78" t="n">
        <v>271.0</v>
      </c>
      <c r="AF78" t="n">
        <v>468.0</v>
      </c>
      <c r="AG78" t="n">
        <v>344.0</v>
      </c>
      <c r="AH78" t="n">
        <v>134.0</v>
      </c>
      <c r="AI78" t="n">
        <v>120.0</v>
      </c>
      <c r="AJ78" t="n">
        <v>357.0</v>
      </c>
      <c r="AK78" t="n">
        <v>338.0</v>
      </c>
      <c r="AL78" t="n">
        <v>524.0</v>
      </c>
      <c r="AM78" t="n">
        <v>976.0</v>
      </c>
      <c r="AN78" t="n">
        <v>669.0</v>
      </c>
      <c r="AO78" t="n">
        <v>808.0</v>
      </c>
      <c r="AP78" t="n">
        <v>934.0</v>
      </c>
      <c r="AQ78" t="n">
        <v>873.0</v>
      </c>
      <c r="AR78" t="n">
        <v>914.0</v>
      </c>
      <c r="AS78" s="15" t="n">
        <v>1116.0</v>
      </c>
      <c r="AT78" s="15" t="n">
        <v>319.0</v>
      </c>
      <c r="AU78" s="15" t="n">
        <v>661.0</v>
      </c>
      <c r="AV78" s="15" t="n">
        <v>837.0</v>
      </c>
      <c r="AW78" s="15" t="n">
        <v>650.0</v>
      </c>
      <c r="AX78" s="15" t="n">
        <v>563.0</v>
      </c>
      <c r="AY78" s="15" t="n">
        <v>1306.0</v>
      </c>
      <c r="AZ78" s="15" t="n">
        <v>823.0</v>
      </c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 t="n">
        <v>271.0</v>
      </c>
      <c r="V79" t="n">
        <v>340.0</v>
      </c>
      <c r="W79" t="n">
        <v>364.0</v>
      </c>
      <c r="X79" t="n">
        <v>343.0</v>
      </c>
      <c r="Y79" t="n">
        <v>277.0</v>
      </c>
      <c r="Z79" t="n">
        <v>372.0</v>
      </c>
      <c r="AA79" t="n">
        <v>400.0</v>
      </c>
      <c r="AB79" t="n">
        <v>397.0</v>
      </c>
      <c r="AC79" t="n">
        <v>422.0</v>
      </c>
      <c r="AD79" t="n">
        <v>451.0</v>
      </c>
      <c r="AE79" t="n">
        <v>509.0</v>
      </c>
      <c r="AF79" t="n">
        <v>488.0</v>
      </c>
      <c r="AG79" t="n">
        <v>627.0</v>
      </c>
      <c r="AH79" t="n">
        <v>711.0</v>
      </c>
      <c r="AI79" t="n">
        <v>415.0</v>
      </c>
      <c r="AJ79" t="n">
        <v>230.0</v>
      </c>
      <c r="AK79" t="n">
        <v>428.0</v>
      </c>
      <c r="AL79" t="n">
        <v>634.0</v>
      </c>
      <c r="AM79" t="n">
        <v>821.0</v>
      </c>
      <c r="AN79" t="n">
        <v>1403.0</v>
      </c>
      <c r="AO79" t="n">
        <v>1507.0</v>
      </c>
      <c r="AP79" t="n">
        <v>1390.0</v>
      </c>
      <c r="AQ79" t="n">
        <v>1640.0</v>
      </c>
      <c r="AR79" t="n">
        <v>1690.0</v>
      </c>
      <c r="AS79" s="15" t="n">
        <v>1727.0</v>
      </c>
      <c r="AT79" s="15" t="n">
        <v>1989.0</v>
      </c>
      <c r="AU79" s="15" t="n">
        <v>1372.0</v>
      </c>
      <c r="AV79" s="15" t="n">
        <v>903.0</v>
      </c>
      <c r="AW79" s="15" t="n">
        <v>1466.0</v>
      </c>
      <c r="AX79" s="15" t="n">
        <v>1424.0</v>
      </c>
      <c r="AY79" s="15" t="n">
        <v>1143.0</v>
      </c>
      <c r="AZ79" s="15" t="n">
        <v>1763.0</v>
      </c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 t="n">
        <v>219.0</v>
      </c>
      <c r="V80" t="n">
        <v>222.0</v>
      </c>
      <c r="W80" t="n">
        <v>275.0</v>
      </c>
      <c r="X80" t="n">
        <v>302.0</v>
      </c>
      <c r="Y80" t="n">
        <v>320.0</v>
      </c>
      <c r="Z80" t="n">
        <v>249.0</v>
      </c>
      <c r="AA80" t="n">
        <v>241.0</v>
      </c>
      <c r="AB80" t="n">
        <v>282.0</v>
      </c>
      <c r="AC80" t="n">
        <v>321.0</v>
      </c>
      <c r="AD80" t="n">
        <v>363.0</v>
      </c>
      <c r="AE80" t="n">
        <v>377.0</v>
      </c>
      <c r="AF80" t="n">
        <v>394.0</v>
      </c>
      <c r="AG80" t="n">
        <v>523.0</v>
      </c>
      <c r="AH80" t="n">
        <v>512.0</v>
      </c>
      <c r="AI80" t="n">
        <v>655.0</v>
      </c>
      <c r="AJ80" t="n">
        <v>603.0</v>
      </c>
      <c r="AK80" t="n">
        <v>532.0</v>
      </c>
      <c r="AL80" t="n">
        <v>331.0</v>
      </c>
      <c r="AM80" t="n">
        <v>376.0</v>
      </c>
      <c r="AN80" t="n">
        <v>511.0</v>
      </c>
      <c r="AO80" t="n">
        <v>772.0</v>
      </c>
      <c r="AP80" t="n">
        <v>1261.0</v>
      </c>
      <c r="AQ80" t="n">
        <v>1364.0</v>
      </c>
      <c r="AR80" t="n">
        <v>1583.0</v>
      </c>
      <c r="AS80" s="15" t="n">
        <v>1778.0</v>
      </c>
      <c r="AT80" s="15" t="n">
        <v>1020.0</v>
      </c>
      <c r="AU80" s="15" t="n">
        <v>1138.0</v>
      </c>
      <c r="AV80" s="15" t="n">
        <v>860.0</v>
      </c>
      <c r="AW80" s="15" t="n">
        <v>626.0</v>
      </c>
      <c r="AX80" s="15" t="n">
        <v>569.0</v>
      </c>
      <c r="AY80" s="15" t="n">
        <v>522.0</v>
      </c>
      <c r="AZ80" s="15" t="n">
        <v>511.0</v>
      </c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 t="n">
        <v>169.0</v>
      </c>
      <c r="V81" t="n">
        <v>184.0</v>
      </c>
      <c r="W81" t="n">
        <v>225.0</v>
      </c>
      <c r="X81" t="n">
        <v>255.0</v>
      </c>
      <c r="Y81" t="n">
        <v>228.0</v>
      </c>
      <c r="Z81" t="n">
        <v>252.0</v>
      </c>
      <c r="AA81" t="n">
        <v>216.0</v>
      </c>
      <c r="AB81" t="n">
        <v>248.0</v>
      </c>
      <c r="AC81" t="n">
        <v>242.0</v>
      </c>
      <c r="AD81" t="n">
        <v>265.0</v>
      </c>
      <c r="AE81" t="n">
        <v>300.0</v>
      </c>
      <c r="AF81" t="n">
        <v>304.0</v>
      </c>
      <c r="AG81" t="n">
        <v>365.0</v>
      </c>
      <c r="AH81" t="n">
        <v>394.0</v>
      </c>
      <c r="AI81" t="n">
        <v>440.0</v>
      </c>
      <c r="AJ81" t="n">
        <v>565.0</v>
      </c>
      <c r="AK81" t="n">
        <v>563.0</v>
      </c>
      <c r="AL81" t="n">
        <v>693.0</v>
      </c>
      <c r="AM81" t="n">
        <v>701.0</v>
      </c>
      <c r="AN81" t="n">
        <v>622.0</v>
      </c>
      <c r="AO81" t="n">
        <v>550.0</v>
      </c>
      <c r="AP81" t="n">
        <v>530.0</v>
      </c>
      <c r="AQ81" t="n">
        <v>583.0</v>
      </c>
      <c r="AR81" t="n">
        <v>672.0</v>
      </c>
      <c r="AS81" s="15" t="n">
        <v>1048.0</v>
      </c>
      <c r="AT81" s="15" t="n">
        <v>609.0</v>
      </c>
      <c r="AU81" s="15" t="n">
        <v>734.0</v>
      </c>
      <c r="AV81" s="15" t="n">
        <v>718.0</v>
      </c>
      <c r="AW81" s="15" t="n">
        <v>841.0</v>
      </c>
      <c r="AX81" s="15" t="n">
        <v>867.0</v>
      </c>
      <c r="AY81" s="15" t="n">
        <v>817.0</v>
      </c>
      <c r="AZ81" s="15" t="n">
        <v>606.0</v>
      </c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 t="n">
        <v>76.0</v>
      </c>
      <c r="V82" t="n">
        <v>78.0</v>
      </c>
      <c r="W82" t="n">
        <v>79.0</v>
      </c>
      <c r="X82" t="n">
        <v>78.0</v>
      </c>
      <c r="Y82" t="n">
        <v>100.0</v>
      </c>
      <c r="Z82" t="n">
        <v>121.0</v>
      </c>
      <c r="AA82" t="n">
        <v>102.0</v>
      </c>
      <c r="AB82" t="n">
        <v>99.0</v>
      </c>
      <c r="AC82" t="n">
        <v>116.0</v>
      </c>
      <c r="AD82" t="n">
        <v>125.0</v>
      </c>
      <c r="AE82" t="n">
        <v>134.0</v>
      </c>
      <c r="AF82" t="n">
        <v>169.0</v>
      </c>
      <c r="AG82" t="n">
        <v>189.0</v>
      </c>
      <c r="AH82" t="n">
        <v>221.0</v>
      </c>
      <c r="AI82" t="n">
        <v>229.0</v>
      </c>
      <c r="AJ82" t="n">
        <v>255.0</v>
      </c>
      <c r="AK82" t="n">
        <v>305.0</v>
      </c>
      <c r="AL82" t="n">
        <v>329.0</v>
      </c>
      <c r="AM82" t="n">
        <v>374.0</v>
      </c>
      <c r="AN82" t="n">
        <v>425.0</v>
      </c>
      <c r="AO82" t="n">
        <v>482.0</v>
      </c>
      <c r="AP82" t="n">
        <v>574.0</v>
      </c>
      <c r="AQ82" t="n">
        <v>600.0</v>
      </c>
      <c r="AR82" t="n">
        <v>704.0</v>
      </c>
      <c r="AS82" s="15" t="n">
        <v>773.0</v>
      </c>
      <c r="AT82" s="15" t="n">
        <v>461.0</v>
      </c>
      <c r="AU82" s="15" t="n">
        <v>435.0</v>
      </c>
      <c r="AV82" s="15" t="n">
        <v>423.0</v>
      </c>
      <c r="AW82" s="15" t="n">
        <v>438.0</v>
      </c>
      <c r="AX82" s="15" t="n">
        <v>473.0</v>
      </c>
      <c r="AY82" s="15" t="n">
        <v>548.0</v>
      </c>
      <c r="AZ82" s="15" t="n">
        <v>508.0</v>
      </c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1555.0</v>
      </c>
      <c r="AU83" s="11" t="n">
        <v>1709.0</v>
      </c>
      <c r="AV83" s="11" t="n">
        <v>2366.0</v>
      </c>
      <c r="AW83" s="11" t="n">
        <v>2740.0</v>
      </c>
      <c r="AX83" s="11" t="n">
        <v>3299.0</v>
      </c>
      <c r="AY83" s="11" t="n">
        <v>4093.0</v>
      </c>
      <c r="AZ83" s="11" t="n">
        <v>4883.0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 t="n">
        <v>1142.0</v>
      </c>
      <c r="V85" s="36" t="n">
        <v>1203.0</v>
      </c>
      <c r="W85" s="36" t="n">
        <v>1331.0</v>
      </c>
      <c r="X85" s="36" t="n">
        <v>1503.0</v>
      </c>
      <c r="Y85" s="36" t="n">
        <v>1459.0</v>
      </c>
      <c r="Z85" s="36" t="n">
        <v>1485.0</v>
      </c>
      <c r="AA85" s="36" t="n">
        <v>1485.0</v>
      </c>
      <c r="AB85" s="36" t="n">
        <v>1572.0</v>
      </c>
      <c r="AC85" s="36" t="n">
        <v>1732.0</v>
      </c>
      <c r="AD85" s="36" t="n">
        <v>1852.0</v>
      </c>
      <c r="AE85" s="36" t="n">
        <v>2108.0</v>
      </c>
      <c r="AF85" s="36" t="n">
        <v>2192.0</v>
      </c>
      <c r="AG85" s="36" t="n">
        <v>2219.0</v>
      </c>
      <c r="AH85" s="36" t="n">
        <v>2130.0</v>
      </c>
      <c r="AI85" s="36" t="n">
        <v>2259.0</v>
      </c>
      <c r="AJ85" s="36" t="n">
        <v>2385.0</v>
      </c>
      <c r="AK85" s="36" t="n">
        <v>2733.0</v>
      </c>
      <c r="AL85" s="36" t="n">
        <v>3526.0</v>
      </c>
      <c r="AM85" s="36" t="n">
        <v>3957.0</v>
      </c>
      <c r="AN85" s="36" t="n">
        <v>4470.0</v>
      </c>
      <c r="AO85" s="36" t="n">
        <v>5082.0</v>
      </c>
      <c r="AP85" s="36" t="n">
        <v>5596.0</v>
      </c>
      <c r="AQ85" s="36" t="n">
        <v>6020.0</v>
      </c>
      <c r="AR85" s="36" t="n">
        <v>6701.0</v>
      </c>
      <c r="AS85" s="14" t="n">
        <v>6810.0</v>
      </c>
      <c r="AT85" s="14" t="n">
        <v>6667.0</v>
      </c>
      <c r="AU85" s="14" t="n">
        <v>6952.0</v>
      </c>
      <c r="AV85" s="14" t="n">
        <v>7096.0</v>
      </c>
      <c r="AW85" s="14" t="n">
        <v>7684.0</v>
      </c>
      <c r="AX85" s="14" t="n">
        <v>8823.0</v>
      </c>
      <c r="AY85" s="14" t="n">
        <v>9546.0</v>
      </c>
      <c r="AZ85" s="14" t="n">
        <v>10244.0</v>
      </c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: INDEX(U88:AF88,$B$2))</f>
        <v>0</v>
      </c>
      <c r="D88" s="71">
        <f>SUM(AG88                                       : INDEX(AG88:AR88,$B$2))</f>
        <v>0</v>
      </c>
      <c r="E88" s="71">
        <f>SUM(AS88                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U88" t="n">
        <v>11.0</v>
      </c>
      <c r="V88" t="n">
        <v>5.0</v>
      </c>
      <c r="W88" t="n">
        <v>11.0</v>
      </c>
      <c r="X88" t="n">
        <v>11.0</v>
      </c>
      <c r="Y88" t="n">
        <v>16.0</v>
      </c>
      <c r="Z88" t="n">
        <v>13.0</v>
      </c>
      <c r="AA88" t="n">
        <v>14.0</v>
      </c>
      <c r="AB88" t="n">
        <v>13.0</v>
      </c>
      <c r="AC88" t="n">
        <v>17.0</v>
      </c>
      <c r="AD88" t="n">
        <v>19.0</v>
      </c>
      <c r="AE88" t="n">
        <v>12.0</v>
      </c>
      <c r="AF88" t="n">
        <v>15.0</v>
      </c>
      <c r="AG88" t="n">
        <v>12.0</v>
      </c>
      <c r="AH88" t="n">
        <v>8.0</v>
      </c>
      <c r="AI88" t="n">
        <v>18.0</v>
      </c>
      <c r="AJ88" t="n">
        <v>13.0</v>
      </c>
      <c r="AK88" t="n">
        <v>13.0</v>
      </c>
      <c r="AL88" t="n">
        <v>15.0</v>
      </c>
      <c r="AM88" t="n">
        <v>15.0</v>
      </c>
      <c r="AN88" t="n">
        <v>12.0</v>
      </c>
      <c r="AO88" t="n">
        <v>13.0</v>
      </c>
      <c r="AP88" t="n">
        <v>11.0</v>
      </c>
      <c r="AQ88" t="n">
        <v>11.0</v>
      </c>
      <c r="AR88" s="4" t="n">
        <v>13.0</v>
      </c>
      <c r="AS88" s="4" t="n">
        <v>26.0</v>
      </c>
      <c r="AT88" s="4" t="n">
        <v>35.0</v>
      </c>
      <c r="AU88" s="4" t="n">
        <v>33.0</v>
      </c>
      <c r="AV88" s="4" t="n">
        <v>157.0</v>
      </c>
      <c r="AW88" s="4" t="n">
        <v>102.0</v>
      </c>
      <c r="AX88" s="4" t="n">
        <v>92.0</v>
      </c>
      <c r="AY88" s="4" t="n">
        <v>64.0</v>
      </c>
      <c r="AZ88" s="4" t="n">
        <v>55.0</v>
      </c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: INDEX(U89:AF89,$B$2))</f>
        <v>0</v>
      </c>
      <c r="D89" s="71">
        <f>SUM(AG89                                       : INDEX(AG89:AR89,$B$2))</f>
        <v>0</v>
      </c>
      <c r="E89" s="71">
        <f>SUM(AS89                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U89" t="n">
        <v>77.0</v>
      </c>
      <c r="V89" t="n">
        <v>52.0</v>
      </c>
      <c r="W89" t="n">
        <v>79.0</v>
      </c>
      <c r="X89" t="n">
        <v>90.0</v>
      </c>
      <c r="Y89" t="n">
        <v>86.0</v>
      </c>
      <c r="Z89" t="n">
        <v>98.0</v>
      </c>
      <c r="AA89" t="n">
        <v>147.0</v>
      </c>
      <c r="AB89" t="n">
        <v>99.0</v>
      </c>
      <c r="AC89" t="n">
        <v>190.0</v>
      </c>
      <c r="AD89" t="n">
        <v>131.0</v>
      </c>
      <c r="AE89" t="n">
        <v>256.0</v>
      </c>
      <c r="AF89" t="n">
        <v>161.0</v>
      </c>
      <c r="AG89" t="n">
        <v>46.0</v>
      </c>
      <c r="AH89" t="n">
        <v>40.0</v>
      </c>
      <c r="AI89" t="n">
        <v>187.0</v>
      </c>
      <c r="AJ89" t="n">
        <v>175.0</v>
      </c>
      <c r="AK89" t="n">
        <v>225.0</v>
      </c>
      <c r="AL89" t="n">
        <v>460.0</v>
      </c>
      <c r="AM89" t="n">
        <v>280.0</v>
      </c>
      <c r="AN89" t="n">
        <v>334.0</v>
      </c>
      <c r="AO89" t="n">
        <v>427.0</v>
      </c>
      <c r="AP89" t="n">
        <v>345.0</v>
      </c>
      <c r="AQ89" t="n">
        <v>280.0</v>
      </c>
      <c r="AR89" s="4" t="n">
        <v>600.0</v>
      </c>
      <c r="AS89" s="4" t="n">
        <v>113.0</v>
      </c>
      <c r="AT89" s="4" t="n">
        <v>203.0</v>
      </c>
      <c r="AU89" s="4" t="n">
        <v>448.0</v>
      </c>
      <c r="AV89" s="4" t="n">
        <v>317.0</v>
      </c>
      <c r="AW89" s="4" t="n">
        <v>275.0</v>
      </c>
      <c r="AX89" s="4" t="n">
        <v>706.0</v>
      </c>
      <c r="AY89" s="4" t="n">
        <v>360.0</v>
      </c>
      <c r="AZ89" s="4" t="n">
        <v>425.0</v>
      </c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: INDEX(U90:AF90,$B$2))</f>
        <v>0</v>
      </c>
      <c r="D90" s="71">
        <f>SUM(AG90                                       : INDEX(AG90:AR90,$B$2))</f>
        <v>0</v>
      </c>
      <c r="E90" s="71">
        <f>SUM(AS90                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U90" t="n">
        <v>46.0</v>
      </c>
      <c r="V90" t="n">
        <v>64.0</v>
      </c>
      <c r="W90" t="n">
        <v>50.0</v>
      </c>
      <c r="X90" t="n">
        <v>68.0</v>
      </c>
      <c r="Y90" t="n">
        <v>82.0</v>
      </c>
      <c r="Z90" t="n">
        <v>78.0</v>
      </c>
      <c r="AA90" t="n">
        <v>89.0</v>
      </c>
      <c r="AB90" t="n">
        <v>83.0</v>
      </c>
      <c r="AC90" t="n">
        <v>111.0</v>
      </c>
      <c r="AD90" t="n">
        <v>140.0</v>
      </c>
      <c r="AE90" t="n">
        <v>73.0</v>
      </c>
      <c r="AF90" t="n">
        <v>195.0</v>
      </c>
      <c r="AG90" t="n">
        <v>67.0</v>
      </c>
      <c r="AH90" t="n">
        <v>42.0</v>
      </c>
      <c r="AI90" t="n">
        <v>25.0</v>
      </c>
      <c r="AJ90" t="n">
        <v>82.0</v>
      </c>
      <c r="AK90" t="n">
        <v>103.0</v>
      </c>
      <c r="AL90" t="n">
        <v>164.0</v>
      </c>
      <c r="AM90" t="n">
        <v>215.0</v>
      </c>
      <c r="AN90" t="n">
        <v>158.0</v>
      </c>
      <c r="AO90" t="n">
        <v>239.0</v>
      </c>
      <c r="AP90" t="n">
        <v>202.0</v>
      </c>
      <c r="AQ90" t="n">
        <v>207.0</v>
      </c>
      <c r="AR90" s="4" t="n">
        <v>271.0</v>
      </c>
      <c r="AS90" s="4" t="n">
        <v>163.0</v>
      </c>
      <c r="AT90" s="4" t="n">
        <v>71.0</v>
      </c>
      <c r="AU90" s="4" t="n">
        <v>179.0</v>
      </c>
      <c r="AV90" s="4" t="n">
        <v>188.0</v>
      </c>
      <c r="AW90" s="4" t="n">
        <v>137.0</v>
      </c>
      <c r="AX90" s="4" t="n">
        <v>108.0</v>
      </c>
      <c r="AY90" s="4" t="n">
        <v>180.0</v>
      </c>
      <c r="AZ90" s="4" t="n">
        <v>121.0</v>
      </c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: INDEX(U91:AF91,$B$2))</f>
        <v>0</v>
      </c>
      <c r="D91" s="71">
        <f>SUM(AG91                                       : INDEX(AG91:AR91,$B$2))</f>
        <v>0</v>
      </c>
      <c r="E91" s="71">
        <f>SUM(AS91                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U91" t="n">
        <v>64.0</v>
      </c>
      <c r="V91" t="n">
        <v>54.0</v>
      </c>
      <c r="W91" t="n">
        <v>84.0</v>
      </c>
      <c r="X91" t="n">
        <v>58.0</v>
      </c>
      <c r="Y91" t="n">
        <v>64.0</v>
      </c>
      <c r="Z91" t="n">
        <v>119.0</v>
      </c>
      <c r="AA91" t="n">
        <v>111.0</v>
      </c>
      <c r="AB91" t="n">
        <v>86.0</v>
      </c>
      <c r="AC91" t="n">
        <v>160.0</v>
      </c>
      <c r="AD91" t="n">
        <v>134.0</v>
      </c>
      <c r="AE91" t="n">
        <v>159.0</v>
      </c>
      <c r="AF91" t="n">
        <v>169.0</v>
      </c>
      <c r="AG91" t="n">
        <v>97.0</v>
      </c>
      <c r="AH91" t="n">
        <v>121.0</v>
      </c>
      <c r="AI91" t="n">
        <v>96.0</v>
      </c>
      <c r="AJ91" t="n">
        <v>37.0</v>
      </c>
      <c r="AK91" t="n">
        <v>70.0</v>
      </c>
      <c r="AL91" t="n">
        <v>151.0</v>
      </c>
      <c r="AM91" t="n">
        <v>130.0</v>
      </c>
      <c r="AN91" t="n">
        <v>231.0</v>
      </c>
      <c r="AO91" t="n">
        <v>271.0</v>
      </c>
      <c r="AP91" t="n">
        <v>179.0</v>
      </c>
      <c r="AQ91" t="n">
        <v>216.0</v>
      </c>
      <c r="AR91" s="4" t="n">
        <v>328.0</v>
      </c>
      <c r="AS91" s="4" t="n">
        <v>154.0</v>
      </c>
      <c r="AT91" s="4" t="n">
        <v>299.0</v>
      </c>
      <c r="AU91" s="4" t="n">
        <v>194.0</v>
      </c>
      <c r="AV91" s="4" t="n">
        <v>139.0</v>
      </c>
      <c r="AW91" s="4" t="n">
        <v>154.0</v>
      </c>
      <c r="AX91" s="4" t="n">
        <v>136.0</v>
      </c>
      <c r="AY91" s="4" t="n">
        <v>115.0</v>
      </c>
      <c r="AZ91" s="4" t="n">
        <v>185.0</v>
      </c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: INDEX(U92:AF92,$B$2))</f>
        <v>0</v>
      </c>
      <c r="D92" s="71">
        <f>SUM(AG92                                       : INDEX(AG92:AR92,$B$2))</f>
        <v>0</v>
      </c>
      <c r="E92" s="71">
        <f>SUM(AS92                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U92" t="n">
        <v>30.0</v>
      </c>
      <c r="V92" t="n">
        <v>30.0</v>
      </c>
      <c r="W92" t="n">
        <v>66.0</v>
      </c>
      <c r="X92" t="n">
        <v>62.0</v>
      </c>
      <c r="Y92" t="n">
        <v>85.0</v>
      </c>
      <c r="Z92" t="n">
        <v>73.0</v>
      </c>
      <c r="AA92" t="n">
        <v>61.0</v>
      </c>
      <c r="AB92" t="n">
        <v>57.0</v>
      </c>
      <c r="AC92" t="n">
        <v>123.0</v>
      </c>
      <c r="AD92" t="n">
        <v>93.0</v>
      </c>
      <c r="AE92" t="n">
        <v>108.0</v>
      </c>
      <c r="AF92" t="n">
        <v>108.0</v>
      </c>
      <c r="AG92" t="n">
        <v>88.0</v>
      </c>
      <c r="AH92" t="n">
        <v>86.0</v>
      </c>
      <c r="AI92" t="n">
        <v>172.0</v>
      </c>
      <c r="AJ92" t="n">
        <v>108.0</v>
      </c>
      <c r="AK92" t="n">
        <v>83.0</v>
      </c>
      <c r="AL92" t="n">
        <v>64.0</v>
      </c>
      <c r="AM92" t="n">
        <v>52.0</v>
      </c>
      <c r="AN92" t="n">
        <v>75.0</v>
      </c>
      <c r="AO92" t="n">
        <v>98.0</v>
      </c>
      <c r="AP92" t="n">
        <v>115.0</v>
      </c>
      <c r="AQ92" t="n">
        <v>108.0</v>
      </c>
      <c r="AR92" s="4" t="n">
        <v>230.0</v>
      </c>
      <c r="AS92" s="4" t="n">
        <v>105.0</v>
      </c>
      <c r="AT92" s="4" t="n">
        <v>168.0</v>
      </c>
      <c r="AU92" s="4" t="n">
        <v>214.0</v>
      </c>
      <c r="AV92" s="4" t="n">
        <v>130.0</v>
      </c>
      <c r="AW92" s="4" t="n">
        <v>70.0</v>
      </c>
      <c r="AX92" s="4" t="n">
        <v>68.0</v>
      </c>
      <c r="AY92" s="4" t="n">
        <v>65.0</v>
      </c>
      <c r="AZ92" s="4" t="n">
        <v>80.0</v>
      </c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: INDEX(U93:AF93,$B$2))</f>
        <v>0</v>
      </c>
      <c r="D93" s="71">
        <f>SUM(AG93                                       : INDEX(AG93:AR93,$B$2))</f>
        <v>0</v>
      </c>
      <c r="E93" s="71">
        <f>SUM(AS93                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U93" t="n">
        <v>32.0</v>
      </c>
      <c r="V93" t="n">
        <v>27.0</v>
      </c>
      <c r="W93" t="n">
        <v>42.0</v>
      </c>
      <c r="X93" t="n">
        <v>52.0</v>
      </c>
      <c r="Y93" t="n">
        <v>67.0</v>
      </c>
      <c r="Z93" t="n">
        <v>59.0</v>
      </c>
      <c r="AA93" t="n">
        <v>60.0</v>
      </c>
      <c r="AB93" t="n">
        <v>51.0</v>
      </c>
      <c r="AC93" t="n">
        <v>112.0</v>
      </c>
      <c r="AD93" t="n">
        <v>93.0</v>
      </c>
      <c r="AE93" t="n">
        <v>93.0</v>
      </c>
      <c r="AF93" t="n">
        <v>110.0</v>
      </c>
      <c r="AG93" t="n">
        <v>54.0</v>
      </c>
      <c r="AH93" t="n">
        <v>66.0</v>
      </c>
      <c r="AI93" t="n">
        <v>108.0</v>
      </c>
      <c r="AJ93" t="n">
        <v>107.0</v>
      </c>
      <c r="AK93" t="n">
        <v>117.0</v>
      </c>
      <c r="AL93" t="n">
        <v>142.0</v>
      </c>
      <c r="AM93" t="n">
        <v>86.0</v>
      </c>
      <c r="AN93" t="n">
        <v>63.0</v>
      </c>
      <c r="AO93" t="n">
        <v>77.0</v>
      </c>
      <c r="AP93" t="n">
        <v>47.0</v>
      </c>
      <c r="AQ93" t="n">
        <v>63.0</v>
      </c>
      <c r="AR93" s="4" t="n">
        <v>136.0</v>
      </c>
      <c r="AS93" s="4" t="n">
        <v>45.0</v>
      </c>
      <c r="AT93" s="4" t="n">
        <v>73.0</v>
      </c>
      <c r="AU93" s="4" t="n">
        <v>111.0</v>
      </c>
      <c r="AV93" s="4" t="n">
        <v>94.0</v>
      </c>
      <c r="AW93" s="4" t="n">
        <v>65.0</v>
      </c>
      <c r="AX93" s="4" t="n">
        <v>62.0</v>
      </c>
      <c r="AY93" s="4" t="n">
        <v>56.0</v>
      </c>
      <c r="AZ93" s="4" t="n">
        <v>44.0</v>
      </c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: INDEX(U94:AF94,$B$2))</f>
        <v>0</v>
      </c>
      <c r="D94" s="71">
        <f>SUM(AG94                                       : INDEX(AG94:AR94,$B$2))</f>
        <v>0</v>
      </c>
      <c r="E94" s="71">
        <f>SUM(AS94                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U94" t="n">
        <v>2.0</v>
      </c>
      <c r="V94" t="n">
        <v>6.0</v>
      </c>
      <c r="W94" t="n">
        <v>4.0</v>
      </c>
      <c r="X94" t="n">
        <v>3.0</v>
      </c>
      <c r="Y94" t="n">
        <v>15.0</v>
      </c>
      <c r="Z94" t="n">
        <v>13.0</v>
      </c>
      <c r="AA94" t="n">
        <v>20.0</v>
      </c>
      <c r="AB94" t="n">
        <v>22.0</v>
      </c>
      <c r="AC94" t="n">
        <v>52.0</v>
      </c>
      <c r="AD94" t="n">
        <v>26.0</v>
      </c>
      <c r="AE94" t="n">
        <v>54.0</v>
      </c>
      <c r="AF94" t="n">
        <v>50.0</v>
      </c>
      <c r="AG94" t="n">
        <v>30.0</v>
      </c>
      <c r="AH94" t="n">
        <v>24.0</v>
      </c>
      <c r="AI94" t="n">
        <v>49.0</v>
      </c>
      <c r="AJ94" t="n">
        <v>31.0</v>
      </c>
      <c r="AK94" t="n">
        <v>52.0</v>
      </c>
      <c r="AL94" t="n">
        <v>69.0</v>
      </c>
      <c r="AM94" t="n">
        <v>53.0</v>
      </c>
      <c r="AN94" t="n">
        <v>83.0</v>
      </c>
      <c r="AO94" t="n">
        <v>78.0</v>
      </c>
      <c r="AP94" t="n">
        <v>91.0</v>
      </c>
      <c r="AQ94" t="n">
        <v>80.0</v>
      </c>
      <c r="AR94" s="4" t="n">
        <v>120.0</v>
      </c>
      <c r="AS94" s="4" t="n">
        <v>55.0</v>
      </c>
      <c r="AT94" s="4" t="n">
        <v>71.0</v>
      </c>
      <c r="AU94" s="4" t="n">
        <v>67.0</v>
      </c>
      <c r="AV94" s="4" t="n">
        <v>73.0</v>
      </c>
      <c r="AW94" s="4" t="n">
        <v>61.0</v>
      </c>
      <c r="AX94" s="4" t="n">
        <v>54.0</v>
      </c>
      <c r="AY94" s="4" t="n">
        <v>51.0</v>
      </c>
      <c r="AZ94" s="4" t="n">
        <v>44.0</v>
      </c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: INDEX(U95:AF95,$B$2))</f>
        <v>0</v>
      </c>
      <c r="D95" s="71">
        <f>SUM(AG95                                       : INDEX(AG95:AR95,$B$2))</f>
        <v>0</v>
      </c>
      <c r="E95" s="71">
        <f>SUM(AS95                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 t="n">
        <v>67.0</v>
      </c>
      <c r="AU95" s="4" t="n">
        <v>45.0</v>
      </c>
      <c r="AV95" s="4" t="n">
        <v>115.0</v>
      </c>
      <c r="AW95" s="4" t="n">
        <v>44.0</v>
      </c>
      <c r="AX95" s="4" t="n">
        <v>42.0</v>
      </c>
      <c r="AY95" s="4" t="n">
        <v>32.0</v>
      </c>
      <c r="AZ95" s="4" t="n">
        <v>49.0</v>
      </c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 t="n">
        <f>SUM(U88:U94)</f>
        <v>262.0</v>
      </c>
      <c r="V96" s="61" t="n">
        <f t="shared" ref="V96:BD96" si="118">SUM(V88:V94)</f>
        <v>238.0</v>
      </c>
      <c r="W96" s="61" t="n">
        <f t="shared" si="118"/>
        <v>336.0</v>
      </c>
      <c r="X96" s="61" t="n">
        <f t="shared" si="118"/>
        <v>344.0</v>
      </c>
      <c r="Y96" s="61" t="n">
        <f t="shared" si="118"/>
        <v>415.0</v>
      </c>
      <c r="Z96" s="61" t="n">
        <f t="shared" si="118"/>
        <v>453.0</v>
      </c>
      <c r="AA96" s="61" t="n">
        <f t="shared" si="118"/>
        <v>502.0</v>
      </c>
      <c r="AB96" s="61" t="n">
        <f t="shared" si="118"/>
        <v>411.0</v>
      </c>
      <c r="AC96" s="61" t="n">
        <f t="shared" si="118"/>
        <v>765.0</v>
      </c>
      <c r="AD96" s="61" t="n">
        <f t="shared" si="118"/>
        <v>636.0</v>
      </c>
      <c r="AE96" s="61" t="n">
        <f t="shared" si="118"/>
        <v>755.0</v>
      </c>
      <c r="AF96" s="61" t="n">
        <f t="shared" si="118"/>
        <v>808.0</v>
      </c>
      <c r="AG96" s="61" t="n">
        <f t="shared" si="118"/>
        <v>394.0</v>
      </c>
      <c r="AH96" s="61" t="n">
        <f t="shared" si="118"/>
        <v>387.0</v>
      </c>
      <c r="AI96" s="61" t="n">
        <f t="shared" si="118"/>
        <v>655.0</v>
      </c>
      <c r="AJ96" s="61" t="n">
        <f>SUM(AJ88:AJ94)</f>
        <v>553.0</v>
      </c>
      <c r="AK96" s="61" t="n">
        <f t="shared" si="118"/>
        <v>663.0</v>
      </c>
      <c r="AL96" s="61" t="n">
        <f t="shared" si="118"/>
        <v>1065.0</v>
      </c>
      <c r="AM96" s="61" t="n">
        <f t="shared" si="118"/>
        <v>831.0</v>
      </c>
      <c r="AN96" s="61" t="n">
        <f t="shared" si="118"/>
        <v>956.0</v>
      </c>
      <c r="AO96" s="61" t="n">
        <f t="shared" si="118"/>
        <v>1203.0</v>
      </c>
      <c r="AP96" s="61" t="n">
        <f t="shared" si="118"/>
        <v>990.0</v>
      </c>
      <c r="AQ96" s="61" t="n">
        <f t="shared" si="118"/>
        <v>965.0</v>
      </c>
      <c r="AR96" s="61" t="n">
        <f t="shared" si="118"/>
        <v>1698.0</v>
      </c>
      <c r="AS96" s="61" t="n">
        <f t="shared" si="118"/>
        <v>661.0</v>
      </c>
      <c r="AT96" s="61" t="n">
        <f t="shared" si="118"/>
        <v>920.0</v>
      </c>
      <c r="AU96" s="61" t="n">
        <f t="shared" si="118"/>
        <v>1246.0</v>
      </c>
      <c r="AV96" s="61" t="n">
        <f t="shared" si="118"/>
        <v>1098.0</v>
      </c>
      <c r="AW96" s="61" t="n">
        <f t="shared" si="118"/>
        <v>864.0</v>
      </c>
      <c r="AX96" s="61" t="n">
        <f t="shared" si="118"/>
        <v>1226.0</v>
      </c>
      <c r="AY96" s="61" t="n">
        <f t="shared" si="118"/>
        <v>891.0</v>
      </c>
      <c r="AZ96" s="61" t="n">
        <f t="shared" si="118"/>
        <v>954.0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 t="n">
        <v>262.0</v>
      </c>
      <c r="V97" s="18" t="n">
        <v>238.0</v>
      </c>
      <c r="W97" s="18" t="n">
        <v>336.0</v>
      </c>
      <c r="X97" s="18" t="n">
        <v>344.0</v>
      </c>
      <c r="Y97" s="18" t="n">
        <v>415.0</v>
      </c>
      <c r="Z97" s="18" t="n">
        <v>453.0</v>
      </c>
      <c r="AA97" s="18" t="n">
        <v>502.0</v>
      </c>
      <c r="AB97" s="18" t="n">
        <v>411.0</v>
      </c>
      <c r="AC97" s="18" t="n">
        <v>765.0</v>
      </c>
      <c r="AD97" s="18" t="n">
        <v>636.0</v>
      </c>
      <c r="AE97" s="18" t="n">
        <v>755.0</v>
      </c>
      <c r="AF97" s="18" t="n">
        <v>808.0</v>
      </c>
      <c r="AG97" s="18" t="n">
        <v>394.0</v>
      </c>
      <c r="AH97" s="18" t="n">
        <v>387.0</v>
      </c>
      <c r="AI97" s="18" t="n">
        <v>655.0</v>
      </c>
      <c r="AJ97" s="18" t="n">
        <v>553.0</v>
      </c>
      <c r="AK97" s="18" t="n">
        <v>663.0</v>
      </c>
      <c r="AL97" s="18" t="n">
        <v>1065.0</v>
      </c>
      <c r="AM97" s="18" t="n">
        <v>831.0</v>
      </c>
      <c r="AN97" s="18" t="n">
        <v>956.0</v>
      </c>
      <c r="AO97" s="18" t="n">
        <v>1203.0</v>
      </c>
      <c r="AP97" s="18" t="n">
        <v>990.0</v>
      </c>
      <c r="AQ97" s="18" t="n">
        <v>965.0</v>
      </c>
      <c r="AR97" s="18" t="n">
        <v>1698.0</v>
      </c>
      <c r="AS97" s="63" t="n">
        <v>661.0</v>
      </c>
      <c r="AT97" s="63" t="n">
        <v>987.0</v>
      </c>
      <c r="AU97" s="63" t="n">
        <v>1291.0</v>
      </c>
      <c r="AV97" s="63" t="n">
        <v>1213.0</v>
      </c>
      <c r="AW97" s="63" t="n">
        <v>908.0</v>
      </c>
      <c r="AX97" s="63" t="n">
        <v>1268.0</v>
      </c>
      <c r="AY97" s="63" t="n">
        <v>923.0</v>
      </c>
      <c r="AZ97" s="63" t="n">
        <v>1003.0</v>
      </c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0.611111111111111</v>
      </c>
      <c r="V100" s="8" t="n">
        <v>0.277777777777778</v>
      </c>
      <c r="W100" s="8" t="n">
        <v>0.55</v>
      </c>
      <c r="X100" s="8" t="n">
        <v>0.55</v>
      </c>
      <c r="Y100" s="8" t="n">
        <v>0.842105263157895</v>
      </c>
      <c r="Z100" s="8" t="n">
        <v>0.722222222222222</v>
      </c>
      <c r="AA100" s="8" t="n">
        <v>0.608695652173913</v>
      </c>
      <c r="AB100" s="8" t="n">
        <v>0.565217391304348</v>
      </c>
      <c r="AC100" s="8" t="n">
        <v>0.708333333333333</v>
      </c>
      <c r="AD100" s="8" t="n">
        <v>0.791666666666667</v>
      </c>
      <c r="AE100" s="8" t="n">
        <v>0.521739130434783</v>
      </c>
      <c r="AF100" s="8" t="n">
        <v>0.6</v>
      </c>
      <c r="AG100" s="8" t="n">
        <v>0.387096774193548</v>
      </c>
      <c r="AH100" s="8" t="n">
        <v>0.219178082191781</v>
      </c>
      <c r="AI100" s="8" t="n">
        <v>0.493150684931507</v>
      </c>
      <c r="AJ100" s="8" t="n">
        <v>0.356164383561644</v>
      </c>
      <c r="AK100" s="8" t="n">
        <v>0.382352941176471</v>
      </c>
      <c r="AL100" s="8" t="n">
        <v>0.483870967741935</v>
      </c>
      <c r="AM100" s="8" t="n">
        <v>0.508474576271186</v>
      </c>
      <c r="AN100" s="8" t="n">
        <v>0.436363636363636</v>
      </c>
      <c r="AO100" s="8" t="n">
        <v>0.5</v>
      </c>
      <c r="AP100" s="8" t="n">
        <v>0.423076923076923</v>
      </c>
      <c r="AQ100" s="8" t="n">
        <v>0.431372549019608</v>
      </c>
      <c r="AR100" s="8" t="n">
        <v>0.553191489361702</v>
      </c>
      <c r="AS100" s="8" t="n">
        <v>0.7428571428571429</v>
      </c>
      <c r="AT100" s="8" t="n">
        <v>0.729166666666667</v>
      </c>
      <c r="AU100" s="8" t="n">
        <v>0.6875</v>
      </c>
      <c r="AV100" s="8" t="n">
        <v>0.4631268</v>
      </c>
      <c r="AW100" s="8" t="n">
        <f t="shared" ref="AW100:BD107" si="120">IF(ISBLANK(AW88)=FALSE,IFERROR(AW88/AVERAGE(AW76,AV76),""),"")</f>
        <v>0.30357143</v>
      </c>
      <c r="AX100" s="8" t="n">
        <f t="shared" si="120"/>
        <v>0.29113924</v>
      </c>
      <c r="AY100" s="8" t="n">
        <f t="shared" si="120"/>
        <v>0.21917808</v>
      </c>
      <c r="AZ100" s="8" t="n">
        <v>0.20912548</v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0.351598173515982</v>
      </c>
      <c r="V101" s="8" t="n">
        <v>0.363636363636364</v>
      </c>
      <c r="W101" s="8" t="n">
        <v>0.346491228070175</v>
      </c>
      <c r="X101" s="8" t="n">
        <v>0.32258064516129</v>
      </c>
      <c r="Y101" s="8" t="n">
        <v>0.345381526104418</v>
      </c>
      <c r="Z101" s="8" t="n">
        <v>0.398373983739837</v>
      </c>
      <c r="AA101" s="8" t="n">
        <v>0.546468401486989</v>
      </c>
      <c r="AB101" s="8" t="n">
        <v>0.379310344827586</v>
      </c>
      <c r="AC101" s="8" t="n">
        <v>0.542857142857143</v>
      </c>
      <c r="AD101" s="8" t="n">
        <v>0.469534050179211</v>
      </c>
      <c r="AE101" s="8" t="n">
        <v>0.518218623481781</v>
      </c>
      <c r="AF101" s="8" t="n">
        <v>0.468023255813953</v>
      </c>
      <c r="AG101" s="8" t="n">
        <v>0.192468619246862</v>
      </c>
      <c r="AH101" s="8" t="n">
        <v>0.3125</v>
      </c>
      <c r="AI101" s="8" t="n">
        <v>0.771134020618557</v>
      </c>
      <c r="AJ101" s="8" t="n">
        <v>0.498575498575499</v>
      </c>
      <c r="AK101" s="8" t="n">
        <v>0.51487414187643</v>
      </c>
      <c r="AL101" s="8" t="n">
        <v>0.605263157894737</v>
      </c>
      <c r="AM101" s="8" t="n">
        <v>0.336336336336336</v>
      </c>
      <c r="AN101" s="8" t="n">
        <v>0.447121820615797</v>
      </c>
      <c r="AO101" s="8" t="n">
        <v>0.487721302113078</v>
      </c>
      <c r="AP101" s="8" t="n">
        <v>0.37953795379538</v>
      </c>
      <c r="AQ101" s="8" t="n">
        <v>0.308370044052863</v>
      </c>
      <c r="AR101" s="8" t="n">
        <v>0.585080448561677</v>
      </c>
      <c r="AS101" s="8" t="n">
        <v>0.1573816155988858</v>
      </c>
      <c r="AT101" s="8" t="n">
        <v>0.411764705882353</v>
      </c>
      <c r="AU101" s="8" t="n">
        <v>0.589086127547666</v>
      </c>
      <c r="AV101" s="8" t="n">
        <v>0.9753846</v>
      </c>
      <c r="AW101" s="8" t="n">
        <f t="shared" si="120"/>
        <v>0.93696763</v>
      </c>
      <c r="AX101" s="8" t="n">
        <f t="shared" si="120"/>
        <v>1.07539985</v>
      </c>
      <c r="AY101" s="8" t="n">
        <v>0.8716707</v>
      </c>
      <c r="AZ101" s="8" t="n">
        <v>0.95828636</v>
      </c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0.270588235294118</v>
      </c>
      <c r="V102" s="8" t="n">
        <v>0.293577981651376</v>
      </c>
      <c r="W102" s="8" t="n">
        <v>0.357142857142857</v>
      </c>
      <c r="X102" s="8" t="n">
        <v>0.300884955752212</v>
      </c>
      <c r="Y102" s="8" t="n">
        <v>0.308270676691729</v>
      </c>
      <c r="Z102" s="8" t="n">
        <v>0.343612334801762</v>
      </c>
      <c r="AA102" s="8" t="n">
        <v>0.38034188034188</v>
      </c>
      <c r="AB102" s="8" t="n">
        <v>0.316793893129771</v>
      </c>
      <c r="AC102" s="8" t="n">
        <v>0.431906614785992</v>
      </c>
      <c r="AD102" s="8" t="n">
        <v>0.405797101449275</v>
      </c>
      <c r="AE102" s="8" t="n">
        <v>0.269372693726937</v>
      </c>
      <c r="AF102" s="8" t="n">
        <v>0.416666666666667</v>
      </c>
      <c r="AG102" s="8" t="n">
        <v>0.165024630541872</v>
      </c>
      <c r="AH102" s="8" t="n">
        <v>0.175732217573222</v>
      </c>
      <c r="AI102" s="8" t="n">
        <v>0.196850393700787</v>
      </c>
      <c r="AJ102" s="8" t="n">
        <v>0.343815513626834</v>
      </c>
      <c r="AK102" s="8" t="n">
        <v>0.296402877697842</v>
      </c>
      <c r="AL102" s="8" t="n">
        <v>0.380510440835267</v>
      </c>
      <c r="AM102" s="8" t="n">
        <v>0.286666666666667</v>
      </c>
      <c r="AN102" s="8" t="n">
        <v>0.19209726443769</v>
      </c>
      <c r="AO102" s="8" t="n">
        <v>0.323628977657414</v>
      </c>
      <c r="AP102" s="8" t="n">
        <v>0.231917336394948</v>
      </c>
      <c r="AQ102" s="8" t="n">
        <v>0.229109020475927</v>
      </c>
      <c r="AR102" s="8" t="n">
        <v>0.303301622831561</v>
      </c>
      <c r="AS102" s="8" t="n">
        <v>0.1605911330049261</v>
      </c>
      <c r="AT102" s="8" t="n">
        <v>0.0989547038327526</v>
      </c>
      <c r="AU102" s="8" t="n">
        <v>0.36530612244898</v>
      </c>
      <c r="AV102" s="8" t="n">
        <v>0.2246117</v>
      </c>
      <c r="AW102" s="8" t="n">
        <f t="shared" si="120"/>
        <v>0.21076923</v>
      </c>
      <c r="AX102" s="8" t="n">
        <f t="shared" si="120"/>
        <v>0.19182948</v>
      </c>
      <c r="AY102" s="8" t="n">
        <v>0.13782542</v>
      </c>
      <c r="AZ102" s="8" t="n">
        <v>0.14702309</v>
      </c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0.236162361623616</v>
      </c>
      <c r="V103" s="8" t="n">
        <v>0.158823529411765</v>
      </c>
      <c r="W103" s="8" t="n">
        <v>0.230769230769231</v>
      </c>
      <c r="X103" s="8" t="n">
        <v>0.169096209912536</v>
      </c>
      <c r="Y103" s="8" t="n">
        <v>0.231046931407942</v>
      </c>
      <c r="Z103" s="8" t="n">
        <v>0.31989247311828</v>
      </c>
      <c r="AA103" s="8" t="n">
        <v>0.2775</v>
      </c>
      <c r="AB103" s="8" t="n">
        <v>0.216624685138539</v>
      </c>
      <c r="AC103" s="8" t="n">
        <v>0.37914691943128</v>
      </c>
      <c r="AD103" s="8" t="n">
        <v>0.297117516629712</v>
      </c>
      <c r="AE103" s="8" t="n">
        <v>0.31237721021611</v>
      </c>
      <c r="AF103" s="8" t="n">
        <v>0.346311475409836</v>
      </c>
      <c r="AG103" s="8" t="n">
        <v>0.173991031390135</v>
      </c>
      <c r="AH103" s="8" t="n">
        <v>0.180866965620329</v>
      </c>
      <c r="AI103" s="8" t="n">
        <v>0.170515097690941</v>
      </c>
      <c r="AJ103" s="8" t="n">
        <v>0.114728682170543</v>
      </c>
      <c r="AK103" s="8" t="n">
        <v>0.212765957446809</v>
      </c>
      <c r="AL103" s="8" t="n">
        <v>0.284369114877589</v>
      </c>
      <c r="AM103" s="8" t="n">
        <v>0.178694158075601</v>
      </c>
      <c r="AN103" s="8" t="n">
        <v>0.20773381294964</v>
      </c>
      <c r="AO103" s="8" t="n">
        <v>0.186254295532646</v>
      </c>
      <c r="AP103" s="8" t="n">
        <v>0.123576113220573</v>
      </c>
      <c r="AQ103" s="8" t="n">
        <v>0.142574257425743</v>
      </c>
      <c r="AR103" s="8" t="n">
        <v>0.196996996996997</v>
      </c>
      <c r="AS103" s="8" t="n">
        <v>0.09013754755633596</v>
      </c>
      <c r="AT103" s="8" t="n">
        <v>0.160925726587729</v>
      </c>
      <c r="AU103" s="8" t="n">
        <v>0.115441832787861</v>
      </c>
      <c r="AV103" s="8" t="n">
        <v>0.1539313</v>
      </c>
      <c r="AW103" s="8" t="n">
        <f t="shared" si="120"/>
        <v>0.10515534</v>
      </c>
      <c r="AX103" s="8" t="n">
        <f t="shared" si="120"/>
        <v>0.09550562</v>
      </c>
      <c r="AY103" s="8" t="n">
        <v>0.10061242</v>
      </c>
      <c r="AZ103" s="8" t="n">
        <v>0.10493477</v>
      </c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0.136986301369863</v>
      </c>
      <c r="V104" s="8" t="n">
        <v>0.135135135135135</v>
      </c>
      <c r="W104" s="8" t="n">
        <v>0.24</v>
      </c>
      <c r="X104" s="8" t="n">
        <v>0.205298013245033</v>
      </c>
      <c r="Y104" s="8" t="n">
        <v>0.265625</v>
      </c>
      <c r="Z104" s="8" t="n">
        <v>0.293172690763052</v>
      </c>
      <c r="AA104" s="8" t="n">
        <v>0.253112033195021</v>
      </c>
      <c r="AB104" s="8" t="n">
        <v>0.202127659574468</v>
      </c>
      <c r="AC104" s="8" t="n">
        <v>0.383177570093458</v>
      </c>
      <c r="AD104" s="8" t="n">
        <v>0.256198347107438</v>
      </c>
      <c r="AE104" s="8" t="n">
        <v>0.286472148541114</v>
      </c>
      <c r="AF104" s="8" t="n">
        <v>0.274111675126904</v>
      </c>
      <c r="AG104" s="8" t="n">
        <v>0.191930207197383</v>
      </c>
      <c r="AH104" s="8" t="n">
        <v>0.166183574879227</v>
      </c>
      <c r="AI104" s="8" t="n">
        <v>0.294772922022279</v>
      </c>
      <c r="AJ104" s="8" t="n">
        <v>0.171701112877583</v>
      </c>
      <c r="AK104" s="8" t="n">
        <v>0.14625550660793</v>
      </c>
      <c r="AL104" s="8" t="n">
        <v>0.148319814600232</v>
      </c>
      <c r="AM104" s="8" t="n">
        <v>0.147100424328147</v>
      </c>
      <c r="AN104" s="8" t="n">
        <v>0.169109357384442</v>
      </c>
      <c r="AO104" s="8" t="n">
        <v>0.152766952455183</v>
      </c>
      <c r="AP104" s="8" t="n">
        <v>0.113133300541072</v>
      </c>
      <c r="AQ104" s="8" t="n">
        <v>0.0822857142857143</v>
      </c>
      <c r="AR104" s="8" t="n">
        <v>0.156090939938921</v>
      </c>
      <c r="AS104" s="8" t="n">
        <v>0.06248140434394525</v>
      </c>
      <c r="AT104" s="8" t="n">
        <v>0.120085775553967</v>
      </c>
      <c r="AU104" s="8" t="n">
        <v>0.198331788693234</v>
      </c>
      <c r="AV104" s="8" t="n">
        <v>0.1514269</v>
      </c>
      <c r="AW104" s="8" t="n">
        <f t="shared" si="120"/>
        <v>0.112</v>
      </c>
      <c r="AX104" s="8" t="n">
        <f t="shared" si="120"/>
        <v>0.11950791</v>
      </c>
      <c r="AY104" s="8" t="n">
        <v>0.12452107</v>
      </c>
      <c r="AZ104" s="8" t="n">
        <v>0.15655577</v>
      </c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0.189349112426035</v>
      </c>
      <c r="V105" s="8" t="n">
        <v>0.146739130434783</v>
      </c>
      <c r="W105" s="8" t="n">
        <v>0.186666666666667</v>
      </c>
      <c r="X105" s="8" t="n">
        <v>0.203921568627451</v>
      </c>
      <c r="Y105" s="8" t="n">
        <v>0.293859649122807</v>
      </c>
      <c r="Z105" s="8" t="n">
        <v>0.234126984126984</v>
      </c>
      <c r="AA105" s="8" t="n">
        <v>0.277777777777778</v>
      </c>
      <c r="AB105" s="8" t="n">
        <v>0.205645161290323</v>
      </c>
      <c r="AC105" s="8" t="n">
        <v>0.462809917355372</v>
      </c>
      <c r="AD105" s="8" t="n">
        <v>0.350943396226415</v>
      </c>
      <c r="AE105" s="8" t="n">
        <v>0.31</v>
      </c>
      <c r="AF105" s="8" t="n">
        <v>0.361842105263158</v>
      </c>
      <c r="AG105" s="8" t="n">
        <v>0.161434977578475</v>
      </c>
      <c r="AH105" s="8" t="n">
        <v>0.173913043478261</v>
      </c>
      <c r="AI105" s="8" t="n">
        <v>0.258992805755396</v>
      </c>
      <c r="AJ105" s="8" t="n">
        <v>0.212935323383085</v>
      </c>
      <c r="AK105" s="8" t="n">
        <v>0.207446808510638</v>
      </c>
      <c r="AL105" s="8" t="n">
        <v>0.226114649681529</v>
      </c>
      <c r="AM105" s="8" t="n">
        <v>0.12338593974175</v>
      </c>
      <c r="AN105" s="8" t="n">
        <v>0.0952380952380952</v>
      </c>
      <c r="AO105" s="8" t="n">
        <v>0.131399317406143</v>
      </c>
      <c r="AP105" s="8" t="n">
        <v>0.087037037037037</v>
      </c>
      <c r="AQ105" s="8" t="n">
        <v>0.113207547169811</v>
      </c>
      <c r="AR105" s="8" t="n">
        <v>0.216733067729084</v>
      </c>
      <c r="AS105" s="8" t="n">
        <v>0.05232558139534884</v>
      </c>
      <c r="AT105" s="8" t="n">
        <v>0.088111044055522</v>
      </c>
      <c r="AU105" s="8" t="n">
        <v>0.16530156366344</v>
      </c>
      <c r="AV105" s="8" t="n">
        <v>0.1315605</v>
      </c>
      <c r="AW105" s="8" t="n">
        <f t="shared" si="120"/>
        <v>0.07742704</v>
      </c>
      <c r="AX105" s="8" t="n">
        <f t="shared" si="120"/>
        <v>0.07163489</v>
      </c>
      <c r="AY105" s="8" t="n">
        <v>0.06854345</v>
      </c>
      <c r="AZ105" s="8" t="n">
        <v>0.07284768</v>
      </c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0.0263157894736842</v>
      </c>
      <c r="V106" s="8" t="n">
        <v>0.0769230769230769</v>
      </c>
      <c r="W106" s="8" t="n">
        <v>0.0506329113924051</v>
      </c>
      <c r="X106" s="8" t="n">
        <v>0.0384615384615385</v>
      </c>
      <c r="Y106" s="8" t="n">
        <v>0.15</v>
      </c>
      <c r="Z106" s="8" t="n">
        <v>0.107438016528926</v>
      </c>
      <c r="AA106" s="8" t="n">
        <v>0.196078431372549</v>
      </c>
      <c r="AB106" s="8" t="n">
        <v>0.222222222222222</v>
      </c>
      <c r="AC106" s="8" t="n">
        <v>0.448275862068966</v>
      </c>
      <c r="AD106" s="8" t="n">
        <v>0.208</v>
      </c>
      <c r="AE106" s="8" t="n">
        <v>0.402985074626866</v>
      </c>
      <c r="AF106" s="8" t="n">
        <v>0.29585798816568</v>
      </c>
      <c r="AG106" s="8" t="n">
        <v>0.167597765363128</v>
      </c>
      <c r="AH106" s="8" t="n">
        <v>0.117073170731707</v>
      </c>
      <c r="AI106" s="8" t="n">
        <v>0.217777777777778</v>
      </c>
      <c r="AJ106" s="8" t="n">
        <v>0.128099173553719</v>
      </c>
      <c r="AK106" s="8" t="n">
        <v>0.185714285714286</v>
      </c>
      <c r="AL106" s="8" t="n">
        <v>0.217665615141956</v>
      </c>
      <c r="AM106" s="8" t="n">
        <v>0.150782361308677</v>
      </c>
      <c r="AN106" s="8" t="n">
        <v>0.207759699624531</v>
      </c>
      <c r="AO106" s="8" t="n">
        <v>0.17199558985667</v>
      </c>
      <c r="AP106" s="8" t="n">
        <v>0.172348484848485</v>
      </c>
      <c r="AQ106" s="8" t="n">
        <v>0.136286201022147</v>
      </c>
      <c r="AR106" s="8" t="n">
        <v>0.184049079754601</v>
      </c>
      <c r="AS106" s="8" t="n">
        <v>0.07447528774542993</v>
      </c>
      <c r="AT106" s="8" t="n">
        <v>0.115072933549433</v>
      </c>
      <c r="AU106" s="8" t="n">
        <v>0.149553571428571</v>
      </c>
      <c r="AV106" s="8" t="n">
        <v>0.1740167</v>
      </c>
      <c r="AW106" s="8" t="n">
        <f t="shared" si="120"/>
        <v>0.14022989</v>
      </c>
      <c r="AX106" s="8" t="n">
        <f t="shared" si="120"/>
        <v>0.11513859</v>
      </c>
      <c r="AY106" s="8" t="n">
        <v>0.09340659</v>
      </c>
      <c r="AZ106" s="8" t="n">
        <v>0.08704253</v>
      </c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0.0861736334405145</v>
      </c>
      <c r="AU107" s="8" t="n">
        <v>0.0275735294117647</v>
      </c>
      <c r="AV107" s="8" t="n">
        <v>0.313779</v>
      </c>
      <c r="AW107" s="8" t="n">
        <f t="shared" si="120"/>
        <v>0.17922607</v>
      </c>
      <c r="AX107" s="8" t="n">
        <f t="shared" si="120"/>
        <v>0.13063764</v>
      </c>
      <c r="AY107" s="8" t="n">
        <v>0.0748538</v>
      </c>
      <c r="AZ107" s="8" t="n">
        <v>0.11225659</v>
      </c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429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 t="n">
        <v>0.2497441</v>
      </c>
      <c r="AW108" s="8" t="n">
        <v>0.18606654</v>
      </c>
      <c r="AX108" s="8" t="n">
        <v>0.25210775</v>
      </c>
      <c r="AY108" s="8" t="n">
        <v>0.1768208</v>
      </c>
      <c r="AZ108" s="8" t="n">
        <v>0.19417871</v>
      </c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0.229422066549912</v>
      </c>
      <c r="V109" s="9" t="n">
        <v>0.197838736492103</v>
      </c>
      <c r="W109" s="9" t="n">
        <v>0.25244177310293</v>
      </c>
      <c r="X109" s="9" t="n">
        <v>0.228875582168995</v>
      </c>
      <c r="Y109" s="9" t="n">
        <v>0.284441398217957</v>
      </c>
      <c r="Z109" s="9" t="n">
        <v>0.305050505050505</v>
      </c>
      <c r="AA109" s="9" t="n">
        <v>0.338047138047138</v>
      </c>
      <c r="AB109" s="9" t="n">
        <v>0.261450381679389</v>
      </c>
      <c r="AC109" s="9" t="n">
        <v>0.441685912240185</v>
      </c>
      <c r="AD109" s="9" t="n">
        <v>0.34341252699784</v>
      </c>
      <c r="AE109" s="9" t="n">
        <v>0.358159392789374</v>
      </c>
      <c r="AF109" s="9" t="n">
        <v>0.368613138686131</v>
      </c>
      <c r="AG109" s="9" t="n">
        <v>0.178644298345046</v>
      </c>
      <c r="AH109" s="9" t="n">
        <v>0.177971947574155</v>
      </c>
      <c r="AI109" s="9" t="n">
        <v>0.298473456368193</v>
      </c>
      <c r="AJ109" s="9" t="n">
        <v>0.238156761412575</v>
      </c>
      <c r="AK109" s="9" t="n">
        <v>0.259085580304807</v>
      </c>
      <c r="AL109" s="9" t="n">
        <v>0.34030995366672</v>
      </c>
      <c r="AM109" s="9" t="n">
        <v>0.222103434451423</v>
      </c>
      <c r="AN109" s="9" t="n">
        <v>0.22688975910763</v>
      </c>
      <c r="AO109" s="9" t="n">
        <v>0.251884422110553</v>
      </c>
      <c r="AP109" s="9" t="n">
        <v>0.185427982768309</v>
      </c>
      <c r="AQ109" s="9" t="n">
        <v>0.166150137741047</v>
      </c>
      <c r="AR109" s="9" t="n">
        <v>0.266960144642717</v>
      </c>
      <c r="AS109" s="8" t="n">
        <v>0.09784619939308711</v>
      </c>
      <c r="AT109" s="8" t="n">
        <v>0.136528901090747</v>
      </c>
      <c r="AU109" s="8" t="n">
        <v>0.209235936188077</v>
      </c>
      <c r="AV109" s="8" t="n">
        <v>0.2546714</v>
      </c>
      <c r="AW109" s="8" t="n">
        <f>IF(ISBLANK(#REF!)=FALSE,IFERROR(#REF!/AVERAGE(AW85,AV85),""),"")</f>
        <v>0.18572305</v>
      </c>
      <c r="AX109" s="8" t="n">
        <f>IF(ISBLANK(#REF!)=FALSE,IFERROR(#REF!/AVERAGE(AX85,AW85),""),"")</f>
        <v>0.24457518</v>
      </c>
      <c r="AY109" s="8" t="n">
        <v>0.16884661</v>
      </c>
      <c r="AZ109" s="8" t="n">
        <v>0.18749416</v>
      </c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2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2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2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: INDEX(U112:AF112,$B$2))</f>
        <v>0</v>
      </c>
      <c r="D112" s="71">
        <f>SUM(AG112                                        : INDEX(AG112:AR112,$B$2))</f>
        <v>0</v>
      </c>
      <c r="E112" s="71">
        <f>SUM(AS112           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U112" t="n">
        <v>22.0</v>
      </c>
      <c r="V112" t="n">
        <v>8.0</v>
      </c>
      <c r="W112" t="n">
        <v>41.0</v>
      </c>
      <c r="X112" t="n">
        <v>19.0</v>
      </c>
      <c r="Y112" t="n">
        <v>19.0</v>
      </c>
      <c r="Z112" t="n">
        <v>26.0</v>
      </c>
      <c r="AA112" t="n">
        <v>46.0</v>
      </c>
      <c r="AB112" t="n">
        <v>23.0</v>
      </c>
      <c r="AC112" t="n">
        <v>52.0</v>
      </c>
      <c r="AD112" t="n">
        <v>34.0</v>
      </c>
      <c r="AE112" t="n">
        <v>54.0</v>
      </c>
      <c r="AF112" t="n">
        <v>100.0</v>
      </c>
      <c r="AG112" t="n">
        <v>17.0</v>
      </c>
      <c r="AH112" t="n">
        <v>12.0</v>
      </c>
      <c r="AI112" t="n">
        <v>44.0</v>
      </c>
      <c r="AJ112" t="n">
        <v>25.0</v>
      </c>
      <c r="AK112" t="n">
        <v>24.0</v>
      </c>
      <c r="AL112" t="n">
        <v>34.0</v>
      </c>
      <c r="AM112" t="n">
        <v>34.0</v>
      </c>
      <c r="AN112" t="n">
        <v>30.0</v>
      </c>
      <c r="AO112" t="n">
        <v>40.5</v>
      </c>
      <c r="AP112" t="n">
        <v>25.0</v>
      </c>
      <c r="AQ112" t="n">
        <v>20.0</v>
      </c>
      <c r="AR112" s="4" t="n">
        <v>50.5</v>
      </c>
      <c r="AS112" t="n">
        <v>51.5</v>
      </c>
      <c r="AT112" t="n">
        <v>92.5</v>
      </c>
      <c r="AU112" t="n">
        <v>102.5</v>
      </c>
      <c r="AV112" t="n">
        <v>332.0</v>
      </c>
      <c r="AW112" t="n">
        <v>241.0</v>
      </c>
      <c r="AX112" t="n">
        <v>156.5</v>
      </c>
      <c r="AY112" t="n">
        <v>181.0</v>
      </c>
      <c r="AZ112" t="n">
        <v>126.0</v>
      </c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: INDEX(U113:AF113,$B$2))</f>
        <v>0</v>
      </c>
      <c r="D113" s="71">
        <f>SUM(AG113                                        : INDEX(AG113:AR113,$B$2))</f>
        <v>0</v>
      </c>
      <c r="E113" s="71">
        <f>SUM(AS113                  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U113" t="n">
        <v>101.0</v>
      </c>
      <c r="V113" t="n">
        <v>61.0</v>
      </c>
      <c r="W113" t="n">
        <v>102.0</v>
      </c>
      <c r="X113" t="n">
        <v>132.0</v>
      </c>
      <c r="Y113" t="n">
        <v>106.5</v>
      </c>
      <c r="Z113" t="n">
        <v>133.0</v>
      </c>
      <c r="AA113" t="n">
        <v>214.0</v>
      </c>
      <c r="AB113" t="n">
        <v>125.0</v>
      </c>
      <c r="AC113" t="n">
        <v>285.0</v>
      </c>
      <c r="AD113" t="n">
        <v>173.0</v>
      </c>
      <c r="AE113" t="n">
        <v>431.0</v>
      </c>
      <c r="AF113" t="n">
        <v>247.0</v>
      </c>
      <c r="AG113" t="n">
        <v>63.0</v>
      </c>
      <c r="AH113" t="n">
        <v>47.0</v>
      </c>
      <c r="AI113" t="n">
        <v>307.0</v>
      </c>
      <c r="AJ113" t="n">
        <v>235.0</v>
      </c>
      <c r="AK113" t="n">
        <v>304.0</v>
      </c>
      <c r="AL113" t="n">
        <v>755.0</v>
      </c>
      <c r="AM113" t="n">
        <v>383.0</v>
      </c>
      <c r="AN113" t="n">
        <v>440.0</v>
      </c>
      <c r="AO113" t="n">
        <v>691.5</v>
      </c>
      <c r="AP113" t="n">
        <v>497.5</v>
      </c>
      <c r="AQ113" t="n">
        <v>533.0</v>
      </c>
      <c r="AR113" s="4" t="n">
        <v>1110.0</v>
      </c>
      <c r="AS113" t="n">
        <v>195.0</v>
      </c>
      <c r="AT113" t="n">
        <v>268.0</v>
      </c>
      <c r="AU113" t="n">
        <v>726.0</v>
      </c>
      <c r="AV113" t="n">
        <v>470.0</v>
      </c>
      <c r="AW113" t="n">
        <v>458.0</v>
      </c>
      <c r="AX113" t="n">
        <v>1053.0</v>
      </c>
      <c r="AY113" t="n">
        <v>568.0</v>
      </c>
      <c r="AZ113" t="n">
        <v>654.0</v>
      </c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: INDEX(U114:AF114,$B$2))</f>
        <v>0</v>
      </c>
      <c r="D114" s="71">
        <f>SUM(AG114                                        : INDEX(AG114:AR114,$B$2))</f>
        <v>0</v>
      </c>
      <c r="E114" s="71">
        <f>SUM(AS114                  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U114" t="n">
        <v>67.0</v>
      </c>
      <c r="V114" t="n">
        <v>76.0</v>
      </c>
      <c r="W114" t="n">
        <v>80.0</v>
      </c>
      <c r="X114" t="n">
        <v>83.0</v>
      </c>
      <c r="Y114" t="n">
        <v>117.5</v>
      </c>
      <c r="Z114" t="n">
        <v>101.0</v>
      </c>
      <c r="AA114" t="n">
        <v>132.0</v>
      </c>
      <c r="AB114" t="n">
        <v>102.0</v>
      </c>
      <c r="AC114" t="n">
        <v>188.0</v>
      </c>
      <c r="AD114" t="n">
        <v>193.0</v>
      </c>
      <c r="AE114" t="n">
        <v>132.0</v>
      </c>
      <c r="AF114" t="n">
        <v>358.0</v>
      </c>
      <c r="AG114" t="n">
        <v>73.0</v>
      </c>
      <c r="AH114" t="n">
        <v>61.0</v>
      </c>
      <c r="AI114" t="n">
        <v>39.0</v>
      </c>
      <c r="AJ114" t="n">
        <v>100.0</v>
      </c>
      <c r="AK114" t="n">
        <v>156.0</v>
      </c>
      <c r="AL114" t="n">
        <v>301.0</v>
      </c>
      <c r="AM114" t="n">
        <v>266.0</v>
      </c>
      <c r="AN114" t="n">
        <v>242.0</v>
      </c>
      <c r="AO114" t="n">
        <v>408.0</v>
      </c>
      <c r="AP114" t="n">
        <v>269.5</v>
      </c>
      <c r="AQ114" t="n">
        <v>305.5</v>
      </c>
      <c r="AR114" s="4" t="n">
        <v>488.5</v>
      </c>
      <c r="AS114" t="n">
        <v>189.0</v>
      </c>
      <c r="AT114" t="n">
        <v>116.0</v>
      </c>
      <c r="AU114" t="n">
        <v>281.0</v>
      </c>
      <c r="AV114" t="n">
        <v>292.0</v>
      </c>
      <c r="AW114" t="n">
        <v>199.0</v>
      </c>
      <c r="AX114" t="n">
        <v>154.5</v>
      </c>
      <c r="AY114" t="n">
        <v>228.0</v>
      </c>
      <c r="AZ114" t="n">
        <v>167.5</v>
      </c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: INDEX(U115:AF115,$B$2))</f>
        <v>0</v>
      </c>
      <c r="D115" s="71">
        <f>SUM(AG115                                        : INDEX(AG115:AR115,$B$2))</f>
        <v>0</v>
      </c>
      <c r="E115" s="71">
        <f>SUM(AS115                  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U115" t="n">
        <v>80.0</v>
      </c>
      <c r="V115" t="n">
        <v>65.0</v>
      </c>
      <c r="W115" t="n">
        <v>116.0</v>
      </c>
      <c r="X115" t="n">
        <v>75.0</v>
      </c>
      <c r="Y115" t="n">
        <v>79.0</v>
      </c>
      <c r="Z115" t="n">
        <v>157.0</v>
      </c>
      <c r="AA115" t="n">
        <v>162.0</v>
      </c>
      <c r="AB115" t="n">
        <v>94.0</v>
      </c>
      <c r="AC115" t="n">
        <v>245.0</v>
      </c>
      <c r="AD115" t="n">
        <v>177.0</v>
      </c>
      <c r="AE115" t="n">
        <v>311.0</v>
      </c>
      <c r="AF115" t="n">
        <v>250.5</v>
      </c>
      <c r="AG115" t="n">
        <v>110.0</v>
      </c>
      <c r="AH115" t="n">
        <v>150.0</v>
      </c>
      <c r="AI115" t="n">
        <v>174.0</v>
      </c>
      <c r="AJ115" t="n">
        <v>78.0</v>
      </c>
      <c r="AK115" t="n">
        <v>129.0</v>
      </c>
      <c r="AL115" t="n">
        <v>229.0</v>
      </c>
      <c r="AM115" t="n">
        <v>177.0</v>
      </c>
      <c r="AN115" t="n">
        <v>325.0</v>
      </c>
      <c r="AO115" t="n">
        <v>477.0</v>
      </c>
      <c r="AP115" t="n">
        <v>268.0</v>
      </c>
      <c r="AQ115" t="n">
        <v>294.0</v>
      </c>
      <c r="AR115" s="4" t="n">
        <v>554.5</v>
      </c>
      <c r="AS115" t="n">
        <v>239.5</v>
      </c>
      <c r="AT115" t="n">
        <v>417.0</v>
      </c>
      <c r="AU115" t="n">
        <v>326.0</v>
      </c>
      <c r="AV115" t="n">
        <v>205.0</v>
      </c>
      <c r="AW115" t="n">
        <v>226.0</v>
      </c>
      <c r="AX115" t="n">
        <v>203.5</v>
      </c>
      <c r="AY115" t="n">
        <v>203.5</v>
      </c>
      <c r="AZ115" t="n">
        <v>305.0</v>
      </c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: INDEX(U116:AF116,$B$2))</f>
        <v>0</v>
      </c>
      <c r="D116" s="71">
        <f>SUM(AG116                                        : INDEX(AG116:AR116,$B$2))</f>
        <v>0</v>
      </c>
      <c r="E116" s="71">
        <f>SUM(AS116                  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U116" t="n">
        <v>37.0</v>
      </c>
      <c r="V116" t="n">
        <v>34.0</v>
      </c>
      <c r="W116" t="n">
        <v>77.0</v>
      </c>
      <c r="X116" t="n">
        <v>103.0</v>
      </c>
      <c r="Y116" t="n">
        <v>112.0</v>
      </c>
      <c r="Z116" t="n">
        <v>85.0</v>
      </c>
      <c r="AA116" t="n">
        <v>80.0</v>
      </c>
      <c r="AB116" t="n">
        <v>62.0</v>
      </c>
      <c r="AC116" t="n">
        <v>144.0</v>
      </c>
      <c r="AD116" t="n">
        <v>106.5</v>
      </c>
      <c r="AE116" t="n">
        <v>206.0</v>
      </c>
      <c r="AF116" t="n">
        <v>213.0</v>
      </c>
      <c r="AG116" t="n">
        <v>101.0</v>
      </c>
      <c r="AH116" t="n">
        <v>98.0</v>
      </c>
      <c r="AI116" t="n">
        <v>249.0</v>
      </c>
      <c r="AJ116" t="n">
        <v>105.0</v>
      </c>
      <c r="AK116" t="n">
        <v>105.0</v>
      </c>
      <c r="AL116" t="n">
        <v>89.0</v>
      </c>
      <c r="AM116" t="n">
        <v>70.0</v>
      </c>
      <c r="AN116" t="n">
        <v>98.0</v>
      </c>
      <c r="AO116" t="n">
        <v>151.5</v>
      </c>
      <c r="AP116" t="n">
        <v>177.0</v>
      </c>
      <c r="AQ116" t="n">
        <v>200.0</v>
      </c>
      <c r="AR116" s="4" t="n">
        <v>414.0</v>
      </c>
      <c r="AS116" t="n">
        <v>124.5</v>
      </c>
      <c r="AT116" t="n">
        <v>238.0</v>
      </c>
      <c r="AU116" t="n">
        <v>352.5</v>
      </c>
      <c r="AV116" t="n">
        <v>145.0</v>
      </c>
      <c r="AW116" t="n">
        <v>100.0</v>
      </c>
      <c r="AX116" t="n">
        <v>99.0</v>
      </c>
      <c r="AY116" t="n">
        <v>118.0</v>
      </c>
      <c r="AZ116" t="n">
        <v>112.5</v>
      </c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: INDEX(U117:AF117,$B$2))</f>
        <v>0</v>
      </c>
      <c r="D117" s="71">
        <f>SUM(AG117                                        : INDEX(AG117:AR117,$B$2))</f>
        <v>0</v>
      </c>
      <c r="E117" s="71">
        <f>SUM(AS117                  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U117" t="n">
        <v>33.0</v>
      </c>
      <c r="V117" t="n">
        <v>31.0</v>
      </c>
      <c r="W117" t="n">
        <v>66.0</v>
      </c>
      <c r="X117" t="n">
        <v>77.0</v>
      </c>
      <c r="Y117" t="n">
        <v>70.0</v>
      </c>
      <c r="Z117" t="n">
        <v>61.0</v>
      </c>
      <c r="AA117" t="n">
        <v>76.0</v>
      </c>
      <c r="AB117" t="n">
        <v>58.0</v>
      </c>
      <c r="AC117" t="n">
        <v>132.0</v>
      </c>
      <c r="AD117" t="n">
        <v>111.0</v>
      </c>
      <c r="AE117" t="n">
        <v>177.0</v>
      </c>
      <c r="AF117" t="n">
        <v>169.0</v>
      </c>
      <c r="AG117" t="n">
        <v>56.0</v>
      </c>
      <c r="AH117" t="n">
        <v>83.0</v>
      </c>
      <c r="AI117" t="n">
        <v>175.0</v>
      </c>
      <c r="AJ117" t="n">
        <v>110.0</v>
      </c>
      <c r="AK117" t="n">
        <v>171.0</v>
      </c>
      <c r="AL117" t="n">
        <v>235.0</v>
      </c>
      <c r="AM117" t="n">
        <v>98.0</v>
      </c>
      <c r="AN117" t="n">
        <v>75.0</v>
      </c>
      <c r="AO117" t="n">
        <v>120.0</v>
      </c>
      <c r="AP117" t="n">
        <v>68.0</v>
      </c>
      <c r="AQ117" t="n">
        <v>114.0</v>
      </c>
      <c r="AR117" s="4" t="n">
        <v>276.0</v>
      </c>
      <c r="AS117" t="n">
        <v>41.0</v>
      </c>
      <c r="AT117" t="n">
        <v>88.0</v>
      </c>
      <c r="AU117" t="n">
        <v>148.5</v>
      </c>
      <c r="AV117" t="n">
        <v>132.0</v>
      </c>
      <c r="AW117" t="n">
        <v>97.0</v>
      </c>
      <c r="AX117" t="n">
        <v>76.5</v>
      </c>
      <c r="AY117" t="n">
        <v>69.0</v>
      </c>
      <c r="AZ117" t="n">
        <v>60.0</v>
      </c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: INDEX(U118:AF118,$B$2))</f>
        <v>0</v>
      </c>
      <c r="D118" s="71">
        <f>SUM(AG118                                        : INDEX(AG118:AR118,$B$2))</f>
        <v>0</v>
      </c>
      <c r="E118" s="71">
        <f>SUM(AS118                  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U118" t="n">
        <v>2.0</v>
      </c>
      <c r="V118" t="n">
        <v>7.0</v>
      </c>
      <c r="W118" t="n">
        <v>4.0</v>
      </c>
      <c r="X118" t="n">
        <v>3.0</v>
      </c>
      <c r="Y118" t="n">
        <v>15.0</v>
      </c>
      <c r="Z118" t="n">
        <v>15.0</v>
      </c>
      <c r="AA118" t="n">
        <v>20.0</v>
      </c>
      <c r="AB118" t="n">
        <v>19.0</v>
      </c>
      <c r="AC118" t="n">
        <v>60.0</v>
      </c>
      <c r="AD118" t="n">
        <v>22.5</v>
      </c>
      <c r="AE118" t="n">
        <v>124.0</v>
      </c>
      <c r="AF118" t="n">
        <v>91.5</v>
      </c>
      <c r="AG118" t="n">
        <v>48.0</v>
      </c>
      <c r="AH118" t="n">
        <v>32.0</v>
      </c>
      <c r="AI118" t="n">
        <v>91.0</v>
      </c>
      <c r="AJ118" t="n">
        <v>43.0</v>
      </c>
      <c r="AK118" t="n">
        <v>68.0</v>
      </c>
      <c r="AL118" t="n">
        <v>117.0</v>
      </c>
      <c r="AM118" t="n">
        <v>58.0</v>
      </c>
      <c r="AN118" t="n">
        <v>111.0</v>
      </c>
      <c r="AO118" t="n">
        <v>143.5</v>
      </c>
      <c r="AP118" t="n">
        <v>149.0</v>
      </c>
      <c r="AQ118" t="n">
        <v>169.5</v>
      </c>
      <c r="AR118" s="4" t="n">
        <v>315.5</v>
      </c>
      <c r="AS118" t="n">
        <v>71.5</v>
      </c>
      <c r="AT118" t="n">
        <v>104.5</v>
      </c>
      <c r="AU118" t="n">
        <v>94.5</v>
      </c>
      <c r="AV118" t="n">
        <v>140.0</v>
      </c>
      <c r="AW118" t="n">
        <v>115.0</v>
      </c>
      <c r="AX118" t="n">
        <v>109.0</v>
      </c>
      <c r="AY118" t="n">
        <v>80.5</v>
      </c>
      <c r="AZ118" t="n">
        <v>67.5</v>
      </c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: INDEX(U119:AF119,$B$2))</f>
        <v>0</v>
      </c>
      <c r="D119" s="71">
        <f>SUM(AG119                                        : INDEX(AG119:AR119,$B$2))</f>
        <v>0</v>
      </c>
      <c r="E119" s="71">
        <f>SUM(AS119                  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AT119" t="n">
        <v>81.0</v>
      </c>
      <c r="AU119" t="n">
        <v>64.0</v>
      </c>
      <c r="AV119" t="n">
        <v>159.0</v>
      </c>
      <c r="AW119" t="n">
        <v>57.0</v>
      </c>
      <c r="AX119" t="n">
        <v>47.0</v>
      </c>
      <c r="AY119" t="n">
        <v>49.0</v>
      </c>
      <c r="AZ119" t="n">
        <v>56.5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 t="n">
        <v>342.0</v>
      </c>
      <c r="V121" s="6" t="n">
        <v>282.0</v>
      </c>
      <c r="W121" s="6" t="n">
        <v>486.0</v>
      </c>
      <c r="X121" s="6" t="n">
        <v>492.0</v>
      </c>
      <c r="Y121" s="6" t="n">
        <v>519.0</v>
      </c>
      <c r="Z121" s="6" t="n">
        <v>578.0</v>
      </c>
      <c r="AA121" s="6" t="n">
        <v>730.0</v>
      </c>
      <c r="AB121" s="6" t="n">
        <v>483.0</v>
      </c>
      <c r="AC121" s="6" t="n">
        <v>1106.0</v>
      </c>
      <c r="AD121" s="6" t="n">
        <v>817.0</v>
      </c>
      <c r="AE121" s="6" t="n">
        <v>1435.0</v>
      </c>
      <c r="AF121" s="6" t="n">
        <v>1429.0</v>
      </c>
      <c r="AG121" s="6" t="n">
        <v>468.0</v>
      </c>
      <c r="AH121" s="6" t="n">
        <v>483.0</v>
      </c>
      <c r="AI121" s="6" t="n">
        <v>1079.0</v>
      </c>
      <c r="AJ121" s="6" t="n">
        <v>696.0</v>
      </c>
      <c r="AK121" s="6" t="n">
        <v>957.0</v>
      </c>
      <c r="AL121" s="6" t="n">
        <v>1760.0</v>
      </c>
      <c r="AM121" s="6" t="n">
        <v>1086.0</v>
      </c>
      <c r="AN121" s="6" t="n">
        <v>1321.0</v>
      </c>
      <c r="AO121" s="6" t="n">
        <v>2032.0</v>
      </c>
      <c r="AP121" s="6" t="n">
        <v>1454.0</v>
      </c>
      <c r="AQ121" s="6" t="n">
        <v>1636.0</v>
      </c>
      <c r="AR121" s="6" t="n">
        <v>3209.0</v>
      </c>
      <c r="AS121" t="n">
        <v>912.0</v>
      </c>
      <c r="AT121" t="n">
        <v>1405.0</v>
      </c>
      <c r="AU121" t="n">
        <v>2095.0</v>
      </c>
      <c r="AV121" t="n">
        <v>1875.0</v>
      </c>
      <c r="AW121" t="n">
        <v>1493.0</v>
      </c>
      <c r="AX121" t="n">
        <v>1899.0</v>
      </c>
      <c r="AY121" t="n">
        <v>1497.0</v>
      </c>
      <c r="AZ121" t="n">
        <v>1549.0</v>
      </c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 t="n">
        <v>26.3071363636364</v>
      </c>
      <c r="V124" s="1" t="n">
        <v>28.190875</v>
      </c>
      <c r="W124" s="1" t="n">
        <v>47.2498292682927</v>
      </c>
      <c r="X124" s="1" t="n">
        <v>44.2964210526316</v>
      </c>
      <c r="Y124" s="1" t="n">
        <v>31.1035263157895</v>
      </c>
      <c r="Z124" s="1" t="n">
        <v>19.6828846153846</v>
      </c>
      <c r="AA124" s="1" t="n">
        <v>58.362652173913</v>
      </c>
      <c r="AB124" s="1" t="n">
        <v>22.0925652173913</v>
      </c>
      <c r="AC124" s="1" t="n">
        <v>25.3664615384615</v>
      </c>
      <c r="AD124" s="1" t="n">
        <v>21.2786470588235</v>
      </c>
      <c r="AE124" s="1" t="n">
        <v>24.3535740740741</v>
      </c>
      <c r="AF124" s="1" t="n">
        <v>31.791135</v>
      </c>
      <c r="AG124" s="1" t="n">
        <v>39.5487058823529</v>
      </c>
      <c r="AH124" s="1" t="n">
        <v>36.5991666666667</v>
      </c>
      <c r="AI124" s="1" t="n">
        <v>17.2880681818182</v>
      </c>
      <c r="AJ124" s="1" t="n">
        <v>45.6118</v>
      </c>
      <c r="AK124" s="1" t="n">
        <v>45.1907083333333</v>
      </c>
      <c r="AL124" s="1" t="n">
        <v>39.5440588235294</v>
      </c>
      <c r="AM124" s="1" t="n">
        <v>30.7504411764706</v>
      </c>
      <c r="AN124" s="1" t="n">
        <v>22.6208333333333</v>
      </c>
      <c r="AO124" s="1" t="n">
        <v>27.8671111111111</v>
      </c>
      <c r="AP124" s="1" t="n">
        <v>20.94328</v>
      </c>
      <c r="AQ124" s="1" t="n">
        <v>32.65075</v>
      </c>
      <c r="AR124" s="1" t="n">
        <v>37.7083663366337</v>
      </c>
      <c r="AS124" s="48" t="n">
        <v>21.312368932038833</v>
      </c>
      <c r="AT124" s="48" t="n">
        <v>22.8813783783784</v>
      </c>
      <c r="AU124" s="48" t="n">
        <v>20.6361951219512</v>
      </c>
      <c r="AV124" s="48" t="n">
        <v>15.04473</v>
      </c>
      <c r="AW124" s="48" t="n">
        <v>15.86801</v>
      </c>
      <c r="AX124" s="48" t="n">
        <v>19.97802</v>
      </c>
      <c r="AY124" s="48" t="n">
        <v>16.25413</v>
      </c>
      <c r="AZ124" s="48" t="n">
        <v>21.63844</v>
      </c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 t="n">
        <v>14.291</v>
      </c>
      <c r="V125" s="1" t="n">
        <v>12.2646393442623</v>
      </c>
      <c r="W125" s="1" t="n">
        <v>13.7210196078431</v>
      </c>
      <c r="X125" s="1" t="n">
        <v>18.9903106060606</v>
      </c>
      <c r="Y125" s="1" t="n">
        <v>16.552014084507</v>
      </c>
      <c r="Z125" s="1" t="n">
        <v>13.4115037593985</v>
      </c>
      <c r="AA125" s="1" t="n">
        <v>12.2733878504673</v>
      </c>
      <c r="AB125" s="1" t="n">
        <v>12.617048</v>
      </c>
      <c r="AC125" s="1" t="n">
        <v>15.1882842105263</v>
      </c>
      <c r="AD125" s="1" t="n">
        <v>13.2831502890173</v>
      </c>
      <c r="AE125" s="1" t="n">
        <v>13.9989211136892</v>
      </c>
      <c r="AF125" s="1" t="n">
        <v>12.9061093117409</v>
      </c>
      <c r="AG125" s="1" t="n">
        <v>16.7737777777778</v>
      </c>
      <c r="AH125" s="1" t="n">
        <v>12.8626382978723</v>
      </c>
      <c r="AI125" s="1" t="n">
        <v>14.5143127035831</v>
      </c>
      <c r="AJ125" s="1" t="n">
        <v>22.1277957446809</v>
      </c>
      <c r="AK125" s="1" t="n">
        <v>14.6178388157895</v>
      </c>
      <c r="AL125" s="1" t="n">
        <v>12.9157350993378</v>
      </c>
      <c r="AM125" s="1" t="n">
        <v>12.4306475195823</v>
      </c>
      <c r="AN125" s="1" t="n">
        <v>12.8955613636364</v>
      </c>
      <c r="AO125" s="1" t="n">
        <v>13.7266717281273</v>
      </c>
      <c r="AP125" s="1" t="n">
        <v>13.1045788944724</v>
      </c>
      <c r="AQ125" s="1" t="n">
        <v>14.3001988742965</v>
      </c>
      <c r="AR125" s="1" t="n">
        <v>13.6267635135136</v>
      </c>
      <c r="AS125" s="48" t="n">
        <v>14.136574358974359</v>
      </c>
      <c r="AT125" s="48" t="n">
        <v>13.9295671641791</v>
      </c>
      <c r="AU125" s="48" t="n">
        <v>13.825523415978</v>
      </c>
      <c r="AV125" s="48" t="n">
        <v>14.33109</v>
      </c>
      <c r="AW125" s="48" t="n">
        <v>14.00349</v>
      </c>
      <c r="AX125" s="48" t="n">
        <v>13.4488</v>
      </c>
      <c r="AY125" s="48" t="n">
        <v>13.59435</v>
      </c>
      <c r="AZ125" s="48" t="n">
        <v>13.82894</v>
      </c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 t="n">
        <v>13.4432388059701</v>
      </c>
      <c r="V126" s="1" t="n">
        <v>12.978</v>
      </c>
      <c r="W126" s="1" t="n">
        <v>14.0869875</v>
      </c>
      <c r="X126" s="1" t="n">
        <v>13.3713734939759</v>
      </c>
      <c r="Y126" s="1" t="n">
        <v>13.5070510638298</v>
      </c>
      <c r="Z126" s="1" t="n">
        <v>15.4680891089109</v>
      </c>
      <c r="AA126" s="1" t="n">
        <v>14.5624090909091</v>
      </c>
      <c r="AB126" s="1" t="n">
        <v>13.3408431372549</v>
      </c>
      <c r="AC126" s="1" t="n">
        <v>13.4463404255319</v>
      </c>
      <c r="AD126" s="1" t="n">
        <v>14.598518134715</v>
      </c>
      <c r="AE126" s="1" t="n">
        <v>12.3322954545455</v>
      </c>
      <c r="AF126" s="1" t="n">
        <v>14.4050279329609</v>
      </c>
      <c r="AG126" s="1" t="n">
        <v>12.6821780821918</v>
      </c>
      <c r="AH126" s="1" t="n">
        <v>12.4004426229508</v>
      </c>
      <c r="AI126" s="1" t="n">
        <v>12.8842820512821</v>
      </c>
      <c r="AJ126" s="1" t="n">
        <v>14.84295</v>
      </c>
      <c r="AK126" s="1" t="n">
        <v>11.0071730769231</v>
      </c>
      <c r="AL126" s="1" t="n">
        <v>14.1370199335548</v>
      </c>
      <c r="AM126" s="1" t="n">
        <v>12.9473308270677</v>
      </c>
      <c r="AN126" s="1" t="n">
        <v>11.4765247933884</v>
      </c>
      <c r="AO126" s="1" t="n">
        <v>13.7220539215687</v>
      </c>
      <c r="AP126" s="1" t="n">
        <v>14.185758812616</v>
      </c>
      <c r="AQ126" s="1" t="n">
        <v>13.0548510638298</v>
      </c>
      <c r="AR126" s="1" t="n">
        <v>14.0679508700103</v>
      </c>
      <c r="AS126" s="48" t="n">
        <v>12.063328042328042</v>
      </c>
      <c r="AT126" s="48" t="n">
        <v>13.648775862069</v>
      </c>
      <c r="AU126" s="48" t="n">
        <v>13.3702491103203</v>
      </c>
      <c r="AV126" s="48" t="n">
        <v>13.0849</v>
      </c>
      <c r="AW126" s="48" t="n">
        <v>13.04302</v>
      </c>
      <c r="AX126" s="48" t="n">
        <v>13.7235</v>
      </c>
      <c r="AY126" s="48" t="n">
        <v>14.16021</v>
      </c>
      <c r="AZ126" s="48" t="n">
        <v>14.19207</v>
      </c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 t="n">
        <v>14.0415375</v>
      </c>
      <c r="V127" s="1" t="n">
        <v>13.9194923076923</v>
      </c>
      <c r="W127" s="1" t="n">
        <v>13.9286120689655</v>
      </c>
      <c r="X127" s="1" t="n">
        <v>13.3569066666667</v>
      </c>
      <c r="Y127" s="1" t="n">
        <v>12.3246202531646</v>
      </c>
      <c r="Z127" s="1" t="n">
        <v>13.9833121019108</v>
      </c>
      <c r="AA127" s="1" t="n">
        <v>13.4931358024691</v>
      </c>
      <c r="AB127" s="1" t="n">
        <v>12.7887234042553</v>
      </c>
      <c r="AC127" s="1" t="n">
        <v>13.8023428571429</v>
      </c>
      <c r="AD127" s="1" t="n">
        <v>14.3278531073446</v>
      </c>
      <c r="AE127" s="1" t="n">
        <v>13.9604533762058</v>
      </c>
      <c r="AF127" s="1" t="n">
        <v>15.7156167664671</v>
      </c>
      <c r="AG127" s="1" t="n">
        <v>11.6094545454545</v>
      </c>
      <c r="AH127" s="1" t="n">
        <v>12.4605133333333</v>
      </c>
      <c r="AI127" s="1" t="n">
        <v>15.9324712643678</v>
      </c>
      <c r="AJ127" s="1" t="n">
        <v>16.2157051282051</v>
      </c>
      <c r="AK127" s="1" t="n">
        <v>13.5933255813953</v>
      </c>
      <c r="AL127" s="1" t="n">
        <v>13.730288209607</v>
      </c>
      <c r="AM127" s="1" t="n">
        <v>15.1011412429379</v>
      </c>
      <c r="AN127" s="1" t="n">
        <v>11.5962153846154</v>
      </c>
      <c r="AO127" s="1" t="n">
        <v>13.4550199161426</v>
      </c>
      <c r="AP127" s="1" t="n">
        <v>13.6999067164179</v>
      </c>
      <c r="AQ127" s="1" t="n">
        <v>13.496574829932</v>
      </c>
      <c r="AR127" s="1" t="n">
        <v>13.665561767358</v>
      </c>
      <c r="AS127" s="48" t="n">
        <v>13.190883089770354</v>
      </c>
      <c r="AT127" s="48" t="n">
        <v>13.0089376498801</v>
      </c>
      <c r="AU127" s="48" t="n">
        <v>13.2171472392638</v>
      </c>
      <c r="AV127" s="48" t="n">
        <v>13.53395</v>
      </c>
      <c r="AW127" s="48" t="n">
        <v>13.6423</v>
      </c>
      <c r="AX127" s="48" t="n">
        <v>13.52658</v>
      </c>
      <c r="AY127" s="48" t="n">
        <v>15.39112</v>
      </c>
      <c r="AZ127" s="48" t="n">
        <v>13.47571</v>
      </c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 t="n">
        <v>14.3265945945946</v>
      </c>
      <c r="V128" s="1" t="n">
        <v>13.2779117647059</v>
      </c>
      <c r="W128" s="1" t="n">
        <v>12.615961038961</v>
      </c>
      <c r="X128" s="1" t="n">
        <v>23.0013640776699</v>
      </c>
      <c r="Y128" s="1" t="n">
        <v>12.3603660714286</v>
      </c>
      <c r="Z128" s="1" t="n">
        <v>13.5838705882353</v>
      </c>
      <c r="AA128" s="1" t="n">
        <v>17.7504125</v>
      </c>
      <c r="AB128" s="1" t="n">
        <v>13.8632903225806</v>
      </c>
      <c r="AC128" s="1" t="n">
        <v>14.4948854166667</v>
      </c>
      <c r="AD128" s="1" t="n">
        <v>13.4299014084507</v>
      </c>
      <c r="AE128" s="1" t="n">
        <v>14.5898203883495</v>
      </c>
      <c r="AF128" s="1" t="n">
        <v>16.0794366197183</v>
      </c>
      <c r="AG128" s="1" t="n">
        <v>13.1766633663366</v>
      </c>
      <c r="AH128" s="1" t="n">
        <v>12.2363571428571</v>
      </c>
      <c r="AI128" s="1" t="n">
        <v>13.1677228915663</v>
      </c>
      <c r="AJ128" s="1" t="n">
        <v>11.8163428571429</v>
      </c>
      <c r="AK128" s="1" t="n">
        <v>13.4329714285714</v>
      </c>
      <c r="AL128" s="1" t="n">
        <v>13.4030112359551</v>
      </c>
      <c r="AM128" s="1" t="n">
        <v>15.6501571428571</v>
      </c>
      <c r="AN128" s="1" t="n">
        <v>14.4387346938776</v>
      </c>
      <c r="AO128" s="1" t="n">
        <v>14.3956204620462</v>
      </c>
      <c r="AP128" s="1" t="n">
        <v>16.8639661016949</v>
      </c>
      <c r="AQ128" s="1" t="n">
        <v>13.090885</v>
      </c>
      <c r="AR128" s="1" t="n">
        <v>16.220231884058</v>
      </c>
      <c r="AS128" s="48" t="n">
        <v>13.818108433734938</v>
      </c>
      <c r="AT128" s="48" t="n">
        <v>12.7752647058824</v>
      </c>
      <c r="AU128" s="48" t="n">
        <v>13.8036879432624</v>
      </c>
      <c r="AV128" s="48" t="n">
        <v>14.128</v>
      </c>
      <c r="AW128" s="48" t="n">
        <v>16.579</v>
      </c>
      <c r="AX128" s="48" t="n">
        <v>14.87869</v>
      </c>
      <c r="AY128" s="48" t="n">
        <v>14.43062</v>
      </c>
      <c r="AZ128" s="48" t="n">
        <v>13.89704</v>
      </c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 t="n">
        <v>17.4502121212121</v>
      </c>
      <c r="V129" s="1" t="n">
        <v>21.4933225806452</v>
      </c>
      <c r="W129" s="1" t="n">
        <v>14.9168636363636</v>
      </c>
      <c r="X129" s="1" t="n">
        <v>25.2593311688312</v>
      </c>
      <c r="Y129" s="1" t="n">
        <v>13.7831428571429</v>
      </c>
      <c r="Z129" s="1" t="n">
        <v>14.7819016393443</v>
      </c>
      <c r="AA129" s="1" t="n">
        <v>18.2253289473684</v>
      </c>
      <c r="AB129" s="1" t="n">
        <v>14.6623448275862</v>
      </c>
      <c r="AC129" s="1" t="n">
        <v>13.7457992424242</v>
      </c>
      <c r="AD129" s="1" t="n">
        <v>15.2122972972973</v>
      </c>
      <c r="AE129" s="1" t="n">
        <v>15.1200056497175</v>
      </c>
      <c r="AF129" s="1" t="n">
        <v>17.6800946745562</v>
      </c>
      <c r="AG129" s="1" t="n">
        <v>12.8526785714286</v>
      </c>
      <c r="AH129" s="1" t="n">
        <v>15.0465903614458</v>
      </c>
      <c r="AI129" s="1" t="n">
        <v>16.1889428571429</v>
      </c>
      <c r="AJ129" s="1" t="n">
        <v>16.4160636363636</v>
      </c>
      <c r="AK129" s="1" t="n">
        <v>16.6524736842105</v>
      </c>
      <c r="AL129" s="1" t="n">
        <v>13.8626936170213</v>
      </c>
      <c r="AM129" s="1" t="n">
        <v>20.4703469387755</v>
      </c>
      <c r="AN129" s="1" t="n">
        <v>16.6449866666667</v>
      </c>
      <c r="AO129" s="1" t="n">
        <v>14.62595</v>
      </c>
      <c r="AP129" s="1" t="n">
        <v>15.4765</v>
      </c>
      <c r="AQ129" s="1" t="n">
        <v>19.316</v>
      </c>
      <c r="AR129" s="1" t="n">
        <v>24.1601123188406</v>
      </c>
      <c r="AS129" s="48" t="n">
        <v>12.350317073170732</v>
      </c>
      <c r="AT129" s="48" t="n">
        <v>13.2271477272727</v>
      </c>
      <c r="AU129" s="48" t="n">
        <v>14.2864646464646</v>
      </c>
      <c r="AV129" s="48" t="n">
        <v>14.33871</v>
      </c>
      <c r="AW129" s="48" t="n">
        <v>14.64227</v>
      </c>
      <c r="AX129" s="48" t="n">
        <v>13.33163</v>
      </c>
      <c r="AY129" s="48" t="n">
        <v>14.26593</v>
      </c>
      <c r="AZ129" s="48" t="n">
        <v>15.42923</v>
      </c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 t="n">
        <v>18.035</v>
      </c>
      <c r="V130" s="1" t="n">
        <v>16.1531428571429</v>
      </c>
      <c r="W130" s="1" t="n">
        <v>25.13375</v>
      </c>
      <c r="X130" s="1" t="n">
        <v>15.7466666666667</v>
      </c>
      <c r="Y130" s="1" t="n">
        <v>-2.33213333333333</v>
      </c>
      <c r="Z130" s="1" t="n">
        <v>22.9249333333333</v>
      </c>
      <c r="AA130" s="1" t="n">
        <v>19.644</v>
      </c>
      <c r="AB130" s="1" t="n">
        <v>20.5195263157895</v>
      </c>
      <c r="AC130" s="1" t="n">
        <v>24.32725</v>
      </c>
      <c r="AD130" s="1" t="n">
        <v>19.1090444444444</v>
      </c>
      <c r="AE130" s="1" t="n">
        <v>17.1603064516129</v>
      </c>
      <c r="AF130" s="1" t="n">
        <v>23.8620163934426</v>
      </c>
      <c r="AG130" s="1" t="n">
        <v>16.526125</v>
      </c>
      <c r="AH130" s="1" t="n">
        <v>26.7690625</v>
      </c>
      <c r="AI130" s="1" t="n">
        <v>19.275043956044</v>
      </c>
      <c r="AJ130" s="1" t="n">
        <v>9.75874418604651</v>
      </c>
      <c r="AK130" s="1" t="n">
        <v>17.9810294117647</v>
      </c>
      <c r="AL130" s="1" t="n">
        <v>14.9709572649573</v>
      </c>
      <c r="AM130" s="1" t="n">
        <v>14.0956896551724</v>
      </c>
      <c r="AN130" s="1" t="n">
        <v>20.1928378378378</v>
      </c>
      <c r="AO130" s="1" t="n">
        <v>15.7462543554007</v>
      </c>
      <c r="AP130" s="1" t="n">
        <v>21.3565503355705</v>
      </c>
      <c r="AQ130" s="1" t="n">
        <v>13.8158761061947</v>
      </c>
      <c r="AR130" s="1" t="n">
        <v>20.3987543581617</v>
      </c>
      <c r="AS130" s="48" t="n">
        <v>18.74718881118881</v>
      </c>
      <c r="AT130" s="48" t="n">
        <v>17.770990430622</v>
      </c>
      <c r="AU130" s="48" t="n">
        <v>18.8056084656085</v>
      </c>
      <c r="AV130" s="48" t="n">
        <v>16.3995</v>
      </c>
      <c r="AW130" s="48" t="n">
        <v>17.95748</v>
      </c>
      <c r="AX130" s="48" t="n">
        <v>18.82908</v>
      </c>
      <c r="AY130" s="48" t="n">
        <v>22.20245</v>
      </c>
      <c r="AZ130" s="48" t="n">
        <v>14.14376</v>
      </c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13.2664567901235</v>
      </c>
      <c r="AU131" s="48" t="n">
        <v>12.5153125</v>
      </c>
      <c r="AV131" s="48" t="n">
        <v>13.70874</v>
      </c>
      <c r="AW131" s="48" t="n">
        <v>15.69526</v>
      </c>
      <c r="AX131" s="48" t="n">
        <v>13.93191</v>
      </c>
      <c r="AY131" s="48" t="n">
        <v>15.35776</v>
      </c>
      <c r="AZ131" s="48" t="n">
        <v>17.07784</v>
      </c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430</v>
      </c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n">
        <f t="shared" si="155"/>
        <v>14.84715</v>
      </c>
      <c r="AZ132" s="71" t="n">
        <v>14.54051</v>
      </c>
      <c r="BA132" s="71"/>
      <c r="BB132" s="71"/>
      <c r="BC132" s="71"/>
      <c r="BD132" s="71"/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 t="n">
        <v>15.1701140350877</v>
      </c>
      <c r="V133" s="10" t="n">
        <v>14.523329787234</v>
      </c>
      <c r="W133" s="10" t="n">
        <v>16.740621399177</v>
      </c>
      <c r="X133" s="10" t="n">
        <v>19.9619796747967</v>
      </c>
      <c r="Y133" s="10" t="n">
        <v>13.9280905587669</v>
      </c>
      <c r="Z133" s="10" t="n">
        <v>14.6251574394464</v>
      </c>
      <c r="AA133" s="10" t="n">
        <v>17.2840424657534</v>
      </c>
      <c r="AB133" s="10" t="n">
        <v>13.970966873706</v>
      </c>
      <c r="AC133" s="10" t="n">
        <v>15.2970587703436</v>
      </c>
      <c r="AD133" s="10" t="n">
        <v>14.5946217870257</v>
      </c>
      <c r="AE133" s="10" t="n">
        <v>14.7232153310105</v>
      </c>
      <c r="AF133" s="10" t="n">
        <v>16.8347900629811</v>
      </c>
      <c r="AG133" s="10" t="n">
        <v>14.4781239316239</v>
      </c>
      <c r="AH133" s="10" t="n">
        <v>14.4386708074534</v>
      </c>
      <c r="AI133" s="10" t="n">
        <v>15.1595579240037</v>
      </c>
      <c r="AJ133" s="10" t="n">
        <v>18.039591954023</v>
      </c>
      <c r="AK133" s="10" t="n">
        <v>15.1304106583072</v>
      </c>
      <c r="AL133" s="10" t="n">
        <v>14.0327045454546</v>
      </c>
      <c r="AM133" s="10" t="n">
        <v>14.5879373848987</v>
      </c>
      <c r="AN133" s="10" t="n">
        <v>13.4773171839516</v>
      </c>
      <c r="AO133" s="10" t="n">
        <v>14.1894153543307</v>
      </c>
      <c r="AP133" s="10" t="n">
        <v>14.9636843191197</v>
      </c>
      <c r="AQ133" s="10" t="n">
        <v>14.2990605134475</v>
      </c>
      <c r="AR133" s="10" t="n">
        <v>15.985946400748</v>
      </c>
      <c r="AS133" s="48" t="n">
        <v>14.10147587719298</v>
      </c>
      <c r="AT133" s="48" t="n">
        <v>14.2304555160142</v>
      </c>
      <c r="AU133" s="48" t="n">
        <v>14.2166205250597</v>
      </c>
      <c r="AV133" s="48" t="n">
        <v>14.26272</v>
      </c>
      <c r="AW133" s="48" t="n">
        <v>14.70492</v>
      </c>
      <c r="AX133" s="48" t="n">
        <v>14.40817</v>
      </c>
      <c r="AY133" s="48" t="n">
        <v>14.86386</v>
      </c>
      <c r="AZ133" s="48" t="n">
        <v>14.63306</v>
      </c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 t="n">
        <v>2.0</v>
      </c>
      <c r="V136" s="12" t="n">
        <v>1.6</v>
      </c>
      <c r="W136" s="12" t="n">
        <v>3.72727272727273</v>
      </c>
      <c r="X136" s="12" t="n">
        <v>1.72727272727273</v>
      </c>
      <c r="Y136" s="12" t="n">
        <v>1.1875</v>
      </c>
      <c r="Z136" s="12" t="n">
        <v>2.0</v>
      </c>
      <c r="AA136" s="12" t="n">
        <v>3.28571428571429</v>
      </c>
      <c r="AB136" s="12" t="n">
        <v>1.76923076923077</v>
      </c>
      <c r="AC136" s="12" t="n">
        <v>3.05882352941176</v>
      </c>
      <c r="AD136" s="12" t="n">
        <v>1.78947368421053</v>
      </c>
      <c r="AE136" s="12" t="n">
        <v>4.5</v>
      </c>
      <c r="AF136" s="12" t="n">
        <v>6.66666666666667</v>
      </c>
      <c r="AG136" s="12" t="n">
        <v>1.41666666666667</v>
      </c>
      <c r="AH136" s="12" t="n">
        <v>1.5</v>
      </c>
      <c r="AI136" s="12" t="n">
        <v>2.44444444444444</v>
      </c>
      <c r="AJ136" s="12" t="n">
        <v>1.92307692307692</v>
      </c>
      <c r="AK136" s="12" t="n">
        <v>1.84615384615385</v>
      </c>
      <c r="AL136" s="12" t="n">
        <v>2.26666666666667</v>
      </c>
      <c r="AM136" s="12" t="n">
        <v>2.26666666666667</v>
      </c>
      <c r="AN136" s="12" t="n">
        <v>2.5</v>
      </c>
      <c r="AO136" s="12" t="n">
        <v>3.11538461538462</v>
      </c>
      <c r="AP136" s="12" t="n">
        <v>2.27272727272727</v>
      </c>
      <c r="AQ136" s="12" t="n">
        <v>1.81818181818182</v>
      </c>
      <c r="AR136" s="12" t="n">
        <v>3.88461538461538</v>
      </c>
      <c r="AS136" s="48" t="n">
        <v>1.9807692307692308</v>
      </c>
      <c r="AT136" s="48" t="n">
        <v>2.64285714285714</v>
      </c>
      <c r="AU136" s="48" t="n">
        <v>3.10606060606061</v>
      </c>
      <c r="AV136" s="48" t="n">
        <v>2.11465</v>
      </c>
      <c r="AW136" s="48" t="n">
        <v>2.362745</v>
      </c>
      <c r="AX136" s="48" t="n">
        <v>1.701087</v>
      </c>
      <c r="AY136" s="48" t="n">
        <v>2.828125</v>
      </c>
      <c r="AZ136" s="48" t="n">
        <v>2.290909</v>
      </c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 t="n">
        <v>1.31168831168831</v>
      </c>
      <c r="V137" s="12" t="n">
        <v>1.17307692307692</v>
      </c>
      <c r="W137" s="12" t="n">
        <v>1.29113924050633</v>
      </c>
      <c r="X137" s="12" t="n">
        <v>1.46666666666667</v>
      </c>
      <c r="Y137" s="12" t="n">
        <v>1.23837209302326</v>
      </c>
      <c r="Z137" s="12" t="n">
        <v>1.35714285714286</v>
      </c>
      <c r="AA137" s="12" t="n">
        <v>1.45578231292517</v>
      </c>
      <c r="AB137" s="12" t="n">
        <v>1.26262626262626</v>
      </c>
      <c r="AC137" s="12" t="n">
        <v>1.5</v>
      </c>
      <c r="AD137" s="12" t="n">
        <v>1.3206106870229</v>
      </c>
      <c r="AE137" s="12" t="n">
        <v>1.68359375</v>
      </c>
      <c r="AF137" s="12" t="n">
        <v>1.53416149068323</v>
      </c>
      <c r="AG137" s="12" t="n">
        <v>1.3695652173913</v>
      </c>
      <c r="AH137" s="12" t="n">
        <v>1.175</v>
      </c>
      <c r="AI137" s="12" t="n">
        <v>1.64171122994652</v>
      </c>
      <c r="AJ137" s="12" t="n">
        <v>1.34285714285714</v>
      </c>
      <c r="AK137" s="12" t="n">
        <v>1.35111111111111</v>
      </c>
      <c r="AL137" s="12" t="n">
        <v>1.64130434782609</v>
      </c>
      <c r="AM137" s="12" t="n">
        <v>1.36785714285714</v>
      </c>
      <c r="AN137" s="12" t="n">
        <v>1.31736526946108</v>
      </c>
      <c r="AO137" s="12" t="n">
        <v>1.61943793911007</v>
      </c>
      <c r="AP137" s="12" t="n">
        <v>1.44202898550725</v>
      </c>
      <c r="AQ137" s="12" t="n">
        <v>1.90357142857143</v>
      </c>
      <c r="AR137" s="12" t="n">
        <v>1.85</v>
      </c>
      <c r="AS137" s="48" t="n">
        <v>1.7256637168141593</v>
      </c>
      <c r="AT137" s="48" t="n">
        <v>1.32019704433498</v>
      </c>
      <c r="AU137" s="48" t="n">
        <v>1.62053571428571</v>
      </c>
      <c r="AV137" s="48" t="n">
        <v>1.48265</v>
      </c>
      <c r="AW137" s="48" t="n">
        <v>1.665455</v>
      </c>
      <c r="AX137" s="48" t="n">
        <v>1.491501</v>
      </c>
      <c r="AY137" s="48" t="n">
        <v>1.577778</v>
      </c>
      <c r="AZ137" s="48" t="n">
        <v>1.538824</v>
      </c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 t="n">
        <v>1.45652173913043</v>
      </c>
      <c r="V138" s="12" t="n">
        <v>1.1875</v>
      </c>
      <c r="W138" s="12" t="n">
        <v>1.6</v>
      </c>
      <c r="X138" s="12" t="n">
        <v>1.22058823529412</v>
      </c>
      <c r="Y138" s="12" t="n">
        <v>1.43292682926829</v>
      </c>
      <c r="Z138" s="12" t="n">
        <v>1.29487179487179</v>
      </c>
      <c r="AA138" s="12" t="n">
        <v>1.48314606741573</v>
      </c>
      <c r="AB138" s="12" t="n">
        <v>1.2289156626506</v>
      </c>
      <c r="AC138" s="12" t="n">
        <v>1.69369369369369</v>
      </c>
      <c r="AD138" s="12" t="n">
        <v>1.37857142857143</v>
      </c>
      <c r="AE138" s="12" t="n">
        <v>1.80821917808219</v>
      </c>
      <c r="AF138" s="12" t="n">
        <v>1.83589743589744</v>
      </c>
      <c r="AG138" s="12" t="n">
        <v>1.08955223880597</v>
      </c>
      <c r="AH138" s="12" t="n">
        <v>1.45238095238095</v>
      </c>
      <c r="AI138" s="12" t="n">
        <v>1.56</v>
      </c>
      <c r="AJ138" s="12" t="n">
        <v>1.21951219512195</v>
      </c>
      <c r="AK138" s="12" t="n">
        <v>1.51456310679612</v>
      </c>
      <c r="AL138" s="12" t="n">
        <v>1.83536585365854</v>
      </c>
      <c r="AM138" s="12" t="n">
        <v>1.23720930232558</v>
      </c>
      <c r="AN138" s="12" t="n">
        <v>1.53164556962025</v>
      </c>
      <c r="AO138" s="12" t="n">
        <v>1.7071129707113</v>
      </c>
      <c r="AP138" s="12" t="n">
        <v>1.33415841584158</v>
      </c>
      <c r="AQ138" s="12" t="n">
        <v>1.47584541062802</v>
      </c>
      <c r="AR138" s="12" t="n">
        <v>1.80258302583026</v>
      </c>
      <c r="AS138" s="48" t="n">
        <v>1.1595092024539877</v>
      </c>
      <c r="AT138" s="48" t="n">
        <v>1.63380281690141</v>
      </c>
      <c r="AU138" s="48" t="n">
        <v>1.56983240223464</v>
      </c>
      <c r="AV138" s="48" t="n">
        <v>1.553191</v>
      </c>
      <c r="AW138" s="48" t="n">
        <v>1.452555</v>
      </c>
      <c r="AX138" s="48" t="n">
        <v>1.430556</v>
      </c>
      <c r="AY138" s="48" t="n">
        <v>1.266667</v>
      </c>
      <c r="AZ138" s="48" t="n">
        <v>1.384298</v>
      </c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 t="n">
        <v>1.25</v>
      </c>
      <c r="V139" s="12" t="n">
        <v>1.2037037037037</v>
      </c>
      <c r="W139" s="12" t="n">
        <v>1.38095238095238</v>
      </c>
      <c r="X139" s="12" t="n">
        <v>1.29310344827586</v>
      </c>
      <c r="Y139" s="12" t="n">
        <v>1.234375</v>
      </c>
      <c r="Z139" s="12" t="n">
        <v>1.31932773109244</v>
      </c>
      <c r="AA139" s="12" t="n">
        <v>1.45945945945946</v>
      </c>
      <c r="AB139" s="12" t="n">
        <v>1.09302325581395</v>
      </c>
      <c r="AC139" s="12" t="n">
        <v>1.53125</v>
      </c>
      <c r="AD139" s="12" t="n">
        <v>1.32089552238806</v>
      </c>
      <c r="AE139" s="12" t="n">
        <v>1.9559748427673</v>
      </c>
      <c r="AF139" s="12" t="n">
        <v>1.48224852071006</v>
      </c>
      <c r="AG139" s="12" t="n">
        <v>1.1340206185567</v>
      </c>
      <c r="AH139" s="12" t="n">
        <v>1.2396694214876</v>
      </c>
      <c r="AI139" s="12" t="n">
        <v>1.8125</v>
      </c>
      <c r="AJ139" s="12" t="n">
        <v>2.10810810810811</v>
      </c>
      <c r="AK139" s="12" t="n">
        <v>1.84285714285714</v>
      </c>
      <c r="AL139" s="12" t="n">
        <v>1.51655629139073</v>
      </c>
      <c r="AM139" s="12" t="n">
        <v>1.36153846153846</v>
      </c>
      <c r="AN139" s="12" t="n">
        <v>1.40692640692641</v>
      </c>
      <c r="AO139" s="12" t="n">
        <v>1.76014760147601</v>
      </c>
      <c r="AP139" s="12" t="n">
        <v>1.49720670391061</v>
      </c>
      <c r="AQ139" s="12" t="n">
        <v>1.36111111111111</v>
      </c>
      <c r="AR139" s="12" t="n">
        <v>1.6905487804878</v>
      </c>
      <c r="AS139" s="48" t="n">
        <v>1.5551948051948052</v>
      </c>
      <c r="AT139" s="48" t="n">
        <v>1.39464882943144</v>
      </c>
      <c r="AU139" s="48" t="n">
        <v>1.68041237113402</v>
      </c>
      <c r="AV139" s="48" t="n">
        <v>1.47482</v>
      </c>
      <c r="AW139" s="48" t="n">
        <v>1.467532</v>
      </c>
      <c r="AX139" s="48" t="n">
        <v>1.496324</v>
      </c>
      <c r="AY139" s="48" t="n">
        <v>1.769565</v>
      </c>
      <c r="AZ139" s="48" t="n">
        <v>1.648649</v>
      </c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 t="n">
        <v>1.23333333333333</v>
      </c>
      <c r="V140" s="12" t="n">
        <v>1.13333333333333</v>
      </c>
      <c r="W140" s="12" t="n">
        <v>1.16666666666667</v>
      </c>
      <c r="X140" s="12" t="n">
        <v>1.66129032258065</v>
      </c>
      <c r="Y140" s="12" t="n">
        <v>1.31764705882353</v>
      </c>
      <c r="Z140" s="12" t="n">
        <v>1.16438356164384</v>
      </c>
      <c r="AA140" s="12" t="n">
        <v>1.31147540983607</v>
      </c>
      <c r="AB140" s="12" t="n">
        <v>1.08771929824561</v>
      </c>
      <c r="AC140" s="12" t="n">
        <v>1.17073170731707</v>
      </c>
      <c r="AD140" s="12" t="n">
        <v>1.14516129032258</v>
      </c>
      <c r="AE140" s="12" t="n">
        <v>1.90740740740741</v>
      </c>
      <c r="AF140" s="12" t="n">
        <v>1.97222222222222</v>
      </c>
      <c r="AG140" s="12" t="n">
        <v>1.14772727272727</v>
      </c>
      <c r="AH140" s="12" t="n">
        <v>1.13953488372093</v>
      </c>
      <c r="AI140" s="12" t="n">
        <v>1.44767441860465</v>
      </c>
      <c r="AJ140" s="12" t="n">
        <v>0.972222222222222</v>
      </c>
      <c r="AK140" s="12" t="n">
        <v>1.26506024096386</v>
      </c>
      <c r="AL140" s="12" t="n">
        <v>1.390625</v>
      </c>
      <c r="AM140" s="12" t="n">
        <v>1.34615384615385</v>
      </c>
      <c r="AN140" s="12" t="n">
        <v>1.30666666666667</v>
      </c>
      <c r="AO140" s="12" t="n">
        <v>1.54591836734694</v>
      </c>
      <c r="AP140" s="12" t="n">
        <v>1.53913043478261</v>
      </c>
      <c r="AQ140" s="12" t="n">
        <v>1.85185185185185</v>
      </c>
      <c r="AR140" s="12" t="n">
        <v>1.8</v>
      </c>
      <c r="AS140" s="48" t="n">
        <v>1.1857142857142857</v>
      </c>
      <c r="AT140" s="48" t="n">
        <v>1.41666666666667</v>
      </c>
      <c r="AU140" s="48" t="n">
        <v>1.64719626168224</v>
      </c>
      <c r="AV140" s="48" t="n">
        <v>1.115385</v>
      </c>
      <c r="AW140" s="48" t="n">
        <v>1.428571</v>
      </c>
      <c r="AX140" s="48" t="n">
        <v>1.455882</v>
      </c>
      <c r="AY140" s="48" t="n">
        <v>1.815385</v>
      </c>
      <c r="AZ140" s="48" t="n">
        <v>1.40625</v>
      </c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 t="n">
        <v>1.03125</v>
      </c>
      <c r="V141" s="12" t="n">
        <v>1.14814814814815</v>
      </c>
      <c r="W141" s="12" t="n">
        <v>1.57142857142857</v>
      </c>
      <c r="X141" s="12" t="n">
        <v>1.48076923076923</v>
      </c>
      <c r="Y141" s="12" t="n">
        <v>1.04477611940298</v>
      </c>
      <c r="Z141" s="12" t="n">
        <v>1.03389830508475</v>
      </c>
      <c r="AA141" s="12" t="n">
        <v>1.26666666666667</v>
      </c>
      <c r="AB141" s="12" t="n">
        <v>1.13725490196078</v>
      </c>
      <c r="AC141" s="12" t="n">
        <v>1.17857142857143</v>
      </c>
      <c r="AD141" s="12" t="n">
        <v>1.19354838709677</v>
      </c>
      <c r="AE141" s="12" t="n">
        <v>1.90322580645161</v>
      </c>
      <c r="AF141" s="12" t="n">
        <v>1.53636363636364</v>
      </c>
      <c r="AG141" s="12" t="n">
        <v>1.03703703703704</v>
      </c>
      <c r="AH141" s="12" t="n">
        <v>1.25757575757576</v>
      </c>
      <c r="AI141" s="12" t="n">
        <v>1.62037037037037</v>
      </c>
      <c r="AJ141" s="12" t="n">
        <v>1.02803738317757</v>
      </c>
      <c r="AK141" s="12" t="n">
        <v>1.46153846153846</v>
      </c>
      <c r="AL141" s="12" t="n">
        <v>1.65492957746479</v>
      </c>
      <c r="AM141" s="12" t="n">
        <v>1.13953488372093</v>
      </c>
      <c r="AN141" s="12" t="n">
        <v>1.19047619047619</v>
      </c>
      <c r="AO141" s="12" t="n">
        <v>1.55844155844156</v>
      </c>
      <c r="AP141" s="12" t="n">
        <v>1.4468085106383</v>
      </c>
      <c r="AQ141" s="12" t="n">
        <v>1.80952380952381</v>
      </c>
      <c r="AR141" s="12" t="n">
        <v>2.02941176470588</v>
      </c>
      <c r="AS141" s="48" t="n">
        <v>0.9111111111111111</v>
      </c>
      <c r="AT141" s="48" t="n">
        <v>1.20547945205479</v>
      </c>
      <c r="AU141" s="48" t="n">
        <v>1.33783783783784</v>
      </c>
      <c r="AV141" s="48" t="n">
        <v>1.404255</v>
      </c>
      <c r="AW141" s="48" t="n">
        <v>1.492308</v>
      </c>
      <c r="AX141" s="48" t="n">
        <v>1.233871</v>
      </c>
      <c r="AY141" s="48" t="n">
        <v>1.232143</v>
      </c>
      <c r="AZ141" s="48" t="n">
        <v>1.363636</v>
      </c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 t="n">
        <v>1.0</v>
      </c>
      <c r="V142" s="12" t="n">
        <v>1.16666666666667</v>
      </c>
      <c r="W142" s="12" t="n">
        <v>1.0</v>
      </c>
      <c r="X142" s="12" t="n">
        <v>1.0</v>
      </c>
      <c r="Y142" s="12" t="n">
        <v>1.0</v>
      </c>
      <c r="Z142" s="12" t="n">
        <v>1.15384615384615</v>
      </c>
      <c r="AA142" s="12" t="n">
        <v>1.0</v>
      </c>
      <c r="AB142" s="12" t="n">
        <v>0.863636363636364</v>
      </c>
      <c r="AC142" s="12" t="n">
        <v>1.15384615384615</v>
      </c>
      <c r="AD142" s="12" t="n">
        <v>0.865384615384615</v>
      </c>
      <c r="AE142" s="12" t="n">
        <v>2.2962962962963</v>
      </c>
      <c r="AF142" s="12" t="n">
        <v>1.83</v>
      </c>
      <c r="AG142" s="12" t="n">
        <v>1.6</v>
      </c>
      <c r="AH142" s="12" t="n">
        <v>1.33333333333333</v>
      </c>
      <c r="AI142" s="12" t="n">
        <v>1.85714285714286</v>
      </c>
      <c r="AJ142" s="12" t="n">
        <v>1.38709677419355</v>
      </c>
      <c r="AK142" s="12" t="n">
        <v>1.30769230769231</v>
      </c>
      <c r="AL142" s="12" t="n">
        <v>1.69565217391304</v>
      </c>
      <c r="AM142" s="12" t="n">
        <v>1.09433962264151</v>
      </c>
      <c r="AN142" s="12" t="n">
        <v>1.33734939759036</v>
      </c>
      <c r="AO142" s="12" t="n">
        <v>1.83974358974359</v>
      </c>
      <c r="AP142" s="12" t="n">
        <v>1.63736263736264</v>
      </c>
      <c r="AQ142" s="12" t="n">
        <v>2.11875</v>
      </c>
      <c r="AR142" s="12" t="n">
        <v>2.62916666666667</v>
      </c>
      <c r="AS142" s="48" t="n">
        <v>1.3</v>
      </c>
      <c r="AT142" s="48" t="n">
        <v>1.47183098591549</v>
      </c>
      <c r="AU142" s="48" t="n">
        <v>1.41044776119403</v>
      </c>
      <c r="AV142" s="48" t="n">
        <v>1.917808</v>
      </c>
      <c r="AW142" s="48" t="n">
        <v>1.885246</v>
      </c>
      <c r="AX142" s="48" t="n">
        <v>2.018519</v>
      </c>
      <c r="AY142" s="48" t="n">
        <v>1.578431</v>
      </c>
      <c r="AZ142" s="48" t="n">
        <v>1.534091</v>
      </c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1.2089552238806</v>
      </c>
      <c r="AU143" s="48" t="n">
        <v>1.42222222222222</v>
      </c>
      <c r="AV143" s="48" t="n">
        <v>1.382609</v>
      </c>
      <c r="AW143" s="48" t="n">
        <v>1.295455</v>
      </c>
      <c r="AX143" s="48" t="n">
        <v>1.119048</v>
      </c>
      <c r="AY143" s="48" t="n">
        <v>1.53125</v>
      </c>
      <c r="AZ143" s="48" t="n">
        <v>1.153061</v>
      </c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431</v>
      </c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AY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n">
        <v>1.564465</v>
      </c>
      <c r="BA144" s="71"/>
      <c r="BB144" s="71"/>
      <c r="BC144" s="71"/>
      <c r="BD144" s="71"/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 t="n">
        <v>1.30534351145038</v>
      </c>
      <c r="V145" s="13" t="n">
        <v>1.18487394957983</v>
      </c>
      <c r="W145" s="13" t="n">
        <v>1.44642857142857</v>
      </c>
      <c r="X145" s="13" t="n">
        <v>1.43023255813953</v>
      </c>
      <c r="Y145" s="13" t="n">
        <v>1.25060240963855</v>
      </c>
      <c r="Z145" s="13" t="n">
        <v>1.27593818984547</v>
      </c>
      <c r="AA145" s="13" t="n">
        <v>1.45418326693227</v>
      </c>
      <c r="AB145" s="13" t="n">
        <v>1.17518248175182</v>
      </c>
      <c r="AC145" s="13" t="n">
        <v>1.44575163398693</v>
      </c>
      <c r="AD145" s="13" t="n">
        <v>1.28459119496855</v>
      </c>
      <c r="AE145" s="13" t="n">
        <v>1.90066225165563</v>
      </c>
      <c r="AF145" s="13" t="n">
        <v>1.76856435643564</v>
      </c>
      <c r="AG145" s="13" t="n">
        <v>1.18781725888325</v>
      </c>
      <c r="AH145" s="13" t="n">
        <v>1.24806201550388</v>
      </c>
      <c r="AI145" s="13" t="n">
        <v>1.64732824427481</v>
      </c>
      <c r="AJ145" s="13" t="n">
        <v>1.25858951175407</v>
      </c>
      <c r="AK145" s="13" t="n">
        <v>1.44343891402715</v>
      </c>
      <c r="AL145" s="13" t="n">
        <v>1.65258215962441</v>
      </c>
      <c r="AM145" s="13" t="n">
        <v>1.30685920577617</v>
      </c>
      <c r="AN145" s="13" t="n">
        <v>1.38179916317992</v>
      </c>
      <c r="AO145" s="13" t="n">
        <v>1.68911055694098</v>
      </c>
      <c r="AP145" s="13" t="n">
        <v>1.46868686868687</v>
      </c>
      <c r="AQ145" s="13" t="n">
        <v>1.69533678756477</v>
      </c>
      <c r="AR145" s="13" t="n">
        <v>1.88987043580683</v>
      </c>
      <c r="AS145" s="48" t="n">
        <v>1.3797276853252647</v>
      </c>
      <c r="AT145" s="48" t="n">
        <v>1.42350557244174</v>
      </c>
      <c r="AU145" s="48" t="n">
        <v>1.62277304415182</v>
      </c>
      <c r="AV145" s="48" t="n">
        <v>1.545754</v>
      </c>
      <c r="AW145" s="48" t="n">
        <v>1.644273</v>
      </c>
      <c r="AX145" s="48" t="n">
        <v>1.497634</v>
      </c>
      <c r="AY145" s="48" t="n">
        <v>1.621885</v>
      </c>
      <c r="AZ145" s="48" t="n">
        <v>1.544367</v>
      </c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: INDEX(U160:AF160,$B$2))</f>
        <v>0</v>
      </c>
      <c r="D160" s="71">
        <f>SUM(AG160                                       : INDEX(AG160:AR160,$B$2))</f>
        <v>0</v>
      </c>
      <c r="E160" s="71">
        <f>SUM(AS160           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219.0</v>
      </c>
      <c r="V160" t="n">
        <v>143.0</v>
      </c>
      <c r="W160" t="n">
        <v>228.0</v>
      </c>
      <c r="X160" t="n">
        <v>279.0</v>
      </c>
      <c r="Y160" t="n">
        <v>249.0</v>
      </c>
      <c r="Z160" t="n">
        <v>246.0</v>
      </c>
      <c r="AA160" t="n">
        <v>269.0</v>
      </c>
      <c r="AB160" t="n">
        <v>261.0</v>
      </c>
      <c r="AC160" t="n">
        <v>350.0</v>
      </c>
      <c r="AD160" t="n">
        <v>279.0</v>
      </c>
      <c r="AE160" t="n">
        <v>494.0</v>
      </c>
      <c r="AF160" t="n">
        <v>344.0</v>
      </c>
      <c r="AG160" t="n">
        <v>134.0</v>
      </c>
      <c r="AH160" t="n">
        <v>122.0</v>
      </c>
      <c r="AI160" t="n">
        <v>363.0</v>
      </c>
      <c r="AJ160" t="n">
        <v>339.0</v>
      </c>
      <c r="AK160" t="n">
        <v>535.0</v>
      </c>
      <c r="AL160" t="n">
        <v>985.0</v>
      </c>
      <c r="AM160" t="n">
        <v>680.0</v>
      </c>
      <c r="AN160" t="n">
        <v>814.0</v>
      </c>
      <c r="AO160" t="n">
        <v>937.0</v>
      </c>
      <c r="AP160" t="n">
        <v>881.0</v>
      </c>
      <c r="AQ160" t="n">
        <v>935.0</v>
      </c>
      <c r="AR160" t="n">
        <v>1116.0</v>
      </c>
      <c r="AS160" t="n">
        <v>320.0</v>
      </c>
      <c r="AT160" t="n">
        <v>666.0</v>
      </c>
      <c r="AU160" t="n">
        <v>855.0</v>
      </c>
      <c r="AV160" t="n">
        <v>650.0</v>
      </c>
      <c r="AW160" t="n">
        <v>587.0</v>
      </c>
      <c r="AX160" t="n">
        <v>1312.0</v>
      </c>
      <c r="AY160" t="n">
        <v>825.0</v>
      </c>
      <c r="AZ160" t="n">
        <v>887.0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: INDEX(U161:AF161,$B$2))</f>
        <v>0</v>
      </c>
      <c r="D161" s="71">
        <f>SUM(AG161                                       : INDEX(AG161:AR161,$B$2))</f>
        <v>0</v>
      </c>
      <c r="E161" s="71">
        <f>SUM(AS161                  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U161" t="n">
        <v>89.0</v>
      </c>
      <c r="V161" t="n">
        <v>42.0</v>
      </c>
      <c r="W161" t="n">
        <v>71.0</v>
      </c>
      <c r="X161" t="n">
        <v>83.0</v>
      </c>
      <c r="Y161" t="n">
        <v>84.0</v>
      </c>
      <c r="Z161" t="n">
        <v>91.0</v>
      </c>
      <c r="AA161" t="n">
        <v>142.0</v>
      </c>
      <c r="AB161" t="n">
        <v>84.0</v>
      </c>
      <c r="AC161" t="n">
        <v>189.0</v>
      </c>
      <c r="AD161" t="n">
        <v>124.0</v>
      </c>
      <c r="AE161" t="n">
        <v>244.0</v>
      </c>
      <c r="AF161" t="n">
        <v>141.0</v>
      </c>
      <c r="AG161" t="n">
        <v>49.0</v>
      </c>
      <c r="AH161" t="n">
        <v>32.0</v>
      </c>
      <c r="AI161" t="n">
        <v>161.0</v>
      </c>
      <c r="AJ161" t="n">
        <v>179.0</v>
      </c>
      <c r="AK161" t="n">
        <v>228.0</v>
      </c>
      <c r="AL161" t="n">
        <v>435.0</v>
      </c>
      <c r="AM161" t="n">
        <v>288.0</v>
      </c>
      <c r="AN161" t="n">
        <v>322.0</v>
      </c>
      <c r="AO161" t="n">
        <v>414.0</v>
      </c>
      <c r="AP161" t="n">
        <v>359.0</v>
      </c>
      <c r="AQ161" t="n">
        <v>293.0</v>
      </c>
      <c r="AR161" t="n">
        <v>584.0</v>
      </c>
      <c r="AS161" t="n">
        <v>117.0</v>
      </c>
      <c r="AT161" t="n">
        <v>235.0</v>
      </c>
      <c r="AU161" t="n">
        <v>457.0</v>
      </c>
      <c r="AV161" t="n">
        <v>327.0</v>
      </c>
      <c r="AW161" t="n">
        <v>285.0</v>
      </c>
      <c r="AX161" t="n">
        <v>713.0</v>
      </c>
      <c r="AY161" t="n">
        <v>366.0</v>
      </c>
      <c r="AZ161" t="n">
        <v>418.0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: INDEX(U162:AF162,$B$2))</f>
        <v>0</v>
      </c>
      <c r="D162" s="71">
        <f>SUM(AG162                                       : INDEX(AG162:AR162,$B$2))</f>
        <v>0</v>
      </c>
      <c r="E162" s="71">
        <f>SUM(AS162                  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U162" t="n">
        <v>111.0</v>
      </c>
      <c r="V162" t="n">
        <v>54.0</v>
      </c>
      <c r="W162" t="n">
        <v>96.0</v>
      </c>
      <c r="X162" t="n">
        <v>100.0</v>
      </c>
      <c r="Y162" t="n">
        <v>103.0</v>
      </c>
      <c r="Z162" t="n">
        <v>120.0</v>
      </c>
      <c r="AA162" t="n">
        <v>163.0</v>
      </c>
      <c r="AB162" t="n">
        <v>120.0</v>
      </c>
      <c r="AC162" t="n">
        <v>211.0</v>
      </c>
      <c r="AD162" t="n">
        <v>137.0</v>
      </c>
      <c r="AE162" t="n">
        <v>293.0</v>
      </c>
      <c r="AF162" t="n">
        <v>170.0</v>
      </c>
      <c r="AG162" t="n">
        <v>60.0</v>
      </c>
      <c r="AH162" t="n">
        <v>45.0</v>
      </c>
      <c r="AI162" t="n">
        <v>205.0</v>
      </c>
      <c r="AJ162" t="n">
        <v>207.0</v>
      </c>
      <c r="AK162" t="n">
        <v>270.0</v>
      </c>
      <c r="AL162" t="n">
        <v>529.0</v>
      </c>
      <c r="AM162" t="n">
        <v>326.0</v>
      </c>
      <c r="AN162" t="n">
        <v>396.0</v>
      </c>
      <c r="AO162" t="n">
        <v>491.0</v>
      </c>
      <c r="AP162" t="n">
        <v>415.0</v>
      </c>
      <c r="AQ162" t="n">
        <v>381.0</v>
      </c>
      <c r="AR162" t="n">
        <v>636.0</v>
      </c>
      <c r="AS162" t="n">
        <v>137.0</v>
      </c>
      <c r="AT162" t="n">
        <v>286.0</v>
      </c>
      <c r="AU162" t="n">
        <v>483.0</v>
      </c>
      <c r="AV162" t="n">
        <v>356.0</v>
      </c>
      <c r="AW162" t="n">
        <v>298.0</v>
      </c>
      <c r="AX162" t="n">
        <v>750.0</v>
      </c>
      <c r="AY162" t="n">
        <v>387.0</v>
      </c>
      <c r="AZ162" t="n">
        <v>426.0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: INDEX(U163:AF163,$B$2))</f>
        <v>0</v>
      </c>
      <c r="D163" s="71">
        <f>SUM(AG163                                       : INDEX(AG163:AR163,$B$2))</f>
        <v>0</v>
      </c>
      <c r="E163" s="71">
        <f>SUM(AS163                  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U163" t="n">
        <v>75.0</v>
      </c>
      <c r="V163" t="n">
        <v>42.0</v>
      </c>
      <c r="W163" t="n">
        <v>60.0</v>
      </c>
      <c r="X163" t="n">
        <v>68.0</v>
      </c>
      <c r="Y163" t="n">
        <v>61.0</v>
      </c>
      <c r="Z163" t="n">
        <v>82.0</v>
      </c>
      <c r="AA163" t="n">
        <v>113.0</v>
      </c>
      <c r="AB163" t="n">
        <v>88.0</v>
      </c>
      <c r="AC163" t="n">
        <v>143.0</v>
      </c>
      <c r="AD163" t="n">
        <v>87.0</v>
      </c>
      <c r="AE163" t="n">
        <v>211.0</v>
      </c>
      <c r="AF163" t="n">
        <v>101.0</v>
      </c>
      <c r="AG163" t="n">
        <v>40.0</v>
      </c>
      <c r="AH163" t="n">
        <v>23.0</v>
      </c>
      <c r="AI163" t="n">
        <v>120.0</v>
      </c>
      <c r="AJ163" t="n">
        <v>125.0</v>
      </c>
      <c r="AK163" t="n">
        <v>186.0</v>
      </c>
      <c r="AL163" t="n">
        <v>320.0</v>
      </c>
      <c r="AM163" t="n">
        <v>218.0</v>
      </c>
      <c r="AN163" t="n">
        <v>272.0</v>
      </c>
      <c r="AO163" t="n">
        <v>322.0</v>
      </c>
      <c r="AP163" t="n">
        <v>285.0</v>
      </c>
      <c r="AQ163" t="n">
        <v>298.0</v>
      </c>
      <c r="AR163" t="n">
        <v>444.0</v>
      </c>
      <c r="AS163" t="n">
        <v>111.0</v>
      </c>
      <c r="AT163" t="n">
        <v>218.0</v>
      </c>
      <c r="AU163" t="n">
        <v>335.0</v>
      </c>
      <c r="AV163" t="n">
        <v>310.0</v>
      </c>
      <c r="AW163" t="n">
        <v>275.0</v>
      </c>
      <c r="AX163" t="n">
        <v>709.0</v>
      </c>
      <c r="AY163" t="n">
        <v>358.0</v>
      </c>
      <c r="AZ163" t="n">
        <v>379.0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: INDEX(U164:AF164,$B$2))</f>
        <v>0</v>
      </c>
      <c r="D164" s="71">
        <f>SUM(AG164                                       : INDEX(AG164:AR164,$B$2))</f>
        <v>0</v>
      </c>
      <c r="E164" s="71">
        <f>SUM(AS164                  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U164" t="n">
        <v>52.0</v>
      </c>
      <c r="V164" t="n">
        <v>35.0</v>
      </c>
      <c r="W164" t="n">
        <v>45.0</v>
      </c>
      <c r="X164" t="n">
        <v>53.0</v>
      </c>
      <c r="Y164" t="n">
        <v>50.0</v>
      </c>
      <c r="Z164" t="n">
        <v>62.0</v>
      </c>
      <c r="AA164" t="n">
        <v>92.0</v>
      </c>
      <c r="AB164" t="n">
        <v>69.0</v>
      </c>
      <c r="AC164" t="n">
        <v>120.0</v>
      </c>
      <c r="AD164" t="n">
        <v>67.0</v>
      </c>
      <c r="AE164" t="n">
        <v>155.0</v>
      </c>
      <c r="AF164" t="n">
        <v>72.0</v>
      </c>
      <c r="AG164" t="n">
        <v>31.0</v>
      </c>
      <c r="AH164" t="n">
        <v>17.0</v>
      </c>
      <c r="AI164" t="n">
        <v>89.0</v>
      </c>
      <c r="AJ164" t="n">
        <v>88.0</v>
      </c>
      <c r="AK164" t="n">
        <v>140.0</v>
      </c>
      <c r="AL164" t="n">
        <v>233.0</v>
      </c>
      <c r="AM164" t="n">
        <v>162.0</v>
      </c>
      <c r="AN164" t="n">
        <v>209.0</v>
      </c>
      <c r="AO164" t="n">
        <v>257.0</v>
      </c>
      <c r="AP164" t="n">
        <v>213.0</v>
      </c>
      <c r="AQ164" t="n">
        <v>215.0</v>
      </c>
      <c r="AR164" t="n">
        <v>325.0</v>
      </c>
      <c r="AS164" t="n">
        <v>87.0</v>
      </c>
      <c r="AT164" t="n">
        <v>158.0</v>
      </c>
      <c r="AU164" t="n">
        <v>255.0</v>
      </c>
      <c r="AV164" t="n">
        <v>228.0</v>
      </c>
      <c r="AW164" t="n">
        <v>196.0</v>
      </c>
      <c r="AX164" t="n">
        <v>451.0</v>
      </c>
      <c r="AY164" t="n">
        <v>252.0</v>
      </c>
      <c r="AZ164" t="n">
        <v>223.0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: INDEX(U171:AF171,$B$2))</f>
        <v>0</v>
      </c>
      <c r="D171" s="82">
        <f>SUM(AG171                                         : INDEX(AG171:AR171,$B$2))</f>
        <v>0</v>
      </c>
      <c r="E171" s="82">
        <f>SUM(AS171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 t="n">
        <v>0.0</v>
      </c>
      <c r="V171" s="4" t="n">
        <v>38.981</v>
      </c>
      <c r="W171" s="4" t="n">
        <v>54.692</v>
      </c>
      <c r="X171" s="4" t="n">
        <v>15.205</v>
      </c>
      <c r="Y171" s="4" t="n">
        <v>25.752</v>
      </c>
      <c r="Z171" s="4" t="n">
        <v>138.163</v>
      </c>
      <c r="AA171" s="4" t="n">
        <v>64.922</v>
      </c>
      <c r="AB171" s="4" t="n">
        <v>338.406</v>
      </c>
      <c r="AC171" s="4" t="n">
        <v>128.56</v>
      </c>
      <c r="AD171" s="4" t="n">
        <v>420.976</v>
      </c>
      <c r="AE171" s="4" t="n">
        <v>322.426</v>
      </c>
      <c r="AF171" s="4" t="n">
        <v>854.05</v>
      </c>
      <c r="AG171" s="4" t="n">
        <v>1089.6389</v>
      </c>
      <c r="AH171" s="4" t="n">
        <v>920.472</v>
      </c>
      <c r="AI171" s="4" t="n">
        <v>802.1628</v>
      </c>
      <c r="AJ171" s="4" t="n">
        <v>631.5832</v>
      </c>
      <c r="AK171" s="4" t="n">
        <v>646.735</v>
      </c>
      <c r="AL171" s="4" t="n">
        <v>1141.416</v>
      </c>
      <c r="AM171" s="4" t="n">
        <v>1048.3018</v>
      </c>
      <c r="AN171" s="4" t="n">
        <v>1143.1768</v>
      </c>
      <c r="AO171" s="4" t="n">
        <v>906.137</v>
      </c>
      <c r="AP171" s="4" t="n">
        <v>871.718</v>
      </c>
      <c r="AQ171" s="4" t="n">
        <v>2081.028</v>
      </c>
      <c r="AR171" s="4" t="n">
        <v>2156.2513</v>
      </c>
      <c r="AS171" s="4" t="n">
        <v>1686.0008</v>
      </c>
      <c r="AT171" s="4" t="n">
        <v>2554.1039</v>
      </c>
      <c r="AU171" s="4" t="n">
        <v>1955.31</v>
      </c>
      <c r="AV171" s="4" t="n">
        <v>1640.23</v>
      </c>
      <c r="AW171" s="4" t="n">
        <v>2893.19</v>
      </c>
      <c r="AX171" s="4" t="n">
        <v>3360.45</v>
      </c>
      <c r="AY171" s="4" t="n">
        <v>3188.19</v>
      </c>
      <c r="AZ171" s="4" t="n">
        <v>3191.985</v>
      </c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: INDEX(U172:AF172,$B$2))</f>
        <v>0</v>
      </c>
      <c r="D172" s="82">
        <f>SUM(AG172                                         : INDEX(AG172:AR172,$B$2))</f>
        <v>0</v>
      </c>
      <c r="E172" s="82">
        <f>SUM(AS172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: INDEX(U173:AF173,$B$2))</f>
        <v>0</v>
      </c>
      <c r="D173" s="82">
        <f>SUM(AG173                                         : INDEX(AG173:AR173,$B$2))</f>
        <v>0</v>
      </c>
      <c r="E173" s="82">
        <f>SUM(AS173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75.644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0.0</v>
      </c>
      <c r="AG173" s="4" t="n">
        <v>0.0</v>
      </c>
      <c r="AH173" s="4" t="n">
        <v>0.0</v>
      </c>
      <c r="AI173" s="4" t="n">
        <v>0.0</v>
      </c>
      <c r="AJ173" s="4" t="n">
        <v>0.0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0.0</v>
      </c>
      <c r="AP173" s="4" t="n">
        <v>0.0</v>
      </c>
      <c r="AQ173" s="4" t="n">
        <v>8.944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: INDEX(U174:AF174,$B$2))</f>
        <v>0</v>
      </c>
      <c r="D174" s="82">
        <f>SUM(AG174                                         : INDEX(AG174:AR174,$B$2))</f>
        <v>0</v>
      </c>
      <c r="E174" s="82">
        <f>SUM(AS174                  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 t="n">
        <v>140.712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41.708</v>
      </c>
      <c r="AA174" s="4" t="n">
        <v>60.922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4.122</v>
      </c>
      <c r="AG174" s="4" t="n">
        <v>0.0</v>
      </c>
      <c r="AH174" s="4" t="n">
        <v>0.0</v>
      </c>
      <c r="AI174" s="4" t="n">
        <v>0.0</v>
      </c>
      <c r="AJ174" s="4" t="n">
        <v>20.843</v>
      </c>
      <c r="AK174" s="4" t="n">
        <v>0.0</v>
      </c>
      <c r="AL174" s="4" t="n">
        <v>15.376</v>
      </c>
      <c r="AM174" s="4" t="n">
        <v>130.374</v>
      </c>
      <c r="AN174" s="4" t="n">
        <v>11.826</v>
      </c>
      <c r="AO174" s="4" t="n">
        <v>0.0</v>
      </c>
      <c r="AP174" s="4" t="n">
        <v>0.0</v>
      </c>
      <c r="AQ174" s="4" t="n">
        <v>24.842</v>
      </c>
      <c r="AR174" s="4" t="n">
        <v>26.197</v>
      </c>
      <c r="AS174" s="4" t="n">
        <v>10.595</v>
      </c>
      <c r="AT174" s="4" t="n">
        <v>0.0</v>
      </c>
      <c r="AU174" s="4" t="n">
        <v>0.0</v>
      </c>
      <c r="AV174" s="4" t="n">
        <v>0.0</v>
      </c>
      <c r="AW174" s="4" t="n">
        <v>0.0</v>
      </c>
      <c r="AX174" s="4" t="n">
        <v>0.0</v>
      </c>
      <c r="AY174" s="4" t="n">
        <v>11.364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: INDEX(U175:AF175,$B$2))</f>
        <v>0</v>
      </c>
      <c r="D175" s="82">
        <f>SUM(AG175                                         : INDEX(AG175:AR175,$B$2))</f>
        <v>0</v>
      </c>
      <c r="E175" s="82">
        <f>SUM(AS175                  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 t="n">
        <v>0.0</v>
      </c>
      <c r="V175" s="4" t="n">
        <v>30.325</v>
      </c>
      <c r="W175" s="4" t="n">
        <v>63.205</v>
      </c>
      <c r="X175" s="4" t="n">
        <v>59.849</v>
      </c>
      <c r="Y175" s="4" t="n">
        <v>0.0</v>
      </c>
      <c r="Z175" s="4" t="n">
        <v>0.0</v>
      </c>
      <c r="AA175" s="4" t="n">
        <v>26.621</v>
      </c>
      <c r="AB175" s="4" t="n">
        <v>104.059</v>
      </c>
      <c r="AC175" s="4" t="n">
        <v>55.419</v>
      </c>
      <c r="AD175" s="4" t="n">
        <v>75.892</v>
      </c>
      <c r="AE175" s="4" t="n">
        <v>0.0</v>
      </c>
      <c r="AF175" s="4" t="n">
        <v>99.342</v>
      </c>
      <c r="AG175" s="4" t="n">
        <v>56.763</v>
      </c>
      <c r="AH175" s="4" t="n">
        <v>23.695</v>
      </c>
      <c r="AI175" s="4" t="n">
        <v>16.265</v>
      </c>
      <c r="AJ175" s="4" t="n">
        <v>0.0</v>
      </c>
      <c r="AK175" s="4" t="n">
        <v>0.0</v>
      </c>
      <c r="AL175" s="4" t="n">
        <v>0.0</v>
      </c>
      <c r="AM175" s="4" t="n">
        <v>7.16</v>
      </c>
      <c r="AN175" s="4" t="n">
        <v>85.844</v>
      </c>
      <c r="AO175" s="4" t="n">
        <v>231.919</v>
      </c>
      <c r="AP175" s="4" t="n">
        <v>87.127</v>
      </c>
      <c r="AQ175" s="4" t="n">
        <v>59.091</v>
      </c>
      <c r="AR175" s="4" t="n">
        <v>75.369</v>
      </c>
      <c r="AS175" s="4" t="n">
        <v>10.239</v>
      </c>
      <c r="AT175" s="4" t="n">
        <v>21.611</v>
      </c>
      <c r="AU175" s="4" t="n">
        <v>26.43</v>
      </c>
      <c r="AV175" s="4" t="n">
        <v>10.55</v>
      </c>
      <c r="AW175" s="4" t="n">
        <v>2.48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: INDEX(U176:AF176,$B$2))</f>
        <v>0</v>
      </c>
      <c r="D176" s="82">
        <f>SUM(AG176                                         : INDEX(AG176:AR176,$B$2))</f>
        <v>0</v>
      </c>
      <c r="E176" s="82">
        <f>SUM(AS176                  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 t="n">
        <v>146.792</v>
      </c>
      <c r="V176" s="4" t="n">
        <v>0.0</v>
      </c>
      <c r="W176" s="4" t="n">
        <v>23.59</v>
      </c>
      <c r="X176" s="4" t="n">
        <v>84.681</v>
      </c>
      <c r="Y176" s="4" t="n">
        <v>179.976</v>
      </c>
      <c r="Z176" s="4" t="n">
        <v>291.0838</v>
      </c>
      <c r="AA176" s="4" t="n">
        <v>54.456</v>
      </c>
      <c r="AB176" s="4" t="n">
        <v>405.717</v>
      </c>
      <c r="AC176" s="4" t="n">
        <v>303.938</v>
      </c>
      <c r="AD176" s="4" t="n">
        <v>235.811</v>
      </c>
      <c r="AE176" s="4" t="n">
        <v>481.0056</v>
      </c>
      <c r="AF176" s="4" t="n">
        <v>575.241</v>
      </c>
      <c r="AG176" s="4" t="n">
        <v>555.205</v>
      </c>
      <c r="AH176" s="4" t="n">
        <v>402.3806</v>
      </c>
      <c r="AI176" s="4" t="n">
        <v>349.962</v>
      </c>
      <c r="AJ176" s="4" t="n">
        <v>396.525</v>
      </c>
      <c r="AK176" s="4" t="n">
        <v>256.368</v>
      </c>
      <c r="AL176" s="4" t="n">
        <v>296.323</v>
      </c>
      <c r="AM176" s="4" t="n">
        <v>387.511</v>
      </c>
      <c r="AN176" s="4" t="n">
        <v>316.754</v>
      </c>
      <c r="AO176" s="4" t="n">
        <v>292.016</v>
      </c>
      <c r="AP176" s="4" t="n">
        <v>417.924</v>
      </c>
      <c r="AQ176" s="4" t="n">
        <v>770.345</v>
      </c>
      <c r="AR176" s="4" t="n">
        <v>408.816</v>
      </c>
      <c r="AS176" s="4" t="n">
        <v>214.213</v>
      </c>
      <c r="AT176" s="4" t="n">
        <v>208.959</v>
      </c>
      <c r="AU176" s="4" t="n">
        <v>338.12</v>
      </c>
      <c r="AV176" s="4" t="n">
        <v>331.86</v>
      </c>
      <c r="AW176" s="4" t="n">
        <v>235.16</v>
      </c>
      <c r="AX176" s="4" t="n">
        <v>879.45</v>
      </c>
      <c r="AY176" s="4" t="n">
        <v>427.741</v>
      </c>
      <c r="AZ176" s="4" t="n">
        <v>774.296</v>
      </c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: INDEX(U177:AF177,$B$2))</f>
        <v>0</v>
      </c>
      <c r="D177" s="82">
        <f>SUM(AG177                                         : INDEX(AG177:AR177,$B$2))</f>
        <v>0</v>
      </c>
      <c r="E177" s="82">
        <f>SUM(AS177                  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 t="n">
        <v>721.626</v>
      </c>
      <c r="V177" s="4" t="n">
        <v>628.335</v>
      </c>
      <c r="W177" s="4" t="n">
        <v>439.957</v>
      </c>
      <c r="X177" s="4" t="n">
        <v>598.999</v>
      </c>
      <c r="Y177" s="4" t="n">
        <v>652.096</v>
      </c>
      <c r="Z177" s="4" t="n">
        <v>1028.029</v>
      </c>
      <c r="AA177" s="4" t="n">
        <v>1667.686</v>
      </c>
      <c r="AB177" s="4" t="n">
        <v>1799.949</v>
      </c>
      <c r="AC177" s="4" t="n">
        <v>2161.7545</v>
      </c>
      <c r="AD177" s="4" t="n">
        <v>2357.864</v>
      </c>
      <c r="AE177" s="4" t="n">
        <v>3016.5061</v>
      </c>
      <c r="AF177" s="4" t="n">
        <v>5010.77360000001</v>
      </c>
      <c r="AG177" s="4" t="n">
        <v>3665.0763</v>
      </c>
      <c r="AH177" s="4" t="n">
        <v>3030.3748</v>
      </c>
      <c r="AI177" s="4" t="n">
        <v>2848.1526</v>
      </c>
      <c r="AJ177" s="4" t="n">
        <v>2479.3922</v>
      </c>
      <c r="AK177" s="4" t="n">
        <v>4034.7116</v>
      </c>
      <c r="AL177" s="4" t="n">
        <v>4495.8242</v>
      </c>
      <c r="AM177" s="4" t="n">
        <v>4253.143</v>
      </c>
      <c r="AN177" s="4" t="n">
        <v>7209.23310000002</v>
      </c>
      <c r="AO177" s="4" t="n">
        <v>7599.72880000003</v>
      </c>
      <c r="AP177" s="4" t="n">
        <v>7609.98900000003</v>
      </c>
      <c r="AQ177" s="4" t="n">
        <v>10633.0813</v>
      </c>
      <c r="AR177" s="4" t="n">
        <v>12684.5322000001</v>
      </c>
      <c r="AS177" s="4" t="n">
        <v>12339.5870000001</v>
      </c>
      <c r="AT177" s="4" t="n">
        <v>7086.46600000003</v>
      </c>
      <c r="AU177" s="4" t="n">
        <v>5855.43</v>
      </c>
      <c r="AV177" s="4" t="n">
        <v>4464.28</v>
      </c>
      <c r="AW177" s="4" t="n">
        <v>8426.64</v>
      </c>
      <c r="AX177" s="4" t="n">
        <v>7393.82</v>
      </c>
      <c r="AY177" s="4" t="n">
        <v>7680.346</v>
      </c>
      <c r="AZ177" s="4" t="n">
        <v>7458.941</v>
      </c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: INDEX(U178:AF178,$B$2))</f>
        <v>0</v>
      </c>
      <c r="D178" s="82">
        <f>SUM(AG178                                         : INDEX(AG178:AR178,$B$2))</f>
        <v>0</v>
      </c>
      <c r="E178" s="82">
        <f>SUM(AS178                  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3185.58</v>
      </c>
      <c r="AU178" s="4" t="n">
        <v>3131.26</v>
      </c>
      <c r="AV178" s="4" t="n">
        <v>2542.54</v>
      </c>
      <c r="AW178" s="4" t="n">
        <v>5669.87</v>
      </c>
      <c r="AX178" s="4" t="n">
        <v>4640.75</v>
      </c>
      <c r="AY178" s="4" t="n">
        <v>5613.505</v>
      </c>
      <c r="AZ178" s="4" t="n">
        <v>7854.784</v>
      </c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432</v>
      </c>
      <c r="B179" s="3" t="s">
        <v>153</v>
      </c>
      <c r="C179" s="82">
        <f>SUM(U179                                        : INDEX(U179:AF179,$B$2))</f>
        <v>0</v>
      </c>
      <c r="D179" s="82">
        <f>SUM(AG179                                         : INDEX(AG179:AR179,$B$2))</f>
        <v>0</v>
      </c>
      <c r="E179" s="82">
        <f>SUM(AS179                  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 t="n">
        <v>11307.641</v>
      </c>
      <c r="AZ179" s="61" t="n">
        <v>11425.222</v>
      </c>
      <c r="BA179" s="61"/>
      <c r="BB179" s="61"/>
      <c r="BC179" s="61"/>
      <c r="BD179" s="61"/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 t="n">
        <v>1009.13</v>
      </c>
      <c r="V180" s="4" t="n">
        <v>697.641</v>
      </c>
      <c r="W180" s="4" t="n">
        <v>581.444</v>
      </c>
      <c r="X180" s="4" t="n">
        <v>758.734</v>
      </c>
      <c r="Y180" s="4" t="n">
        <v>933.468</v>
      </c>
      <c r="Z180" s="4" t="n">
        <v>1498.9838</v>
      </c>
      <c r="AA180" s="4" t="n">
        <v>1874.607</v>
      </c>
      <c r="AB180" s="4" t="n">
        <v>2648.131</v>
      </c>
      <c r="AC180" s="4" t="n">
        <v>2649.6715</v>
      </c>
      <c r="AD180" s="4" t="n">
        <v>3090.543</v>
      </c>
      <c r="AE180" s="4" t="n">
        <v>3819.9377</v>
      </c>
      <c r="AF180" s="4" t="n">
        <v>6543.52860000001</v>
      </c>
      <c r="AG180" s="4" t="n">
        <v>5366.6832</v>
      </c>
      <c r="AH180" s="4" t="n">
        <v>4376.9224</v>
      </c>
      <c r="AI180" s="4" t="n">
        <v>4016.5424</v>
      </c>
      <c r="AJ180" s="4" t="n">
        <v>3528.3434</v>
      </c>
      <c r="AK180" s="4" t="n">
        <v>4937.8146</v>
      </c>
      <c r="AL180" s="4" t="n">
        <v>5948.9392</v>
      </c>
      <c r="AM180" s="4" t="n">
        <v>5826.4898</v>
      </c>
      <c r="AN180" s="4" t="n">
        <v>8766.83390000002</v>
      </c>
      <c r="AO180" s="4" t="n">
        <v>9029.80080000003</v>
      </c>
      <c r="AP180" s="4" t="n">
        <v>8986.75800000003</v>
      </c>
      <c r="AQ180" s="4" t="n">
        <v>13577.3313</v>
      </c>
      <c r="AR180" s="4" t="n">
        <v>15351.1655000001</v>
      </c>
      <c r="AS180" s="4" t="n">
        <v>14260.6348000001</v>
      </c>
      <c r="AT180" s="4" t="n">
        <v>13056.7199</v>
      </c>
      <c r="AU180" s="4" t="n">
        <v>11306.55</v>
      </c>
      <c r="AV180" s="4" t="n">
        <v>8989.46</v>
      </c>
      <c r="AW180" s="4" t="n">
        <v>17227.34</v>
      </c>
      <c r="AX180" s="4" t="n">
        <v>16274.47</v>
      </c>
      <c r="AY180" s="4" t="n">
        <v>16921.146</v>
      </c>
      <c r="AZ180" s="4" t="n">
        <v>19280.006</v>
      </c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tabSelected="1" zoomScale="80" zoomScaleNormal="80" workbookViewId="0">
      <pane xSplit="2" ySplit="3" topLeftCell="AR79" activePane="bottomRight" state="frozen"/>
      <selection activeCell="B2" sqref="B2"/>
      <selection pane="topRight" activeCell="C2" sqref="C2"/>
      <selection pane="bottomLeft" activeCell="B4" sqref="B4"/>
      <selection pane="bottomRight" activeCell="A96" sqref="A96:XFD9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64" t="s">
        <v>270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2" t="s">
        <v>203</v>
      </c>
      <c r="BG2" s="293"/>
      <c r="BH2" s="293"/>
      <c r="BI2" s="293"/>
      <c r="BJ2" s="293"/>
      <c r="BK2" s="293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 t="n">
        <v>2529.0</v>
      </c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 t="n">
        <v>1937.0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0.266552</v>
      </c>
      <c r="AW6" s="74" t="n">
        <v>0.26341258</v>
      </c>
      <c r="AX6" s="74" t="n">
        <v>0.27837171</v>
      </c>
      <c r="AY6" s="76" t="n">
        <v>0.23294509</v>
      </c>
      <c r="AZ6" s="76" t="n">
        <v>0.28513404</v>
      </c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 t="n">
        <v>669.0</v>
      </c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 t="n">
        <v>702.0</v>
      </c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1.66003616636528</v>
      </c>
      <c r="AU9" s="11" t="n">
        <v>2.04</v>
      </c>
      <c r="AV9" s="11" t="n">
        <v>2.030645</v>
      </c>
      <c r="AW9" s="11" t="n">
        <v>3.059105</v>
      </c>
      <c r="AX9" s="11" t="n">
        <v>2.401773</v>
      </c>
      <c r="AY9" s="77" t="n">
        <v>2.091071</v>
      </c>
      <c r="AZ9" s="77" t="n">
        <v>1.935897</v>
      </c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 t="n">
        <v>1359.0</v>
      </c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19.83259</v>
      </c>
      <c r="AZ11" s="77" t="n">
        <v>19.92555</v>
      </c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23223.964</v>
      </c>
      <c r="AZ12" s="78" t="n">
        <v>27078.826</v>
      </c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 t="n">
        <v>4466.0</v>
      </c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 t="n">
        <v>2529.0</v>
      </c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 t="n">
        <v>1937.0</v>
      </c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 t="n">
        <v>1878.0</v>
      </c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 t="n">
        <v>109.0</v>
      </c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 t="n">
        <v>345.0</v>
      </c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 t="n">
        <v>123.0</v>
      </c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 t="n">
        <v>50.0</v>
      </c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 t="n">
        <v>24.0</v>
      </c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: INDEX(U31:AF31,$B$2))</f>
        <v>0</v>
      </c>
      <c r="D31" s="71">
        <f>SUM(AG31                                      : INDEX(AG31:AR31,$B$2))</f>
        <v>0</v>
      </c>
      <c r="E31" s="71">
        <f>SUM(AS31           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 t="n">
        <v>442.0</v>
      </c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: INDEX(U32:AF32,$B$2))</f>
        <v>0</v>
      </c>
      <c r="D32" s="71">
        <f>SUM(AG32                                       : INDEX(AG32:AR32,$B$2))</f>
        <v>0</v>
      </c>
      <c r="E32" s="71">
        <f>SUM(AS32                  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 t="n">
        <v>394.0</v>
      </c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  : INDEX(U33:AF33,$B$2))</f>
        <v>0</v>
      </c>
      <c r="D33" s="71">
        <f>SUM(AG33                                      : INDEX(AG33:AR33,$B$2))</f>
        <v>0</v>
      </c>
      <c r="E33" s="71">
        <f>SUM(AS33                  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 t="n">
        <v>48.0</v>
      </c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: INDEX(U34:AF34,$B$2))</f>
        <v>0</v>
      </c>
      <c r="D34" s="71">
        <f>SUM(AG34                                      : INDEX(AG34:AR34,$B$2))</f>
        <v>0</v>
      </c>
      <c r="E34" s="71">
        <f>SUM(AS34                  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: INDEX(U35:AF35,$B$2))</f>
        <v>0</v>
      </c>
      <c r="D35" s="71">
        <f>SUM(AG35                                      : INDEX(AG35:AR35,$B$2))</f>
        <v>0</v>
      </c>
      <c r="E35" s="71">
        <f>SUM(AS35                  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 t="n">
        <v>30.0</v>
      </c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: INDEX(U36:AF36,$B$2))</f>
        <v>0</v>
      </c>
      <c r="D36" s="71">
        <f>SUM(AG36                                      : INDEX(AG36:AR36,$B$2))</f>
        <v>0</v>
      </c>
      <c r="E36" s="71">
        <f>SUM(AS36                  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 t="n">
        <v>6.0</v>
      </c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: INDEX(U37:AF37,$B$2))</f>
        <v>0</v>
      </c>
      <c r="D37" s="71">
        <f>SUM(AG37                                      : INDEX(AG37:AR37,$B$2))</f>
        <v>0</v>
      </c>
      <c r="E37" s="71">
        <f>SUM(AS37                  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 t="n">
        <v>11.0</v>
      </c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: INDEX(U38:AF38,$B$2))</f>
        <v>0</v>
      </c>
      <c r="D38" s="71">
        <f>SUM(AG38                                      : INDEX(AG38:AR38,$B$2))</f>
        <v>0</v>
      </c>
      <c r="E38" s="71">
        <f>SUM(AS38                  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 t="n">
        <v>1.0</v>
      </c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: INDEX(U41:AF41,$B$2))</f>
        <v>0</v>
      </c>
      <c r="D41" s="71">
        <f>SUM(AG41                                       : INDEX(AG41:AR41,$B$2))</f>
        <v>0</v>
      </c>
      <c r="E41" s="71">
        <f>SUM(AS41               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  : INDEX(U43:AF43,$B$2))</f>
        <v>0</v>
      </c>
      <c r="D43" s="71">
        <f>SUM(AG43                                       : INDEX(AG43:AR43,$B$2))</f>
        <v>0</v>
      </c>
      <c r="E43" s="71">
        <f>SUM(AS43               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 t="n">
        <v>189.0</v>
      </c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  : INDEX(U45:AF45,$B$2))</f>
        <v>0</v>
      </c>
      <c r="D45" s="71">
        <f>SUM(AG45                                        : INDEX(AG45:AR45,$B$2))</f>
        <v>0</v>
      </c>
      <c r="E45" s="71">
        <f>SUM(AS45           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 t="n">
        <v>48.0</v>
      </c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: INDEX(U49:AF49,$B$2))</f>
        <v>0</v>
      </c>
      <c r="D49" s="71">
        <f>SUM(AG49                                      : INDEX(AG49:AR49,$B$2))</f>
        <v>0</v>
      </c>
      <c r="E49" s="71">
        <f>SUM(AS49                  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8205.511</v>
      </c>
      <c r="AZ49" s="4" t="n">
        <v>9070.5965</v>
      </c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: INDEX(U50:AF50,$B$2))</f>
        <v>0</v>
      </c>
      <c r="D50" s="71">
        <f>SUM(AG50                                       : INDEX(AG50:AR50,$B$2))</f>
        <v>0</v>
      </c>
      <c r="E50" s="71">
        <f>SUM(AS50                  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3396.439</v>
      </c>
      <c r="AZ50" s="4" t="n">
        <v>4289.231</v>
      </c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: INDEX(U51:AF51,$B$2))</f>
        <v>0</v>
      </c>
      <c r="D51" s="71">
        <f>SUM(AG51                                       : INDEX(AG51:AR51,$B$2))</f>
        <v>0</v>
      </c>
      <c r="E51" s="71">
        <f>SUM(AS51                  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2176.974</v>
      </c>
      <c r="AZ51" s="4" t="n">
        <v>2922.438</v>
      </c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: INDEX(U52:AF52,$B$2))</f>
        <v>0</v>
      </c>
      <c r="D52" s="71">
        <f>SUM(AG52                                     : INDEX(AG52:AR52,$B$2))</f>
        <v>0</v>
      </c>
      <c r="E52" s="71">
        <f>SUM(AS52                  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2950.923</v>
      </c>
      <c r="AZ52" s="4" t="n">
        <v>3289.443</v>
      </c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: INDEX(U53:AF53,$B$2))</f>
        <v>0</v>
      </c>
      <c r="D53" s="71">
        <f>SUM(AG53                                     : INDEX(AG53:AR53,$B$2))</f>
        <v>0</v>
      </c>
      <c r="E53" s="71">
        <f>SUM(AS53                  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1023.406</v>
      </c>
      <c r="AZ53" s="4" t="n">
        <v>2428.886</v>
      </c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: INDEX(U54:AF54,$B$2))</f>
        <v>0</v>
      </c>
      <c r="D54" s="71">
        <f>SUM(AG54                                     : INDEX(AG54:AR54,$B$2))</f>
        <v>0</v>
      </c>
      <c r="E54" s="71">
        <f>SUM(AS54                  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 t="n">
        <v>2272.3655</v>
      </c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: INDEX(U55:AF55,$B$2))</f>
        <v>0</v>
      </c>
      <c r="D55" s="71">
        <f>SUM(AG55                                     : INDEX(AG55:AR55,$B$2))</f>
        <v>0</v>
      </c>
      <c r="E55" s="71">
        <f>SUM(AS55                  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2720.183</v>
      </c>
      <c r="AZ55" s="4" t="n">
        <v>2297.572</v>
      </c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: INDEX(U56:AF56,$B$2))</f>
        <v>0</v>
      </c>
      <c r="D56" s="71">
        <f>SUM(AG56                                      : INDEX(AG56:AR56,$B$2))</f>
        <v>0</v>
      </c>
      <c r="E56" s="71">
        <f>SUM(AS56                  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387.688</v>
      </c>
      <c r="AZ56" s="4" t="n">
        <v>508.294</v>
      </c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374</v>
      </c>
      <c r="B57" s="16" t="s">
        <v>375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792.65</v>
      </c>
      <c r="X57" s="61" t="n">
        <v>1106.669</v>
      </c>
      <c r="Y57" s="61" t="n">
        <v>212.9</v>
      </c>
      <c r="Z57" s="61" t="n">
        <v>16147.085</v>
      </c>
      <c r="AA57" s="61" t="n">
        <v>3481.585</v>
      </c>
      <c r="AB57" s="61" t="n">
        <v>5354.9936</v>
      </c>
      <c r="AC57" s="61" t="n">
        <v>5932.948</v>
      </c>
      <c r="AD57" s="61" t="n">
        <v>3172.6114</v>
      </c>
      <c r="AE57" s="61" t="n">
        <v>2567.877</v>
      </c>
      <c r="AF57" s="61" t="n">
        <v>3953.719</v>
      </c>
      <c r="AG57" s="61" t="n">
        <v>450.494</v>
      </c>
      <c r="AH57" s="61" t="n">
        <v>1381.87</v>
      </c>
      <c r="AI57" s="61" t="n">
        <v>1194.843</v>
      </c>
      <c r="AJ57" s="61" t="n">
        <v>1646.862</v>
      </c>
      <c r="AK57" s="61" t="n">
        <v>1813.299</v>
      </c>
      <c r="AL57" s="4" t="n">
        <v>1070.7864</v>
      </c>
      <c r="AM57" s="4" t="n">
        <v>1961.0217</v>
      </c>
      <c r="AN57" s="4" t="n">
        <v>971.0</v>
      </c>
      <c r="AO57" s="4" t="n">
        <v>2933.761</v>
      </c>
      <c r="AP57" s="4" t="n">
        <v>4070.6505</v>
      </c>
      <c r="AQ57" s="4" t="n">
        <v>5327.8156</v>
      </c>
      <c r="AR57" s="4" t="n">
        <v>2640.0867</v>
      </c>
      <c r="AS57" s="4" t="n">
        <v>4861.779</v>
      </c>
      <c r="AT57" s="4" t="n">
        <v>4861.779</v>
      </c>
      <c r="AU57" s="4" t="n">
        <v>3315.1</v>
      </c>
      <c r="AV57" s="4" t="n">
        <v>744.16</v>
      </c>
      <c r="AW57" s="4" t="n">
        <v>2678.91</v>
      </c>
      <c r="AX57" s="4" t="n">
        <v>4838.45</v>
      </c>
      <c r="AY57" s="4" t="n">
        <v>2121.734</v>
      </c>
      <c r="AZ57" s="4" t="n">
        <v>3459.573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 t="n">
        <v>5229.46</v>
      </c>
      <c r="V59" s="64" t="n">
        <v>4953.428</v>
      </c>
      <c r="W59" s="64" t="n">
        <v>10867.875</v>
      </c>
      <c r="X59" s="64" t="n">
        <v>14017.172</v>
      </c>
      <c r="Y59" s="64" t="n">
        <v>11357.576</v>
      </c>
      <c r="Z59" s="64" t="n">
        <v>18852.466</v>
      </c>
      <c r="AA59" s="64" t="n">
        <v>16582.023</v>
      </c>
      <c r="AB59" s="64" t="n">
        <v>10057.415</v>
      </c>
      <c r="AC59" s="64" t="n">
        <v>21958.39</v>
      </c>
      <c r="AD59" s="64" t="n">
        <v>13825.282</v>
      </c>
      <c r="AE59" s="64" t="n">
        <v>21610.269</v>
      </c>
      <c r="AF59" s="64" t="n">
        <v>34303.054</v>
      </c>
      <c r="AG59" s="64" t="n">
        <v>6062.523</v>
      </c>
      <c r="AH59" s="64" t="n">
        <v>6799.43499999997</v>
      </c>
      <c r="AI59" s="64" t="n">
        <v>17827.883</v>
      </c>
      <c r="AJ59" s="64" t="n">
        <v>18291.497</v>
      </c>
      <c r="AK59" s="64" t="n">
        <v>13673.798</v>
      </c>
      <c r="AL59" s="64" t="n">
        <v>17473.26</v>
      </c>
      <c r="AM59" s="64" t="n">
        <v>14170.758</v>
      </c>
      <c r="AN59" s="64" t="n">
        <v>14052.285</v>
      </c>
      <c r="AO59" s="64" t="n">
        <v>20224.289</v>
      </c>
      <c r="AP59" s="64" t="n">
        <v>18360.919</v>
      </c>
      <c r="AQ59" s="64" t="n">
        <v>27633.948</v>
      </c>
      <c r="AR59" s="64" t="n">
        <v>44997.8420000001</v>
      </c>
      <c r="AS59" s="63" t="n">
        <v>12769.655</v>
      </c>
      <c r="AT59" s="63" t="n">
        <v>20969.71</v>
      </c>
      <c r="AU59" s="63" t="n">
        <v>27560.08</v>
      </c>
      <c r="AV59" s="63" t="n">
        <v>24462.64</v>
      </c>
      <c r="AW59" s="63" t="n">
        <v>31187.96</v>
      </c>
      <c r="AX59" s="63" t="n">
        <v>30762.35</v>
      </c>
      <c r="AY59" s="63" t="n">
        <v>23223.964</v>
      </c>
      <c r="AZ59" s="63" t="n">
        <v>27078.826</v>
      </c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376</v>
      </c>
      <c r="B60" s="3" t="s">
        <v>377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5229.46</v>
      </c>
      <c r="V60" s="4" t="n">
        <v>4953.428</v>
      </c>
      <c r="W60" s="4" t="n">
        <v>10947.14</v>
      </c>
      <c r="X60" s="4" t="n">
        <v>14127.8389</v>
      </c>
      <c r="Y60" s="4" t="n">
        <v>11378.866</v>
      </c>
      <c r="Z60" s="4" t="n">
        <v>20467.1745</v>
      </c>
      <c r="AA60" s="4" t="n">
        <v>16930.1815</v>
      </c>
      <c r="AB60" s="4" t="n">
        <v>10592.91436</v>
      </c>
      <c r="AC60" s="4" t="n">
        <v>22551.6848</v>
      </c>
      <c r="AD60" s="4" t="n">
        <v>14142.54314</v>
      </c>
      <c r="AE60" s="4" t="n">
        <v>21867.0567</v>
      </c>
      <c r="AF60" s="4" t="n">
        <v>34698.4259</v>
      </c>
      <c r="AG60" s="4" t="n">
        <v>6107.5724</v>
      </c>
      <c r="AH60" s="4" t="n">
        <v>6937.62199999997</v>
      </c>
      <c r="AI60" s="4" t="n">
        <v>17947.3673</v>
      </c>
      <c r="AJ60" s="4" t="n">
        <v>18456.1832</v>
      </c>
      <c r="AK60" s="4" t="n">
        <v>13855.1279</v>
      </c>
      <c r="AL60" s="4" t="n">
        <v>17580.33864</v>
      </c>
      <c r="AM60" s="4" t="n">
        <v>14366.86017</v>
      </c>
      <c r="AN60" s="4" t="n">
        <v>14149.385</v>
      </c>
      <c r="AO60" s="4" t="n">
        <v>20517.6651</v>
      </c>
      <c r="AP60" s="4" t="n">
        <v>18767.98405</v>
      </c>
      <c r="AQ60" s="4" t="n">
        <v>28166.72956</v>
      </c>
      <c r="AR60" s="4" t="n">
        <v>45261.8506700001</v>
      </c>
      <c r="AS60" s="4" t="n">
        <v>13255.832900000001</v>
      </c>
      <c r="AT60" s="4" t="n">
        <v>21455.8879</v>
      </c>
      <c r="AU60" s="4" t="n">
        <v>27891.59</v>
      </c>
      <c r="AV60" s="4" t="n">
        <v>24537.06</v>
      </c>
      <c r="AW60" s="4" t="n">
        <v>31455.85</v>
      </c>
      <c r="AX60" s="4" t="n">
        <v>31246.2</v>
      </c>
      <c r="AY60" s="4" t="n">
        <v>23436.137</v>
      </c>
      <c r="AZ60" s="4" t="n">
        <v>27424.7833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34.0</v>
      </c>
      <c r="V76" t="n">
        <v>39.0</v>
      </c>
      <c r="W76" t="n">
        <v>43.0</v>
      </c>
      <c r="X76" t="n">
        <v>50.0</v>
      </c>
      <c r="Y76" t="n">
        <v>52.0</v>
      </c>
      <c r="Z76" t="n">
        <v>53.0</v>
      </c>
      <c r="AA76" t="n">
        <v>53.0</v>
      </c>
      <c r="AB76" t="n">
        <v>53.0</v>
      </c>
      <c r="AC76" t="n">
        <v>53.0</v>
      </c>
      <c r="AD76" t="n">
        <v>53.0</v>
      </c>
      <c r="AE76" t="n">
        <v>50.0</v>
      </c>
      <c r="AF76" t="n">
        <v>51.0</v>
      </c>
      <c r="AG76" t="n">
        <v>80.0</v>
      </c>
      <c r="AH76" t="n">
        <v>80.0</v>
      </c>
      <c r="AI76" t="n">
        <v>81.0</v>
      </c>
      <c r="AJ76" t="n">
        <v>81.0</v>
      </c>
      <c r="AK76" t="n">
        <v>80.0</v>
      </c>
      <c r="AL76" t="n">
        <v>77.0</v>
      </c>
      <c r="AM76" t="n">
        <v>70.0</v>
      </c>
      <c r="AN76" t="n">
        <v>70.0</v>
      </c>
      <c r="AO76" t="n">
        <v>68.0</v>
      </c>
      <c r="AP76" t="n">
        <v>67.0</v>
      </c>
      <c r="AQ76" t="n">
        <v>65.0</v>
      </c>
      <c r="AR76" t="n">
        <v>61.0</v>
      </c>
      <c r="AS76" s="15" t="n">
        <v>97.0</v>
      </c>
      <c r="AT76" s="15" t="n">
        <v>95.0</v>
      </c>
      <c r="AU76" s="15" t="n">
        <v>95.0</v>
      </c>
      <c r="AV76" s="15" t="n">
        <v>249.0</v>
      </c>
      <c r="AW76" s="15" t="n">
        <v>241.0</v>
      </c>
      <c r="AX76" s="15" t="n">
        <v>234.0</v>
      </c>
      <c r="AY76" s="15" t="n">
        <v>216.0</v>
      </c>
      <c r="AZ76" s="15" t="n">
        <v>211.0</v>
      </c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 t="n">
        <v>215.0</v>
      </c>
      <c r="V77" t="n">
        <v>68.0</v>
      </c>
      <c r="W77" t="n">
        <v>224.0</v>
      </c>
      <c r="X77" t="n">
        <v>301.0</v>
      </c>
      <c r="Y77" t="n">
        <v>221.0</v>
      </c>
      <c r="Z77" t="n">
        <v>256.0</v>
      </c>
      <c r="AA77" t="n">
        <v>229.0</v>
      </c>
      <c r="AB77" t="n">
        <v>227.0</v>
      </c>
      <c r="AC77" t="n">
        <v>224.0</v>
      </c>
      <c r="AD77" t="n">
        <v>185.0</v>
      </c>
      <c r="AE77" t="n">
        <v>311.0</v>
      </c>
      <c r="AF77" t="n">
        <v>248.0</v>
      </c>
      <c r="AG77" t="n">
        <v>71.0</v>
      </c>
      <c r="AH77" t="n">
        <v>74.0</v>
      </c>
      <c r="AI77" t="n">
        <v>320.0</v>
      </c>
      <c r="AJ77" t="n">
        <v>206.0</v>
      </c>
      <c r="AK77" t="n">
        <v>213.0</v>
      </c>
      <c r="AL77" t="n">
        <v>315.0</v>
      </c>
      <c r="AM77" t="n">
        <v>246.0</v>
      </c>
      <c r="AN77" t="n">
        <v>238.0</v>
      </c>
      <c r="AO77" t="n">
        <v>330.0</v>
      </c>
      <c r="AP77" t="n">
        <v>305.0</v>
      </c>
      <c r="AQ77" t="n">
        <v>377.0</v>
      </c>
      <c r="AR77" t="n">
        <v>381.0</v>
      </c>
      <c r="AS77" s="15" t="n">
        <v>189.0</v>
      </c>
      <c r="AT77" s="15" t="n">
        <v>379.0</v>
      </c>
      <c r="AU77" s="15" t="n">
        <v>346.0</v>
      </c>
      <c r="AV77" s="15" t="n">
        <v>289.0</v>
      </c>
      <c r="AW77" s="15" t="n">
        <v>347.0</v>
      </c>
      <c r="AX77" s="15" t="n">
        <v>405.0</v>
      </c>
      <c r="AY77" s="15" t="n">
        <v>338.0</v>
      </c>
      <c r="AZ77" s="15" t="n">
        <v>442.0</v>
      </c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 t="n">
        <v>237.0</v>
      </c>
      <c r="V78" t="n">
        <v>214.0</v>
      </c>
      <c r="W78" t="n">
        <v>68.0</v>
      </c>
      <c r="X78" t="n">
        <v>223.0</v>
      </c>
      <c r="Y78" t="n">
        <v>297.0</v>
      </c>
      <c r="Z78" t="n">
        <v>215.0</v>
      </c>
      <c r="AA78" t="n">
        <v>249.0</v>
      </c>
      <c r="AB78" t="n">
        <v>228.0</v>
      </c>
      <c r="AC78" t="n">
        <v>215.0</v>
      </c>
      <c r="AD78" t="n">
        <v>222.0</v>
      </c>
      <c r="AE78" t="n">
        <v>181.0</v>
      </c>
      <c r="AF78" t="n">
        <v>305.0</v>
      </c>
      <c r="AG78" t="n">
        <v>246.0</v>
      </c>
      <c r="AH78" t="n">
        <v>71.0</v>
      </c>
      <c r="AI78" t="n">
        <v>72.0</v>
      </c>
      <c r="AJ78" t="n">
        <v>319.0</v>
      </c>
      <c r="AK78" t="n">
        <v>206.0</v>
      </c>
      <c r="AL78" t="n">
        <v>213.0</v>
      </c>
      <c r="AM78" t="n">
        <v>314.0</v>
      </c>
      <c r="AN78" t="n">
        <v>245.0</v>
      </c>
      <c r="AO78" t="n">
        <v>234.0</v>
      </c>
      <c r="AP78" t="n">
        <v>329.0</v>
      </c>
      <c r="AQ78" t="n">
        <v>304.0</v>
      </c>
      <c r="AR78" t="n">
        <v>377.0</v>
      </c>
      <c r="AS78" s="15" t="n">
        <v>379.0</v>
      </c>
      <c r="AT78" s="15" t="n">
        <v>189.0</v>
      </c>
      <c r="AU78" s="15" t="n">
        <v>379.0</v>
      </c>
      <c r="AV78" s="15" t="n">
        <v>321.0</v>
      </c>
      <c r="AW78" s="15" t="n">
        <v>286.0</v>
      </c>
      <c r="AX78" s="15" t="n">
        <v>324.0</v>
      </c>
      <c r="AY78" s="15" t="n">
        <v>399.0</v>
      </c>
      <c r="AZ78" s="15" t="n">
        <v>337.0</v>
      </c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 t="n">
        <v>296.0</v>
      </c>
      <c r="V79" t="n">
        <v>430.0</v>
      </c>
      <c r="W79" t="n">
        <v>439.0</v>
      </c>
      <c r="X79" t="n">
        <v>270.0</v>
      </c>
      <c r="Y79" t="n">
        <v>256.0</v>
      </c>
      <c r="Z79" t="n">
        <v>435.0</v>
      </c>
      <c r="AA79" t="n">
        <v>430.0</v>
      </c>
      <c r="AB79" t="n">
        <v>430.0</v>
      </c>
      <c r="AC79" t="n">
        <v>414.0</v>
      </c>
      <c r="AD79" t="n">
        <v>397.0</v>
      </c>
      <c r="AE79" t="n">
        <v>398.0</v>
      </c>
      <c r="AF79" t="n">
        <v>350.0</v>
      </c>
      <c r="AG79" t="n">
        <v>464.0</v>
      </c>
      <c r="AH79" t="n">
        <v>530.0</v>
      </c>
      <c r="AI79" t="n">
        <v>292.0</v>
      </c>
      <c r="AJ79" t="n">
        <v>140.0</v>
      </c>
      <c r="AK79" t="n">
        <v>384.0</v>
      </c>
      <c r="AL79" t="n">
        <v>492.0</v>
      </c>
      <c r="AM79" t="n">
        <v>400.0</v>
      </c>
      <c r="AN79" t="n">
        <v>499.0</v>
      </c>
      <c r="AO79" t="n">
        <v>525.0</v>
      </c>
      <c r="AP79" t="n">
        <v>462.0</v>
      </c>
      <c r="AQ79" t="n">
        <v>538.0</v>
      </c>
      <c r="AR79" t="n">
        <v>603.0</v>
      </c>
      <c r="AS79" s="15" t="n">
        <v>658.0</v>
      </c>
      <c r="AT79" s="15" t="n">
        <v>750.0</v>
      </c>
      <c r="AU79" s="15" t="n">
        <v>561.0</v>
      </c>
      <c r="AV79" s="15" t="n">
        <v>516.0</v>
      </c>
      <c r="AW79" s="15" t="n">
        <v>670.0</v>
      </c>
      <c r="AX79" s="15" t="n">
        <v>579.0</v>
      </c>
      <c r="AY79" s="15" t="n">
        <v>565.0</v>
      </c>
      <c r="AZ79" s="15" t="n">
        <v>696.0</v>
      </c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 t="n">
        <v>288.0</v>
      </c>
      <c r="V80" t="n">
        <v>289.0</v>
      </c>
      <c r="W80" t="n">
        <v>313.0</v>
      </c>
      <c r="X80" t="n">
        <v>357.0</v>
      </c>
      <c r="Y80" t="n">
        <v>348.0</v>
      </c>
      <c r="Z80" t="n">
        <v>247.0</v>
      </c>
      <c r="AA80" t="n">
        <v>247.0</v>
      </c>
      <c r="AB80" t="n">
        <v>351.0</v>
      </c>
      <c r="AC80" t="n">
        <v>390.0</v>
      </c>
      <c r="AD80" t="n">
        <v>419.0</v>
      </c>
      <c r="AE80" t="n">
        <v>347.0</v>
      </c>
      <c r="AF80" t="n">
        <v>341.0</v>
      </c>
      <c r="AG80" t="n">
        <v>371.0</v>
      </c>
      <c r="AH80" t="n">
        <v>387.0</v>
      </c>
      <c r="AI80" t="n">
        <v>479.0</v>
      </c>
      <c r="AJ80" t="n">
        <v>490.0</v>
      </c>
      <c r="AK80" t="n">
        <v>409.0</v>
      </c>
      <c r="AL80" t="n">
        <v>238.0</v>
      </c>
      <c r="AM80" t="n">
        <v>354.0</v>
      </c>
      <c r="AN80" t="n">
        <v>461.0</v>
      </c>
      <c r="AO80" t="n">
        <v>509.0</v>
      </c>
      <c r="AP80" t="n">
        <v>571.0</v>
      </c>
      <c r="AQ80" t="n">
        <v>599.0</v>
      </c>
      <c r="AR80" t="n">
        <v>540.0</v>
      </c>
      <c r="AS80" s="15" t="n">
        <v>563.0</v>
      </c>
      <c r="AT80" s="15" t="n">
        <v>444.0</v>
      </c>
      <c r="AU80" s="15" t="n">
        <v>481.0</v>
      </c>
      <c r="AV80" s="15" t="n">
        <v>387.0</v>
      </c>
      <c r="AW80" s="15" t="n">
        <v>293.0</v>
      </c>
      <c r="AX80" s="15" t="n">
        <v>291.0</v>
      </c>
      <c r="AY80" s="15" t="n">
        <v>261.0</v>
      </c>
      <c r="AZ80" s="15" t="n">
        <v>282.0</v>
      </c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 t="n">
        <v>198.0</v>
      </c>
      <c r="V81" t="n">
        <v>253.0</v>
      </c>
      <c r="W81" t="n">
        <v>299.0</v>
      </c>
      <c r="X81" t="n">
        <v>341.0</v>
      </c>
      <c r="Y81" t="n">
        <v>320.0</v>
      </c>
      <c r="Z81" t="n">
        <v>295.0</v>
      </c>
      <c r="AA81" t="n">
        <v>306.0</v>
      </c>
      <c r="AB81" t="n">
        <v>308.0</v>
      </c>
      <c r="AC81" t="n">
        <v>269.0</v>
      </c>
      <c r="AD81" t="n">
        <v>339.0</v>
      </c>
      <c r="AE81" t="n">
        <v>411.0</v>
      </c>
      <c r="AF81" t="n">
        <v>413.0</v>
      </c>
      <c r="AG81" t="n">
        <v>432.0</v>
      </c>
      <c r="AH81" t="n">
        <v>480.0</v>
      </c>
      <c r="AI81" t="n">
        <v>504.0</v>
      </c>
      <c r="AJ81" t="n">
        <v>517.0</v>
      </c>
      <c r="AK81" t="n">
        <v>466.0</v>
      </c>
      <c r="AL81" t="n">
        <v>509.0</v>
      </c>
      <c r="AM81" t="n">
        <v>512.0</v>
      </c>
      <c r="AN81" t="n">
        <v>471.0</v>
      </c>
      <c r="AO81" t="n">
        <v>417.0</v>
      </c>
      <c r="AP81" t="n">
        <v>496.0</v>
      </c>
      <c r="AQ81" t="n">
        <v>551.0</v>
      </c>
      <c r="AR81" t="n">
        <v>533.0</v>
      </c>
      <c r="AS81" s="15" t="n">
        <v>609.0</v>
      </c>
      <c r="AT81" s="15" t="n">
        <v>327.0</v>
      </c>
      <c r="AU81" s="15" t="n">
        <v>310.0</v>
      </c>
      <c r="AV81" s="15" t="n">
        <v>243.0</v>
      </c>
      <c r="AW81" s="15" t="n">
        <v>281.0</v>
      </c>
      <c r="AX81" s="15" t="n">
        <v>339.0</v>
      </c>
      <c r="AY81" s="15" t="n">
        <v>308.0</v>
      </c>
      <c r="AZ81" s="15" t="n">
        <v>286.0</v>
      </c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 t="n">
        <v>86.0</v>
      </c>
      <c r="V82" t="n">
        <v>90.0</v>
      </c>
      <c r="W82" t="n">
        <v>88.0</v>
      </c>
      <c r="X82" t="n">
        <v>88.0</v>
      </c>
      <c r="Y82" t="n">
        <v>93.0</v>
      </c>
      <c r="Z82" t="n">
        <v>115.0</v>
      </c>
      <c r="AA82" t="n">
        <v>128.0</v>
      </c>
      <c r="AB82" t="n">
        <v>146.0</v>
      </c>
      <c r="AC82" t="n">
        <v>164.0</v>
      </c>
      <c r="AD82" t="n">
        <v>183.0</v>
      </c>
      <c r="AE82" t="n">
        <v>194.0</v>
      </c>
      <c r="AF82" t="n">
        <v>217.0</v>
      </c>
      <c r="AG82" t="n">
        <v>273.0</v>
      </c>
      <c r="AH82" t="n">
        <v>315.0</v>
      </c>
      <c r="AI82" t="n">
        <v>319.0</v>
      </c>
      <c r="AJ82" t="n">
        <v>367.0</v>
      </c>
      <c r="AK82" t="n">
        <v>439.0</v>
      </c>
      <c r="AL82" t="n">
        <v>449.0</v>
      </c>
      <c r="AM82" t="n">
        <v>482.0</v>
      </c>
      <c r="AN82" t="n">
        <v>516.0</v>
      </c>
      <c r="AO82" t="n">
        <v>541.0</v>
      </c>
      <c r="AP82" t="n">
        <v>582.0</v>
      </c>
      <c r="AQ82" t="n">
        <v>597.0</v>
      </c>
      <c r="AR82" t="n">
        <v>649.0</v>
      </c>
      <c r="AS82" s="15" t="n">
        <v>725.0</v>
      </c>
      <c r="AT82" s="15" t="n">
        <v>380.0</v>
      </c>
      <c r="AU82" s="15" t="n">
        <v>362.0</v>
      </c>
      <c r="AV82" s="15" t="n">
        <v>322.0</v>
      </c>
      <c r="AW82" s="15" t="n">
        <v>318.0</v>
      </c>
      <c r="AX82" s="15" t="n">
        <v>319.0</v>
      </c>
      <c r="AY82" s="15" t="n">
        <v>323.0</v>
      </c>
      <c r="AZ82" s="15" t="n">
        <v>275.0</v>
      </c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799.0</v>
      </c>
      <c r="AU83" s="11" t="n">
        <v>902.0</v>
      </c>
      <c r="AV83" s="11" t="n">
        <v>1130.0</v>
      </c>
      <c r="AW83" s="11" t="n">
        <v>1301.0</v>
      </c>
      <c r="AX83" s="11" t="n">
        <v>1550.0</v>
      </c>
      <c r="AY83" s="11" t="n">
        <v>1761.0</v>
      </c>
      <c r="AZ83" s="11" t="n">
        <v>1937.0</v>
      </c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 t="n">
        <v>1354.0</v>
      </c>
      <c r="V85" s="36" t="n">
        <v>1383.0</v>
      </c>
      <c r="W85" s="36" t="n">
        <v>1476.0</v>
      </c>
      <c r="X85" s="36" t="n">
        <v>1632.0</v>
      </c>
      <c r="Y85" s="36" t="n">
        <v>1590.0</v>
      </c>
      <c r="Z85" s="36" t="n">
        <v>1621.0</v>
      </c>
      <c r="AA85" s="36" t="n">
        <v>1650.0</v>
      </c>
      <c r="AB85" s="36" t="n">
        <v>1751.0</v>
      </c>
      <c r="AC85" s="36" t="n">
        <v>1734.0</v>
      </c>
      <c r="AD85" s="36" t="n">
        <v>1802.0</v>
      </c>
      <c r="AE85" s="36" t="n">
        <v>1897.0</v>
      </c>
      <c r="AF85" s="36" t="n">
        <v>1928.0</v>
      </c>
      <c r="AG85" s="36" t="n">
        <v>1939.0</v>
      </c>
      <c r="AH85" s="36" t="n">
        <v>1938.0</v>
      </c>
      <c r="AI85" s="36" t="n">
        <v>2068.0</v>
      </c>
      <c r="AJ85" s="36" t="n">
        <v>2121.0</v>
      </c>
      <c r="AK85" s="36" t="n">
        <v>2197.0</v>
      </c>
      <c r="AL85" s="36" t="n">
        <v>2295.0</v>
      </c>
      <c r="AM85" s="36" t="n">
        <v>2378.0</v>
      </c>
      <c r="AN85" s="36" t="n">
        <v>2500.0</v>
      </c>
      <c r="AO85" s="36" t="n">
        <v>2624.0</v>
      </c>
      <c r="AP85" s="36" t="n">
        <v>2812.0</v>
      </c>
      <c r="AQ85" s="36" t="n">
        <v>3031.0</v>
      </c>
      <c r="AR85" s="36" t="n">
        <v>3144.0</v>
      </c>
      <c r="AS85" s="14" t="n">
        <v>3220.0</v>
      </c>
      <c r="AT85" s="14" t="n">
        <v>3363.0</v>
      </c>
      <c r="AU85" s="14" t="n">
        <v>3436.0</v>
      </c>
      <c r="AV85" s="14" t="n">
        <v>3457.0</v>
      </c>
      <c r="AW85" s="14" t="n">
        <v>3737.0</v>
      </c>
      <c r="AX85" s="14" t="n">
        <v>4041.0</v>
      </c>
      <c r="AY85" s="14" t="n">
        <v>4171.0</v>
      </c>
      <c r="AZ85" s="14" t="n">
        <v>4466.0</v>
      </c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: INDEX(U88:AF88,$B$2))</f>
        <v>0</v>
      </c>
      <c r="D88" s="71">
        <f>SUM(AG88                                       : INDEX(AG88:AR88,$B$2))</f>
        <v>0</v>
      </c>
      <c r="E88" s="71">
        <f>SUM(AS88                  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U88" t="n">
        <v>27.0</v>
      </c>
      <c r="V88" t="n">
        <v>25.0</v>
      </c>
      <c r="W88" t="n">
        <v>30.0</v>
      </c>
      <c r="X88" t="n">
        <v>42.0</v>
      </c>
      <c r="Y88" t="n">
        <v>43.0</v>
      </c>
      <c r="Z88" t="n">
        <v>41.0</v>
      </c>
      <c r="AA88" t="n">
        <v>38.0</v>
      </c>
      <c r="AB88" t="n">
        <v>34.0</v>
      </c>
      <c r="AC88" t="n">
        <v>48.0</v>
      </c>
      <c r="AD88" t="n">
        <v>42.0</v>
      </c>
      <c r="AE88" t="n">
        <v>42.0</v>
      </c>
      <c r="AF88" t="n">
        <v>42.0</v>
      </c>
      <c r="AG88" t="n">
        <v>33.0</v>
      </c>
      <c r="AH88" t="n">
        <v>33.0</v>
      </c>
      <c r="AI88" t="n">
        <v>47.0</v>
      </c>
      <c r="AJ88" t="n">
        <v>38.0</v>
      </c>
      <c r="AK88" t="n">
        <v>37.0</v>
      </c>
      <c r="AL88" t="n">
        <v>49.0</v>
      </c>
      <c r="AM88" t="n">
        <v>31.0</v>
      </c>
      <c r="AN88" t="n">
        <v>35.0</v>
      </c>
      <c r="AO88" t="n">
        <v>38.0</v>
      </c>
      <c r="AP88" t="n">
        <v>31.0</v>
      </c>
      <c r="AQ88" t="n">
        <v>31.0</v>
      </c>
      <c r="AR88" s="4" t="n">
        <v>38.0</v>
      </c>
      <c r="AS88" s="4" t="n">
        <v>55.0</v>
      </c>
      <c r="AT88" s="4" t="n">
        <v>65.0</v>
      </c>
      <c r="AU88" s="4" t="n">
        <v>73.0</v>
      </c>
      <c r="AV88" s="4" t="n">
        <v>148.0</v>
      </c>
      <c r="AW88" s="4" t="n">
        <v>149.0</v>
      </c>
      <c r="AX88" s="4" t="n">
        <v>141.0</v>
      </c>
      <c r="AY88" s="4" t="n">
        <v>114.0</v>
      </c>
      <c r="AZ88" s="4" t="n">
        <v>118.0</v>
      </c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: INDEX(U89:AF89,$B$2))</f>
        <v>0</v>
      </c>
      <c r="D89" s="71">
        <f>SUM(AG89                                       : INDEX(AG89:AR89,$B$2))</f>
        <v>0</v>
      </c>
      <c r="E89" s="71">
        <f>SUM(AS89                  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U89" t="n">
        <v>45.0</v>
      </c>
      <c r="V89" t="n">
        <v>20.0</v>
      </c>
      <c r="W89" t="n">
        <v>61.0</v>
      </c>
      <c r="X89" t="n">
        <v>76.0</v>
      </c>
      <c r="Y89" t="n">
        <v>73.0</v>
      </c>
      <c r="Z89" t="n">
        <v>107.0</v>
      </c>
      <c r="AA89" t="n">
        <v>95.0</v>
      </c>
      <c r="AB89" t="n">
        <v>76.0</v>
      </c>
      <c r="AC89" t="n">
        <v>79.0</v>
      </c>
      <c r="AD89" t="n">
        <v>71.0</v>
      </c>
      <c r="AE89" t="n">
        <v>120.0</v>
      </c>
      <c r="AF89" t="n">
        <v>115.0</v>
      </c>
      <c r="AG89" t="n">
        <v>13.0</v>
      </c>
      <c r="AH89" t="n">
        <v>23.0</v>
      </c>
      <c r="AI89" t="n">
        <v>114.0</v>
      </c>
      <c r="AJ89" t="n">
        <v>69.0</v>
      </c>
      <c r="AK89" t="n">
        <v>74.0</v>
      </c>
      <c r="AL89" t="n">
        <v>116.0</v>
      </c>
      <c r="AM89" t="n">
        <v>79.0</v>
      </c>
      <c r="AN89" t="n">
        <v>75.0</v>
      </c>
      <c r="AO89" t="n">
        <v>127.0</v>
      </c>
      <c r="AP89" t="n">
        <v>89.0</v>
      </c>
      <c r="AQ89" t="n">
        <v>127.0</v>
      </c>
      <c r="AR89" s="4" t="n">
        <v>174.0</v>
      </c>
      <c r="AS89" s="4" t="n">
        <v>47.0</v>
      </c>
      <c r="AT89" s="4" t="n">
        <v>122.0</v>
      </c>
      <c r="AU89" s="4" t="n">
        <v>143.0</v>
      </c>
      <c r="AV89" s="4" t="n">
        <v>143.0</v>
      </c>
      <c r="AW89" s="4" t="n">
        <v>154.0</v>
      </c>
      <c r="AX89" s="4" t="n">
        <v>208.0</v>
      </c>
      <c r="AY89" s="4" t="n">
        <v>155.0</v>
      </c>
      <c r="AZ89" s="4" t="n">
        <v>219.0</v>
      </c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: INDEX(U90:AF90,$B$2))</f>
        <v>0</v>
      </c>
      <c r="D90" s="71">
        <f>SUM(AG90                                       : INDEX(AG90:AR90,$B$2))</f>
        <v>0</v>
      </c>
      <c r="E90" s="71">
        <f>SUM(AS90                  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U90" t="n">
        <v>60.0</v>
      </c>
      <c r="V90" t="n">
        <v>42.0</v>
      </c>
      <c r="W90" t="n">
        <v>21.0</v>
      </c>
      <c r="X90" t="n">
        <v>72.0</v>
      </c>
      <c r="Y90" t="n">
        <v>80.0</v>
      </c>
      <c r="Z90" t="n">
        <v>71.0</v>
      </c>
      <c r="AA90" t="n">
        <v>79.0</v>
      </c>
      <c r="AB90" t="n">
        <v>49.0</v>
      </c>
      <c r="AC90" t="n">
        <v>63.0</v>
      </c>
      <c r="AD90" t="n">
        <v>63.0</v>
      </c>
      <c r="AE90" t="n">
        <v>48.0</v>
      </c>
      <c r="AF90" t="n">
        <v>125.0</v>
      </c>
      <c r="AG90" t="n">
        <v>37.0</v>
      </c>
      <c r="AH90" t="n">
        <v>14.0</v>
      </c>
      <c r="AI90" t="n">
        <v>24.0</v>
      </c>
      <c r="AJ90" t="n">
        <v>87.0</v>
      </c>
      <c r="AK90" t="n">
        <v>59.0</v>
      </c>
      <c r="AL90" t="n">
        <v>68.0</v>
      </c>
      <c r="AM90" t="n">
        <v>85.0</v>
      </c>
      <c r="AN90" t="n">
        <v>70.0</v>
      </c>
      <c r="AO90" t="n">
        <v>71.0</v>
      </c>
      <c r="AP90" t="n">
        <v>99.0</v>
      </c>
      <c r="AQ90" t="n">
        <v>106.0</v>
      </c>
      <c r="AR90" s="4" t="n">
        <v>106.0</v>
      </c>
      <c r="AS90" s="4" t="n">
        <v>55.0</v>
      </c>
      <c r="AT90" s="4" t="n">
        <v>46.0</v>
      </c>
      <c r="AU90" s="4" t="n">
        <v>95.0</v>
      </c>
      <c r="AV90" s="4" t="n">
        <v>74.0</v>
      </c>
      <c r="AW90" s="4" t="n">
        <v>76.0</v>
      </c>
      <c r="AX90" s="4" t="n">
        <v>88.0</v>
      </c>
      <c r="AY90" s="4" t="n">
        <v>63.0</v>
      </c>
      <c r="AZ90" s="4" t="n">
        <v>93.0</v>
      </c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: INDEX(U91:AF91,$B$2))</f>
        <v>0</v>
      </c>
      <c r="D91" s="71">
        <f>SUM(AG91                                       : INDEX(AG91:AR91,$B$2))</f>
        <v>0</v>
      </c>
      <c r="E91" s="71">
        <f>SUM(AS91                  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U91" t="n">
        <v>60.0</v>
      </c>
      <c r="V91" t="n">
        <v>62.0</v>
      </c>
      <c r="W91" t="n">
        <v>92.0</v>
      </c>
      <c r="X91" t="n">
        <v>52.0</v>
      </c>
      <c r="Y91" t="n">
        <v>72.0</v>
      </c>
      <c r="Z91" t="n">
        <v>138.0</v>
      </c>
      <c r="AA91" t="n">
        <v>123.0</v>
      </c>
      <c r="AB91" t="n">
        <v>74.0</v>
      </c>
      <c r="AC91" t="n">
        <v>110.0</v>
      </c>
      <c r="AD91" t="n">
        <v>76.0</v>
      </c>
      <c r="AE91" t="n">
        <v>107.0</v>
      </c>
      <c r="AF91" t="n">
        <v>121.0</v>
      </c>
      <c r="AG91" t="n">
        <v>50.0</v>
      </c>
      <c r="AH91" t="n">
        <v>56.0</v>
      </c>
      <c r="AI91" t="n">
        <v>54.0</v>
      </c>
      <c r="AJ91" t="n">
        <v>25.0</v>
      </c>
      <c r="AK91" t="n">
        <v>80.0</v>
      </c>
      <c r="AL91" t="n">
        <v>99.0</v>
      </c>
      <c r="AM91" t="n">
        <v>73.0</v>
      </c>
      <c r="AN91" t="n">
        <v>76.0</v>
      </c>
      <c r="AO91" t="n">
        <v>72.0</v>
      </c>
      <c r="AP91" t="n">
        <v>64.0</v>
      </c>
      <c r="AQ91" t="n">
        <v>107.0</v>
      </c>
      <c r="AR91" s="4" t="n">
        <v>166.0</v>
      </c>
      <c r="AS91" s="4" t="n">
        <v>84.0</v>
      </c>
      <c r="AT91" s="4" t="n">
        <v>124.0</v>
      </c>
      <c r="AU91" s="4" t="n">
        <v>87.0</v>
      </c>
      <c r="AV91" s="4" t="n">
        <v>67.0</v>
      </c>
      <c r="AW91" s="4" t="n">
        <v>81.0</v>
      </c>
      <c r="AX91" s="4" t="n">
        <v>86.0</v>
      </c>
      <c r="AY91" s="4" t="n">
        <v>79.0</v>
      </c>
      <c r="AZ91" s="4" t="n">
        <v>85.0</v>
      </c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: INDEX(U92:AF92,$B$2))</f>
        <v>0</v>
      </c>
      <c r="D92" s="71">
        <f>SUM(AG92                                       : INDEX(AG92:AR92,$B$2))</f>
        <v>0</v>
      </c>
      <c r="E92" s="71">
        <f>SUM(AS92                  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U92" t="n">
        <v>51.0</v>
      </c>
      <c r="V92" t="n">
        <v>35.0</v>
      </c>
      <c r="W92" t="n">
        <v>58.0</v>
      </c>
      <c r="X92" t="n">
        <v>80.0</v>
      </c>
      <c r="Y92" t="n">
        <v>97.0</v>
      </c>
      <c r="Z92" t="n">
        <v>70.0</v>
      </c>
      <c r="AA92" t="n">
        <v>71.0</v>
      </c>
      <c r="AB92" t="n">
        <v>83.0</v>
      </c>
      <c r="AC92" t="n">
        <v>137.0</v>
      </c>
      <c r="AD92" t="n">
        <v>99.0</v>
      </c>
      <c r="AE92" t="n">
        <v>91.0</v>
      </c>
      <c r="AF92" t="n">
        <v>125.0</v>
      </c>
      <c r="AG92" t="n">
        <v>36.0</v>
      </c>
      <c r="AH92" t="n">
        <v>35.0</v>
      </c>
      <c r="AI92" t="n">
        <v>84.0</v>
      </c>
      <c r="AJ92" t="n">
        <v>76.0</v>
      </c>
      <c r="AK92" t="n">
        <v>49.0</v>
      </c>
      <c r="AL92" t="n">
        <v>50.0</v>
      </c>
      <c r="AM92" t="n">
        <v>61.0</v>
      </c>
      <c r="AN92" t="n">
        <v>80.0</v>
      </c>
      <c r="AO92" t="n">
        <v>88.0</v>
      </c>
      <c r="AP92" t="n">
        <v>65.0</v>
      </c>
      <c r="AQ92" t="n">
        <v>48.0</v>
      </c>
      <c r="AR92" s="4" t="n">
        <v>91.0</v>
      </c>
      <c r="AS92" s="4" t="n">
        <v>41.0</v>
      </c>
      <c r="AT92" s="4" t="n">
        <v>87.0</v>
      </c>
      <c r="AU92" s="4" t="n">
        <v>148.0</v>
      </c>
      <c r="AV92" s="4" t="n">
        <v>50.0</v>
      </c>
      <c r="AW92" s="4" t="n">
        <v>39.0</v>
      </c>
      <c r="AX92" s="4" t="n">
        <v>37.0</v>
      </c>
      <c r="AY92" s="4" t="n">
        <v>45.0</v>
      </c>
      <c r="AZ92" s="4" t="n">
        <v>69.0</v>
      </c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: INDEX(U93:AF93,$B$2))</f>
        <v>0</v>
      </c>
      <c r="D93" s="71">
        <f>SUM(AG93                                       : INDEX(AG93:AR93,$B$2))</f>
        <v>0</v>
      </c>
      <c r="E93" s="71">
        <f>SUM(AS93                  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U93" t="n">
        <v>31.0</v>
      </c>
      <c r="V93" t="n">
        <v>32.0</v>
      </c>
      <c r="W93" t="n">
        <v>28.0</v>
      </c>
      <c r="X93" t="n">
        <v>60.0</v>
      </c>
      <c r="Y93" t="n">
        <v>75.0</v>
      </c>
      <c r="Z93" t="n">
        <v>91.0</v>
      </c>
      <c r="AA93" t="n">
        <v>86.0</v>
      </c>
      <c r="AB93" t="n">
        <v>75.0</v>
      </c>
      <c r="AC93" t="n">
        <v>101.0</v>
      </c>
      <c r="AD93" t="n">
        <v>92.0</v>
      </c>
      <c r="AE93" t="n">
        <v>131.0</v>
      </c>
      <c r="AF93" t="n">
        <v>142.0</v>
      </c>
      <c r="AG93" t="n">
        <v>45.0</v>
      </c>
      <c r="AH93" t="n">
        <v>44.0</v>
      </c>
      <c r="AI93" t="n">
        <v>81.0</v>
      </c>
      <c r="AJ93" t="n">
        <v>77.0</v>
      </c>
      <c r="AK93" t="n">
        <v>69.0</v>
      </c>
      <c r="AL93" t="n">
        <v>94.0</v>
      </c>
      <c r="AM93" t="n">
        <v>81.0</v>
      </c>
      <c r="AN93" t="n">
        <v>74.0</v>
      </c>
      <c r="AO93" t="n">
        <v>61.0</v>
      </c>
      <c r="AP93" t="n">
        <v>65.0</v>
      </c>
      <c r="AQ93" t="n">
        <v>80.0</v>
      </c>
      <c r="AR93" s="4" t="n">
        <v>112.0</v>
      </c>
      <c r="AS93" s="4" t="n">
        <v>28.0</v>
      </c>
      <c r="AT93" s="4" t="n">
        <v>34.0</v>
      </c>
      <c r="AU93" s="4" t="n">
        <v>55.0</v>
      </c>
      <c r="AV93" s="4" t="n">
        <v>45.0</v>
      </c>
      <c r="AW93" s="4" t="n">
        <v>53.0</v>
      </c>
      <c r="AX93" s="4" t="n">
        <v>55.0</v>
      </c>
      <c r="AY93" s="4" t="n">
        <v>39.0</v>
      </c>
      <c r="AZ93" s="4" t="n">
        <v>43.0</v>
      </c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: INDEX(U94:AF94,$B$2))</f>
        <v>0</v>
      </c>
      <c r="D94" s="71">
        <f>SUM(AG94                                       : INDEX(AG94:AR94,$B$2))</f>
        <v>0</v>
      </c>
      <c r="E94" s="71">
        <f>SUM(AS94                  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U94" t="n">
        <v>21.0</v>
      </c>
      <c r="V94" t="n">
        <v>11.0</v>
      </c>
      <c r="W94" t="n">
        <v>16.0</v>
      </c>
      <c r="X94" t="n">
        <v>18.0</v>
      </c>
      <c r="Y94" t="n">
        <v>26.0</v>
      </c>
      <c r="Z94" t="n">
        <v>27.0</v>
      </c>
      <c r="AA94" t="n">
        <v>24.0</v>
      </c>
      <c r="AB94" t="n">
        <v>30.0</v>
      </c>
      <c r="AC94" t="n">
        <v>61.0</v>
      </c>
      <c r="AD94" t="n">
        <v>51.0</v>
      </c>
      <c r="AE94" t="n">
        <v>71.0</v>
      </c>
      <c r="AF94" t="n">
        <v>90.0</v>
      </c>
      <c r="AG94" t="n">
        <v>27.0</v>
      </c>
      <c r="AH94" t="n">
        <v>28.0</v>
      </c>
      <c r="AI94" t="n">
        <v>57.0</v>
      </c>
      <c r="AJ94" t="n">
        <v>54.0</v>
      </c>
      <c r="AK94" t="n">
        <v>57.0</v>
      </c>
      <c r="AL94" t="n">
        <v>106.0</v>
      </c>
      <c r="AM94" t="n">
        <v>69.0</v>
      </c>
      <c r="AN94" t="n">
        <v>54.0</v>
      </c>
      <c r="AO94" t="n">
        <v>74.0</v>
      </c>
      <c r="AP94" t="n">
        <v>63.0</v>
      </c>
      <c r="AQ94" t="n">
        <v>75.0</v>
      </c>
      <c r="AR94" s="4" t="n">
        <v>135.0</v>
      </c>
      <c r="AS94" s="4" t="n">
        <v>50.0</v>
      </c>
      <c r="AT94" s="4" t="n">
        <v>44.0</v>
      </c>
      <c r="AU94" s="4" t="n">
        <v>68.0</v>
      </c>
      <c r="AV94" s="4" t="n">
        <v>58.0</v>
      </c>
      <c r="AW94" s="4" t="n">
        <v>51.0</v>
      </c>
      <c r="AX94" s="4" t="n">
        <v>47.0</v>
      </c>
      <c r="AY94" s="4" t="n">
        <v>45.0</v>
      </c>
      <c r="AZ94" s="4" t="n">
        <v>42.0</v>
      </c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: INDEX(U95:AF95,$B$2))</f>
        <v>0</v>
      </c>
      <c r="D95" s="71">
        <f>SUM(AG95                                       : INDEX(AG95:AR95,$B$2))</f>
        <v>0</v>
      </c>
      <c r="E95" s="71">
        <f>SUM(AS95                  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 t="n">
        <v>31.0</v>
      </c>
      <c r="AU95" s="4" t="n">
        <v>31.0</v>
      </c>
      <c r="AV95" s="4" t="n">
        <v>35.0</v>
      </c>
      <c r="AW95" s="4" t="n">
        <v>23.0</v>
      </c>
      <c r="AX95" s="4" t="n">
        <v>15.0</v>
      </c>
      <c r="AY95" s="4" t="n">
        <v>20.0</v>
      </c>
      <c r="AZ95" s="4" t="n">
        <v>33.0</v>
      </c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 t="n">
        <f>SUM(U88:U94)</f>
        <v>295.0</v>
      </c>
      <c r="V96" s="61" t="n">
        <f t="shared" ref="V96:BD96" si="264">SUM(V88:V94)</f>
        <v>227.0</v>
      </c>
      <c r="W96" s="61" t="n">
        <f t="shared" si="264"/>
        <v>306.0</v>
      </c>
      <c r="X96" s="61" t="n">
        <f t="shared" si="264"/>
        <v>400.0</v>
      </c>
      <c r="Y96" s="61" t="n">
        <f t="shared" si="264"/>
        <v>466.0</v>
      </c>
      <c r="Z96" s="61" t="n">
        <f t="shared" si="264"/>
        <v>545.0</v>
      </c>
      <c r="AA96" s="61" t="n">
        <f t="shared" si="264"/>
        <v>516.0</v>
      </c>
      <c r="AB96" s="61" t="n">
        <f t="shared" si="264"/>
        <v>421.0</v>
      </c>
      <c r="AC96" s="61" t="n">
        <f t="shared" si="264"/>
        <v>599.0</v>
      </c>
      <c r="AD96" s="61" t="n">
        <f t="shared" si="264"/>
        <v>494.0</v>
      </c>
      <c r="AE96" s="61" t="n">
        <f t="shared" si="264"/>
        <v>610.0</v>
      </c>
      <c r="AF96" s="61" t="n">
        <f t="shared" si="264"/>
        <v>760.0</v>
      </c>
      <c r="AG96" s="61" t="n">
        <f t="shared" si="264"/>
        <v>241.0</v>
      </c>
      <c r="AH96" s="61" t="n">
        <f t="shared" si="264"/>
        <v>233.0</v>
      </c>
      <c r="AI96" s="61" t="n">
        <f t="shared" si="264"/>
        <v>461.0</v>
      </c>
      <c r="AJ96" s="61" t="n">
        <f>SUM(AJ88:AJ94)</f>
        <v>426.0</v>
      </c>
      <c r="AK96" s="61" t="n">
        <f t="shared" si="264"/>
        <v>425.0</v>
      </c>
      <c r="AL96" s="61" t="n">
        <f t="shared" si="264"/>
        <v>582.0</v>
      </c>
      <c r="AM96" s="61" t="n">
        <f t="shared" si="264"/>
        <v>479.0</v>
      </c>
      <c r="AN96" s="61" t="n">
        <f t="shared" si="264"/>
        <v>464.0</v>
      </c>
      <c r="AO96" s="61" t="n">
        <f t="shared" si="264"/>
        <v>531.0</v>
      </c>
      <c r="AP96" s="61" t="n">
        <f t="shared" si="264"/>
        <v>476.0</v>
      </c>
      <c r="AQ96" s="61" t="n">
        <f t="shared" si="264"/>
        <v>574.0</v>
      </c>
      <c r="AR96" s="61" t="n">
        <f t="shared" si="264"/>
        <v>822.0</v>
      </c>
      <c r="AS96" s="61" t="n">
        <f t="shared" si="264"/>
        <v>360.0</v>
      </c>
      <c r="AT96" s="61" t="n">
        <f t="shared" si="264"/>
        <v>522.0</v>
      </c>
      <c r="AU96" s="61" t="n">
        <f t="shared" si="264"/>
        <v>669.0</v>
      </c>
      <c r="AV96" s="61" t="n">
        <f t="shared" si="264"/>
        <v>585.0</v>
      </c>
      <c r="AW96" s="61" t="n">
        <f t="shared" si="264"/>
        <v>603.0</v>
      </c>
      <c r="AX96" s="61" t="n">
        <f t="shared" si="264"/>
        <v>662.0</v>
      </c>
      <c r="AY96" s="61" t="n">
        <f t="shared" si="264"/>
        <v>540.0</v>
      </c>
      <c r="AZ96" s="61" t="n">
        <f t="shared" si="264"/>
        <v>669.0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 t="n">
        <v>295.0</v>
      </c>
      <c r="V97" s="18" t="n">
        <v>227.0</v>
      </c>
      <c r="W97" s="18" t="n">
        <v>306.0</v>
      </c>
      <c r="X97" s="18" t="n">
        <v>400.0</v>
      </c>
      <c r="Y97" s="18" t="n">
        <v>466.0</v>
      </c>
      <c r="Z97" s="18" t="n">
        <v>545.0</v>
      </c>
      <c r="AA97" s="18" t="n">
        <v>516.0</v>
      </c>
      <c r="AB97" s="18" t="n">
        <v>421.0</v>
      </c>
      <c r="AC97" s="18" t="n">
        <v>599.0</v>
      </c>
      <c r="AD97" s="18" t="n">
        <v>494.0</v>
      </c>
      <c r="AE97" s="18" t="n">
        <v>610.0</v>
      </c>
      <c r="AF97" s="18" t="n">
        <v>760.0</v>
      </c>
      <c r="AG97" s="18" t="n">
        <v>241.0</v>
      </c>
      <c r="AH97" s="18" t="n">
        <v>233.0</v>
      </c>
      <c r="AI97" s="18" t="n">
        <v>461.0</v>
      </c>
      <c r="AJ97" s="18" t="n">
        <v>426.0</v>
      </c>
      <c r="AK97" s="18" t="n">
        <v>425.0</v>
      </c>
      <c r="AL97" s="18" t="n">
        <v>582.0</v>
      </c>
      <c r="AM97" s="18" t="n">
        <v>479.0</v>
      </c>
      <c r="AN97" s="18" t="n">
        <v>464.0</v>
      </c>
      <c r="AO97" s="18" t="n">
        <v>531.0</v>
      </c>
      <c r="AP97" s="18" t="n">
        <v>476.0</v>
      </c>
      <c r="AQ97" s="18" t="n">
        <v>574.0</v>
      </c>
      <c r="AR97" s="18" t="n">
        <v>822.0</v>
      </c>
      <c r="AS97" s="63" t="n">
        <v>360.0</v>
      </c>
      <c r="AT97" s="63" t="n">
        <v>553.0</v>
      </c>
      <c r="AU97" s="63" t="n">
        <v>700.0</v>
      </c>
      <c r="AV97" s="63" t="n">
        <v>620.0</v>
      </c>
      <c r="AW97" s="63" t="n">
        <v>626.0</v>
      </c>
      <c r="AX97" s="63" t="n">
        <v>677.0</v>
      </c>
      <c r="AY97" s="63" t="n">
        <v>560.0</v>
      </c>
      <c r="AZ97" s="63" t="n">
        <v>702.0</v>
      </c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0.794117647058823</v>
      </c>
      <c r="V100" s="8" t="n">
        <v>0.641025641025641</v>
      </c>
      <c r="W100" s="8" t="n">
        <v>0.697674418604651</v>
      </c>
      <c r="X100" s="8" t="n">
        <v>0.84</v>
      </c>
      <c r="Y100" s="8" t="n">
        <v>0.826923076923077</v>
      </c>
      <c r="Z100" s="8" t="n">
        <v>0.773584905660377</v>
      </c>
      <c r="AA100" s="8" t="n">
        <v>0.716981132075472</v>
      </c>
      <c r="AB100" s="8" t="n">
        <v>0.641509433962264</v>
      </c>
      <c r="AC100" s="8" t="n">
        <v>0.905660377358491</v>
      </c>
      <c r="AD100" s="8" t="n">
        <v>0.792452830188679</v>
      </c>
      <c r="AE100" s="8" t="n">
        <v>0.84</v>
      </c>
      <c r="AF100" s="8" t="n">
        <v>0.823529411764706</v>
      </c>
      <c r="AG100" s="8" t="n">
        <v>0.50381679389313</v>
      </c>
      <c r="AH100" s="8" t="n">
        <v>0.4125</v>
      </c>
      <c r="AI100" s="8" t="n">
        <v>0.583850931677019</v>
      </c>
      <c r="AJ100" s="8" t="n">
        <v>0.469135802469136</v>
      </c>
      <c r="AK100" s="8" t="n">
        <v>0.459627329192547</v>
      </c>
      <c r="AL100" s="8" t="n">
        <v>0.624203821656051</v>
      </c>
      <c r="AM100" s="8" t="n">
        <v>0.421768707482993</v>
      </c>
      <c r="AN100" s="8" t="n">
        <v>0.5</v>
      </c>
      <c r="AO100" s="8" t="n">
        <v>0.550724637681159</v>
      </c>
      <c r="AP100" s="8" t="n">
        <v>0.459259259259259</v>
      </c>
      <c r="AQ100" s="8" t="n">
        <v>0.46969696969697</v>
      </c>
      <c r="AR100" s="8" t="n">
        <v>0.603174603174603</v>
      </c>
      <c r="AS100" s="8" t="n">
        <v>0.6962025316455697</v>
      </c>
      <c r="AT100" s="8" t="n">
        <v>0.677083333333333</v>
      </c>
      <c r="AU100" s="8" t="n">
        <v>0.768421052631579</v>
      </c>
      <c r="AV100" s="8" t="n">
        <v>0.5943775</v>
      </c>
      <c r="AW100" s="8" t="n">
        <f t="shared" ref="AW100:BD100" si="266">IF(ISBLANK(AW88)=FALSE,IFERROR(AW88/AVERAGE(AW76,AV76),""),"")</f>
        <v>0.61825726</v>
      </c>
      <c r="AX100" s="8" t="n">
        <f t="shared" si="266"/>
        <v>0.6025641</v>
      </c>
      <c r="AY100" s="8" t="n">
        <f t="shared" si="266"/>
        <v>0.52777778</v>
      </c>
      <c r="AZ100" s="8" t="n">
        <v>0.55924171</v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0.209302325581395</v>
      </c>
      <c r="V101" s="8" t="n">
        <v>0.294117647058824</v>
      </c>
      <c r="W101" s="8" t="n">
        <v>0.272321428571429</v>
      </c>
      <c r="X101" s="8" t="n">
        <v>0.252491694352159</v>
      </c>
      <c r="Y101" s="8" t="n">
        <v>0.330316742081448</v>
      </c>
      <c r="Z101" s="8" t="n">
        <v>0.41796875</v>
      </c>
      <c r="AA101" s="8" t="n">
        <v>0.414847161572052</v>
      </c>
      <c r="AB101" s="8" t="n">
        <v>0.334801762114537</v>
      </c>
      <c r="AC101" s="8" t="n">
        <v>0.352678571428571</v>
      </c>
      <c r="AD101" s="8" t="n">
        <v>0.383783783783784</v>
      </c>
      <c r="AE101" s="8" t="n">
        <v>0.385852090032154</v>
      </c>
      <c r="AF101" s="8" t="n">
        <v>0.463709677419355</v>
      </c>
      <c r="AG101" s="8" t="n">
        <v>0.0815047021943574</v>
      </c>
      <c r="AH101" s="8" t="n">
        <v>0.317241379310345</v>
      </c>
      <c r="AI101" s="8" t="n">
        <v>0.578680203045685</v>
      </c>
      <c r="AJ101" s="8" t="n">
        <v>0.262357414448669</v>
      </c>
      <c r="AK101" s="8" t="n">
        <v>0.353221957040573</v>
      </c>
      <c r="AL101" s="8" t="n">
        <v>0.439393939393939</v>
      </c>
      <c r="AM101" s="8" t="n">
        <v>0.281639928698752</v>
      </c>
      <c r="AN101" s="8" t="n">
        <v>0.309917355371901</v>
      </c>
      <c r="AO101" s="8" t="n">
        <v>0.447183098591549</v>
      </c>
      <c r="AP101" s="8" t="n">
        <v>0.280314960629921</v>
      </c>
      <c r="AQ101" s="8" t="n">
        <v>0.372434017595308</v>
      </c>
      <c r="AR101" s="8" t="n">
        <v>0.45910290237467</v>
      </c>
      <c r="AS101" s="8" t="n">
        <v>0.1649122807017544</v>
      </c>
      <c r="AT101" s="8" t="n">
        <v>0.429577464788732</v>
      </c>
      <c r="AU101" s="8" t="n">
        <v>0.39448275862069</v>
      </c>
      <c r="AV101" s="8" t="n">
        <v>0.9896194</v>
      </c>
      <c r="AW101" s="8" t="n">
        <f t="shared" ref="AW101:AX107" si="290">IF(ISBLANK(AW89)=FALSE,IFERROR(AW89/AVERAGE(AW77,AV77),""),"")</f>
        <v>0.88760807</v>
      </c>
      <c r="AX101" s="8" t="n">
        <f t="shared" si="290"/>
        <v>1.02716049</v>
      </c>
      <c r="AY101" s="8" t="n">
        <v>0.91715976</v>
      </c>
      <c r="AZ101" s="8" t="n">
        <v>0.99095023</v>
      </c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0.253164556962025</v>
      </c>
      <c r="V102" s="8" t="n">
        <v>0.196261682242991</v>
      </c>
      <c r="W102" s="8" t="n">
        <v>0.308823529411765</v>
      </c>
      <c r="X102" s="8" t="n">
        <v>0.322869955156951</v>
      </c>
      <c r="Y102" s="8" t="n">
        <v>0.269360269360269</v>
      </c>
      <c r="Z102" s="8" t="n">
        <v>0.330232558139535</v>
      </c>
      <c r="AA102" s="8" t="n">
        <v>0.317269076305221</v>
      </c>
      <c r="AB102" s="8" t="n">
        <v>0.214912280701754</v>
      </c>
      <c r="AC102" s="8" t="n">
        <v>0.293023255813953</v>
      </c>
      <c r="AD102" s="8" t="n">
        <v>0.283783783783784</v>
      </c>
      <c r="AE102" s="8" t="n">
        <v>0.265193370165746</v>
      </c>
      <c r="AF102" s="8" t="n">
        <v>0.409836065573771</v>
      </c>
      <c r="AG102" s="8" t="n">
        <v>0.134301270417423</v>
      </c>
      <c r="AH102" s="8" t="n">
        <v>0.0883280757097792</v>
      </c>
      <c r="AI102" s="8" t="n">
        <v>0.335664335664336</v>
      </c>
      <c r="AJ102" s="8" t="n">
        <v>0.445012787723785</v>
      </c>
      <c r="AK102" s="8" t="n">
        <v>0.224761904761905</v>
      </c>
      <c r="AL102" s="8" t="n">
        <v>0.324582338902148</v>
      </c>
      <c r="AM102" s="8" t="n">
        <v>0.32258064516129</v>
      </c>
      <c r="AN102" s="8" t="n">
        <v>0.250447227191413</v>
      </c>
      <c r="AO102" s="8" t="n">
        <v>0.296450939457203</v>
      </c>
      <c r="AP102" s="8" t="n">
        <v>0.351687388987567</v>
      </c>
      <c r="AQ102" s="8" t="n">
        <v>0.334913112164297</v>
      </c>
      <c r="AR102" s="8" t="n">
        <v>0.311306901615272</v>
      </c>
      <c r="AS102" s="8" t="n">
        <v>0.1455026455026455</v>
      </c>
      <c r="AT102" s="8" t="n">
        <v>0.161971830985915</v>
      </c>
      <c r="AU102" s="8" t="n">
        <v>0.334507042253521</v>
      </c>
      <c r="AV102" s="8" t="n">
        <v>0.2305296</v>
      </c>
      <c r="AW102" s="8" t="n">
        <f t="shared" si="290"/>
        <v>0.26573427</v>
      </c>
      <c r="AX102" s="8" t="n">
        <f t="shared" si="290"/>
        <v>0.27160494</v>
      </c>
      <c r="AY102" s="8" t="n">
        <v>0.15789474</v>
      </c>
      <c r="AZ102" s="8" t="n">
        <v>0.27596439</v>
      </c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0.202702702702703</v>
      </c>
      <c r="V103" s="8" t="n">
        <v>0.144186046511628</v>
      </c>
      <c r="W103" s="8" t="n">
        <v>0.209567198177677</v>
      </c>
      <c r="X103" s="8" t="n">
        <v>0.192592592592593</v>
      </c>
      <c r="Y103" s="8" t="n">
        <v>0.28125</v>
      </c>
      <c r="Z103" s="8" t="n">
        <v>0.317241379310345</v>
      </c>
      <c r="AA103" s="8" t="n">
        <v>0.286046511627907</v>
      </c>
      <c r="AB103" s="8" t="n">
        <v>0.172093023255814</v>
      </c>
      <c r="AC103" s="8" t="n">
        <v>0.265700483091787</v>
      </c>
      <c r="AD103" s="8" t="n">
        <v>0.191435768261965</v>
      </c>
      <c r="AE103" s="8" t="n">
        <v>0.268844221105528</v>
      </c>
      <c r="AF103" s="8" t="n">
        <v>0.345714285714286</v>
      </c>
      <c r="AG103" s="8" t="n">
        <v>0.122850122850123</v>
      </c>
      <c r="AH103" s="8" t="n">
        <v>0.112676056338028</v>
      </c>
      <c r="AI103" s="8" t="n">
        <v>0.131386861313869</v>
      </c>
      <c r="AJ103" s="8" t="n">
        <v>0.115740740740741</v>
      </c>
      <c r="AK103" s="8" t="n">
        <v>0.305343511450382</v>
      </c>
      <c r="AL103" s="8" t="n">
        <v>0.226027397260274</v>
      </c>
      <c r="AM103" s="8" t="n">
        <v>0.163677130044843</v>
      </c>
      <c r="AN103" s="8" t="n">
        <v>0.169076751946607</v>
      </c>
      <c r="AO103" s="8" t="n">
        <v>0.140625</v>
      </c>
      <c r="AP103" s="8" t="n">
        <v>0.129685916919959</v>
      </c>
      <c r="AQ103" s="8" t="n">
        <v>0.214</v>
      </c>
      <c r="AR103" s="8" t="n">
        <v>0.290972830850131</v>
      </c>
      <c r="AS103" s="8" t="n">
        <v>0.13322759714512292</v>
      </c>
      <c r="AT103" s="8" t="n">
        <v>0.176136363636364</v>
      </c>
      <c r="AU103" s="8" t="n">
        <v>0.132723112128146</v>
      </c>
      <c r="AV103" s="8" t="n">
        <v>0.129845</v>
      </c>
      <c r="AW103" s="8" t="n">
        <f t="shared" si="290"/>
        <v>0.12089552</v>
      </c>
      <c r="AX103" s="8" t="n">
        <f t="shared" si="290"/>
        <v>0.14853195</v>
      </c>
      <c r="AY103" s="8" t="n">
        <v>0.13994686</v>
      </c>
      <c r="AZ103" s="8" t="n">
        <v>0.12212644</v>
      </c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0.177083333333333</v>
      </c>
      <c r="V104" s="8" t="n">
        <v>0.121107266435986</v>
      </c>
      <c r="W104" s="8" t="n">
        <v>0.185303514376997</v>
      </c>
      <c r="X104" s="8" t="n">
        <v>0.224089635854342</v>
      </c>
      <c r="Y104" s="8" t="n">
        <v>0.278735632183908</v>
      </c>
      <c r="Z104" s="8" t="n">
        <v>0.283400809716599</v>
      </c>
      <c r="AA104" s="8" t="n">
        <v>0.287449392712551</v>
      </c>
      <c r="AB104" s="8" t="n">
        <v>0.236467236467236</v>
      </c>
      <c r="AC104" s="8" t="n">
        <v>0.351282051282051</v>
      </c>
      <c r="AD104" s="8" t="n">
        <v>0.236276849642005</v>
      </c>
      <c r="AE104" s="8" t="n">
        <v>0.262247838616715</v>
      </c>
      <c r="AF104" s="8" t="n">
        <v>0.366568914956012</v>
      </c>
      <c r="AG104" s="8" t="n">
        <v>0.101123595505618</v>
      </c>
      <c r="AH104" s="8" t="n">
        <v>0.0923482849604222</v>
      </c>
      <c r="AI104" s="8" t="n">
        <v>0.193995381062356</v>
      </c>
      <c r="AJ104" s="8" t="n">
        <v>0.156862745098039</v>
      </c>
      <c r="AK104" s="8" t="n">
        <v>0.109010011123471</v>
      </c>
      <c r="AL104" s="8" t="n">
        <v>0.154559505409583</v>
      </c>
      <c r="AM104" s="8" t="n">
        <v>0.206081081081081</v>
      </c>
      <c r="AN104" s="8" t="n">
        <v>0.196319018404908</v>
      </c>
      <c r="AO104" s="8" t="n">
        <v>0.181443298969072</v>
      </c>
      <c r="AP104" s="8" t="n">
        <v>0.12037037037037</v>
      </c>
      <c r="AQ104" s="8" t="n">
        <v>0.0820512820512821</v>
      </c>
      <c r="AR104" s="8" t="n">
        <v>0.159789288849868</v>
      </c>
      <c r="AS104" s="8" t="n">
        <v>0.0743427017225748</v>
      </c>
      <c r="AT104" s="8" t="n">
        <v>0.17279046673287</v>
      </c>
      <c r="AU104" s="8" t="n">
        <v>0.32</v>
      </c>
      <c r="AV104" s="8" t="n">
        <v>0.1293661</v>
      </c>
      <c r="AW104" s="8" t="n">
        <f t="shared" si="290"/>
        <v>0.1331058</v>
      </c>
      <c r="AX104" s="8" t="n">
        <f t="shared" si="290"/>
        <v>0.12758621</v>
      </c>
      <c r="AY104" s="8" t="n">
        <v>0.17241379</v>
      </c>
      <c r="AZ104" s="8" t="n">
        <v>0.24511545</v>
      </c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0.156565656565657</v>
      </c>
      <c r="V105" s="8" t="n">
        <v>0.126482213438735</v>
      </c>
      <c r="W105" s="8" t="n">
        <v>0.0936454849498328</v>
      </c>
      <c r="X105" s="8" t="n">
        <v>0.175953079178886</v>
      </c>
      <c r="Y105" s="8" t="n">
        <v>0.234375</v>
      </c>
      <c r="Z105" s="8" t="n">
        <v>0.308474576271186</v>
      </c>
      <c r="AA105" s="8" t="n">
        <v>0.281045751633987</v>
      </c>
      <c r="AB105" s="8" t="n">
        <v>0.243506493506494</v>
      </c>
      <c r="AC105" s="8" t="n">
        <v>0.37546468401487</v>
      </c>
      <c r="AD105" s="8" t="n">
        <v>0.271386430678466</v>
      </c>
      <c r="AE105" s="8" t="n">
        <v>0.318734793187348</v>
      </c>
      <c r="AF105" s="8" t="n">
        <v>0.343825665859564</v>
      </c>
      <c r="AG105" s="8" t="n">
        <v>0.106508875739645</v>
      </c>
      <c r="AH105" s="8" t="n">
        <v>0.0964912280701754</v>
      </c>
      <c r="AI105" s="8" t="n">
        <v>0.164634146341463</v>
      </c>
      <c r="AJ105" s="8" t="n">
        <v>0.150832517140059</v>
      </c>
      <c r="AK105" s="8" t="n">
        <v>0.140386571719227</v>
      </c>
      <c r="AL105" s="8" t="n">
        <v>0.192820512820513</v>
      </c>
      <c r="AM105" s="8" t="n">
        <v>0.158667972575906</v>
      </c>
      <c r="AN105" s="8" t="n">
        <v>0.150559511698881</v>
      </c>
      <c r="AO105" s="8" t="n">
        <v>0.137387387387387</v>
      </c>
      <c r="AP105" s="8" t="n">
        <v>0.142387732749179</v>
      </c>
      <c r="AQ105" s="8" t="n">
        <v>0.152817574021012</v>
      </c>
      <c r="AR105" s="8" t="n">
        <v>0.206642066420664</v>
      </c>
      <c r="AS105" s="8" t="n">
        <v>0.04903677758318739</v>
      </c>
      <c r="AT105" s="8" t="n">
        <v>0.0726495726495727</v>
      </c>
      <c r="AU105" s="8" t="n">
        <v>0.172684458398744</v>
      </c>
      <c r="AV105" s="8" t="n">
        <v>0.185567</v>
      </c>
      <c r="AW105" s="8" t="n">
        <f t="shared" si="290"/>
        <v>0.18962433</v>
      </c>
      <c r="AX105" s="8" t="n">
        <f t="shared" si="290"/>
        <v>0.16248154</v>
      </c>
      <c r="AY105" s="8" t="n">
        <v>0.12662338</v>
      </c>
      <c r="AZ105" s="8" t="n">
        <v>0.15061296</v>
      </c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0.244186046511628</v>
      </c>
      <c r="V106" s="8" t="n">
        <v>0.122222222222222</v>
      </c>
      <c r="W106" s="8" t="n">
        <v>0.181818181818182</v>
      </c>
      <c r="X106" s="8" t="n">
        <v>0.204545454545455</v>
      </c>
      <c r="Y106" s="8" t="n">
        <v>0.279569892473118</v>
      </c>
      <c r="Z106" s="8" t="n">
        <v>0.234782608695652</v>
      </c>
      <c r="AA106" s="8" t="n">
        <v>0.1875</v>
      </c>
      <c r="AB106" s="8" t="n">
        <v>0.205479452054795</v>
      </c>
      <c r="AC106" s="8" t="n">
        <v>0.371951219512195</v>
      </c>
      <c r="AD106" s="8" t="n">
        <v>0.278688524590164</v>
      </c>
      <c r="AE106" s="8" t="n">
        <v>0.365979381443299</v>
      </c>
      <c r="AF106" s="8" t="n">
        <v>0.414746543778802</v>
      </c>
      <c r="AG106" s="8" t="n">
        <v>0.110204081632653</v>
      </c>
      <c r="AH106" s="8" t="n">
        <v>0.0952380952380952</v>
      </c>
      <c r="AI106" s="8" t="n">
        <v>0.17981072555205</v>
      </c>
      <c r="AJ106" s="8" t="n">
        <v>0.157434402332362</v>
      </c>
      <c r="AK106" s="8" t="n">
        <v>0.141439205955335</v>
      </c>
      <c r="AL106" s="8" t="n">
        <v>0.238738738738739</v>
      </c>
      <c r="AM106" s="8" t="n">
        <v>0.148227712137487</v>
      </c>
      <c r="AN106" s="8" t="n">
        <v>0.108216432865731</v>
      </c>
      <c r="AO106" s="8" t="n">
        <v>0.140018921475875</v>
      </c>
      <c r="AP106" s="8" t="n">
        <v>0.11219946571683</v>
      </c>
      <c r="AQ106" s="8" t="n">
        <v>0.127226463104326</v>
      </c>
      <c r="AR106" s="8" t="n">
        <v>0.21669341894061</v>
      </c>
      <c r="AS106" s="8" t="n">
        <v>0.07278020378457059</v>
      </c>
      <c r="AT106" s="8" t="n">
        <v>0.0796380090497738</v>
      </c>
      <c r="AU106" s="8" t="n">
        <v>0.183288409703504</v>
      </c>
      <c r="AV106" s="8" t="n">
        <v>0.1806854</v>
      </c>
      <c r="AW106" s="8" t="n">
        <f t="shared" si="290"/>
        <v>0.16088328</v>
      </c>
      <c r="AX106" s="8" t="n">
        <f t="shared" si="290"/>
        <v>0.14779874</v>
      </c>
      <c r="AY106" s="8" t="n">
        <v>0.13931889</v>
      </c>
      <c r="AZ106" s="8" t="n">
        <v>0.15300546</v>
      </c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0.0775969962453066</v>
      </c>
      <c r="AU107" s="8" t="n">
        <v>0.0364491475602587</v>
      </c>
      <c r="AV107" s="8" t="n">
        <v>0.2405498</v>
      </c>
      <c r="AW107" s="8" t="n">
        <f t="shared" si="290"/>
        <v>0.19742489</v>
      </c>
      <c r="AX107" s="8" t="n">
        <f t="shared" si="290"/>
        <v>0.10273973</v>
      </c>
      <c r="AY107" s="8" t="n">
        <v>0.12232416</v>
      </c>
      <c r="AZ107" s="8" t="n">
        <v>0.21221865</v>
      </c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429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 t="n">
        <v>0.2682871</v>
      </c>
      <c r="AW108" s="8" t="n">
        <v>0.26681416</v>
      </c>
      <c r="AX108" s="8" t="n">
        <v>0.2895888</v>
      </c>
      <c r="AY108" s="8" t="n">
        <v>0.24101763</v>
      </c>
      <c r="AZ108" s="8" t="n">
        <v>0.29004986</v>
      </c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0.217872968980798</v>
      </c>
      <c r="V109" s="9" t="n">
        <v>0.16413593637021</v>
      </c>
      <c r="W109" s="9" t="n">
        <v>0.207598371777476</v>
      </c>
      <c r="X109" s="9" t="n">
        <v>0.245398773006135</v>
      </c>
      <c r="Y109" s="9" t="n">
        <v>0.293635790800252</v>
      </c>
      <c r="Z109" s="9" t="n">
        <v>0.337252475247525</v>
      </c>
      <c r="AA109" s="9" t="n">
        <v>0.314250913520097</v>
      </c>
      <c r="AB109" s="9" t="n">
        <v>0.241537578886976</v>
      </c>
      <c r="AC109" s="9" t="n">
        <v>0.346443030653557</v>
      </c>
      <c r="AD109" s="9" t="n">
        <v>0.274749721913237</v>
      </c>
      <c r="AE109" s="9" t="n">
        <v>0.322410147991543</v>
      </c>
      <c r="AF109" s="9" t="n">
        <v>0.394805194805195</v>
      </c>
      <c r="AG109" s="9" t="n">
        <v>0.124805800103573</v>
      </c>
      <c r="AH109" s="9" t="n">
        <v>0.120289106866288</v>
      </c>
      <c r="AI109" s="9" t="n">
        <v>0.23026973026973</v>
      </c>
      <c r="AJ109" s="9" t="n">
        <v>0.20348698352042</v>
      </c>
      <c r="AK109" s="9" t="n">
        <v>0.196895992587445</v>
      </c>
      <c r="AL109" s="9" t="n">
        <v>0.25924276169265</v>
      </c>
      <c r="AM109" s="9" t="n">
        <v>0.205095268679084</v>
      </c>
      <c r="AN109" s="9" t="n">
        <v>0.190241902419024</v>
      </c>
      <c r="AO109" s="9" t="n">
        <v>0.207259953161593</v>
      </c>
      <c r="AP109" s="9" t="n">
        <v>0.175128771155261</v>
      </c>
      <c r="AQ109" s="9" t="n">
        <v>0.196474413828513</v>
      </c>
      <c r="AR109" s="9" t="n">
        <v>0.266234817813765</v>
      </c>
      <c r="AS109" s="8" t="n">
        <v>0.11313639220615965</v>
      </c>
      <c r="AT109" s="8" t="n">
        <v>0.180497925311203</v>
      </c>
      <c r="AU109" s="8" t="n">
        <v>0.262455865045116</v>
      </c>
      <c r="AV109" s="8" t="n">
        <v>0.266552</v>
      </c>
      <c r="AW109" s="8" t="n">
        <f>IF(ISBLANK(#REF!)=FALSE,IFERROR(#REF!/AVERAGE(AW85,AV85),""),"")</f>
        <v>0.26341258</v>
      </c>
      <c r="AX109" s="8" t="n">
        <f>IF(ISBLANK(#REF!)=FALSE,IFERROR(#REF!/AVERAGE(AX85,AW85),""),"")</f>
        <v>0.27837171</v>
      </c>
      <c r="AY109" s="8" t="n">
        <v>0.23294509</v>
      </c>
      <c r="AZ109" s="8" t="n">
        <v>0.28513404</v>
      </c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2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2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2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: INDEX(U112:AF112,$B$2))</f>
        <v>0</v>
      </c>
      <c r="D112" s="71">
        <f>SUM(AG112                                        : INDEX(AG112:AR112,$B$2))</f>
        <v>0</v>
      </c>
      <c r="E112" s="71">
        <f>SUM(AS112           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U112" t="n">
        <v>60.0</v>
      </c>
      <c r="V112" t="n">
        <v>58.0</v>
      </c>
      <c r="W112" t="n">
        <v>115.0</v>
      </c>
      <c r="X112" t="n">
        <v>150.0</v>
      </c>
      <c r="Y112" t="n">
        <v>99.5</v>
      </c>
      <c r="Z112" t="n">
        <v>121.5</v>
      </c>
      <c r="AA112" t="n">
        <v>126.0</v>
      </c>
      <c r="AB112" t="n">
        <v>70.5</v>
      </c>
      <c r="AC112" t="n">
        <v>141.5</v>
      </c>
      <c r="AD112" t="n">
        <v>141.5</v>
      </c>
      <c r="AE112" t="n">
        <v>124.0</v>
      </c>
      <c r="AF112" t="n">
        <v>192.5</v>
      </c>
      <c r="AG112" t="n">
        <v>47.0</v>
      </c>
      <c r="AH112" t="n">
        <v>55.0</v>
      </c>
      <c r="AI112" t="n">
        <v>120.0</v>
      </c>
      <c r="AJ112" t="n">
        <v>152.0</v>
      </c>
      <c r="AK112" t="n">
        <v>88.0</v>
      </c>
      <c r="AL112" t="n">
        <v>100.0</v>
      </c>
      <c r="AM112" t="n">
        <v>76.0</v>
      </c>
      <c r="AN112" t="n">
        <v>73.5</v>
      </c>
      <c r="AO112" t="n">
        <v>106.0</v>
      </c>
      <c r="AP112" t="n">
        <v>92.0</v>
      </c>
      <c r="AQ112" t="n">
        <v>118.5</v>
      </c>
      <c r="AR112" s="4" t="n">
        <v>165.5</v>
      </c>
      <c r="AS112" t="n">
        <v>172.5</v>
      </c>
      <c r="AT112" t="n">
        <v>194.5</v>
      </c>
      <c r="AU112" t="n">
        <v>284.5</v>
      </c>
      <c r="AV112" t="n">
        <v>449.0</v>
      </c>
      <c r="AW112" t="n">
        <v>440.5</v>
      </c>
      <c r="AX112" t="n">
        <v>644.5</v>
      </c>
      <c r="AY112" t="n">
        <v>368.5</v>
      </c>
      <c r="AZ112" t="n">
        <v>365.5</v>
      </c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: INDEX(U113:AF113,$B$2))</f>
        <v>0</v>
      </c>
      <c r="D113" s="71">
        <f>SUM(AG113                                        : INDEX(AG113:AR113,$B$2))</f>
        <v>0</v>
      </c>
      <c r="E113" s="71">
        <f>SUM(AS113                  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U113" t="n">
        <v>53.0</v>
      </c>
      <c r="V113" t="n">
        <v>24.0</v>
      </c>
      <c r="W113" t="n">
        <v>97.0</v>
      </c>
      <c r="X113" t="n">
        <v>108.0</v>
      </c>
      <c r="Y113" t="n">
        <v>90.0</v>
      </c>
      <c r="Z113" t="n">
        <v>140.0</v>
      </c>
      <c r="AA113" t="n">
        <v>136.0</v>
      </c>
      <c r="AB113" t="n">
        <v>102.0</v>
      </c>
      <c r="AC113" t="n">
        <v>121.0</v>
      </c>
      <c r="AD113" t="n">
        <v>96.0</v>
      </c>
      <c r="AE113" t="n">
        <v>200.0</v>
      </c>
      <c r="AF113" t="n">
        <v>277.0</v>
      </c>
      <c r="AG113" t="n">
        <v>19.0</v>
      </c>
      <c r="AH113" t="n">
        <v>35.0</v>
      </c>
      <c r="AI113" t="n">
        <v>229.0</v>
      </c>
      <c r="AJ113" t="n">
        <v>116.0</v>
      </c>
      <c r="AK113" t="n">
        <v>102.0</v>
      </c>
      <c r="AL113" t="n">
        <v>200.0</v>
      </c>
      <c r="AM113" t="n">
        <v>120.0</v>
      </c>
      <c r="AN113" t="n">
        <v>139.0</v>
      </c>
      <c r="AO113" t="n">
        <v>262.0</v>
      </c>
      <c r="AP113" t="n">
        <v>139.0</v>
      </c>
      <c r="AQ113" t="n">
        <v>205.0</v>
      </c>
      <c r="AR113" s="4" t="n">
        <v>320.0</v>
      </c>
      <c r="AS113" t="n">
        <v>90.0</v>
      </c>
      <c r="AT113" t="n">
        <v>158.0</v>
      </c>
      <c r="AU113" t="n">
        <v>260.0</v>
      </c>
      <c r="AV113" t="n">
        <v>253.0</v>
      </c>
      <c r="AW113" t="n">
        <v>218.5</v>
      </c>
      <c r="AX113" t="n">
        <v>337.0</v>
      </c>
      <c r="AY113" t="n">
        <v>224.0</v>
      </c>
      <c r="AZ113" t="n">
        <v>285.5</v>
      </c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: INDEX(U114:AF114,$B$2))</f>
        <v>0</v>
      </c>
      <c r="D114" s="71">
        <f>SUM(AG114                                        : INDEX(AG114:AR114,$B$2))</f>
        <v>0</v>
      </c>
      <c r="E114" s="71">
        <f>SUM(AS114                  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U114" t="n">
        <v>76.0</v>
      </c>
      <c r="V114" t="n">
        <v>54.0</v>
      </c>
      <c r="W114" t="n">
        <v>37.0</v>
      </c>
      <c r="X114" t="n">
        <v>115.0</v>
      </c>
      <c r="Y114" t="n">
        <v>119.0</v>
      </c>
      <c r="Z114" t="n">
        <v>118.0</v>
      </c>
      <c r="AA114" t="n">
        <v>109.0</v>
      </c>
      <c r="AB114" t="n">
        <v>74.0</v>
      </c>
      <c r="AC114" t="n">
        <v>111.5</v>
      </c>
      <c r="AD114" t="n">
        <v>95.0</v>
      </c>
      <c r="AE114" t="n">
        <v>99.0</v>
      </c>
      <c r="AF114" t="n">
        <v>255.5</v>
      </c>
      <c r="AG114" t="n">
        <v>62.0</v>
      </c>
      <c r="AH114" t="n">
        <v>21.0</v>
      </c>
      <c r="AI114" t="n">
        <v>51.0</v>
      </c>
      <c r="AJ114" t="n">
        <v>150.0</v>
      </c>
      <c r="AK114" t="n">
        <v>100.0</v>
      </c>
      <c r="AL114" t="n">
        <v>132.5</v>
      </c>
      <c r="AM114" t="n">
        <v>133.0</v>
      </c>
      <c r="AN114" t="n">
        <v>95.0</v>
      </c>
      <c r="AO114" t="n">
        <v>151.0</v>
      </c>
      <c r="AP114" t="n">
        <v>166.0</v>
      </c>
      <c r="AQ114" t="n">
        <v>229.0</v>
      </c>
      <c r="AR114" s="4" t="n">
        <v>190.5</v>
      </c>
      <c r="AS114" t="n">
        <v>83.0</v>
      </c>
      <c r="AT114" t="n">
        <v>69.0</v>
      </c>
      <c r="AU114" t="n">
        <v>201.0</v>
      </c>
      <c r="AV114" t="n">
        <v>102.0</v>
      </c>
      <c r="AW114" t="n">
        <v>158.0</v>
      </c>
      <c r="AX114" t="n">
        <v>149.0</v>
      </c>
      <c r="AY114" t="n">
        <v>121.0</v>
      </c>
      <c r="AZ114" t="n">
        <v>163.5</v>
      </c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: INDEX(U115:AF115,$B$2))</f>
        <v>0</v>
      </c>
      <c r="D115" s="71">
        <f>SUM(AG115                                        : INDEX(AG115:AR115,$B$2))</f>
        <v>0</v>
      </c>
      <c r="E115" s="71">
        <f>SUM(AS115                  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U115" t="n">
        <v>77.0</v>
      </c>
      <c r="V115" t="n">
        <v>86.0</v>
      </c>
      <c r="W115" t="n">
        <v>126.0</v>
      </c>
      <c r="X115" t="n">
        <v>84.0</v>
      </c>
      <c r="Y115" t="n">
        <v>94.5</v>
      </c>
      <c r="Z115" t="n">
        <v>189.5</v>
      </c>
      <c r="AA115" t="n">
        <v>161.0</v>
      </c>
      <c r="AB115" t="n">
        <v>95.0</v>
      </c>
      <c r="AC115" t="n">
        <v>146.0</v>
      </c>
      <c r="AD115" t="n">
        <v>110.0</v>
      </c>
      <c r="AE115" t="n">
        <v>197.0</v>
      </c>
      <c r="AF115" t="n">
        <v>219.0</v>
      </c>
      <c r="AG115" t="n">
        <v>70.5</v>
      </c>
      <c r="AH115" t="n">
        <v>77.0</v>
      </c>
      <c r="AI115" t="n">
        <v>112.0</v>
      </c>
      <c r="AJ115" t="n">
        <v>50.0</v>
      </c>
      <c r="AK115" t="n">
        <v>134.0</v>
      </c>
      <c r="AL115" t="n">
        <v>197.5</v>
      </c>
      <c r="AM115" t="n">
        <v>143.0</v>
      </c>
      <c r="AN115" t="n">
        <v>129.0</v>
      </c>
      <c r="AO115" t="n">
        <v>131.0</v>
      </c>
      <c r="AP115" t="n">
        <v>88.0</v>
      </c>
      <c r="AQ115" t="n">
        <v>267.0</v>
      </c>
      <c r="AR115" s="4" t="n">
        <v>470.0</v>
      </c>
      <c r="AS115" t="n">
        <v>173.0</v>
      </c>
      <c r="AT115" t="n">
        <v>208.0</v>
      </c>
      <c r="AU115" t="n">
        <v>149.0</v>
      </c>
      <c r="AV115" t="n">
        <v>101.0</v>
      </c>
      <c r="AW115" t="n">
        <v>126.0</v>
      </c>
      <c r="AX115" t="n">
        <v>175.5</v>
      </c>
      <c r="AY115" t="n">
        <v>149.0</v>
      </c>
      <c r="AZ115" t="n">
        <v>182.5</v>
      </c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: INDEX(U116:AF116,$B$2))</f>
        <v>0</v>
      </c>
      <c r="D116" s="71">
        <f>SUM(AG116                                        : INDEX(AG116:AR116,$B$2))</f>
        <v>0</v>
      </c>
      <c r="E116" s="71">
        <f>SUM(AS116                  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U116" t="n">
        <v>53.0</v>
      </c>
      <c r="V116" t="n">
        <v>43.0</v>
      </c>
      <c r="W116" t="n">
        <v>83.0</v>
      </c>
      <c r="X116" t="n">
        <v>106.0</v>
      </c>
      <c r="Y116" t="n">
        <v>114.0</v>
      </c>
      <c r="Z116" t="n">
        <v>92.0</v>
      </c>
      <c r="AA116" t="n">
        <v>88.0</v>
      </c>
      <c r="AB116" t="n">
        <v>116.0</v>
      </c>
      <c r="AC116" t="n">
        <v>179.0</v>
      </c>
      <c r="AD116" t="n">
        <v>128.5</v>
      </c>
      <c r="AE116" t="n">
        <v>183.0</v>
      </c>
      <c r="AF116" t="n">
        <v>193.0</v>
      </c>
      <c r="AG116" t="n">
        <v>49.5</v>
      </c>
      <c r="AH116" t="n">
        <v>46.0</v>
      </c>
      <c r="AI116" t="n">
        <v>147.0</v>
      </c>
      <c r="AJ116" t="n">
        <v>164.0</v>
      </c>
      <c r="AK116" t="n">
        <v>78.0</v>
      </c>
      <c r="AL116" t="n">
        <v>83.0</v>
      </c>
      <c r="AM116" t="n">
        <v>95.0</v>
      </c>
      <c r="AN116" t="n">
        <v>128.0</v>
      </c>
      <c r="AO116" t="n">
        <v>177.0</v>
      </c>
      <c r="AP116" t="n">
        <v>150.5</v>
      </c>
      <c r="AQ116" t="n">
        <v>112.5</v>
      </c>
      <c r="AR116" s="4" t="n">
        <v>156.5</v>
      </c>
      <c r="AS116" t="n">
        <v>62.0</v>
      </c>
      <c r="AT116" t="n">
        <v>152.0</v>
      </c>
      <c r="AU116" t="n">
        <v>279.0</v>
      </c>
      <c r="AV116" t="n">
        <v>79.5</v>
      </c>
      <c r="AW116" t="n">
        <v>53.0</v>
      </c>
      <c r="AX116" t="n">
        <v>58.0</v>
      </c>
      <c r="AY116" t="n">
        <v>62.0</v>
      </c>
      <c r="AZ116" t="n">
        <v>112.0</v>
      </c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: INDEX(U117:AF117,$B$2))</f>
        <v>0</v>
      </c>
      <c r="D117" s="71">
        <f>SUM(AG117                                        : INDEX(AG117:AR117,$B$2))</f>
        <v>0</v>
      </c>
      <c r="E117" s="71">
        <f>SUM(AS117                  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U117" t="n">
        <v>30.0</v>
      </c>
      <c r="V117" t="n">
        <v>39.0</v>
      </c>
      <c r="W117" t="n">
        <v>35.0</v>
      </c>
      <c r="X117" t="n">
        <v>77.0</v>
      </c>
      <c r="Y117" t="n">
        <v>99.0</v>
      </c>
      <c r="Z117" t="n">
        <v>111.5</v>
      </c>
      <c r="AA117" t="n">
        <v>128.0</v>
      </c>
      <c r="AB117" t="n">
        <v>94.0</v>
      </c>
      <c r="AC117" t="n">
        <v>170.0</v>
      </c>
      <c r="AD117" t="n">
        <v>120.0</v>
      </c>
      <c r="AE117" t="n">
        <v>278.0</v>
      </c>
      <c r="AF117" t="n">
        <v>281.0</v>
      </c>
      <c r="AG117" t="n">
        <v>60.0</v>
      </c>
      <c r="AH117" t="n">
        <v>56.0</v>
      </c>
      <c r="AI117" t="n">
        <v>123.0</v>
      </c>
      <c r="AJ117" t="n">
        <v>107.0</v>
      </c>
      <c r="AK117" t="n">
        <v>95.0</v>
      </c>
      <c r="AL117" t="n">
        <v>161.0</v>
      </c>
      <c r="AM117" t="n">
        <v>127.0</v>
      </c>
      <c r="AN117" t="n">
        <v>131.5</v>
      </c>
      <c r="AO117" t="n">
        <v>145.0</v>
      </c>
      <c r="AP117" t="n">
        <v>123.0</v>
      </c>
      <c r="AQ117" t="n">
        <v>215.0</v>
      </c>
      <c r="AR117" s="4" t="n">
        <v>305.5</v>
      </c>
      <c r="AS117" t="n">
        <v>34.0</v>
      </c>
      <c r="AT117" t="n">
        <v>37.0</v>
      </c>
      <c r="AU117" t="n">
        <v>80.0</v>
      </c>
      <c r="AV117" t="n">
        <v>105.0</v>
      </c>
      <c r="AW117" t="n">
        <v>777.0</v>
      </c>
      <c r="AX117" t="n">
        <v>145.5</v>
      </c>
      <c r="AY117" t="n">
        <v>115.0</v>
      </c>
      <c r="AZ117" t="n">
        <v>108.5</v>
      </c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: INDEX(U118:AF118,$B$2))</f>
        <v>0</v>
      </c>
      <c r="D118" s="71">
        <f>SUM(AG118                                        : INDEX(AG118:AR118,$B$2))</f>
        <v>0</v>
      </c>
      <c r="E118" s="71">
        <f>SUM(AS118                  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U118" t="n">
        <v>24.0</v>
      </c>
      <c r="V118" t="n">
        <v>13.0</v>
      </c>
      <c r="W118" t="n">
        <v>22.0</v>
      </c>
      <c r="X118" t="n">
        <v>18.0</v>
      </c>
      <c r="Y118" t="n">
        <v>28.0</v>
      </c>
      <c r="Z118" t="n">
        <v>33.5</v>
      </c>
      <c r="AA118" t="n">
        <v>33.0</v>
      </c>
      <c r="AB118" t="n">
        <v>41.5</v>
      </c>
      <c r="AC118" t="n">
        <v>80.0</v>
      </c>
      <c r="AD118" t="n">
        <v>67.0</v>
      </c>
      <c r="AE118" t="n">
        <v>126.0</v>
      </c>
      <c r="AF118" t="n">
        <v>190.0</v>
      </c>
      <c r="AG118" t="n">
        <v>41.0</v>
      </c>
      <c r="AH118" t="n">
        <v>44.0</v>
      </c>
      <c r="AI118" t="n">
        <v>93.0</v>
      </c>
      <c r="AJ118" t="n">
        <v>70.0</v>
      </c>
      <c r="AK118" t="n">
        <v>75.0</v>
      </c>
      <c r="AL118" t="n">
        <v>154.0</v>
      </c>
      <c r="AM118" t="n">
        <v>99.0</v>
      </c>
      <c r="AN118" t="n">
        <v>75.0</v>
      </c>
      <c r="AO118" t="n">
        <v>143.0</v>
      </c>
      <c r="AP118" t="n">
        <v>85.5</v>
      </c>
      <c r="AQ118" t="n">
        <v>135.0</v>
      </c>
      <c r="AR118" s="4" t="n">
        <v>286.0</v>
      </c>
      <c r="AS118" t="n">
        <v>75.5</v>
      </c>
      <c r="AT118" t="n">
        <v>63.0</v>
      </c>
      <c r="AU118" t="n">
        <v>135.0</v>
      </c>
      <c r="AV118" t="n">
        <v>113.0</v>
      </c>
      <c r="AW118" t="n">
        <v>113.0</v>
      </c>
      <c r="AX118" t="n">
        <v>101.5</v>
      </c>
      <c r="AY118" t="n">
        <v>106.5</v>
      </c>
      <c r="AZ118" t="n">
        <v>102.5</v>
      </c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: INDEX(U119:AF119,$B$2))</f>
        <v>0</v>
      </c>
      <c r="D119" s="71">
        <f>SUM(AG119                                        : INDEX(AG119:AR119,$B$2))</f>
        <v>0</v>
      </c>
      <c r="E119" s="71">
        <f>SUM(AS119                  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AT119" t="n">
        <v>36.5</v>
      </c>
      <c r="AU119" t="n">
        <v>39.5</v>
      </c>
      <c r="AV119" t="n">
        <v>56.5</v>
      </c>
      <c r="AW119" t="n">
        <v>29.0</v>
      </c>
      <c r="AX119" t="n">
        <v>15.0</v>
      </c>
      <c r="AY119" t="n">
        <v>25.0</v>
      </c>
      <c r="AZ119" t="n">
        <v>39.0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 t="n">
        <v>373.0</v>
      </c>
      <c r="V121" s="6" t="n">
        <v>317.0</v>
      </c>
      <c r="W121" s="6" t="n">
        <v>515.0</v>
      </c>
      <c r="X121" s="6" t="n">
        <v>658.0</v>
      </c>
      <c r="Y121" s="6" t="n">
        <v>644.0</v>
      </c>
      <c r="Z121" s="6" t="n">
        <v>806.0</v>
      </c>
      <c r="AA121" s="6" t="n">
        <v>781.0</v>
      </c>
      <c r="AB121" s="6" t="n">
        <v>593.0</v>
      </c>
      <c r="AC121" s="6" t="n">
        <v>949.0</v>
      </c>
      <c r="AD121" s="6" t="n">
        <v>758.0</v>
      </c>
      <c r="AE121" s="6" t="n">
        <v>1207.0</v>
      </c>
      <c r="AF121" s="6" t="n">
        <v>1608.0</v>
      </c>
      <c r="AG121" s="6" t="n">
        <v>349.0</v>
      </c>
      <c r="AH121" s="6" t="n">
        <v>334.0</v>
      </c>
      <c r="AI121" s="6" t="n">
        <v>875.0</v>
      </c>
      <c r="AJ121" s="6" t="n">
        <v>809.0</v>
      </c>
      <c r="AK121" s="6" t="n">
        <v>672.0</v>
      </c>
      <c r="AL121" s="6" t="n">
        <v>1028.0</v>
      </c>
      <c r="AM121" s="6" t="n">
        <v>793.0</v>
      </c>
      <c r="AN121" s="6" t="n">
        <v>771.0</v>
      </c>
      <c r="AO121" s="6" t="n">
        <v>1115.0</v>
      </c>
      <c r="AP121" s="6" t="n">
        <v>844.0</v>
      </c>
      <c r="AQ121" s="6" t="n">
        <v>1282.0</v>
      </c>
      <c r="AR121" s="6" t="n">
        <v>1894.0</v>
      </c>
      <c r="AS121" t="n">
        <v>690.0</v>
      </c>
      <c r="AT121" t="n">
        <v>918.0</v>
      </c>
      <c r="AU121" t="n">
        <v>1428.0</v>
      </c>
      <c r="AV121" t="n">
        <v>1259.0</v>
      </c>
      <c r="AW121" t="n">
        <v>1915.0</v>
      </c>
      <c r="AX121" t="n">
        <v>1626.0</v>
      </c>
      <c r="AY121" t="n">
        <v>1171.0</v>
      </c>
      <c r="AZ121" t="n">
        <v>1359.0</v>
      </c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 t="n">
        <v>24.5650666666667</v>
      </c>
      <c r="V124" s="1" t="n">
        <v>18.5917068965517</v>
      </c>
      <c r="W124" s="1" t="n">
        <v>28.4969826086956</v>
      </c>
      <c r="X124" s="1" t="n">
        <v>31.9917966666667</v>
      </c>
      <c r="Y124" s="1" t="n">
        <v>26.5560251256281</v>
      </c>
      <c r="Z124" s="1" t="n">
        <v>34.8708641975309</v>
      </c>
      <c r="AA124" s="1" t="n">
        <v>38.586123015873</v>
      </c>
      <c r="AB124" s="1" t="n">
        <v>26.9060425531915</v>
      </c>
      <c r="AC124" s="1" t="n">
        <v>38.5758056537102</v>
      </c>
      <c r="AD124" s="1" t="n">
        <v>28.5622261484098</v>
      </c>
      <c r="AE124" s="1" t="n">
        <v>28.4229959677419</v>
      </c>
      <c r="AF124" s="1" t="n">
        <v>31.6070155844155</v>
      </c>
      <c r="AG124" s="1" t="n">
        <v>33.5587446808511</v>
      </c>
      <c r="AH124" s="1" t="n">
        <v>30.8355454545449</v>
      </c>
      <c r="AI124" s="1" t="n">
        <v>30.4587083333333</v>
      </c>
      <c r="AJ124" s="1" t="n">
        <v>36.2733618421053</v>
      </c>
      <c r="AK124" s="1" t="n">
        <v>28.1417840909091</v>
      </c>
      <c r="AL124" s="1" t="n">
        <v>23.807105</v>
      </c>
      <c r="AM124" s="1" t="n">
        <v>31.4848289473684</v>
      </c>
      <c r="AN124" s="1" t="n">
        <v>27.2924421768707</v>
      </c>
      <c r="AO124" s="1" t="n">
        <v>24.293641509434</v>
      </c>
      <c r="AP124" s="1" t="n">
        <v>28.68</v>
      </c>
      <c r="AQ124" s="1" t="n">
        <v>27.2848143459916</v>
      </c>
      <c r="AR124" s="1" t="n">
        <v>30.4020785498489</v>
      </c>
      <c r="AS124" s="48" t="n">
        <v>22.802869565217392</v>
      </c>
      <c r="AT124" s="48" t="n">
        <v>37.3929357326479</v>
      </c>
      <c r="AU124" s="48" t="n">
        <v>28.0161687170475</v>
      </c>
      <c r="AV124" s="48" t="n">
        <v>23.83036</v>
      </c>
      <c r="AW124" s="48" t="n">
        <v>24.83666</v>
      </c>
      <c r="AX124" s="48" t="n">
        <v>22.01426</v>
      </c>
      <c r="AY124" s="48" t="n">
        <v>22.26733</v>
      </c>
      <c r="AZ124" s="48" t="n">
        <v>24.81695</v>
      </c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 t="n">
        <v>14.5588490566038</v>
      </c>
      <c r="V125" s="1" t="n">
        <v>16.1461666666667</v>
      </c>
      <c r="W125" s="1" t="n">
        <v>15.4535515463918</v>
      </c>
      <c r="X125" s="1" t="n">
        <v>22.5253333333333</v>
      </c>
      <c r="Y125" s="1" t="n">
        <v>16.3423666666667</v>
      </c>
      <c r="Z125" s="1" t="n">
        <v>15.4729357142857</v>
      </c>
      <c r="AA125" s="1" t="n">
        <v>14.1550294117647</v>
      </c>
      <c r="AB125" s="1" t="n">
        <v>13.6418431372549</v>
      </c>
      <c r="AC125" s="1" t="n">
        <v>17.285173553719</v>
      </c>
      <c r="AD125" s="1" t="n">
        <v>16.1736770833333</v>
      </c>
      <c r="AE125" s="1" t="n">
        <v>14.85351</v>
      </c>
      <c r="AF125" s="1" t="n">
        <v>20.7681480144404</v>
      </c>
      <c r="AG125" s="1" t="n">
        <v>16.3947894736842</v>
      </c>
      <c r="AH125" s="1" t="n">
        <v>14.1786285714286</v>
      </c>
      <c r="AI125" s="1" t="n">
        <v>20.425480349345</v>
      </c>
      <c r="AJ125" s="1" t="n">
        <v>19.3842327586207</v>
      </c>
      <c r="AK125" s="1" t="n">
        <v>16.3841078431373</v>
      </c>
      <c r="AL125" s="1" t="n">
        <v>14.582045</v>
      </c>
      <c r="AM125" s="1" t="n">
        <v>15.1732166666667</v>
      </c>
      <c r="AN125" s="1" t="n">
        <v>16.6016474820144</v>
      </c>
      <c r="AO125" s="1" t="n">
        <v>15.7471641221374</v>
      </c>
      <c r="AP125" s="1" t="n">
        <v>14.2276474820144</v>
      </c>
      <c r="AQ125" s="1" t="n">
        <v>17.6288</v>
      </c>
      <c r="AR125" s="1" t="n">
        <v>16.9043078125</v>
      </c>
      <c r="AS125" s="48" t="n">
        <v>14.0499</v>
      </c>
      <c r="AT125" s="48" t="n">
        <v>13.4766708860759</v>
      </c>
      <c r="AU125" s="48" t="n">
        <v>16.6680769230769</v>
      </c>
      <c r="AV125" s="48" t="n">
        <v>15.48451</v>
      </c>
      <c r="AW125" s="48" t="n">
        <v>15.09652</v>
      </c>
      <c r="AX125" s="48" t="n">
        <v>14.84665</v>
      </c>
      <c r="AY125" s="48" t="n">
        <v>15.16267</v>
      </c>
      <c r="AZ125" s="48" t="n">
        <v>15.02358</v>
      </c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 t="n">
        <v>12.2726578947368</v>
      </c>
      <c r="V126" s="1" t="n">
        <v>15.9174814814815</v>
      </c>
      <c r="W126" s="1" t="n">
        <v>27.7071351351351</v>
      </c>
      <c r="X126" s="1" t="n">
        <v>18.5744086956522</v>
      </c>
      <c r="Y126" s="1" t="n">
        <v>15.756512605042</v>
      </c>
      <c r="Z126" s="1" t="n">
        <v>17.1315084745763</v>
      </c>
      <c r="AA126" s="1" t="n">
        <v>15.4592201834862</v>
      </c>
      <c r="AB126" s="1" t="n">
        <v>16.0962702702703</v>
      </c>
      <c r="AC126" s="1" t="n">
        <v>18.9454618834081</v>
      </c>
      <c r="AD126" s="1" t="n">
        <v>19.7364631578947</v>
      </c>
      <c r="AE126" s="1" t="n">
        <v>14.5436161616162</v>
      </c>
      <c r="AF126" s="1" t="n">
        <v>14.40014481409</v>
      </c>
      <c r="AG126" s="1" t="n">
        <v>15.5849838709677</v>
      </c>
      <c r="AH126" s="1" t="n">
        <v>14.5372857142857</v>
      </c>
      <c r="AI126" s="1" t="n">
        <v>21.2183529411765</v>
      </c>
      <c r="AJ126" s="1" t="n">
        <v>16.36162</v>
      </c>
      <c r="AK126" s="1" t="n">
        <v>19.50738</v>
      </c>
      <c r="AL126" s="1" t="n">
        <v>16.5843094339623</v>
      </c>
      <c r="AM126" s="1" t="n">
        <v>14.3531503759398</v>
      </c>
      <c r="AN126" s="1" t="n">
        <v>12.6443157894737</v>
      </c>
      <c r="AO126" s="1" t="n">
        <v>15.878701986755</v>
      </c>
      <c r="AP126" s="1" t="n">
        <v>24.1525240963855</v>
      </c>
      <c r="AQ126" s="1" t="n">
        <v>19.861672489083</v>
      </c>
      <c r="AR126" s="1" t="n">
        <v>17.0976167979002</v>
      </c>
      <c r="AS126" s="48" t="n">
        <v>15.254915662650602</v>
      </c>
      <c r="AT126" s="48" t="n">
        <v>15.4241304347826</v>
      </c>
      <c r="AU126" s="48" t="n">
        <v>16.4148258706468</v>
      </c>
      <c r="AV126" s="48" t="n">
        <v>15.55696</v>
      </c>
      <c r="AW126" s="48" t="n">
        <v>20.55949</v>
      </c>
      <c r="AX126" s="48" t="n">
        <v>14.47074</v>
      </c>
      <c r="AY126" s="48" t="n">
        <v>17.99152</v>
      </c>
      <c r="AZ126" s="48" t="n">
        <v>17.87424</v>
      </c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 t="n">
        <v>13.1887532467532</v>
      </c>
      <c r="V127" s="1" t="n">
        <v>13.0302790697674</v>
      </c>
      <c r="W127" s="1" t="n">
        <v>18.948746031746</v>
      </c>
      <c r="X127" s="1" t="n">
        <v>15.0640476190476</v>
      </c>
      <c r="Y127" s="1" t="n">
        <v>16.2353968253968</v>
      </c>
      <c r="Z127" s="1" t="n">
        <v>18.5979841688654</v>
      </c>
      <c r="AA127" s="1" t="n">
        <v>15.5674223602484</v>
      </c>
      <c r="AB127" s="1" t="n">
        <v>14.5188736842105</v>
      </c>
      <c r="AC127" s="1" t="n">
        <v>15.3552191780822</v>
      </c>
      <c r="AD127" s="1" t="n">
        <v>19.4487636363636</v>
      </c>
      <c r="AE127" s="1" t="n">
        <v>16.0796192893401</v>
      </c>
      <c r="AF127" s="1" t="n">
        <v>16.1623630136986</v>
      </c>
      <c r="AG127" s="1" t="n">
        <v>15.0254893617021</v>
      </c>
      <c r="AH127" s="1" t="n">
        <v>20.085987012987</v>
      </c>
      <c r="AI127" s="1" t="n">
        <v>20.9094017857143</v>
      </c>
      <c r="AJ127" s="1" t="n">
        <v>17.36882</v>
      </c>
      <c r="AK127" s="1" t="n">
        <v>20.4195373134328</v>
      </c>
      <c r="AL127" s="1" t="n">
        <v>17.5939696202532</v>
      </c>
      <c r="AM127" s="1" t="n">
        <v>19.4102237762238</v>
      </c>
      <c r="AN127" s="1" t="n">
        <v>17.5893488372093</v>
      </c>
      <c r="AO127" s="1" t="n">
        <v>15.4597328244275</v>
      </c>
      <c r="AP127" s="1" t="n">
        <v>17.1248522727273</v>
      </c>
      <c r="AQ127" s="1" t="n">
        <v>26.3322303370787</v>
      </c>
      <c r="AR127" s="1" t="n">
        <v>32.1834234042555</v>
      </c>
      <c r="AS127" s="48" t="n">
        <v>17.41179479768786</v>
      </c>
      <c r="AT127" s="48" t="n">
        <v>21.7984807692308</v>
      </c>
      <c r="AU127" s="48" t="n">
        <v>15.6618791946309</v>
      </c>
      <c r="AV127" s="48" t="n">
        <v>15.4796</v>
      </c>
      <c r="AW127" s="48" t="n">
        <v>14.80286</v>
      </c>
      <c r="AX127" s="48" t="n">
        <v>19.17806</v>
      </c>
      <c r="AY127" s="48" t="n">
        <v>19.80485</v>
      </c>
      <c r="AZ127" s="48" t="n">
        <v>18.02435</v>
      </c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 t="n">
        <v>6.84454716981132</v>
      </c>
      <c r="V128" s="1" t="n">
        <v>16.0416046511628</v>
      </c>
      <c r="W128" s="1" t="n">
        <v>20.238</v>
      </c>
      <c r="X128" s="1" t="n">
        <v>14.9637405660377</v>
      </c>
      <c r="Y128" s="1" t="n">
        <v>15.2144561403509</v>
      </c>
      <c r="Z128" s="1" t="n">
        <v>18.6771739130435</v>
      </c>
      <c r="AA128" s="1" t="n">
        <v>24.8036306818182</v>
      </c>
      <c r="AB128" s="1" t="n">
        <v>17.8297672413793</v>
      </c>
      <c r="AC128" s="1" t="n">
        <v>14.8514944134078</v>
      </c>
      <c r="AD128" s="1" t="n">
        <v>18.6174319066148</v>
      </c>
      <c r="AE128" s="1" t="n">
        <v>15.5491584699454</v>
      </c>
      <c r="AF128" s="1" t="n">
        <v>25.9741347150259</v>
      </c>
      <c r="AG128" s="1" t="n">
        <v>13.2145050505051</v>
      </c>
      <c r="AH128" s="1" t="n">
        <v>11.9046956521739</v>
      </c>
      <c r="AI128" s="1" t="n">
        <v>16.1174081632653</v>
      </c>
      <c r="AJ128" s="1" t="n">
        <v>26.5731402439024</v>
      </c>
      <c r="AK128" s="1" t="n">
        <v>20.1567564102564</v>
      </c>
      <c r="AL128" s="1" t="n">
        <v>17.9969638554217</v>
      </c>
      <c r="AM128" s="1" t="n">
        <v>16.1611684210526</v>
      </c>
      <c r="AN128" s="1" t="n">
        <v>19.8397734375</v>
      </c>
      <c r="AO128" s="1" t="n">
        <v>21.7895367231638</v>
      </c>
      <c r="AP128" s="1" t="n">
        <v>25.8970598006645</v>
      </c>
      <c r="AQ128" s="1" t="n">
        <v>17.7109288888889</v>
      </c>
      <c r="AR128" s="1" t="n">
        <v>16.9114664536741</v>
      </c>
      <c r="AS128" s="48" t="n">
        <v>20.015096774193548</v>
      </c>
      <c r="AT128" s="48" t="n">
        <v>24.9777171052632</v>
      </c>
      <c r="AU128" s="48" t="n">
        <v>19.6181003584229</v>
      </c>
      <c r="AV128" s="48" t="n">
        <v>15.10214</v>
      </c>
      <c r="AW128" s="48" t="n">
        <v>19.24774</v>
      </c>
      <c r="AX128" s="48" t="n">
        <v>17.32241</v>
      </c>
      <c r="AY128" s="48" t="n">
        <v>16.50655</v>
      </c>
      <c r="AZ128" s="48" t="n">
        <v>21.68648</v>
      </c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 t="n">
        <v>11.2874</v>
      </c>
      <c r="V129" s="1" t="n">
        <v>14.0208205128205</v>
      </c>
      <c r="W129" s="1" t="n">
        <v>12.7776714285714</v>
      </c>
      <c r="X129" s="1" t="n">
        <v>18.3121168831169</v>
      </c>
      <c r="Y129" s="1" t="n">
        <v>15.9287777777778</v>
      </c>
      <c r="Z129" s="1" t="n">
        <v>39.5568923766816</v>
      </c>
      <c r="AA129" s="1" t="n">
        <v>21.7843203125</v>
      </c>
      <c r="AB129" s="1" t="n">
        <v>15.157414893617</v>
      </c>
      <c r="AC129" s="1" t="n">
        <v>22.009</v>
      </c>
      <c r="AD129" s="1" t="n">
        <v>25.1303666666667</v>
      </c>
      <c r="AE129" s="1" t="n">
        <v>19.058154676259</v>
      </c>
      <c r="AF129" s="1" t="n">
        <v>20.5569039145908</v>
      </c>
      <c r="AG129" s="1" t="n">
        <v>14.9515</v>
      </c>
      <c r="AH129" s="1" t="n">
        <v>14.6288928571429</v>
      </c>
      <c r="AI129" s="1" t="n">
        <v>17.6217967479675</v>
      </c>
      <c r="AJ129" s="1" t="n">
        <v>15.3431214953271</v>
      </c>
      <c r="AK129" s="1" t="n">
        <v>19.046</v>
      </c>
      <c r="AL129" s="1" t="n">
        <v>16.033900621118</v>
      </c>
      <c r="AM129" s="1" t="n">
        <v>16.9379606299213</v>
      </c>
      <c r="AN129" s="1" t="n">
        <v>18.3946045627376</v>
      </c>
      <c r="AO129" s="1" t="n">
        <v>19.7517379310345</v>
      </c>
      <c r="AP129" s="1" t="n">
        <v>20.9086260162602</v>
      </c>
      <c r="AQ129" s="1" t="n">
        <v>21.9070930232558</v>
      </c>
      <c r="AR129" s="1" t="n">
        <v>23.3476792144027</v>
      </c>
      <c r="AS129" s="48" t="n">
        <v>14.291323529411764</v>
      </c>
      <c r="AT129" s="48" t="n">
        <v>14.49</v>
      </c>
      <c r="AU129" s="48" t="n">
        <v>16.381875</v>
      </c>
      <c r="AV129" s="48" t="n">
        <v>23.49067</v>
      </c>
      <c r="AW129" s="48" t="n">
        <v>10.1235</v>
      </c>
      <c r="AX129" s="48" t="n">
        <v>17.82907</v>
      </c>
      <c r="AY129" s="48" t="n">
        <v>20.54643</v>
      </c>
      <c r="AZ129" s="48" t="n">
        <v>20.94346</v>
      </c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 t="n">
        <v>13.9290833333333</v>
      </c>
      <c r="V130" s="1" t="n">
        <v>20.8347692307692</v>
      </c>
      <c r="W130" s="1" t="n">
        <v>25.0931363636364</v>
      </c>
      <c r="X130" s="1" t="n">
        <v>21.5577777777778</v>
      </c>
      <c r="Y130" s="1" t="n">
        <v>18.706125</v>
      </c>
      <c r="Z130" s="1" t="n">
        <v>23.1258358208955</v>
      </c>
      <c r="AA130" s="1" t="n">
        <v>19.1686363636364</v>
      </c>
      <c r="AB130" s="1" t="n">
        <v>17.0025060240964</v>
      </c>
      <c r="AC130" s="1" t="n">
        <v>45.6772375</v>
      </c>
      <c r="AD130" s="1" t="n">
        <v>-17.7799701492537</v>
      </c>
      <c r="AE130" s="1" t="n">
        <v>18.761503968254</v>
      </c>
      <c r="AF130" s="1" t="n">
        <v>23.4612315789473</v>
      </c>
      <c r="AG130" s="1" t="n">
        <v>14.5606585365854</v>
      </c>
      <c r="AH130" s="1" t="n">
        <v>31.5565909090909</v>
      </c>
      <c r="AI130" s="1" t="n">
        <v>16.5018709677419</v>
      </c>
      <c r="AJ130" s="1" t="n">
        <v>17.2426</v>
      </c>
      <c r="AK130" s="1" t="n">
        <v>19.43452</v>
      </c>
      <c r="AL130" s="1" t="n">
        <v>15.7708084415584</v>
      </c>
      <c r="AM130" s="1" t="n">
        <v>16.0208282828283</v>
      </c>
      <c r="AN130" s="1" t="n">
        <v>17.4672533333333</v>
      </c>
      <c r="AO130" s="1" t="n">
        <v>16.6415874125874</v>
      </c>
      <c r="AP130" s="1" t="n">
        <v>20.5747543859649</v>
      </c>
      <c r="AQ130" s="1" t="n">
        <v>18.5574851851852</v>
      </c>
      <c r="AR130" s="1" t="n">
        <v>22.3575314685315</v>
      </c>
      <c r="AS130" s="48" t="n">
        <v>20.74741059602649</v>
      </c>
      <c r="AT130" s="48" t="n">
        <v>17.3797777777778</v>
      </c>
      <c r="AU130" s="48" t="n">
        <v>16.5224444444444</v>
      </c>
      <c r="AV130" s="48" t="n">
        <v>19.44947</v>
      </c>
      <c r="AW130" s="48" t="n">
        <v>21.82478</v>
      </c>
      <c r="AX130" s="48" t="n">
        <v>21.633</v>
      </c>
      <c r="AY130" s="48" t="n">
        <v>25.54162</v>
      </c>
      <c r="AZ130" s="48" t="n">
        <v>22.41534</v>
      </c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14.834301369863</v>
      </c>
      <c r="AU131" s="48" t="n">
        <v>15.3987341772152</v>
      </c>
      <c r="AV131" s="48" t="n">
        <v>14.69115</v>
      </c>
      <c r="AW131" s="48" t="n">
        <v>16.65414</v>
      </c>
      <c r="AX131" s="48" t="n">
        <v>16.958</v>
      </c>
      <c r="AY131" s="48" t="n">
        <v>15.50752</v>
      </c>
      <c r="AZ131" s="48" t="n">
        <v>13.03318</v>
      </c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430</v>
      </c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n">
        <f t="shared" si="366"/>
        <v>19.92694</v>
      </c>
      <c r="AZ132" s="71" t="n">
        <v>20.12919</v>
      </c>
      <c r="BA132" s="71"/>
      <c r="BB132" s="71"/>
      <c r="BC132" s="71"/>
      <c r="BD132" s="71"/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 t="n">
        <v>14.02</v>
      </c>
      <c r="V133" s="10" t="n">
        <v>15.6259558359621</v>
      </c>
      <c r="W133" s="10" t="n">
        <v>21.1026699029126</v>
      </c>
      <c r="X133" s="10" t="n">
        <v>21.3026930091185</v>
      </c>
      <c r="Y133" s="10" t="n">
        <v>17.6359875776398</v>
      </c>
      <c r="Z133" s="10" t="n">
        <v>23.3901563275434</v>
      </c>
      <c r="AA133" s="10" t="n">
        <v>21.2317836107554</v>
      </c>
      <c r="AB133" s="10" t="n">
        <v>16.9602276559865</v>
      </c>
      <c r="AC133" s="10" t="n">
        <v>23.1384510010537</v>
      </c>
      <c r="AD133" s="10" t="n">
        <v>18.2391583113456</v>
      </c>
      <c r="AE133" s="10" t="n">
        <v>17.9041168185584</v>
      </c>
      <c r="AF133" s="10" t="n">
        <v>21.3327450248756</v>
      </c>
      <c r="AG133" s="10" t="n">
        <v>17.3711260744986</v>
      </c>
      <c r="AH133" s="10" t="n">
        <v>20.3575898203592</v>
      </c>
      <c r="AI133" s="10" t="n">
        <v>20.3747234285714</v>
      </c>
      <c r="AJ133" s="10" t="n">
        <v>22.6100086526576</v>
      </c>
      <c r="AK133" s="10" t="n">
        <v>20.3479136904762</v>
      </c>
      <c r="AL133" s="10" t="n">
        <v>16.9973346303502</v>
      </c>
      <c r="AM133" s="10" t="n">
        <v>17.8698083228247</v>
      </c>
      <c r="AN133" s="10" t="n">
        <v>18.2260505836576</v>
      </c>
      <c r="AO133" s="10" t="n">
        <v>18.1383757847534</v>
      </c>
      <c r="AP133" s="10" t="n">
        <v>21.7546433649289</v>
      </c>
      <c r="AQ133" s="10" t="n">
        <v>21.5553416536662</v>
      </c>
      <c r="AR133" s="10" t="n">
        <v>23.7581003167899</v>
      </c>
      <c r="AS133" s="48" t="n">
        <v>18.506746376811595</v>
      </c>
      <c r="AT133" s="48" t="n">
        <v>22.8428213507625</v>
      </c>
      <c r="AU133" s="48" t="n">
        <v>19.2997759103641</v>
      </c>
      <c r="AV133" s="48" t="n">
        <v>19.43021</v>
      </c>
      <c r="AW133" s="48" t="n">
        <v>16.28614</v>
      </c>
      <c r="AX133" s="48" t="n">
        <v>18.91903</v>
      </c>
      <c r="AY133" s="48" t="n">
        <v>19.83259</v>
      </c>
      <c r="AZ133" s="48" t="n">
        <v>19.92555</v>
      </c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 t="n">
        <v>2.22222222222222</v>
      </c>
      <c r="V136" s="12" t="n">
        <v>2.32</v>
      </c>
      <c r="W136" s="12" t="n">
        <v>3.83333333333333</v>
      </c>
      <c r="X136" s="12" t="n">
        <v>3.57142857142857</v>
      </c>
      <c r="Y136" s="12" t="n">
        <v>2.31395348837209</v>
      </c>
      <c r="Z136" s="12" t="n">
        <v>2.96341463414634</v>
      </c>
      <c r="AA136" s="12" t="n">
        <v>3.31578947368421</v>
      </c>
      <c r="AB136" s="12" t="n">
        <v>2.07352941176471</v>
      </c>
      <c r="AC136" s="12" t="n">
        <v>2.94791666666667</v>
      </c>
      <c r="AD136" s="12" t="n">
        <v>3.36904761904762</v>
      </c>
      <c r="AE136" s="12" t="n">
        <v>2.95238095238095</v>
      </c>
      <c r="AF136" s="12" t="n">
        <v>4.58333333333333</v>
      </c>
      <c r="AG136" s="12" t="n">
        <v>1.42424242424242</v>
      </c>
      <c r="AH136" s="12" t="n">
        <v>1.66666666666667</v>
      </c>
      <c r="AI136" s="12" t="n">
        <v>2.5531914893617</v>
      </c>
      <c r="AJ136" s="12" t="n">
        <v>4.0</v>
      </c>
      <c r="AK136" s="12" t="n">
        <v>2.37837837837838</v>
      </c>
      <c r="AL136" s="12" t="n">
        <v>2.04081632653061</v>
      </c>
      <c r="AM136" s="12" t="n">
        <v>2.45161290322581</v>
      </c>
      <c r="AN136" s="12" t="n">
        <v>2.1</v>
      </c>
      <c r="AO136" s="12" t="n">
        <v>2.78947368421053</v>
      </c>
      <c r="AP136" s="12" t="n">
        <v>2.96774193548387</v>
      </c>
      <c r="AQ136" s="12" t="n">
        <v>3.82258064516129</v>
      </c>
      <c r="AR136" s="12" t="n">
        <v>4.35526315789474</v>
      </c>
      <c r="AS136" s="48" t="n">
        <v>3.1363636363636362</v>
      </c>
      <c r="AT136" s="48" t="n">
        <v>2.99230769230769</v>
      </c>
      <c r="AU136" s="48" t="n">
        <v>3.8972602739726</v>
      </c>
      <c r="AV136" s="48" t="n">
        <v>3.033784</v>
      </c>
      <c r="AW136" s="48" t="n">
        <v>2.956376</v>
      </c>
      <c r="AX136" s="48" t="n">
        <v>4.570922</v>
      </c>
      <c r="AY136" s="48" t="n">
        <v>3.232456</v>
      </c>
      <c r="AZ136" s="48" t="n">
        <v>3.097458</v>
      </c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 t="n">
        <v>1.17777777777778</v>
      </c>
      <c r="V137" s="12" t="n">
        <v>1.2</v>
      </c>
      <c r="W137" s="12" t="n">
        <v>1.59016393442623</v>
      </c>
      <c r="X137" s="12" t="n">
        <v>1.42105263157895</v>
      </c>
      <c r="Y137" s="12" t="n">
        <v>1.23287671232877</v>
      </c>
      <c r="Z137" s="12" t="n">
        <v>1.30841121495327</v>
      </c>
      <c r="AA137" s="12" t="n">
        <v>1.43157894736842</v>
      </c>
      <c r="AB137" s="12" t="n">
        <v>1.34210526315789</v>
      </c>
      <c r="AC137" s="12" t="n">
        <v>1.53164556962025</v>
      </c>
      <c r="AD137" s="12" t="n">
        <v>1.35211267605634</v>
      </c>
      <c r="AE137" s="12" t="n">
        <v>1.66666666666667</v>
      </c>
      <c r="AF137" s="12" t="n">
        <v>2.40869565217391</v>
      </c>
      <c r="AG137" s="12" t="n">
        <v>1.46153846153846</v>
      </c>
      <c r="AH137" s="12" t="n">
        <v>1.52173913043478</v>
      </c>
      <c r="AI137" s="12" t="n">
        <v>2.00877192982456</v>
      </c>
      <c r="AJ137" s="12" t="n">
        <v>1.68115942028985</v>
      </c>
      <c r="AK137" s="12" t="n">
        <v>1.37837837837838</v>
      </c>
      <c r="AL137" s="12" t="n">
        <v>1.72413793103448</v>
      </c>
      <c r="AM137" s="12" t="n">
        <v>1.51898734177215</v>
      </c>
      <c r="AN137" s="12" t="n">
        <v>1.85333333333333</v>
      </c>
      <c r="AO137" s="12" t="n">
        <v>2.06299212598425</v>
      </c>
      <c r="AP137" s="12" t="n">
        <v>1.56179775280899</v>
      </c>
      <c r="AQ137" s="12" t="n">
        <v>1.61417322834646</v>
      </c>
      <c r="AR137" s="12" t="n">
        <v>1.83908045977011</v>
      </c>
      <c r="AS137" s="48" t="n">
        <v>1.9148936170212767</v>
      </c>
      <c r="AT137" s="48" t="n">
        <v>1.29508196721311</v>
      </c>
      <c r="AU137" s="48" t="n">
        <v>1.81818181818182</v>
      </c>
      <c r="AV137" s="48" t="n">
        <v>1.769231</v>
      </c>
      <c r="AW137" s="48" t="n">
        <v>1.418831</v>
      </c>
      <c r="AX137" s="48" t="n">
        <v>1.620192</v>
      </c>
      <c r="AY137" s="48" t="n">
        <v>1.445161</v>
      </c>
      <c r="AZ137" s="48" t="n">
        <v>1.303653</v>
      </c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 t="n">
        <v>1.26666666666667</v>
      </c>
      <c r="V138" s="12" t="n">
        <v>1.28571428571429</v>
      </c>
      <c r="W138" s="12" t="n">
        <v>1.76190476190476</v>
      </c>
      <c r="X138" s="12" t="n">
        <v>1.59722222222222</v>
      </c>
      <c r="Y138" s="12" t="n">
        <v>1.4875</v>
      </c>
      <c r="Z138" s="12" t="n">
        <v>1.66197183098592</v>
      </c>
      <c r="AA138" s="12" t="n">
        <v>1.37974683544304</v>
      </c>
      <c r="AB138" s="12" t="n">
        <v>1.51020408163265</v>
      </c>
      <c r="AC138" s="12" t="n">
        <v>1.76984126984127</v>
      </c>
      <c r="AD138" s="12" t="n">
        <v>1.50793650793651</v>
      </c>
      <c r="AE138" s="12" t="n">
        <v>2.0625</v>
      </c>
      <c r="AF138" s="12" t="n">
        <v>2.044</v>
      </c>
      <c r="AG138" s="12" t="n">
        <v>1.67567567567568</v>
      </c>
      <c r="AH138" s="12" t="n">
        <v>1.5</v>
      </c>
      <c r="AI138" s="12" t="n">
        <v>2.125</v>
      </c>
      <c r="AJ138" s="12" t="n">
        <v>1.72413793103448</v>
      </c>
      <c r="AK138" s="12" t="n">
        <v>1.69491525423729</v>
      </c>
      <c r="AL138" s="12" t="n">
        <v>1.94852941176471</v>
      </c>
      <c r="AM138" s="12" t="n">
        <v>1.56470588235294</v>
      </c>
      <c r="AN138" s="12" t="n">
        <v>1.35714285714286</v>
      </c>
      <c r="AO138" s="12" t="n">
        <v>2.12676056338028</v>
      </c>
      <c r="AP138" s="12" t="n">
        <v>1.67676767676768</v>
      </c>
      <c r="AQ138" s="12" t="n">
        <v>2.16037735849057</v>
      </c>
      <c r="AR138" s="12" t="n">
        <v>1.79716981132075</v>
      </c>
      <c r="AS138" s="48" t="n">
        <v>1.509090909090909</v>
      </c>
      <c r="AT138" s="48" t="n">
        <v>1.5</v>
      </c>
      <c r="AU138" s="48" t="n">
        <v>2.11578947368421</v>
      </c>
      <c r="AV138" s="48" t="n">
        <v>1.378378</v>
      </c>
      <c r="AW138" s="48" t="n">
        <v>2.078947</v>
      </c>
      <c r="AX138" s="48" t="n">
        <v>1.693182</v>
      </c>
      <c r="AY138" s="48" t="n">
        <v>1.920635</v>
      </c>
      <c r="AZ138" s="48" t="n">
        <v>1.758065</v>
      </c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 t="n">
        <v>1.28333333333333</v>
      </c>
      <c r="V139" s="12" t="n">
        <v>1.38709677419355</v>
      </c>
      <c r="W139" s="12" t="n">
        <v>1.3695652173913</v>
      </c>
      <c r="X139" s="12" t="n">
        <v>1.61538461538462</v>
      </c>
      <c r="Y139" s="12" t="n">
        <v>1.3125</v>
      </c>
      <c r="Z139" s="12" t="n">
        <v>1.3731884057971</v>
      </c>
      <c r="AA139" s="12" t="n">
        <v>1.30894308943089</v>
      </c>
      <c r="AB139" s="12" t="n">
        <v>1.28378378378378</v>
      </c>
      <c r="AC139" s="12" t="n">
        <v>1.32727272727273</v>
      </c>
      <c r="AD139" s="12" t="n">
        <v>1.44736842105263</v>
      </c>
      <c r="AE139" s="12" t="n">
        <v>1.8411214953271</v>
      </c>
      <c r="AF139" s="12" t="n">
        <v>1.8099173553719</v>
      </c>
      <c r="AG139" s="12" t="n">
        <v>1.41</v>
      </c>
      <c r="AH139" s="12" t="n">
        <v>1.375</v>
      </c>
      <c r="AI139" s="12" t="n">
        <v>2.07407407407407</v>
      </c>
      <c r="AJ139" s="12" t="n">
        <v>2.0</v>
      </c>
      <c r="AK139" s="12" t="n">
        <v>1.675</v>
      </c>
      <c r="AL139" s="12" t="n">
        <v>1.9949494949495</v>
      </c>
      <c r="AM139" s="12" t="n">
        <v>1.95890410958904</v>
      </c>
      <c r="AN139" s="12" t="n">
        <v>1.69736842105263</v>
      </c>
      <c r="AO139" s="12" t="n">
        <v>1.81944444444444</v>
      </c>
      <c r="AP139" s="12" t="n">
        <v>1.375</v>
      </c>
      <c r="AQ139" s="12" t="n">
        <v>2.49532710280374</v>
      </c>
      <c r="AR139" s="12" t="n">
        <v>2.83132530120482</v>
      </c>
      <c r="AS139" s="48" t="n">
        <v>2.0595238095238093</v>
      </c>
      <c r="AT139" s="48" t="n">
        <v>1.67741935483871</v>
      </c>
      <c r="AU139" s="48" t="n">
        <v>1.71264367816092</v>
      </c>
      <c r="AV139" s="48" t="n">
        <v>1.507463</v>
      </c>
      <c r="AW139" s="48" t="n">
        <v>1.555556</v>
      </c>
      <c r="AX139" s="48" t="n">
        <v>2.040698</v>
      </c>
      <c r="AY139" s="48" t="n">
        <v>1.886076</v>
      </c>
      <c r="AZ139" s="48" t="n">
        <v>2.147059</v>
      </c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 t="n">
        <v>1.03921568627451</v>
      </c>
      <c r="V140" s="12" t="n">
        <v>1.22857142857143</v>
      </c>
      <c r="W140" s="12" t="n">
        <v>1.43103448275862</v>
      </c>
      <c r="X140" s="12" t="n">
        <v>1.325</v>
      </c>
      <c r="Y140" s="12" t="n">
        <v>1.17525773195876</v>
      </c>
      <c r="Z140" s="12" t="n">
        <v>1.31428571428571</v>
      </c>
      <c r="AA140" s="12" t="n">
        <v>1.23943661971831</v>
      </c>
      <c r="AB140" s="12" t="n">
        <v>1.39759036144578</v>
      </c>
      <c r="AC140" s="12" t="n">
        <v>1.30656934306569</v>
      </c>
      <c r="AD140" s="12" t="n">
        <v>1.2979797979798</v>
      </c>
      <c r="AE140" s="12" t="n">
        <v>2.01098901098901</v>
      </c>
      <c r="AF140" s="12" t="n">
        <v>1.544</v>
      </c>
      <c r="AG140" s="12" t="n">
        <v>1.375</v>
      </c>
      <c r="AH140" s="12" t="n">
        <v>1.31428571428571</v>
      </c>
      <c r="AI140" s="12" t="n">
        <v>1.75</v>
      </c>
      <c r="AJ140" s="12" t="n">
        <v>2.15789473684211</v>
      </c>
      <c r="AK140" s="12" t="n">
        <v>1.59183673469388</v>
      </c>
      <c r="AL140" s="12" t="n">
        <v>1.66</v>
      </c>
      <c r="AM140" s="12" t="n">
        <v>1.55737704918033</v>
      </c>
      <c r="AN140" s="12" t="n">
        <v>1.6</v>
      </c>
      <c r="AO140" s="12" t="n">
        <v>2.01136363636364</v>
      </c>
      <c r="AP140" s="12" t="n">
        <v>2.31538461538462</v>
      </c>
      <c r="AQ140" s="12" t="n">
        <v>2.34375</v>
      </c>
      <c r="AR140" s="12" t="n">
        <v>1.71978021978022</v>
      </c>
      <c r="AS140" s="48" t="n">
        <v>1.5121951219512195</v>
      </c>
      <c r="AT140" s="48" t="n">
        <v>1.74712643678161</v>
      </c>
      <c r="AU140" s="48" t="n">
        <v>1.88513513513514</v>
      </c>
      <c r="AV140" s="48" t="n">
        <v>1.59</v>
      </c>
      <c r="AW140" s="48" t="n">
        <v>1.358974</v>
      </c>
      <c r="AX140" s="48" t="n">
        <v>1.567568</v>
      </c>
      <c r="AY140" s="48" t="n">
        <v>1.377778</v>
      </c>
      <c r="AZ140" s="48" t="n">
        <v>1.623188</v>
      </c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 t="n">
        <v>0.967741935483871</v>
      </c>
      <c r="V141" s="12" t="n">
        <v>1.21875</v>
      </c>
      <c r="W141" s="12" t="n">
        <v>1.25</v>
      </c>
      <c r="X141" s="12" t="n">
        <v>1.28333333333333</v>
      </c>
      <c r="Y141" s="12" t="n">
        <v>1.32</v>
      </c>
      <c r="Z141" s="12" t="n">
        <v>1.22527472527473</v>
      </c>
      <c r="AA141" s="12" t="n">
        <v>1.48837209302326</v>
      </c>
      <c r="AB141" s="12" t="n">
        <v>1.25333333333333</v>
      </c>
      <c r="AC141" s="12" t="n">
        <v>1.68316831683168</v>
      </c>
      <c r="AD141" s="12" t="n">
        <v>1.30434782608696</v>
      </c>
      <c r="AE141" s="12" t="n">
        <v>2.12213740458015</v>
      </c>
      <c r="AF141" s="12" t="n">
        <v>1.97887323943662</v>
      </c>
      <c r="AG141" s="12" t="n">
        <v>1.33333333333333</v>
      </c>
      <c r="AH141" s="12" t="n">
        <v>1.27272727272727</v>
      </c>
      <c r="AI141" s="12" t="n">
        <v>1.51851851851852</v>
      </c>
      <c r="AJ141" s="12" t="n">
        <v>1.38961038961039</v>
      </c>
      <c r="AK141" s="12" t="n">
        <v>1.3768115942029</v>
      </c>
      <c r="AL141" s="12" t="n">
        <v>1.71276595744681</v>
      </c>
      <c r="AM141" s="12" t="n">
        <v>1.5679012345679</v>
      </c>
      <c r="AN141" s="12" t="n">
        <v>1.77702702702703</v>
      </c>
      <c r="AO141" s="12" t="n">
        <v>2.37704918032787</v>
      </c>
      <c r="AP141" s="12" t="n">
        <v>1.89230769230769</v>
      </c>
      <c r="AQ141" s="12" t="n">
        <v>2.6875</v>
      </c>
      <c r="AR141" s="12" t="n">
        <v>2.72767857142857</v>
      </c>
      <c r="AS141" s="48" t="n">
        <v>1.2142857142857142</v>
      </c>
      <c r="AT141" s="48" t="n">
        <v>1.08823529411765</v>
      </c>
      <c r="AU141" s="48" t="n">
        <v>1.45454545454545</v>
      </c>
      <c r="AV141" s="48" t="n">
        <v>2.333333</v>
      </c>
      <c r="AW141" s="48" t="n">
        <v>14.66038</v>
      </c>
      <c r="AX141" s="48" t="n">
        <v>2.645455</v>
      </c>
      <c r="AY141" s="48" t="n">
        <v>2.948718</v>
      </c>
      <c r="AZ141" s="48" t="n">
        <v>2.523256</v>
      </c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 t="n">
        <v>1.14285714285714</v>
      </c>
      <c r="V142" s="12" t="n">
        <v>1.18181818181818</v>
      </c>
      <c r="W142" s="12" t="n">
        <v>1.375</v>
      </c>
      <c r="X142" s="12" t="n">
        <v>1.0</v>
      </c>
      <c r="Y142" s="12" t="n">
        <v>1.07692307692308</v>
      </c>
      <c r="Z142" s="12" t="n">
        <v>1.24074074074074</v>
      </c>
      <c r="AA142" s="12" t="n">
        <v>1.375</v>
      </c>
      <c r="AB142" s="12" t="n">
        <v>1.38333333333333</v>
      </c>
      <c r="AC142" s="12" t="n">
        <v>1.31147540983607</v>
      </c>
      <c r="AD142" s="12" t="n">
        <v>1.31372549019608</v>
      </c>
      <c r="AE142" s="12" t="n">
        <v>1.77464788732394</v>
      </c>
      <c r="AF142" s="12" t="n">
        <v>2.11111111111111</v>
      </c>
      <c r="AG142" s="12" t="n">
        <v>1.51851851851852</v>
      </c>
      <c r="AH142" s="12" t="n">
        <v>1.57142857142857</v>
      </c>
      <c r="AI142" s="12" t="n">
        <v>1.63157894736842</v>
      </c>
      <c r="AJ142" s="12" t="n">
        <v>1.2962962962963</v>
      </c>
      <c r="AK142" s="12" t="n">
        <v>1.31578947368421</v>
      </c>
      <c r="AL142" s="12" t="n">
        <v>1.45283018867925</v>
      </c>
      <c r="AM142" s="12" t="n">
        <v>1.43478260869565</v>
      </c>
      <c r="AN142" s="12" t="n">
        <v>1.38888888888889</v>
      </c>
      <c r="AO142" s="12" t="n">
        <v>1.93243243243243</v>
      </c>
      <c r="AP142" s="12" t="n">
        <v>1.35714285714286</v>
      </c>
      <c r="AQ142" s="12" t="n">
        <v>1.8</v>
      </c>
      <c r="AR142" s="12" t="n">
        <v>2.11851851851852</v>
      </c>
      <c r="AS142" s="48" t="n">
        <v>1.51</v>
      </c>
      <c r="AT142" s="48" t="n">
        <v>1.43181818181818</v>
      </c>
      <c r="AU142" s="48" t="n">
        <v>1.98529411764706</v>
      </c>
      <c r="AV142" s="48" t="n">
        <v>1.948276</v>
      </c>
      <c r="AW142" s="48" t="n">
        <v>2.215686</v>
      </c>
      <c r="AX142" s="48" t="n">
        <v>2.159574</v>
      </c>
      <c r="AY142" s="48" t="n">
        <v>2.366667</v>
      </c>
      <c r="AZ142" s="48" t="n">
        <v>2.440476</v>
      </c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1.17741935483871</v>
      </c>
      <c r="AU143" s="48" t="n">
        <v>1.2741935483871</v>
      </c>
      <c r="AV143" s="48" t="n">
        <v>1.614286</v>
      </c>
      <c r="AW143" s="48" t="n">
        <v>1.26087</v>
      </c>
      <c r="AX143" s="48" t="n">
        <v>1.0</v>
      </c>
      <c r="AY143" s="48" t="n">
        <v>1.25</v>
      </c>
      <c r="AZ143" s="48" t="n">
        <v>1.181818</v>
      </c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431</v>
      </c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AY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n">
        <v>1.973094</v>
      </c>
      <c r="BA144" s="71"/>
      <c r="BB144" s="71"/>
      <c r="BC144" s="71"/>
      <c r="BD144" s="71"/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 t="n">
        <v>1.26440677966102</v>
      </c>
      <c r="V145" s="13" t="n">
        <v>1.39647577092511</v>
      </c>
      <c r="W145" s="13" t="n">
        <v>1.68300653594771</v>
      </c>
      <c r="X145" s="13" t="n">
        <v>1.645</v>
      </c>
      <c r="Y145" s="13" t="n">
        <v>1.38197424892704</v>
      </c>
      <c r="Z145" s="13" t="n">
        <v>1.47889908256881</v>
      </c>
      <c r="AA145" s="13" t="n">
        <v>1.51356589147287</v>
      </c>
      <c r="AB145" s="13" t="n">
        <v>1.40855106888361</v>
      </c>
      <c r="AC145" s="13" t="n">
        <v>1.58430717863105</v>
      </c>
      <c r="AD145" s="13" t="n">
        <v>1.53441295546559</v>
      </c>
      <c r="AE145" s="13" t="n">
        <v>1.97868852459016</v>
      </c>
      <c r="AF145" s="13" t="n">
        <v>2.11578947368421</v>
      </c>
      <c r="AG145" s="13" t="n">
        <v>1.44813278008299</v>
      </c>
      <c r="AH145" s="13" t="n">
        <v>1.43347639484979</v>
      </c>
      <c r="AI145" s="13" t="n">
        <v>1.89804772234273</v>
      </c>
      <c r="AJ145" s="13" t="n">
        <v>1.89906103286385</v>
      </c>
      <c r="AK145" s="13" t="n">
        <v>1.58117647058824</v>
      </c>
      <c r="AL145" s="13" t="n">
        <v>1.76632302405498</v>
      </c>
      <c r="AM145" s="13" t="n">
        <v>1.65553235908142</v>
      </c>
      <c r="AN145" s="13" t="n">
        <v>1.66163793103448</v>
      </c>
      <c r="AO145" s="13" t="n">
        <v>2.09981167608286</v>
      </c>
      <c r="AP145" s="13" t="n">
        <v>1.77310924369748</v>
      </c>
      <c r="AQ145" s="13" t="n">
        <v>2.23344947735192</v>
      </c>
      <c r="AR145" s="13" t="n">
        <v>2.30413625304136</v>
      </c>
      <c r="AS145" s="48" t="n">
        <v>1.9166666666666667</v>
      </c>
      <c r="AT145" s="48" t="n">
        <v>1.66003616636528</v>
      </c>
      <c r="AU145" s="48" t="n">
        <v>2.04</v>
      </c>
      <c r="AV145" s="48" t="n">
        <v>2.030645</v>
      </c>
      <c r="AW145" s="48" t="n">
        <v>3.059105</v>
      </c>
      <c r="AX145" s="48" t="n">
        <v>2.401773</v>
      </c>
      <c r="AY145" s="48" t="n">
        <v>2.091071</v>
      </c>
      <c r="AZ145" s="48" t="n">
        <v>1.935897</v>
      </c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: INDEX(U160:AF160,$B$2))</f>
        <v>0</v>
      </c>
      <c r="D160" s="71">
        <f>SUM(AG160                                       : INDEX(AG160:AR160,$B$2))</f>
        <v>0</v>
      </c>
      <c r="E160" s="71">
        <f>SUM(AS160           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215.0</v>
      </c>
      <c r="V160" t="n">
        <v>68.0</v>
      </c>
      <c r="W160" t="n">
        <v>224.0</v>
      </c>
      <c r="X160" t="n">
        <v>301.0</v>
      </c>
      <c r="Y160" t="n">
        <v>221.0</v>
      </c>
      <c r="Z160" t="n">
        <v>256.0</v>
      </c>
      <c r="AA160" t="n">
        <v>229.0</v>
      </c>
      <c r="AB160" t="n">
        <v>227.0</v>
      </c>
      <c r="AC160" t="n">
        <v>224.0</v>
      </c>
      <c r="AD160" t="n">
        <v>185.0</v>
      </c>
      <c r="AE160" t="n">
        <v>311.0</v>
      </c>
      <c r="AF160" t="n">
        <v>248.0</v>
      </c>
      <c r="AG160" t="n">
        <v>71.0</v>
      </c>
      <c r="AH160" t="n">
        <v>74.0</v>
      </c>
      <c r="AI160" t="n">
        <v>320.0</v>
      </c>
      <c r="AJ160" t="n">
        <v>206.0</v>
      </c>
      <c r="AK160" t="n">
        <v>213.0</v>
      </c>
      <c r="AL160" t="n">
        <v>315.0</v>
      </c>
      <c r="AM160" t="n">
        <v>246.0</v>
      </c>
      <c r="AN160" t="n">
        <v>238.0</v>
      </c>
      <c r="AO160" t="n">
        <v>330.0</v>
      </c>
      <c r="AP160" t="n">
        <v>305.0</v>
      </c>
      <c r="AQ160" t="n">
        <v>377.0</v>
      </c>
      <c r="AR160" t="n">
        <v>381.0</v>
      </c>
      <c r="AS160" t="n">
        <v>189.0</v>
      </c>
      <c r="AT160" t="n">
        <v>379.0</v>
      </c>
      <c r="AU160" t="n">
        <v>346.0</v>
      </c>
      <c r="AV160" t="n">
        <v>289.0</v>
      </c>
      <c r="AW160" t="n">
        <v>347.0</v>
      </c>
      <c r="AX160" t="n">
        <v>405.0</v>
      </c>
      <c r="AY160" t="n">
        <v>338.0</v>
      </c>
      <c r="AZ160" t="n">
        <v>442.0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: INDEX(U161:AF161,$B$2))</f>
        <v>0</v>
      </c>
      <c r="D161" s="71">
        <f>SUM(AG161                                       : INDEX(AG161:AR161,$B$2))</f>
        <v>0</v>
      </c>
      <c r="E161" s="71">
        <f>SUM(AS161                  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U161" t="n">
        <v>45.0</v>
      </c>
      <c r="V161" t="n">
        <v>14.0</v>
      </c>
      <c r="W161" t="n">
        <v>69.0</v>
      </c>
      <c r="X161" t="n">
        <v>75.0</v>
      </c>
      <c r="Y161" t="n">
        <v>68.0</v>
      </c>
      <c r="Z161" t="n">
        <v>78.0</v>
      </c>
      <c r="AA161" t="n">
        <v>81.0</v>
      </c>
      <c r="AB161" t="n">
        <v>63.0</v>
      </c>
      <c r="AC161" t="n">
        <v>78.0</v>
      </c>
      <c r="AD161" t="n">
        <v>66.0</v>
      </c>
      <c r="AE161" t="n">
        <v>117.0</v>
      </c>
      <c r="AF161" t="n">
        <v>92.0</v>
      </c>
      <c r="AG161" t="n">
        <v>16.0</v>
      </c>
      <c r="AH161" t="n">
        <v>13.0</v>
      </c>
      <c r="AI161" t="n">
        <v>105.0</v>
      </c>
      <c r="AJ161" t="n">
        <v>70.0</v>
      </c>
      <c r="AK161" t="n">
        <v>68.0</v>
      </c>
      <c r="AL161" t="n">
        <v>122.0</v>
      </c>
      <c r="AM161" t="n">
        <v>88.0</v>
      </c>
      <c r="AN161" t="n">
        <v>79.0</v>
      </c>
      <c r="AO161" t="n">
        <v>127.0</v>
      </c>
      <c r="AP161" t="n">
        <v>115.0</v>
      </c>
      <c r="AQ161" t="n">
        <v>107.0</v>
      </c>
      <c r="AR161" t="n">
        <v>161.0</v>
      </c>
      <c r="AS161" t="n">
        <v>48.0</v>
      </c>
      <c r="AT161" t="n">
        <v>140.0</v>
      </c>
      <c r="AU161" t="n">
        <v>146.0</v>
      </c>
      <c r="AV161" t="n">
        <v>142.0</v>
      </c>
      <c r="AW161" t="n">
        <v>168.0</v>
      </c>
      <c r="AX161" t="n">
        <v>212.0</v>
      </c>
      <c r="AY161" t="n">
        <v>162.0</v>
      </c>
      <c r="AZ161" t="n">
        <v>213.0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: INDEX(U162:AF162,$B$2))</f>
        <v>0</v>
      </c>
      <c r="D162" s="71">
        <f>SUM(AG162                                       : INDEX(AG162:AR162,$B$2))</f>
        <v>0</v>
      </c>
      <c r="E162" s="71">
        <f>SUM(AS162                  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U162" t="n">
        <v>68.0</v>
      </c>
      <c r="V162" t="n">
        <v>22.0</v>
      </c>
      <c r="W162" t="n">
        <v>92.0</v>
      </c>
      <c r="X162" t="n">
        <v>98.0</v>
      </c>
      <c r="Y162" t="n">
        <v>87.0</v>
      </c>
      <c r="Z162" t="n">
        <v>119.0</v>
      </c>
      <c r="AA162" t="n">
        <v>106.0</v>
      </c>
      <c r="AB162" t="n">
        <v>87.0</v>
      </c>
      <c r="AC162" t="n">
        <v>97.0</v>
      </c>
      <c r="AD162" t="n">
        <v>83.0</v>
      </c>
      <c r="AE162" t="n">
        <v>161.0</v>
      </c>
      <c r="AF162" t="n">
        <v>118.0</v>
      </c>
      <c r="AG162" t="n">
        <v>21.0</v>
      </c>
      <c r="AH162" t="n">
        <v>26.0</v>
      </c>
      <c r="AI162" t="n">
        <v>139.0</v>
      </c>
      <c r="AJ162" t="n">
        <v>91.0</v>
      </c>
      <c r="AK162" t="n">
        <v>92.0</v>
      </c>
      <c r="AL162" t="n">
        <v>151.0</v>
      </c>
      <c r="AM162" t="n">
        <v>105.0</v>
      </c>
      <c r="AN162" t="n">
        <v>105.0</v>
      </c>
      <c r="AO162" t="n">
        <v>160.0</v>
      </c>
      <c r="AP162" t="n">
        <v>141.0</v>
      </c>
      <c r="AQ162" t="n">
        <v>154.0</v>
      </c>
      <c r="AR162" t="n">
        <v>191.0</v>
      </c>
      <c r="AS162" t="n">
        <v>59.0</v>
      </c>
      <c r="AT162" t="n">
        <v>169.0</v>
      </c>
      <c r="AU162" t="n">
        <v>169.0</v>
      </c>
      <c r="AV162" t="n">
        <v>152.0</v>
      </c>
      <c r="AW162" t="n">
        <v>190.0</v>
      </c>
      <c r="AX162" t="n">
        <v>228.0</v>
      </c>
      <c r="AY162" t="n">
        <v>178.0</v>
      </c>
      <c r="AZ162" t="n">
        <v>223.0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: INDEX(U163:AF163,$B$2))</f>
        <v>0</v>
      </c>
      <c r="D163" s="71">
        <f>SUM(AG163                                       : INDEX(AG163:AR163,$B$2))</f>
        <v>0</v>
      </c>
      <c r="E163" s="71">
        <f>SUM(AS163                  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U163" t="n">
        <v>36.0</v>
      </c>
      <c r="V163" t="n">
        <v>21.0</v>
      </c>
      <c r="W163" t="n">
        <v>64.0</v>
      </c>
      <c r="X163" t="n">
        <v>69.0</v>
      </c>
      <c r="Y163" t="n">
        <v>65.0</v>
      </c>
      <c r="Z163" t="n">
        <v>66.0</v>
      </c>
      <c r="AA163" t="n">
        <v>63.0</v>
      </c>
      <c r="AB163" t="n">
        <v>44.0</v>
      </c>
      <c r="AC163" t="n">
        <v>61.0</v>
      </c>
      <c r="AD163" t="n">
        <v>50.0</v>
      </c>
      <c r="AE163" t="n">
        <v>108.0</v>
      </c>
      <c r="AF163" t="n">
        <v>68.0</v>
      </c>
      <c r="AG163" t="n">
        <v>15.0</v>
      </c>
      <c r="AH163" t="n">
        <v>22.0</v>
      </c>
      <c r="AI163" t="n">
        <v>104.0</v>
      </c>
      <c r="AJ163" t="n">
        <v>62.0</v>
      </c>
      <c r="AK163" t="n">
        <v>75.0</v>
      </c>
      <c r="AL163" t="n">
        <v>96.0</v>
      </c>
      <c r="AM163" t="n">
        <v>83.0</v>
      </c>
      <c r="AN163" t="n">
        <v>74.0</v>
      </c>
      <c r="AO163" t="n">
        <v>112.0</v>
      </c>
      <c r="AP163" t="n">
        <v>109.0</v>
      </c>
      <c r="AQ163" t="n">
        <v>143.0</v>
      </c>
      <c r="AR163" t="n">
        <v>122.0</v>
      </c>
      <c r="AS163" t="n">
        <v>55.0</v>
      </c>
      <c r="AT163" t="n">
        <v>106.0</v>
      </c>
      <c r="AU163" t="n">
        <v>110.0</v>
      </c>
      <c r="AV163" t="n">
        <v>138.0</v>
      </c>
      <c r="AW163" t="n">
        <v>125.0</v>
      </c>
      <c r="AX163" t="n">
        <v>190.0</v>
      </c>
      <c r="AY163" t="n">
        <v>163.0</v>
      </c>
      <c r="AZ163" t="n">
        <v>165.0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: INDEX(U164:AF164,$B$2))</f>
        <v>0</v>
      </c>
      <c r="D164" s="71">
        <f>SUM(AG164                                       : INDEX(AG164:AR164,$B$2))</f>
        <v>0</v>
      </c>
      <c r="E164" s="71">
        <f>SUM(AS164                  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U164" t="n">
        <v>29.0</v>
      </c>
      <c r="V164" t="n">
        <v>19.0</v>
      </c>
      <c r="W164" t="n">
        <v>55.0</v>
      </c>
      <c r="X164" t="n">
        <v>62.0</v>
      </c>
      <c r="Y164" t="n">
        <v>45.0</v>
      </c>
      <c r="Z164" t="n">
        <v>45.0</v>
      </c>
      <c r="AA164" t="n">
        <v>42.0</v>
      </c>
      <c r="AB164" t="n">
        <v>39.0</v>
      </c>
      <c r="AC164" t="n">
        <v>56.0</v>
      </c>
      <c r="AD164" t="n">
        <v>45.0</v>
      </c>
      <c r="AE164" t="n">
        <v>76.0</v>
      </c>
      <c r="AF164" t="n">
        <v>51.0</v>
      </c>
      <c r="AG164" t="n">
        <v>12.0</v>
      </c>
      <c r="AH164" t="n">
        <v>19.0</v>
      </c>
      <c r="AI164" t="n">
        <v>81.0</v>
      </c>
      <c r="AJ164" t="n">
        <v>57.0</v>
      </c>
      <c r="AK164" t="n">
        <v>56.0</v>
      </c>
      <c r="AL164" t="n">
        <v>70.0</v>
      </c>
      <c r="AM164" t="n">
        <v>59.0</v>
      </c>
      <c r="AN164" t="n">
        <v>63.0</v>
      </c>
      <c r="AO164" t="n">
        <v>97.0</v>
      </c>
      <c r="AP164" t="n">
        <v>95.0</v>
      </c>
      <c r="AQ164" t="n">
        <v>112.0</v>
      </c>
      <c r="AR164" t="n">
        <v>101.0</v>
      </c>
      <c r="AS164" t="n">
        <v>45.0</v>
      </c>
      <c r="AT164" t="n">
        <v>84.0</v>
      </c>
      <c r="AU164" t="n">
        <v>85.0</v>
      </c>
      <c r="AV164" t="n">
        <v>99.0</v>
      </c>
      <c r="AW164" t="n">
        <v>82.0</v>
      </c>
      <c r="AX164" t="n">
        <v>87.0</v>
      </c>
      <c r="AY164" t="n">
        <v>91.0</v>
      </c>
      <c r="AZ164" t="n">
        <v>76.0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: INDEX(U171:AF171,$B$2))</f>
        <v>0</v>
      </c>
      <c r="D171" s="82">
        <f>SUM(AG171                                         : INDEX(AG171:AR171,$B$2))</f>
        <v>0</v>
      </c>
      <c r="E171" s="82">
        <f>SUM(AS171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 t="n">
        <v>208.948</v>
      </c>
      <c r="V171" s="4" t="n">
        <v>264.711</v>
      </c>
      <c r="W171" s="4" t="n">
        <v>105.516</v>
      </c>
      <c r="X171" s="4" t="n">
        <v>315.612</v>
      </c>
      <c r="Y171" s="4" t="n">
        <v>240.712</v>
      </c>
      <c r="Z171" s="4" t="n">
        <v>328.813</v>
      </c>
      <c r="AA171" s="4" t="n">
        <v>1106.586</v>
      </c>
      <c r="AB171" s="4" t="n">
        <v>1341.592</v>
      </c>
      <c r="AC171" s="4" t="n">
        <v>1630.928</v>
      </c>
      <c r="AD171" s="4" t="n">
        <v>1937.2505</v>
      </c>
      <c r="AE171" s="4" t="n">
        <v>2081.3782</v>
      </c>
      <c r="AF171" s="4" t="n">
        <v>3546.0724</v>
      </c>
      <c r="AG171" s="4" t="n">
        <v>2765.955</v>
      </c>
      <c r="AH171" s="4" t="n">
        <v>2284.3725</v>
      </c>
      <c r="AI171" s="4" t="n">
        <v>1934.7575</v>
      </c>
      <c r="AJ171" s="4" t="n">
        <v>2156.9445</v>
      </c>
      <c r="AK171" s="4" t="n">
        <v>3507.0192</v>
      </c>
      <c r="AL171" s="4" t="n">
        <v>3201.631</v>
      </c>
      <c r="AM171" s="4" t="n">
        <v>3621.353</v>
      </c>
      <c r="AN171" s="4" t="n">
        <v>7302.5074</v>
      </c>
      <c r="AO171" s="4" t="n">
        <v>5032.729</v>
      </c>
      <c r="AP171" s="4" t="n">
        <v>4213.4393</v>
      </c>
      <c r="AQ171" s="4" t="n">
        <v>7845.74090000001</v>
      </c>
      <c r="AR171" s="4" t="n">
        <v>7682.75599999999</v>
      </c>
      <c r="AS171" s="4" t="n">
        <v>4232.553</v>
      </c>
      <c r="AT171" s="4" t="n">
        <v>6562.8535</v>
      </c>
      <c r="AU171" s="4" t="n">
        <v>3682.39</v>
      </c>
      <c r="AV171" s="4" t="n">
        <v>3365.57</v>
      </c>
      <c r="AW171" s="4" t="n">
        <v>5602.64</v>
      </c>
      <c r="AX171" s="4" t="n">
        <v>5572.51</v>
      </c>
      <c r="AY171" s="4" t="n">
        <v>4508.235</v>
      </c>
      <c r="AZ171" s="4" t="n">
        <v>7132.216</v>
      </c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: INDEX(U172:AF172,$B$2))</f>
        <v>0</v>
      </c>
      <c r="D172" s="82">
        <f>SUM(AG172                                         : INDEX(AG172:AR172,$B$2))</f>
        <v>0</v>
      </c>
      <c r="E172" s="82">
        <f>SUM(AS172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: INDEX(U173:AF173,$B$2))</f>
        <v>0</v>
      </c>
      <c r="D173" s="82">
        <f>SUM(AG173                                         : INDEX(AG173:AR173,$B$2))</f>
        <v>0</v>
      </c>
      <c r="E173" s="82">
        <f>SUM(AS173                  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68.645</v>
      </c>
      <c r="AG173" s="4" t="n">
        <v>0.0</v>
      </c>
      <c r="AH173" s="4" t="n">
        <v>0.0</v>
      </c>
      <c r="AI173" s="4" t="n">
        <v>0.0</v>
      </c>
      <c r="AJ173" s="4" t="n">
        <v>74.311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105.136</v>
      </c>
      <c r="AP173" s="4" t="n">
        <v>0.0</v>
      </c>
      <c r="AQ173" s="4" t="n">
        <v>0.0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: INDEX(U174:AF174,$B$2))</f>
        <v>0</v>
      </c>
      <c r="D174" s="82">
        <f>SUM(AG174                                         : INDEX(AG174:AR174,$B$2))</f>
        <v>0</v>
      </c>
      <c r="E174" s="82">
        <f>SUM(AS174                  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 t="n">
        <v>0.0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13.249</v>
      </c>
      <c r="AA174" s="4" t="n">
        <v>0.0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0.0</v>
      </c>
      <c r="AG174" s="4" t="n">
        <v>0.0</v>
      </c>
      <c r="AH174" s="4" t="n">
        <v>0.0</v>
      </c>
      <c r="AI174" s="4" t="n">
        <v>0.0</v>
      </c>
      <c r="AJ174" s="4" t="n">
        <v>34.086</v>
      </c>
      <c r="AK174" s="4" t="n">
        <v>17.069</v>
      </c>
      <c r="AL174" s="4" t="n">
        <v>52.228</v>
      </c>
      <c r="AM174" s="4" t="n">
        <v>0.0</v>
      </c>
      <c r="AN174" s="4" t="n">
        <v>10.196</v>
      </c>
      <c r="AO174" s="4" t="n">
        <v>0.0</v>
      </c>
      <c r="AP174" s="4" t="n">
        <v>44.93</v>
      </c>
      <c r="AQ174" s="4" t="n">
        <v>286.958</v>
      </c>
      <c r="AR174" s="4" t="n">
        <v>18.036</v>
      </c>
      <c r="AS174" s="4" t="n">
        <v>6.789</v>
      </c>
      <c r="AT174" s="4" t="n">
        <v>13.279</v>
      </c>
      <c r="AU174" s="4" t="n">
        <v>0.0</v>
      </c>
      <c r="AV174" s="4" t="n">
        <v>0.0</v>
      </c>
      <c r="AW174" s="4" t="n">
        <v>0.0</v>
      </c>
      <c r="AX174" s="4" t="n">
        <v>20.8</v>
      </c>
      <c r="AY174" s="4" t="n">
        <v>0.0</v>
      </c>
      <c r="AZ174" s="4" t="n">
        <v>4.051</v>
      </c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: INDEX(U175:AF175,$B$2))</f>
        <v>0</v>
      </c>
      <c r="D175" s="82">
        <f>SUM(AG175                                         : INDEX(AG175:AR175,$B$2))</f>
        <v>0</v>
      </c>
      <c r="E175" s="82">
        <f>SUM(AS175                  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 t="n">
        <v>0.0</v>
      </c>
      <c r="V175" s="4" t="n">
        <v>0.0</v>
      </c>
      <c r="W175" s="4" t="n">
        <v>0.0</v>
      </c>
      <c r="X175" s="4" t="n">
        <v>0.0</v>
      </c>
      <c r="Y175" s="4" t="n">
        <v>0.0</v>
      </c>
      <c r="Z175" s="4" t="n">
        <v>13.09</v>
      </c>
      <c r="AA175" s="4" t="n">
        <v>3.085</v>
      </c>
      <c r="AB175" s="4" t="n">
        <v>0.0</v>
      </c>
      <c r="AC175" s="4" t="n">
        <v>16.382</v>
      </c>
      <c r="AD175" s="4" t="n">
        <v>75.619</v>
      </c>
      <c r="AE175" s="4" t="n">
        <v>19.744</v>
      </c>
      <c r="AF175" s="4" t="n">
        <v>19.341</v>
      </c>
      <c r="AG175" s="4" t="n">
        <v>19.628</v>
      </c>
      <c r="AH175" s="4" t="n">
        <v>0.0</v>
      </c>
      <c r="AI175" s="4" t="n">
        <v>0.0</v>
      </c>
      <c r="AJ175" s="4" t="n">
        <v>201.222</v>
      </c>
      <c r="AK175" s="4" t="n">
        <v>93.014</v>
      </c>
      <c r="AL175" s="4" t="n">
        <v>22.939</v>
      </c>
      <c r="AM175" s="4" t="n">
        <v>143.986</v>
      </c>
      <c r="AN175" s="4" t="n">
        <v>70.448</v>
      </c>
      <c r="AO175" s="4" t="n">
        <v>60.905</v>
      </c>
      <c r="AP175" s="4" t="n">
        <v>49.757</v>
      </c>
      <c r="AQ175" s="4" t="n">
        <v>46.892</v>
      </c>
      <c r="AR175" s="4" t="n">
        <v>129.991</v>
      </c>
      <c r="AS175" s="4" t="n">
        <v>160.35</v>
      </c>
      <c r="AT175" s="4" t="n">
        <v>214.231</v>
      </c>
      <c r="AU175" s="4" t="n">
        <v>39.76</v>
      </c>
      <c r="AV175" s="4" t="n">
        <v>15.46</v>
      </c>
      <c r="AW175" s="4" t="n">
        <v>0.0</v>
      </c>
      <c r="AX175" s="4" t="n">
        <v>0.0</v>
      </c>
      <c r="AY175" s="4" t="n">
        <v>0.0</v>
      </c>
      <c r="AZ175" s="4" t="n">
        <v>47.855</v>
      </c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: INDEX(U176:AF176,$B$2))</f>
        <v>0</v>
      </c>
      <c r="D176" s="82">
        <f>SUM(AG176                                         : INDEX(AG176:AR176,$B$2))</f>
        <v>0</v>
      </c>
      <c r="E176" s="82">
        <f>SUM(AS176                  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 t="n">
        <v>66.138</v>
      </c>
      <c r="V176" s="4" t="n">
        <v>0.0</v>
      </c>
      <c r="W176" s="4" t="n">
        <v>16.999</v>
      </c>
      <c r="X176" s="4" t="n">
        <v>20.236</v>
      </c>
      <c r="Y176" s="4" t="n">
        <v>56.5</v>
      </c>
      <c r="Z176" s="4" t="n">
        <v>283.549</v>
      </c>
      <c r="AA176" s="4" t="n">
        <v>236.658</v>
      </c>
      <c r="AB176" s="4" t="n">
        <v>273.01</v>
      </c>
      <c r="AC176" s="4" t="n">
        <v>142.047</v>
      </c>
      <c r="AD176" s="4" t="n">
        <v>104.397</v>
      </c>
      <c r="AE176" s="4" t="n">
        <v>318.655</v>
      </c>
      <c r="AF176" s="4" t="n">
        <v>600.6333</v>
      </c>
      <c r="AG176" s="4" t="n">
        <v>319.573</v>
      </c>
      <c r="AH176" s="4" t="n">
        <v>239.946</v>
      </c>
      <c r="AI176" s="4" t="n">
        <v>237.44</v>
      </c>
      <c r="AJ176" s="4" t="n">
        <v>309.09</v>
      </c>
      <c r="AK176" s="4" t="n">
        <v>296.247</v>
      </c>
      <c r="AL176" s="4" t="n">
        <v>219.177</v>
      </c>
      <c r="AM176" s="4" t="n">
        <v>172.317</v>
      </c>
      <c r="AN176" s="4" t="n">
        <v>271.196</v>
      </c>
      <c r="AO176" s="4" t="n">
        <v>367.378</v>
      </c>
      <c r="AP176" s="4" t="n">
        <v>311.911</v>
      </c>
      <c r="AQ176" s="4" t="n">
        <v>569.9215</v>
      </c>
      <c r="AR176" s="4" t="n">
        <v>1071.393</v>
      </c>
      <c r="AS176" s="4" t="n">
        <v>314.145</v>
      </c>
      <c r="AT176" s="4" t="n">
        <v>149.486</v>
      </c>
      <c r="AU176" s="4" t="n">
        <v>347.7</v>
      </c>
      <c r="AV176" s="4" t="n">
        <v>92.86</v>
      </c>
      <c r="AW176" s="4" t="n">
        <v>281.77</v>
      </c>
      <c r="AX176" s="4" t="n">
        <v>240.0</v>
      </c>
      <c r="AY176" s="4" t="n">
        <v>504.534</v>
      </c>
      <c r="AZ176" s="4" t="n">
        <v>242.533</v>
      </c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: INDEX(U177:AF177,$B$2))</f>
        <v>0</v>
      </c>
      <c r="D177" s="82">
        <f>SUM(AG177                                         : INDEX(AG177:AR177,$B$2))</f>
        <v>0</v>
      </c>
      <c r="E177" s="82">
        <f>SUM(AS177                  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 t="n">
        <v>933.437</v>
      </c>
      <c r="V177" s="4" t="n">
        <v>600.774</v>
      </c>
      <c r="W177" s="4" t="n">
        <v>740.708</v>
      </c>
      <c r="X177" s="4" t="n">
        <v>751.967</v>
      </c>
      <c r="Y177" s="4" t="n">
        <v>923.7207</v>
      </c>
      <c r="Z177" s="4" t="n">
        <v>1442.0277</v>
      </c>
      <c r="AA177" s="4" t="n">
        <v>1770.9189</v>
      </c>
      <c r="AB177" s="4" t="n">
        <v>1984.5477</v>
      </c>
      <c r="AC177" s="4" t="n">
        <v>2270.728</v>
      </c>
      <c r="AD177" s="4" t="n">
        <v>2925.8108</v>
      </c>
      <c r="AE177" s="4" t="n">
        <v>3325.6662</v>
      </c>
      <c r="AF177" s="4" t="n">
        <v>5124.1277</v>
      </c>
      <c r="AG177" s="4" t="n">
        <v>5412.30840000001</v>
      </c>
      <c r="AH177" s="4" t="n">
        <v>4895.1165</v>
      </c>
      <c r="AI177" s="4" t="n">
        <v>4247.2413</v>
      </c>
      <c r="AJ177" s="4" t="n">
        <v>3899.7965</v>
      </c>
      <c r="AK177" s="4" t="n">
        <v>4261.2234</v>
      </c>
      <c r="AL177" s="4" t="n">
        <v>5998.47670000001</v>
      </c>
      <c r="AM177" s="4" t="n">
        <v>6041.911</v>
      </c>
      <c r="AN177" s="4" t="n">
        <v>6320.82500000001</v>
      </c>
      <c r="AO177" s="4" t="n">
        <v>7855.60570000001</v>
      </c>
      <c r="AP177" s="4" t="n">
        <v>7879.433</v>
      </c>
      <c r="AQ177" s="4" t="n">
        <v>10146.1155</v>
      </c>
      <c r="AR177" s="4" t="n">
        <v>13221.4799</v>
      </c>
      <c r="AS177" s="4" t="n">
        <v>12042.5580000001</v>
      </c>
      <c r="AT177" s="4" t="n">
        <v>8075.35240000002</v>
      </c>
      <c r="AU177" s="4" t="n">
        <v>6124.55</v>
      </c>
      <c r="AV177" s="4" t="n">
        <v>5210.24</v>
      </c>
      <c r="AW177" s="4" t="n">
        <v>6173.05</v>
      </c>
      <c r="AX177" s="4" t="n">
        <v>7564.85</v>
      </c>
      <c r="AY177" s="4" t="n">
        <v>6746.509</v>
      </c>
      <c r="AZ177" s="4" t="n">
        <v>6781.102</v>
      </c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: INDEX(U178:AF178,$B$2))</f>
        <v>0</v>
      </c>
      <c r="D178" s="82">
        <f>SUM(AG178                                         : INDEX(AG178:AR178,$B$2))</f>
        <v>0</v>
      </c>
      <c r="E178" s="82">
        <f>SUM(AS178                  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3527.4624</v>
      </c>
      <c r="AU178" s="4" t="n">
        <v>3139.57</v>
      </c>
      <c r="AV178" s="4" t="n">
        <v>4080.66</v>
      </c>
      <c r="AW178" s="4" t="n">
        <v>6196.35</v>
      </c>
      <c r="AX178" s="4" t="n">
        <v>6468.61</v>
      </c>
      <c r="AY178" s="4" t="n">
        <v>7017.821</v>
      </c>
      <c r="AZ178" s="4" t="n">
        <v>9370.831</v>
      </c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432</v>
      </c>
      <c r="B179" s="3" t="s">
        <v>153</v>
      </c>
      <c r="C179" s="82">
        <f>SUM(U179                                        : INDEX(U179:AF179,$B$2))</f>
        <v>0</v>
      </c>
      <c r="D179" s="82">
        <f>SUM(AG179                                         : INDEX(AG179:AR179,$B$2))</f>
        <v>0</v>
      </c>
      <c r="E179" s="82">
        <f>SUM(AS179                  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 t="n">
        <v>11759.278</v>
      </c>
      <c r="AZ179" s="61" t="n">
        <v>14207.757</v>
      </c>
      <c r="BA179" s="61"/>
      <c r="BB179" s="61"/>
      <c r="BC179" s="61"/>
      <c r="BD179" s="61"/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 t="n">
        <v>1208.523</v>
      </c>
      <c r="V180" s="4" t="n">
        <v>865.485</v>
      </c>
      <c r="W180" s="4" t="n">
        <v>863.223</v>
      </c>
      <c r="X180" s="4" t="n">
        <v>1087.815</v>
      </c>
      <c r="Y180" s="4" t="n">
        <v>1220.9327</v>
      </c>
      <c r="Z180" s="4" t="n">
        <v>2080.7287</v>
      </c>
      <c r="AA180" s="4" t="n">
        <v>3117.2479</v>
      </c>
      <c r="AB180" s="4" t="n">
        <v>3599.1497</v>
      </c>
      <c r="AC180" s="4" t="n">
        <v>4060.085</v>
      </c>
      <c r="AD180" s="4" t="n">
        <v>5043.0773</v>
      </c>
      <c r="AE180" s="4" t="n">
        <v>5745.4434</v>
      </c>
      <c r="AF180" s="4" t="n">
        <v>9358.8194</v>
      </c>
      <c r="AG180" s="4" t="n">
        <v>8517.46440000001</v>
      </c>
      <c r="AH180" s="4" t="n">
        <v>7419.435</v>
      </c>
      <c r="AI180" s="4" t="n">
        <v>6419.4388</v>
      </c>
      <c r="AJ180" s="4" t="n">
        <v>6675.45</v>
      </c>
      <c r="AK180" s="4" t="n">
        <v>8174.5726</v>
      </c>
      <c r="AL180" s="4" t="n">
        <v>9494.45170000001</v>
      </c>
      <c r="AM180" s="4" t="n">
        <v>9979.567</v>
      </c>
      <c r="AN180" s="4" t="n">
        <v>13975.1724</v>
      </c>
      <c r="AO180" s="4" t="n">
        <v>13421.7537</v>
      </c>
      <c r="AP180" s="4" t="n">
        <v>12499.4703</v>
      </c>
      <c r="AQ180" s="4" t="n">
        <v>18895.6279</v>
      </c>
      <c r="AR180" s="4" t="n">
        <v>22123.6559</v>
      </c>
      <c r="AS180" s="4" t="n">
        <v>16756.3950000001</v>
      </c>
      <c r="AT180" s="4" t="n">
        <v>18542.6643</v>
      </c>
      <c r="AU180" s="4" t="n">
        <v>13333.97</v>
      </c>
      <c r="AV180" s="4" t="n">
        <v>12764.79</v>
      </c>
      <c r="AW180" s="4" t="n">
        <v>18253.81</v>
      </c>
      <c r="AX180" s="4" t="n">
        <v>19866.77</v>
      </c>
      <c r="AY180" s="4" t="n">
        <v>18777.099</v>
      </c>
      <c r="AZ180" s="4" t="n">
        <v>23578.589</v>
      </c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J4" activePane="bottomRight" state="frozen"/>
      <selection pane="topRight" activeCell="G1" sqref="G1"/>
      <selection pane="bottomLeft" activeCell="A2" sqref="A2"/>
      <selection pane="bottomRight" activeCell="T1" sqref="T1:AD1048576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125" collapsed="true" outlineLevel="1"/>
    <col min="7" max="7" bestFit="true" customWidth="true" style="60" width="12.125" collapsed="true"/>
    <col min="8" max="18" customWidth="true" hidden="true" style="60" width="12.5" collapsed="true" outlineLevel="1"/>
    <col min="19" max="19" customWidth="true" style="60" width="12.5" collapsed="true"/>
    <col min="20" max="30" customWidth="true" hidden="true" style="60" width="12.5" collapsed="true" outlineLevel="1"/>
    <col min="31" max="31" customWidth="true" style="60" width="12.5" collapsed="true"/>
    <col min="32" max="39" customWidth="true" style="60" width="12.5" collapsed="true"/>
    <col min="40" max="43" customWidth="true" hidden="true" style="60" width="12.5" collapsed="true" outlineLevel="1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50" x14ac:dyDescent="0.2">
      <c r="G2" s="164" t="s">
        <v>270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274" customFormat="1" x14ac:dyDescent="0.2">
      <c r="A4" s="296" t="s">
        <v>442</v>
      </c>
      <c r="B4" s="344" t="s">
        <v>443</v>
      </c>
      <c r="C4" s="392" t="s">
        <v>33</v>
      </c>
      <c r="D4" s="440" t="s">
        <v>33</v>
      </c>
      <c r="E4" s="488" t="s">
        <v>443</v>
      </c>
      <c r="F4" s="536" t="s">
        <v>33</v>
      </c>
      <c r="G4" s="584" t="s">
        <v>445</v>
      </c>
      <c r="H4" s="632" t="n">
        <v>1142.0</v>
      </c>
      <c r="I4" s="680" t="n">
        <v>1203.0</v>
      </c>
      <c r="J4" s="728" t="n">
        <v>1331.0</v>
      </c>
      <c r="K4" s="776" t="n">
        <v>1503.0</v>
      </c>
      <c r="L4" s="824" t="n">
        <v>1459.0</v>
      </c>
      <c r="M4" s="872" t="n">
        <v>1485.0</v>
      </c>
      <c r="N4" s="920" t="n">
        <v>1485.0</v>
      </c>
      <c r="O4" s="968" t="n">
        <v>1572.0</v>
      </c>
      <c r="P4" s="1016" t="n">
        <v>1732.0</v>
      </c>
      <c r="Q4" s="1064" t="n">
        <v>1852.0</v>
      </c>
      <c r="R4" s="1112" t="n">
        <v>2108.0</v>
      </c>
      <c r="S4" s="1160" t="n">
        <v>2192.0</v>
      </c>
      <c r="T4" s="1208" t="n">
        <v>2219.0</v>
      </c>
      <c r="U4" s="1256" t="n">
        <v>2130.0</v>
      </c>
      <c r="V4" s="1304" t="n">
        <v>2259.0</v>
      </c>
      <c r="W4" s="1352" t="n">
        <v>2385.0</v>
      </c>
      <c r="X4" s="1400" t="n">
        <v>2733.0</v>
      </c>
      <c r="Y4" s="1448" t="n">
        <v>3526.0</v>
      </c>
      <c r="Z4" s="1496" t="n">
        <v>3957.0</v>
      </c>
      <c r="AA4" s="1544" t="n">
        <v>4470.0</v>
      </c>
      <c r="AB4" s="1592" t="n">
        <v>5082.0</v>
      </c>
      <c r="AC4" s="1640" t="n">
        <v>5596.0</v>
      </c>
      <c r="AD4" s="1688" t="n">
        <v>6020.0</v>
      </c>
      <c r="AE4" s="1736" t="n">
        <v>6701.0</v>
      </c>
      <c r="AF4" s="1784" t="n">
        <v>6810.0</v>
      </c>
      <c r="AG4" s="1832" t="n">
        <v>6667.0</v>
      </c>
      <c r="AH4" s="1880" t="n">
        <v>6952.0</v>
      </c>
      <c r="AI4" s="1928" t="n">
        <v>7096.0</v>
      </c>
      <c r="AJ4" s="1976" t="n">
        <v>7684.0</v>
      </c>
      <c r="AK4" s="2024" t="n">
        <v>8823.0</v>
      </c>
      <c r="AL4" s="2072" t="n">
        <v>9546.0</v>
      </c>
      <c r="AM4" s="2120" t="n">
        <v>10244.0</v>
      </c>
      <c r="AS4" s="2168" t="n">
        <v>23679.0</v>
      </c>
      <c r="AT4" s="2216" t="n">
        <v>63822.0</v>
      </c>
      <c r="AU4" s="279"/>
      <c r="AV4" s="279"/>
      <c r="AW4" s="279"/>
    </row>
    <row r="5" spans="1:50" s="274" customFormat="1" x14ac:dyDescent="0.2">
      <c r="A5" s="299" t="s">
        <v>442</v>
      </c>
      <c r="B5" s="347" t="s">
        <v>443</v>
      </c>
      <c r="C5" s="395" t="s">
        <v>33</v>
      </c>
      <c r="D5" s="443" t="s">
        <v>33</v>
      </c>
      <c r="E5" s="491" t="s">
        <v>443</v>
      </c>
      <c r="F5" s="539" t="s">
        <v>33</v>
      </c>
      <c r="G5" s="587" t="s">
        <v>446</v>
      </c>
      <c r="H5" s="635" t="n">
        <v>0.229422066549912</v>
      </c>
      <c r="I5" s="683" t="n">
        <v>0.197838736492103</v>
      </c>
      <c r="J5" s="731" t="n">
        <v>0.25244177310293</v>
      </c>
      <c r="K5" s="779" t="n">
        <v>0.228875582168995</v>
      </c>
      <c r="L5" s="827" t="n">
        <v>0.284441398217957</v>
      </c>
      <c r="M5" s="875" t="n">
        <v>0.305050505050505</v>
      </c>
      <c r="N5" s="923" t="n">
        <v>0.338047138047138</v>
      </c>
      <c r="O5" s="971" t="n">
        <v>0.261450381679389</v>
      </c>
      <c r="P5" s="1019" t="n">
        <v>0.441685912240185</v>
      </c>
      <c r="Q5" s="1067" t="n">
        <v>0.34341252699784</v>
      </c>
      <c r="R5" s="1115" t="n">
        <v>0.358159392789374</v>
      </c>
      <c r="S5" s="1163" t="n">
        <v>0.368613138686131</v>
      </c>
      <c r="T5" s="1211" t="n">
        <v>0.178644298345046</v>
      </c>
      <c r="U5" s="1259" t="n">
        <v>0.177971947574155</v>
      </c>
      <c r="V5" s="1307" t="n">
        <v>0.298473456368193</v>
      </c>
      <c r="W5" s="1355" t="n">
        <v>0.238156761412575</v>
      </c>
      <c r="X5" s="1403" t="n">
        <v>0.259085580304807</v>
      </c>
      <c r="Y5" s="1451" t="n">
        <v>0.34030995366672</v>
      </c>
      <c r="Z5" s="1499" t="n">
        <v>0.222103434451423</v>
      </c>
      <c r="AA5" s="1547" t="n">
        <v>0.22688975910763</v>
      </c>
      <c r="AB5" s="1595" t="n">
        <v>0.251884422110553</v>
      </c>
      <c r="AC5" s="1643" t="n">
        <v>0.185427982768309</v>
      </c>
      <c r="AD5" s="1691" t="n">
        <v>0.166150137741047</v>
      </c>
      <c r="AE5" s="1739" t="n">
        <v>0.266960144642717</v>
      </c>
      <c r="AF5" s="1787" t="n">
        <v>0.09784619939308711</v>
      </c>
      <c r="AG5" s="1835" t="n">
        <v>0.136528901090747</v>
      </c>
      <c r="AH5" s="1883" t="n">
        <v>0.209235936188077</v>
      </c>
      <c r="AI5" s="1931" t="n">
        <v>0.2546714</v>
      </c>
      <c r="AJ5" s="1979" t="n">
        <v>0.18572305</v>
      </c>
      <c r="AK5" s="2027" t="n">
        <v>0.24457518</v>
      </c>
      <c r="AL5" s="2075" t="n">
        <v>0.16884661</v>
      </c>
      <c r="AM5" s="2123" t="n">
        <v>0.18749416</v>
      </c>
      <c r="AS5" s="2171" t="n">
        <v>1.941635191230549</v>
      </c>
      <c r="AT5" s="2219" t="n">
        <v>1.484921436671911</v>
      </c>
      <c r="AU5" s="279"/>
      <c r="AV5" s="279"/>
      <c r="AW5" s="279"/>
    </row>
    <row r="6" spans="1:50" s="274" customFormat="1" x14ac:dyDescent="0.2">
      <c r="A6" s="302" t="s">
        <v>442</v>
      </c>
      <c r="B6" s="350" t="s">
        <v>443</v>
      </c>
      <c r="C6" s="398" t="s">
        <v>33</v>
      </c>
      <c r="D6" s="446" t="s">
        <v>33</v>
      </c>
      <c r="E6" s="494" t="s">
        <v>443</v>
      </c>
      <c r="F6" s="542" t="s">
        <v>33</v>
      </c>
      <c r="G6" s="590" t="s">
        <v>447</v>
      </c>
      <c r="H6" s="638" t="n">
        <v>262.0</v>
      </c>
      <c r="I6" s="686" t="n">
        <v>238.0</v>
      </c>
      <c r="J6" s="734" t="n">
        <v>336.0</v>
      </c>
      <c r="K6" s="782" t="n">
        <v>344.0</v>
      </c>
      <c r="L6" s="830" t="n">
        <v>415.0</v>
      </c>
      <c r="M6" s="878" t="n">
        <v>453.0</v>
      </c>
      <c r="N6" s="926" t="n">
        <v>502.0</v>
      </c>
      <c r="O6" s="974" t="n">
        <v>411.0</v>
      </c>
      <c r="P6" s="1022" t="n">
        <v>765.0</v>
      </c>
      <c r="Q6" s="1070" t="n">
        <v>636.0</v>
      </c>
      <c r="R6" s="1118" t="n">
        <v>755.0</v>
      </c>
      <c r="S6" s="1166" t="n">
        <v>808.0</v>
      </c>
      <c r="T6" s="1214" t="n">
        <v>394.0</v>
      </c>
      <c r="U6" s="1262" t="n">
        <v>387.0</v>
      </c>
      <c r="V6" s="1310" t="n">
        <v>655.0</v>
      </c>
      <c r="W6" s="1358" t="n">
        <v>553.0</v>
      </c>
      <c r="X6" s="1406" t="n">
        <v>663.0</v>
      </c>
      <c r="Y6" s="1454" t="n">
        <v>1065.0</v>
      </c>
      <c r="Z6" s="1502" t="n">
        <v>831.0</v>
      </c>
      <c r="AA6" s="1550" t="n">
        <v>956.0</v>
      </c>
      <c r="AB6" s="1598" t="n">
        <v>1203.0</v>
      </c>
      <c r="AC6" s="1646" t="n">
        <v>990.0</v>
      </c>
      <c r="AD6" s="1694" t="n">
        <v>965.0</v>
      </c>
      <c r="AE6" s="1742" t="n">
        <v>1698.0</v>
      </c>
      <c r="AF6" s="1790" t="n">
        <v>661.0</v>
      </c>
      <c r="AG6" s="1838" t="n">
        <v>987.0</v>
      </c>
      <c r="AH6" s="1886" t="n">
        <v>1291.0</v>
      </c>
      <c r="AI6" s="1934" t="n">
        <v>1213.0</v>
      </c>
      <c r="AJ6" s="1982" t="n">
        <v>908.0</v>
      </c>
      <c r="AK6" s="2030" t="n">
        <v>1268.0</v>
      </c>
      <c r="AL6" s="2078" t="n">
        <v>923.0</v>
      </c>
      <c r="AM6" s="2126" t="n">
        <v>1003.0</v>
      </c>
      <c r="AS6" s="2174" t="n">
        <v>5504.0</v>
      </c>
      <c r="AT6" s="2222" t="n">
        <v>8254.0</v>
      </c>
      <c r="AU6" s="279"/>
      <c r="AV6" s="279"/>
      <c r="AW6" s="279"/>
    </row>
    <row r="7" spans="1:50" s="274" customFormat="1" x14ac:dyDescent="0.2">
      <c r="A7" s="305" t="s">
        <v>442</v>
      </c>
      <c r="B7" s="353" t="s">
        <v>443</v>
      </c>
      <c r="C7" s="401" t="s">
        <v>33</v>
      </c>
      <c r="D7" s="449" t="s">
        <v>33</v>
      </c>
      <c r="E7" s="497" t="s">
        <v>443</v>
      </c>
      <c r="F7" s="545" t="s">
        <v>33</v>
      </c>
      <c r="G7" s="593" t="s">
        <v>84</v>
      </c>
      <c r="H7" s="641" t="n">
        <v>1.30534351145038</v>
      </c>
      <c r="I7" s="689" t="n">
        <v>1.18487394957983</v>
      </c>
      <c r="J7" s="737" t="n">
        <v>1.44642857142857</v>
      </c>
      <c r="K7" s="785" t="n">
        <v>1.43023255813953</v>
      </c>
      <c r="L7" s="833" t="n">
        <v>1.25060240963855</v>
      </c>
      <c r="M7" s="881" t="n">
        <v>1.27593818984547</v>
      </c>
      <c r="N7" s="929" t="n">
        <v>1.45418326693227</v>
      </c>
      <c r="O7" s="977" t="n">
        <v>1.17518248175182</v>
      </c>
      <c r="P7" s="1025" t="n">
        <v>1.44575163398693</v>
      </c>
      <c r="Q7" s="1073" t="n">
        <v>1.28459119496855</v>
      </c>
      <c r="R7" s="1121" t="n">
        <v>1.90066225165563</v>
      </c>
      <c r="S7" s="1169" t="n">
        <v>1.76856435643564</v>
      </c>
      <c r="T7" s="1217" t="n">
        <v>1.18781725888325</v>
      </c>
      <c r="U7" s="1265" t="n">
        <v>1.24806201550388</v>
      </c>
      <c r="V7" s="1313" t="n">
        <v>1.64732824427481</v>
      </c>
      <c r="W7" s="1361" t="n">
        <v>1.25858951175407</v>
      </c>
      <c r="X7" s="1409" t="n">
        <v>1.44343891402715</v>
      </c>
      <c r="Y7" s="1457" t="n">
        <v>1.65258215962441</v>
      </c>
      <c r="Z7" s="1505" t="n">
        <v>1.30685920577617</v>
      </c>
      <c r="AA7" s="1553" t="n">
        <v>1.38179916317992</v>
      </c>
      <c r="AB7" s="1601" t="n">
        <v>1.68911055694098</v>
      </c>
      <c r="AC7" s="1649" t="n">
        <v>1.46868686868687</v>
      </c>
      <c r="AD7" s="1697" t="n">
        <v>1.69533678756477</v>
      </c>
      <c r="AE7" s="1745" t="n">
        <v>1.88987043580683</v>
      </c>
      <c r="AF7" s="1793" t="n">
        <v>1.3797276853252647</v>
      </c>
      <c r="AG7" s="1841" t="n">
        <v>1.42350557244174</v>
      </c>
      <c r="AH7" s="1889" t="n">
        <v>1.62277304415182</v>
      </c>
      <c r="AI7" s="1937" t="n">
        <v>1.545754</v>
      </c>
      <c r="AJ7" s="1985" t="n">
        <v>1.644273</v>
      </c>
      <c r="AK7" s="2033" t="n">
        <v>1.497634</v>
      </c>
      <c r="AL7" s="2081" t="n">
        <v>1.621885</v>
      </c>
      <c r="AM7" s="2129" t="n">
        <v>1.544367</v>
      </c>
      <c r="AS7" s="2177" t="n">
        <v>11.12647647302366</v>
      </c>
      <c r="AT7" s="2225" t="n">
        <v>12.279919301918826</v>
      </c>
      <c r="AU7" s="279"/>
      <c r="AV7" s="279"/>
      <c r="AW7" s="279"/>
    </row>
    <row r="8" spans="1:50" s="274" customFormat="1" x14ac:dyDescent="0.2">
      <c r="A8" s="308" t="s">
        <v>442</v>
      </c>
      <c r="B8" s="356" t="s">
        <v>443</v>
      </c>
      <c r="C8" s="404" t="s">
        <v>33</v>
      </c>
      <c r="D8" s="452" t="s">
        <v>33</v>
      </c>
      <c r="E8" s="500" t="s">
        <v>443</v>
      </c>
      <c r="F8" s="548" t="s">
        <v>33</v>
      </c>
      <c r="G8" s="596" t="s">
        <v>70</v>
      </c>
      <c r="H8" s="644" t="n">
        <v>15.1701140350877</v>
      </c>
      <c r="I8" s="692" t="n">
        <v>14.523329787234</v>
      </c>
      <c r="J8" s="740" t="n">
        <v>16.740621399177</v>
      </c>
      <c r="K8" s="788" t="n">
        <v>19.9619796747967</v>
      </c>
      <c r="L8" s="836" t="n">
        <v>13.9280905587669</v>
      </c>
      <c r="M8" s="884" t="n">
        <v>14.6251574394464</v>
      </c>
      <c r="N8" s="932" t="n">
        <v>17.2840424657534</v>
      </c>
      <c r="O8" s="980" t="n">
        <v>13.970966873706</v>
      </c>
      <c r="P8" s="1028" t="n">
        <v>15.2970587703436</v>
      </c>
      <c r="Q8" s="1076" t="n">
        <v>14.5946217870257</v>
      </c>
      <c r="R8" s="1124" t="n">
        <v>14.7232153310105</v>
      </c>
      <c r="S8" s="1172" t="n">
        <v>16.8347900629811</v>
      </c>
      <c r="T8" s="1220" t="n">
        <v>14.4781239316239</v>
      </c>
      <c r="U8" s="1268" t="n">
        <v>14.4386708074534</v>
      </c>
      <c r="V8" s="1316" t="n">
        <v>15.1595579240037</v>
      </c>
      <c r="W8" s="1364" t="n">
        <v>18.039591954023</v>
      </c>
      <c r="X8" s="1412" t="n">
        <v>15.1304106583072</v>
      </c>
      <c r="Y8" s="1460" t="n">
        <v>14.0327045454546</v>
      </c>
      <c r="Z8" s="1508" t="n">
        <v>14.5879373848987</v>
      </c>
      <c r="AA8" s="1556" t="n">
        <v>13.4773171839516</v>
      </c>
      <c r="AB8" s="1604" t="n">
        <v>14.1894153543307</v>
      </c>
      <c r="AC8" s="1652" t="n">
        <v>14.9636843191197</v>
      </c>
      <c r="AD8" s="1700" t="n">
        <v>14.2990605134475</v>
      </c>
      <c r="AE8" s="1748" t="n">
        <v>15.985946400748</v>
      </c>
      <c r="AF8" s="1796" t="n">
        <v>14.10147587719298</v>
      </c>
      <c r="AG8" s="1844" t="n">
        <v>14.2304555160142</v>
      </c>
      <c r="AH8" s="1892" t="n">
        <v>14.2166205250597</v>
      </c>
      <c r="AI8" s="1940" t="n">
        <v>14.26272</v>
      </c>
      <c r="AJ8" s="1988" t="n">
        <v>14.70492</v>
      </c>
      <c r="AK8" s="2036" t="n">
        <v>14.40817</v>
      </c>
      <c r="AL8" s="2084" t="n">
        <v>14.86386</v>
      </c>
      <c r="AM8" s="2132" t="n">
        <v>14.63306</v>
      </c>
      <c r="AS8" s="2180" t="n">
        <v>119.3443143897161</v>
      </c>
      <c r="AT8" s="2228" t="n">
        <v>115.42128191826689</v>
      </c>
      <c r="AU8" s="279"/>
      <c r="AV8" s="279"/>
      <c r="AW8" s="279"/>
    </row>
    <row r="9" spans="1:50" s="274" customFormat="1" x14ac:dyDescent="0.2">
      <c r="A9" s="311" t="s">
        <v>442</v>
      </c>
      <c r="B9" s="359" t="s">
        <v>443</v>
      </c>
      <c r="C9" s="407" t="s">
        <v>33</v>
      </c>
      <c r="D9" s="455" t="s">
        <v>33</v>
      </c>
      <c r="E9" s="503" t="s">
        <v>443</v>
      </c>
      <c r="F9" s="551" t="s">
        <v>33</v>
      </c>
      <c r="G9" s="599" t="s">
        <v>211</v>
      </c>
      <c r="H9" s="647" t="n">
        <v>5188.179</v>
      </c>
      <c r="I9" s="695" t="n">
        <v>4095.579</v>
      </c>
      <c r="J9" s="743" t="n">
        <v>8135.942</v>
      </c>
      <c r="K9" s="791" t="n">
        <v>9821.294</v>
      </c>
      <c r="L9" s="839" t="n">
        <v>7228.679</v>
      </c>
      <c r="M9" s="887" t="n">
        <v>8453.341</v>
      </c>
      <c r="N9" s="935" t="n">
        <v>12617.351</v>
      </c>
      <c r="O9" s="983" t="n">
        <v>6747.977</v>
      </c>
      <c r="P9" s="1031" t="n">
        <v>16918.547</v>
      </c>
      <c r="Q9" s="1079" t="n">
        <v>11923.806</v>
      </c>
      <c r="R9" s="1127" t="n">
        <v>21127.814</v>
      </c>
      <c r="S9" s="1175" t="n">
        <v>24056.915</v>
      </c>
      <c r="T9" s="1223" t="n">
        <v>6775.762</v>
      </c>
      <c r="U9" s="1271" t="n">
        <v>6973.878</v>
      </c>
      <c r="V9" s="1319" t="n">
        <v>16357.163</v>
      </c>
      <c r="W9" s="1367" t="n">
        <v>12555.556</v>
      </c>
      <c r="X9" s="1415" t="n">
        <v>14479.803</v>
      </c>
      <c r="Y9" s="1463" t="n">
        <v>24697.5600000001</v>
      </c>
      <c r="Z9" s="1511" t="n">
        <v>15842.5</v>
      </c>
      <c r="AA9" s="1559" t="n">
        <v>17803.536</v>
      </c>
      <c r="AB9" s="1607" t="n">
        <v>28832.8920000001</v>
      </c>
      <c r="AC9" s="1655" t="n">
        <v>21757.197</v>
      </c>
      <c r="AD9" s="1703" t="n">
        <v>23393.2630000001</v>
      </c>
      <c r="AE9" s="1751" t="n">
        <v>51298.9020000002</v>
      </c>
      <c r="AF9" s="1799" t="n">
        <v>12860.545999999998</v>
      </c>
      <c r="AG9" s="1847" t="n">
        <v>19993.79</v>
      </c>
      <c r="AH9" s="1895" t="n">
        <v>29783.82</v>
      </c>
      <c r="AI9" s="1943" t="n">
        <v>26742.6</v>
      </c>
      <c r="AJ9" s="1991" t="n">
        <v>21954.45</v>
      </c>
      <c r="AK9" s="2039" t="n">
        <v>27361.12</v>
      </c>
      <c r="AL9" s="2087" t="n">
        <v>22251.2</v>
      </c>
      <c r="AM9" s="2135" t="n">
        <v>22666.606</v>
      </c>
      <c r="AS9" s="2183" t="n">
        <v>115485.7580000001</v>
      </c>
      <c r="AT9" s="2231" t="n">
        <v>183614.13199999998</v>
      </c>
      <c r="AU9" s="279"/>
      <c r="AV9" s="279"/>
      <c r="AW9" s="279"/>
    </row>
    <row r="10" spans="1:50" s="274" customFormat="1" x14ac:dyDescent="0.2">
      <c r="A10" s="314" t="s">
        <v>442</v>
      </c>
      <c r="B10" s="362" t="s">
        <v>443</v>
      </c>
      <c r="C10" s="410" t="s">
        <v>33</v>
      </c>
      <c r="D10" s="458" t="s">
        <v>33</v>
      </c>
      <c r="E10" s="506" t="s">
        <v>443</v>
      </c>
      <c r="F10" s="554" t="s">
        <v>33</v>
      </c>
      <c r="G10" s="602" t="s">
        <v>448</v>
      </c>
      <c r="H10" s="650" t="n">
        <v>342.0</v>
      </c>
      <c r="I10" s="698" t="n">
        <v>282.0</v>
      </c>
      <c r="J10" s="746" t="n">
        <v>486.0</v>
      </c>
      <c r="K10" s="794" t="n">
        <v>492.0</v>
      </c>
      <c r="L10" s="842" t="n">
        <v>519.0</v>
      </c>
      <c r="M10" s="890" t="n">
        <v>578.0</v>
      </c>
      <c r="N10" s="938" t="n">
        <v>730.0</v>
      </c>
      <c r="O10" s="986" t="n">
        <v>483.0</v>
      </c>
      <c r="P10" s="1034" t="n">
        <v>1106.0</v>
      </c>
      <c r="Q10" s="1082" t="n">
        <v>817.0</v>
      </c>
      <c r="R10" s="1130" t="n">
        <v>1435.0</v>
      </c>
      <c r="S10" s="1178" t="n">
        <v>1429.0</v>
      </c>
      <c r="T10" s="1226" t="n">
        <v>468.0</v>
      </c>
      <c r="U10" s="1274" t="n">
        <v>483.0</v>
      </c>
      <c r="V10" s="1322" t="n">
        <v>1079.0</v>
      </c>
      <c r="W10" s="1370" t="n">
        <v>696.0</v>
      </c>
      <c r="X10" s="1418" t="n">
        <v>957.0</v>
      </c>
      <c r="Y10" s="1466" t="n">
        <v>1760.0</v>
      </c>
      <c r="Z10" s="1514" t="n">
        <v>1086.0</v>
      </c>
      <c r="AA10" s="1562" t="n">
        <v>1321.0</v>
      </c>
      <c r="AB10" s="1610" t="n">
        <v>2032.0</v>
      </c>
      <c r="AC10" s="1658" t="n">
        <v>1454.0</v>
      </c>
      <c r="AD10" s="1706" t="n">
        <v>1636.0</v>
      </c>
      <c r="AE10" s="1754" t="n">
        <v>3209.0</v>
      </c>
      <c r="AF10" s="1802" t="n">
        <v>912.0</v>
      </c>
      <c r="AG10" s="1850" t="n">
        <v>1405.0</v>
      </c>
      <c r="AH10" s="1898" t="n">
        <v>2095.0</v>
      </c>
      <c r="AI10" s="1946" t="n">
        <v>1875.0</v>
      </c>
      <c r="AJ10" s="1994" t="n">
        <v>1493.0</v>
      </c>
      <c r="AK10" s="2042" t="n">
        <v>1899.0</v>
      </c>
      <c r="AL10" s="2090" t="n">
        <v>1497.0</v>
      </c>
      <c r="AM10" s="2138" t="n">
        <v>1549.0</v>
      </c>
      <c r="AS10" s="2186" t="n">
        <v>7850.0</v>
      </c>
      <c r="AT10" s="2234" t="n">
        <v>12725.0</v>
      </c>
      <c r="AU10" s="279"/>
      <c r="AV10" s="279"/>
      <c r="AW10" s="279"/>
    </row>
    <row r="11" spans="1:50" s="274" customFormat="1" x14ac:dyDescent="0.2">
      <c r="A11" s="317" t="s">
        <v>442</v>
      </c>
      <c r="B11" s="365" t="s">
        <v>443</v>
      </c>
      <c r="C11" s="413" t="s">
        <v>33</v>
      </c>
      <c r="D11" s="461" t="s">
        <v>33</v>
      </c>
      <c r="E11" s="509" t="s">
        <v>443</v>
      </c>
      <c r="F11" s="557" t="s">
        <v>33</v>
      </c>
      <c r="G11" s="605" t="s">
        <v>449</v>
      </c>
      <c r="H11" s="653" t="n">
        <v>262.0</v>
      </c>
      <c r="I11" s="701" t="n">
        <v>238.0</v>
      </c>
      <c r="J11" s="749" t="n">
        <v>336.0</v>
      </c>
      <c r="K11" s="797" t="n">
        <v>344.0</v>
      </c>
      <c r="L11" s="845" t="n">
        <v>415.0</v>
      </c>
      <c r="M11" s="893" t="n">
        <v>453.0</v>
      </c>
      <c r="N11" s="941" t="n">
        <v>502.0</v>
      </c>
      <c r="O11" s="989" t="n">
        <v>411.0</v>
      </c>
      <c r="P11" s="1037" t="n">
        <v>765.0</v>
      </c>
      <c r="Q11" s="1085" t="n">
        <v>636.0</v>
      </c>
      <c r="R11" s="1133" t="n">
        <v>755.0</v>
      </c>
      <c r="S11" s="1181" t="n">
        <v>808.0</v>
      </c>
      <c r="T11" s="1229" t="n">
        <v>394.0</v>
      </c>
      <c r="U11" s="1277" t="n">
        <v>387.0</v>
      </c>
      <c r="V11" s="1325" t="n">
        <v>655.0</v>
      </c>
      <c r="W11" s="1373" t="n">
        <v>553.0</v>
      </c>
      <c r="X11" s="1421" t="n">
        <v>663.0</v>
      </c>
      <c r="Y11" s="1469" t="n">
        <v>1065.0</v>
      </c>
      <c r="Z11" s="1517" t="n">
        <v>831.0</v>
      </c>
      <c r="AA11" s="1565" t="n">
        <v>956.0</v>
      </c>
      <c r="AB11" s="1613" t="n">
        <v>1203.0</v>
      </c>
      <c r="AC11" s="1661" t="n">
        <v>990.0</v>
      </c>
      <c r="AD11" s="1709" t="n">
        <v>965.0</v>
      </c>
      <c r="AE11" s="1757" t="n">
        <v>1698.0</v>
      </c>
      <c r="AF11" s="1805" t="n">
        <v>661.0</v>
      </c>
      <c r="AG11" s="1853" t="n">
        <v>920.0</v>
      </c>
      <c r="AH11" s="1901" t="n">
        <v>1246.0</v>
      </c>
      <c r="AI11" s="1949" t="n">
        <v>1098.0</v>
      </c>
      <c r="AJ11" s="1997" t="n">
        <v>864.0</v>
      </c>
      <c r="AK11" s="2045" t="n">
        <v>1226.0</v>
      </c>
      <c r="AL11" s="2093" t="n">
        <v>891.0</v>
      </c>
      <c r="AM11" s="2141" t="n">
        <v>954.0</v>
      </c>
      <c r="AS11" s="2189" t="n">
        <v>5504.0</v>
      </c>
      <c r="AT11" s="2237" t="n">
        <v>7860.0</v>
      </c>
      <c r="AU11" s="279"/>
      <c r="AV11" s="279"/>
      <c r="AW11" s="279"/>
    </row>
    <row r="12" spans="1:50" s="274" customFormat="1" x14ac:dyDescent="0.2">
      <c r="A12" s="320" t="s">
        <v>442</v>
      </c>
      <c r="B12" s="368" t="s">
        <v>444</v>
      </c>
      <c r="C12" s="416" t="s">
        <v>33</v>
      </c>
      <c r="D12" s="464" t="s">
        <v>33</v>
      </c>
      <c r="E12" s="512" t="s">
        <v>444</v>
      </c>
      <c r="F12" s="560" t="s">
        <v>33</v>
      </c>
      <c r="G12" s="608" t="s">
        <v>445</v>
      </c>
      <c r="H12" s="656" t="n">
        <v>1354.0</v>
      </c>
      <c r="I12" s="704" t="n">
        <v>1383.0</v>
      </c>
      <c r="J12" s="752" t="n">
        <v>1476.0</v>
      </c>
      <c r="K12" s="800" t="n">
        <v>1632.0</v>
      </c>
      <c r="L12" s="848" t="n">
        <v>1590.0</v>
      </c>
      <c r="M12" s="896" t="n">
        <v>1621.0</v>
      </c>
      <c r="N12" s="944" t="n">
        <v>1650.0</v>
      </c>
      <c r="O12" s="992" t="n">
        <v>1751.0</v>
      </c>
      <c r="P12" s="1040" t="n">
        <v>1734.0</v>
      </c>
      <c r="Q12" s="1088" t="n">
        <v>1802.0</v>
      </c>
      <c r="R12" s="1136" t="n">
        <v>1897.0</v>
      </c>
      <c r="S12" s="1184" t="n">
        <v>1928.0</v>
      </c>
      <c r="T12" s="1232" t="n">
        <v>1939.0</v>
      </c>
      <c r="U12" s="1280" t="n">
        <v>1938.0</v>
      </c>
      <c r="V12" s="1328" t="n">
        <v>2068.0</v>
      </c>
      <c r="W12" s="1376" t="n">
        <v>2121.0</v>
      </c>
      <c r="X12" s="1424" t="n">
        <v>2197.0</v>
      </c>
      <c r="Y12" s="1472" t="n">
        <v>2295.0</v>
      </c>
      <c r="Z12" s="1520" t="n">
        <v>2378.0</v>
      </c>
      <c r="AA12" s="1568" t="n">
        <v>2500.0</v>
      </c>
      <c r="AB12" s="1616" t="n">
        <v>2624.0</v>
      </c>
      <c r="AC12" s="1664" t="n">
        <v>2812.0</v>
      </c>
      <c r="AD12" s="1712" t="n">
        <v>3031.0</v>
      </c>
      <c r="AE12" s="1760" t="n">
        <v>3144.0</v>
      </c>
      <c r="AF12" s="1808" t="n">
        <v>3220.0</v>
      </c>
      <c r="AG12" s="1856" t="n">
        <v>3363.0</v>
      </c>
      <c r="AH12" s="1904" t="n">
        <v>3436.0</v>
      </c>
      <c r="AI12" s="1952" t="n">
        <v>3457.0</v>
      </c>
      <c r="AJ12" s="2000" t="n">
        <v>3737.0</v>
      </c>
      <c r="AK12" s="2048" t="n">
        <v>4041.0</v>
      </c>
      <c r="AL12" s="2096" t="n">
        <v>4171.0</v>
      </c>
      <c r="AM12" s="2144" t="n">
        <v>4466.0</v>
      </c>
      <c r="AS12" s="2192" t="n">
        <v>17436.0</v>
      </c>
      <c r="AT12" s="2240" t="n">
        <v>29891.0</v>
      </c>
      <c r="AU12" s="279"/>
      <c r="AV12" s="279"/>
      <c r="AW12" s="279"/>
    </row>
    <row r="13" spans="1:50" s="274" customFormat="1" x14ac:dyDescent="0.2">
      <c r="A13" s="323" t="s">
        <v>442</v>
      </c>
      <c r="B13" s="371" t="s">
        <v>444</v>
      </c>
      <c r="C13" s="419" t="s">
        <v>33</v>
      </c>
      <c r="D13" s="467" t="s">
        <v>33</v>
      </c>
      <c r="E13" s="515" t="s">
        <v>444</v>
      </c>
      <c r="F13" s="563" t="s">
        <v>33</v>
      </c>
      <c r="G13" s="611" t="s">
        <v>446</v>
      </c>
      <c r="H13" s="659" t="n">
        <v>0.217872968980798</v>
      </c>
      <c r="I13" s="707" t="n">
        <v>0.16413593637021</v>
      </c>
      <c r="J13" s="755" t="n">
        <v>0.207598371777476</v>
      </c>
      <c r="K13" s="803" t="n">
        <v>0.245398773006135</v>
      </c>
      <c r="L13" s="851" t="n">
        <v>0.293635790800252</v>
      </c>
      <c r="M13" s="899" t="n">
        <v>0.337252475247525</v>
      </c>
      <c r="N13" s="947" t="n">
        <v>0.314250913520097</v>
      </c>
      <c r="O13" s="995" t="n">
        <v>0.241537578886976</v>
      </c>
      <c r="P13" s="1043" t="n">
        <v>0.346443030653557</v>
      </c>
      <c r="Q13" s="1091" t="n">
        <v>0.274749721913237</v>
      </c>
      <c r="R13" s="1139" t="n">
        <v>0.322410147991543</v>
      </c>
      <c r="S13" s="1187" t="n">
        <v>0.394805194805195</v>
      </c>
      <c r="T13" s="1235" t="n">
        <v>0.124805800103573</v>
      </c>
      <c r="U13" s="1283" t="n">
        <v>0.120289106866288</v>
      </c>
      <c r="V13" s="1331" t="n">
        <v>0.23026973026973</v>
      </c>
      <c r="W13" s="1379" t="n">
        <v>0.20348698352042</v>
      </c>
      <c r="X13" s="1427" t="n">
        <v>0.196895992587445</v>
      </c>
      <c r="Y13" s="1475" t="n">
        <v>0.25924276169265</v>
      </c>
      <c r="Z13" s="1523" t="n">
        <v>0.205095268679084</v>
      </c>
      <c r="AA13" s="1571" t="n">
        <v>0.190241902419024</v>
      </c>
      <c r="AB13" s="1619" t="n">
        <v>0.207259953161593</v>
      </c>
      <c r="AC13" s="1667" t="n">
        <v>0.175128771155261</v>
      </c>
      <c r="AD13" s="1715" t="n">
        <v>0.196474413828513</v>
      </c>
      <c r="AE13" s="1763" t="n">
        <v>0.266234817813765</v>
      </c>
      <c r="AF13" s="1811" t="n">
        <v>0.11313639220615965</v>
      </c>
      <c r="AG13" s="1859" t="n">
        <v>0.180497925311203</v>
      </c>
      <c r="AH13" s="1907" t="n">
        <v>0.262455865045116</v>
      </c>
      <c r="AI13" s="1955" t="n">
        <v>0.266552</v>
      </c>
      <c r="AJ13" s="2003" t="n">
        <v>0.26341258</v>
      </c>
      <c r="AK13" s="2051" t="n">
        <v>0.27837171</v>
      </c>
      <c r="AL13" s="2099" t="n">
        <v>0.23294509</v>
      </c>
      <c r="AM13" s="2147" t="n">
        <v>0.28513404</v>
      </c>
      <c r="AS13" s="2195" t="n">
        <v>1.530327546138214</v>
      </c>
      <c r="AT13" s="2243" t="n">
        <v>1.8825056025624787</v>
      </c>
      <c r="AU13" s="279"/>
      <c r="AV13" s="279"/>
      <c r="AW13" s="279"/>
    </row>
    <row r="14" spans="1:50" s="274" customFormat="1" x14ac:dyDescent="0.2">
      <c r="A14" s="326" t="s">
        <v>442</v>
      </c>
      <c r="B14" s="374" t="s">
        <v>444</v>
      </c>
      <c r="C14" s="422" t="s">
        <v>33</v>
      </c>
      <c r="D14" s="470" t="s">
        <v>33</v>
      </c>
      <c r="E14" s="518" t="s">
        <v>444</v>
      </c>
      <c r="F14" s="566" t="s">
        <v>33</v>
      </c>
      <c r="G14" s="614" t="s">
        <v>447</v>
      </c>
      <c r="H14" s="662" t="n">
        <v>295.0</v>
      </c>
      <c r="I14" s="710" t="n">
        <v>227.0</v>
      </c>
      <c r="J14" s="758" t="n">
        <v>306.0</v>
      </c>
      <c r="K14" s="806" t="n">
        <v>400.0</v>
      </c>
      <c r="L14" s="854" t="n">
        <v>466.0</v>
      </c>
      <c r="M14" s="902" t="n">
        <v>545.0</v>
      </c>
      <c r="N14" s="950" t="n">
        <v>516.0</v>
      </c>
      <c r="O14" s="998" t="n">
        <v>421.0</v>
      </c>
      <c r="P14" s="1046" t="n">
        <v>599.0</v>
      </c>
      <c r="Q14" s="1094" t="n">
        <v>494.0</v>
      </c>
      <c r="R14" s="1142" t="n">
        <v>610.0</v>
      </c>
      <c r="S14" s="1190" t="n">
        <v>760.0</v>
      </c>
      <c r="T14" s="1238" t="n">
        <v>241.0</v>
      </c>
      <c r="U14" s="1286" t="n">
        <v>233.0</v>
      </c>
      <c r="V14" s="1334" t="n">
        <v>461.0</v>
      </c>
      <c r="W14" s="1382" t="n">
        <v>426.0</v>
      </c>
      <c r="X14" s="1430" t="n">
        <v>425.0</v>
      </c>
      <c r="Y14" s="1478" t="n">
        <v>582.0</v>
      </c>
      <c r="Z14" s="1526" t="n">
        <v>479.0</v>
      </c>
      <c r="AA14" s="1574" t="n">
        <v>464.0</v>
      </c>
      <c r="AB14" s="1622" t="n">
        <v>531.0</v>
      </c>
      <c r="AC14" s="1670" t="n">
        <v>476.0</v>
      </c>
      <c r="AD14" s="1718" t="n">
        <v>574.0</v>
      </c>
      <c r="AE14" s="1766" t="n">
        <v>822.0</v>
      </c>
      <c r="AF14" s="1814" t="n">
        <v>360.0</v>
      </c>
      <c r="AG14" s="1862" t="n">
        <v>553.0</v>
      </c>
      <c r="AH14" s="1910" t="n">
        <v>700.0</v>
      </c>
      <c r="AI14" s="1958" t="n">
        <v>620.0</v>
      </c>
      <c r="AJ14" s="2006" t="n">
        <v>626.0</v>
      </c>
      <c r="AK14" s="2054" t="n">
        <v>677.0</v>
      </c>
      <c r="AL14" s="2102" t="n">
        <v>560.0</v>
      </c>
      <c r="AM14" s="2150" t="n">
        <v>702.0</v>
      </c>
      <c r="AS14" s="2198" t="n">
        <v>3311.0</v>
      </c>
      <c r="AT14" s="2246" t="n">
        <v>4798.0</v>
      </c>
      <c r="AU14" s="279"/>
      <c r="AV14" s="279"/>
      <c r="AW14" s="279"/>
    </row>
    <row r="15" spans="1:50" s="274" customFormat="1" x14ac:dyDescent="0.2">
      <c r="A15" s="329" t="s">
        <v>442</v>
      </c>
      <c r="B15" s="377" t="s">
        <v>444</v>
      </c>
      <c r="C15" s="425" t="s">
        <v>33</v>
      </c>
      <c r="D15" s="473" t="s">
        <v>33</v>
      </c>
      <c r="E15" s="521" t="s">
        <v>444</v>
      </c>
      <c r="F15" s="569" t="s">
        <v>33</v>
      </c>
      <c r="G15" s="617" t="s">
        <v>84</v>
      </c>
      <c r="H15" s="665" t="n">
        <v>1.26440677966102</v>
      </c>
      <c r="I15" s="713" t="n">
        <v>1.39647577092511</v>
      </c>
      <c r="J15" s="761" t="n">
        <v>1.68300653594771</v>
      </c>
      <c r="K15" s="809" t="n">
        <v>1.645</v>
      </c>
      <c r="L15" s="857" t="n">
        <v>1.38197424892704</v>
      </c>
      <c r="M15" s="905" t="n">
        <v>1.47889908256881</v>
      </c>
      <c r="N15" s="953" t="n">
        <v>1.51356589147287</v>
      </c>
      <c r="O15" s="1001" t="n">
        <v>1.40855106888361</v>
      </c>
      <c r="P15" s="1049" t="n">
        <v>1.58430717863105</v>
      </c>
      <c r="Q15" s="1097" t="n">
        <v>1.53441295546559</v>
      </c>
      <c r="R15" s="1145" t="n">
        <v>1.97868852459016</v>
      </c>
      <c r="S15" s="1193" t="n">
        <v>2.11578947368421</v>
      </c>
      <c r="T15" s="1241" t="n">
        <v>1.44813278008299</v>
      </c>
      <c r="U15" s="1289" t="n">
        <v>1.43347639484979</v>
      </c>
      <c r="V15" s="1337" t="n">
        <v>1.89804772234273</v>
      </c>
      <c r="W15" s="1385" t="n">
        <v>1.89906103286385</v>
      </c>
      <c r="X15" s="1433" t="n">
        <v>1.58117647058824</v>
      </c>
      <c r="Y15" s="1481" t="n">
        <v>1.76632302405498</v>
      </c>
      <c r="Z15" s="1529" t="n">
        <v>1.65553235908142</v>
      </c>
      <c r="AA15" s="1577" t="n">
        <v>1.66163793103448</v>
      </c>
      <c r="AB15" s="1625" t="n">
        <v>2.09981167608286</v>
      </c>
      <c r="AC15" s="1673" t="n">
        <v>1.77310924369748</v>
      </c>
      <c r="AD15" s="1721" t="n">
        <v>2.23344947735192</v>
      </c>
      <c r="AE15" s="1769" t="n">
        <v>2.30413625304136</v>
      </c>
      <c r="AF15" s="1817" t="n">
        <v>1.9166666666666667</v>
      </c>
      <c r="AG15" s="1865" t="n">
        <v>1.66003616636528</v>
      </c>
      <c r="AH15" s="1913" t="n">
        <v>2.04</v>
      </c>
      <c r="AI15" s="1961" t="n">
        <v>2.030645</v>
      </c>
      <c r="AJ15" s="2009" t="n">
        <v>3.059105</v>
      </c>
      <c r="AK15" s="2057" t="n">
        <v>2.401773</v>
      </c>
      <c r="AL15" s="2105" t="n">
        <v>2.091071</v>
      </c>
      <c r="AM15" s="2153" t="n">
        <v>1.935897</v>
      </c>
      <c r="AS15" s="2201" t="n">
        <v>13.34338771489848</v>
      </c>
      <c r="AT15" s="2249" t="n">
        <v>17.13519383303195</v>
      </c>
      <c r="AU15" s="279"/>
      <c r="AV15" s="279"/>
      <c r="AW15" s="279"/>
    </row>
    <row r="16" spans="1:50" s="274" customFormat="1" x14ac:dyDescent="0.2">
      <c r="A16" s="332" t="s">
        <v>442</v>
      </c>
      <c r="B16" s="380" t="s">
        <v>444</v>
      </c>
      <c r="C16" s="428" t="s">
        <v>33</v>
      </c>
      <c r="D16" s="476" t="s">
        <v>33</v>
      </c>
      <c r="E16" s="524" t="s">
        <v>444</v>
      </c>
      <c r="F16" s="572" t="s">
        <v>33</v>
      </c>
      <c r="G16" s="620" t="s">
        <v>70</v>
      </c>
      <c r="H16" s="668" t="n">
        <v>14.02</v>
      </c>
      <c r="I16" s="716" t="n">
        <v>15.6259558359621</v>
      </c>
      <c r="J16" s="764" t="n">
        <v>21.1026699029126</v>
      </c>
      <c r="K16" s="812" t="n">
        <v>21.3026930091185</v>
      </c>
      <c r="L16" s="860" t="n">
        <v>17.6359875776398</v>
      </c>
      <c r="M16" s="908" t="n">
        <v>23.3901563275434</v>
      </c>
      <c r="N16" s="956" t="n">
        <v>21.2317836107554</v>
      </c>
      <c r="O16" s="1004" t="n">
        <v>16.9602276559865</v>
      </c>
      <c r="P16" s="1052" t="n">
        <v>23.1384510010537</v>
      </c>
      <c r="Q16" s="1100" t="n">
        <v>18.2391583113456</v>
      </c>
      <c r="R16" s="1148" t="n">
        <v>17.9041168185584</v>
      </c>
      <c r="S16" s="1196" t="n">
        <v>21.3327450248756</v>
      </c>
      <c r="T16" s="1244" t="n">
        <v>17.3711260744986</v>
      </c>
      <c r="U16" s="1292" t="n">
        <v>20.3575898203592</v>
      </c>
      <c r="V16" s="1340" t="n">
        <v>20.3747234285714</v>
      </c>
      <c r="W16" s="1388" t="n">
        <v>22.6100086526576</v>
      </c>
      <c r="X16" s="1436" t="n">
        <v>20.3479136904762</v>
      </c>
      <c r="Y16" s="1484" t="n">
        <v>16.9973346303502</v>
      </c>
      <c r="Z16" s="1532" t="n">
        <v>17.8698083228247</v>
      </c>
      <c r="AA16" s="1580" t="n">
        <v>18.2260505836576</v>
      </c>
      <c r="AB16" s="1628" t="n">
        <v>18.1383757847534</v>
      </c>
      <c r="AC16" s="1676" t="n">
        <v>21.7546433649289</v>
      </c>
      <c r="AD16" s="1724" t="n">
        <v>21.5553416536662</v>
      </c>
      <c r="AE16" s="1772" t="n">
        <v>23.7581003167899</v>
      </c>
      <c r="AF16" s="1820" t="n">
        <v>18.506746376811595</v>
      </c>
      <c r="AG16" s="1868" t="n">
        <v>22.8428213507625</v>
      </c>
      <c r="AH16" s="1916" t="n">
        <v>19.2997759103641</v>
      </c>
      <c r="AI16" s="1964" t="n">
        <v>19.43021</v>
      </c>
      <c r="AJ16" s="2012" t="n">
        <v>16.28614</v>
      </c>
      <c r="AK16" s="2060" t="n">
        <v>18.91903</v>
      </c>
      <c r="AL16" s="2108" t="n">
        <v>19.83259</v>
      </c>
      <c r="AM16" s="2156" t="n">
        <v>19.92555</v>
      </c>
      <c r="AS16" s="2204" t="n">
        <v>154.1545552033955</v>
      </c>
      <c r="AT16" s="2252" t="n">
        <v>155.04286363793818</v>
      </c>
      <c r="AU16" s="279"/>
      <c r="AV16" s="279"/>
      <c r="AW16" s="279"/>
    </row>
    <row r="17" spans="45:49" s="274" customFormat="1" x14ac:dyDescent="0.2">
      <c r="A17" s="335" t="s">
        <v>442</v>
      </c>
      <c r="B17" s="383" t="s">
        <v>444</v>
      </c>
      <c r="C17" s="431" t="s">
        <v>33</v>
      </c>
      <c r="D17" s="479" t="s">
        <v>33</v>
      </c>
      <c r="E17" s="527" t="s">
        <v>444</v>
      </c>
      <c r="F17" s="575" t="s">
        <v>33</v>
      </c>
      <c r="G17" s="623" t="s">
        <v>211</v>
      </c>
      <c r="H17" s="671" t="n">
        <v>5229.46</v>
      </c>
      <c r="I17" s="719" t="n">
        <v>4953.428</v>
      </c>
      <c r="J17" s="767" t="n">
        <v>10867.875</v>
      </c>
      <c r="K17" s="815" t="n">
        <v>14017.172</v>
      </c>
      <c r="L17" s="863" t="n">
        <v>11357.576</v>
      </c>
      <c r="M17" s="911" t="n">
        <v>18852.466</v>
      </c>
      <c r="N17" s="959" t="n">
        <v>16582.023</v>
      </c>
      <c r="O17" s="1007" t="n">
        <v>10057.415</v>
      </c>
      <c r="P17" s="1055" t="n">
        <v>21958.39</v>
      </c>
      <c r="Q17" s="1103" t="n">
        <v>13825.282</v>
      </c>
      <c r="R17" s="1151" t="n">
        <v>21610.269</v>
      </c>
      <c r="S17" s="1199" t="n">
        <v>34303.054</v>
      </c>
      <c r="T17" s="1247" t="n">
        <v>6062.523</v>
      </c>
      <c r="U17" s="1295" t="n">
        <v>6799.43499999997</v>
      </c>
      <c r="V17" s="1343" t="n">
        <v>17827.883</v>
      </c>
      <c r="W17" s="1391" t="n">
        <v>18291.497</v>
      </c>
      <c r="X17" s="1439" t="n">
        <v>13673.798</v>
      </c>
      <c r="Y17" s="1487" t="n">
        <v>17473.26</v>
      </c>
      <c r="Z17" s="1535" t="n">
        <v>14170.758</v>
      </c>
      <c r="AA17" s="1583" t="n">
        <v>14052.285</v>
      </c>
      <c r="AB17" s="1631" t="n">
        <v>20224.289</v>
      </c>
      <c r="AC17" s="1679" t="n">
        <v>18360.919</v>
      </c>
      <c r="AD17" s="1727" t="n">
        <v>27633.948</v>
      </c>
      <c r="AE17" s="1775" t="n">
        <v>44997.8420000001</v>
      </c>
      <c r="AF17" s="1823" t="n">
        <v>12769.655</v>
      </c>
      <c r="AG17" s="1871" t="n">
        <v>20969.71</v>
      </c>
      <c r="AH17" s="1919" t="n">
        <v>27560.08</v>
      </c>
      <c r="AI17" s="1967" t="n">
        <v>24462.64</v>
      </c>
      <c r="AJ17" s="2015" t="n">
        <v>31187.96</v>
      </c>
      <c r="AK17" s="2063" t="n">
        <v>30762.35</v>
      </c>
      <c r="AL17" s="2111" t="n">
        <v>23223.964</v>
      </c>
      <c r="AM17" s="2159" t="n">
        <v>27078.826</v>
      </c>
      <c r="AS17" s="2207" t="n">
        <v>108351.43899999997</v>
      </c>
      <c r="AT17" s="2255" t="n">
        <v>198015.185</v>
      </c>
      <c r="AU17" s="279"/>
      <c r="AV17" s="279"/>
      <c r="AW17" s="279"/>
    </row>
    <row r="18" spans="45:49" s="274" customFormat="1" x14ac:dyDescent="0.2">
      <c r="A18" s="338" t="s">
        <v>442</v>
      </c>
      <c r="B18" s="386" t="s">
        <v>444</v>
      </c>
      <c r="C18" s="434" t="s">
        <v>33</v>
      </c>
      <c r="D18" s="482" t="s">
        <v>33</v>
      </c>
      <c r="E18" s="530" t="s">
        <v>444</v>
      </c>
      <c r="F18" s="578" t="s">
        <v>33</v>
      </c>
      <c r="G18" s="626" t="s">
        <v>448</v>
      </c>
      <c r="H18" s="674" t="n">
        <v>373.0</v>
      </c>
      <c r="I18" s="722" t="n">
        <v>317.0</v>
      </c>
      <c r="J18" s="770" t="n">
        <v>515.0</v>
      </c>
      <c r="K18" s="818" t="n">
        <v>658.0</v>
      </c>
      <c r="L18" s="866" t="n">
        <v>644.0</v>
      </c>
      <c r="M18" s="914" t="n">
        <v>806.0</v>
      </c>
      <c r="N18" s="962" t="n">
        <v>781.0</v>
      </c>
      <c r="O18" s="1010" t="n">
        <v>593.0</v>
      </c>
      <c r="P18" s="1058" t="n">
        <v>949.0</v>
      </c>
      <c r="Q18" s="1106" t="n">
        <v>758.0</v>
      </c>
      <c r="R18" s="1154" t="n">
        <v>1207.0</v>
      </c>
      <c r="S18" s="1202" t="n">
        <v>1608.0</v>
      </c>
      <c r="T18" s="1250" t="n">
        <v>349.0</v>
      </c>
      <c r="U18" s="1298" t="n">
        <v>334.0</v>
      </c>
      <c r="V18" s="1346" t="n">
        <v>875.0</v>
      </c>
      <c r="W18" s="1394" t="n">
        <v>809.0</v>
      </c>
      <c r="X18" s="1442" t="n">
        <v>672.0</v>
      </c>
      <c r="Y18" s="1490" t="n">
        <v>1028.0</v>
      </c>
      <c r="Z18" s="1538" t="n">
        <v>793.0</v>
      </c>
      <c r="AA18" s="1586" t="n">
        <v>771.0</v>
      </c>
      <c r="AB18" s="1634" t="n">
        <v>1115.0</v>
      </c>
      <c r="AC18" s="1682" t="n">
        <v>844.0</v>
      </c>
      <c r="AD18" s="1730" t="n">
        <v>1282.0</v>
      </c>
      <c r="AE18" s="1778" t="n">
        <v>1894.0</v>
      </c>
      <c r="AF18" s="1826" t="n">
        <v>690.0</v>
      </c>
      <c r="AG18" s="1874" t="n">
        <v>918.0</v>
      </c>
      <c r="AH18" s="1922" t="n">
        <v>1428.0</v>
      </c>
      <c r="AI18" s="1970" t="n">
        <v>1259.0</v>
      </c>
      <c r="AJ18" s="2018" t="n">
        <v>1915.0</v>
      </c>
      <c r="AK18" s="2066" t="n">
        <v>1626.0</v>
      </c>
      <c r="AL18" s="2114" t="n">
        <v>1171.0</v>
      </c>
      <c r="AM18" s="2162" t="n">
        <v>1359.0</v>
      </c>
      <c r="AS18" s="2210" t="n">
        <v>5631.0</v>
      </c>
      <c r="AT18" s="2258" t="n">
        <v>10366.0</v>
      </c>
      <c r="AU18" s="279"/>
      <c r="AV18" s="279"/>
      <c r="AW18" s="279"/>
    </row>
    <row r="19" spans="45:49" s="274" customFormat="1" x14ac:dyDescent="0.2">
      <c r="A19" s="341" t="s">
        <v>442</v>
      </c>
      <c r="B19" s="389" t="s">
        <v>444</v>
      </c>
      <c r="C19" s="437" t="s">
        <v>33</v>
      </c>
      <c r="D19" s="485" t="s">
        <v>33</v>
      </c>
      <c r="E19" s="533" t="s">
        <v>444</v>
      </c>
      <c r="F19" s="581" t="s">
        <v>33</v>
      </c>
      <c r="G19" s="629" t="s">
        <v>449</v>
      </c>
      <c r="H19" s="677" t="n">
        <v>295.0</v>
      </c>
      <c r="I19" s="725" t="n">
        <v>227.0</v>
      </c>
      <c r="J19" s="773" t="n">
        <v>306.0</v>
      </c>
      <c r="K19" s="821" t="n">
        <v>400.0</v>
      </c>
      <c r="L19" s="869" t="n">
        <v>466.0</v>
      </c>
      <c r="M19" s="917" t="n">
        <v>545.0</v>
      </c>
      <c r="N19" s="965" t="n">
        <v>516.0</v>
      </c>
      <c r="O19" s="1013" t="n">
        <v>421.0</v>
      </c>
      <c r="P19" s="1061" t="n">
        <v>599.0</v>
      </c>
      <c r="Q19" s="1109" t="n">
        <v>494.0</v>
      </c>
      <c r="R19" s="1157" t="n">
        <v>610.0</v>
      </c>
      <c r="S19" s="1205" t="n">
        <v>760.0</v>
      </c>
      <c r="T19" s="1253" t="n">
        <v>241.0</v>
      </c>
      <c r="U19" s="1301" t="n">
        <v>233.0</v>
      </c>
      <c r="V19" s="1349" t="n">
        <v>461.0</v>
      </c>
      <c r="W19" s="1397" t="n">
        <v>426.0</v>
      </c>
      <c r="X19" s="1445" t="n">
        <v>425.0</v>
      </c>
      <c r="Y19" s="1493" t="n">
        <v>582.0</v>
      </c>
      <c r="Z19" s="1541" t="n">
        <v>479.0</v>
      </c>
      <c r="AA19" s="1589" t="n">
        <v>464.0</v>
      </c>
      <c r="AB19" s="1637" t="n">
        <v>531.0</v>
      </c>
      <c r="AC19" s="1685" t="n">
        <v>476.0</v>
      </c>
      <c r="AD19" s="1733" t="n">
        <v>574.0</v>
      </c>
      <c r="AE19" s="1781" t="n">
        <v>822.0</v>
      </c>
      <c r="AF19" s="1829" t="n">
        <v>360.0</v>
      </c>
      <c r="AG19" s="1877" t="n">
        <v>522.0</v>
      </c>
      <c r="AH19" s="1925" t="n">
        <v>669.0</v>
      </c>
      <c r="AI19" s="1973" t="n">
        <v>585.0</v>
      </c>
      <c r="AJ19" s="2021" t="n">
        <v>603.0</v>
      </c>
      <c r="AK19" s="2069" t="n">
        <v>662.0</v>
      </c>
      <c r="AL19" s="2117" t="n">
        <v>540.0</v>
      </c>
      <c r="AM19" s="2165" t="n">
        <v>669.0</v>
      </c>
      <c r="AS19" s="2213" t="n">
        <v>3311.0</v>
      </c>
      <c r="AT19" s="2261" t="n">
        <v>4610.0</v>
      </c>
      <c r="AU19" s="279"/>
      <c r="AV19" s="279"/>
      <c r="AW19" s="279"/>
    </row>
    <row r="20" spans="45:49" s="274" customFormat="1" x14ac:dyDescent="0.2">
      <c r="A20" s="2264" t="s">
        <v>450</v>
      </c>
      <c r="B20" s="2288" t="s">
        <v>33</v>
      </c>
      <c r="C20" s="2312" t="s">
        <v>33</v>
      </c>
      <c r="D20" s="2336" t="s">
        <v>33</v>
      </c>
      <c r="E20" s="2360" t="s">
        <v>33</v>
      </c>
      <c r="F20" s="2384" t="s">
        <v>33</v>
      </c>
      <c r="G20" s="2408" t="s">
        <v>445</v>
      </c>
      <c r="H20" s="2432" t="n">
        <v>2496.0</v>
      </c>
      <c r="I20" s="2456" t="n">
        <v>2586.0</v>
      </c>
      <c r="J20" s="2480" t="n">
        <v>2807.0</v>
      </c>
      <c r="K20" s="2504" t="n">
        <v>3135.0</v>
      </c>
      <c r="L20" s="2528" t="n">
        <v>3049.0</v>
      </c>
      <c r="M20" s="2552" t="n">
        <v>3106.0</v>
      </c>
      <c r="N20" s="2576" t="n">
        <v>3135.0</v>
      </c>
      <c r="O20" s="2600" t="n">
        <v>3323.0</v>
      </c>
      <c r="P20" s="2624" t="n">
        <v>3466.0</v>
      </c>
      <c r="Q20" s="2648" t="n">
        <v>3654.0</v>
      </c>
      <c r="R20" s="2672" t="n">
        <v>4005.0</v>
      </c>
      <c r="S20" s="2696" t="n">
        <v>4120.0</v>
      </c>
      <c r="T20" s="2720" t="n">
        <v>4158.0</v>
      </c>
      <c r="U20" s="2744" t="n">
        <v>4068.0</v>
      </c>
      <c r="V20" s="2768" t="n">
        <v>4327.0</v>
      </c>
      <c r="W20" s="2792" t="n">
        <v>4506.0</v>
      </c>
      <c r="X20" s="2816" t="n">
        <v>4930.0</v>
      </c>
      <c r="Y20" s="2840" t="n">
        <v>5821.0</v>
      </c>
      <c r="Z20" s="2864" t="n">
        <v>6335.0</v>
      </c>
      <c r="AA20" s="2888" t="n">
        <v>6970.0</v>
      </c>
      <c r="AB20" s="2912" t="n">
        <v>7706.0</v>
      </c>
      <c r="AC20" s="2936" t="n">
        <v>8408.0</v>
      </c>
      <c r="AD20" s="2960" t="n">
        <v>9051.0</v>
      </c>
      <c r="AE20" s="2984" t="n">
        <v>9845.0</v>
      </c>
      <c r="AF20" s="3008" t="n">
        <v>10030.0</v>
      </c>
      <c r="AG20" s="3032" t="n">
        <v>10030.0</v>
      </c>
      <c r="AH20" s="3056" t="n">
        <v>10388.0</v>
      </c>
      <c r="AI20" s="3080" t="n">
        <v>10553.0</v>
      </c>
      <c r="AJ20" s="3104" t="n">
        <v>11421.0</v>
      </c>
      <c r="AK20" s="3128" t="n">
        <v>12864.0</v>
      </c>
      <c r="AL20" s="3152" t="n">
        <v>13717.0</v>
      </c>
      <c r="AM20" s="3176" t="n">
        <v>14710.0</v>
      </c>
      <c r="AS20" s="3200" t="n">
        <v>41115.0</v>
      </c>
      <c r="AT20" s="3224" t="n">
        <v>93713.0</v>
      </c>
      <c r="AU20" s="279"/>
      <c r="AV20" s="279"/>
      <c r="AW20" s="279"/>
    </row>
    <row r="21" spans="45:49" s="274" customFormat="1" x14ac:dyDescent="0.2">
      <c r="A21" s="2267" t="s">
        <v>450</v>
      </c>
      <c r="B21" s="2291" t="s">
        <v>33</v>
      </c>
      <c r="C21" s="2315" t="s">
        <v>33</v>
      </c>
      <c r="D21" s="2339" t="s">
        <v>33</v>
      </c>
      <c r="E21" s="2363" t="s">
        <v>33</v>
      </c>
      <c r="F21" s="2387" t="s">
        <v>33</v>
      </c>
      <c r="G21" s="2411" t="s">
        <v>446</v>
      </c>
      <c r="H21" s="2435" t="n">
        <v>0.223157051282051</v>
      </c>
      <c r="I21" s="2459" t="n">
        <v>0.179814385150812</v>
      </c>
      <c r="J21" s="2483" t="n">
        <v>0.228877005347594</v>
      </c>
      <c r="K21" s="2507" t="n">
        <v>0.237472071496968</v>
      </c>
      <c r="L21" s="2531" t="n">
        <v>0.289231779382797</v>
      </c>
      <c r="M21" s="2555" t="n">
        <v>0.321831667204128</v>
      </c>
      <c r="N21" s="2579" t="n">
        <v>0.325551646945955</v>
      </c>
      <c r="O21" s="2603" t="n">
        <v>0.250980392156863</v>
      </c>
      <c r="P21" s="2627" t="n">
        <v>0.3941057497833</v>
      </c>
      <c r="Q21" s="2651" t="n">
        <v>0.30958904109589</v>
      </c>
      <c r="R21" s="2675" t="n">
        <v>0.34125</v>
      </c>
      <c r="S21" s="2699" t="n">
        <v>0.380859849404906</v>
      </c>
      <c r="T21" s="2723" t="n">
        <v>0.153511422700351</v>
      </c>
      <c r="U21" s="2747" t="n">
        <v>0.15079654627265</v>
      </c>
      <c r="V21" s="2771" t="n">
        <v>0.265935898963422</v>
      </c>
      <c r="W21" s="2795" t="n">
        <v>0.221718944626883</v>
      </c>
      <c r="X21" s="2819" t="n">
        <v>0.230630630630631</v>
      </c>
      <c r="Y21" s="2843" t="n">
        <v>0.306447111359196</v>
      </c>
      <c r="Z21" s="2867" t="n">
        <v>0.215566891558335</v>
      </c>
      <c r="AA21" s="2891" t="n">
        <v>0.213453588876362</v>
      </c>
      <c r="AB21" s="2915" t="n">
        <v>0.23630417007359</v>
      </c>
      <c r="AC21" s="2939" t="n">
        <v>0.181953580737247</v>
      </c>
      <c r="AD21" s="2963" t="n">
        <v>0.176298757088035</v>
      </c>
      <c r="AE21" s="2987" t="n">
        <v>0.266723116003387</v>
      </c>
      <c r="AF21" s="3011" t="n">
        <v>0.10274213836477987</v>
      </c>
      <c r="AG21" s="3035" t="n">
        <v>0.153539381854437</v>
      </c>
      <c r="AH21" s="3059" t="n">
        <v>0.195023998432755</v>
      </c>
      <c r="AI21" s="3083" t="n">
        <v>0.17506327300511</v>
      </c>
      <c r="AJ21" s="3107" t="n">
        <v>0.139619550377719</v>
      </c>
      <c r="AK21" s="3131" t="n">
        <v>0.160181181799465</v>
      </c>
      <c r="AL21" s="3155" t="n">
        <v>0.111583461871261</v>
      </c>
      <c r="AM21" s="3179"/>
      <c r="AS21" s="3203" t="n">
        <v>1.981955188610404</v>
      </c>
      <c r="AT21" s="3227" t="n">
        <v>1.184988508043233</v>
      </c>
      <c r="AU21" s="279"/>
      <c r="AV21" s="279"/>
      <c r="AW21" s="279"/>
    </row>
    <row r="22" spans="45:49" s="274" customFormat="1" x14ac:dyDescent="0.2">
      <c r="A22" s="2270" t="s">
        <v>450</v>
      </c>
      <c r="B22" s="2294" t="s">
        <v>33</v>
      </c>
      <c r="C22" s="2318" t="s">
        <v>33</v>
      </c>
      <c r="D22" s="2342" t="s">
        <v>33</v>
      </c>
      <c r="E22" s="2366" t="s">
        <v>33</v>
      </c>
      <c r="F22" s="2390" t="s">
        <v>33</v>
      </c>
      <c r="G22" s="2414" t="s">
        <v>447</v>
      </c>
      <c r="H22" s="2438" t="n">
        <v>557.0</v>
      </c>
      <c r="I22" s="2462" t="n">
        <v>465.0</v>
      </c>
      <c r="J22" s="2486" t="n">
        <v>642.0</v>
      </c>
      <c r="K22" s="2510" t="n">
        <v>744.0</v>
      </c>
      <c r="L22" s="2534" t="n">
        <v>881.0</v>
      </c>
      <c r="M22" s="2558" t="n">
        <v>998.0</v>
      </c>
      <c r="N22" s="2582" t="n">
        <v>1018.0</v>
      </c>
      <c r="O22" s="2606" t="n">
        <v>832.0</v>
      </c>
      <c r="P22" s="2630" t="n">
        <v>1364.0</v>
      </c>
      <c r="Q22" s="2654" t="n">
        <v>1130.0</v>
      </c>
      <c r="R22" s="2678" t="n">
        <v>1365.0</v>
      </c>
      <c r="S22" s="2702" t="n">
        <v>1568.0</v>
      </c>
      <c r="T22" s="2726" t="n">
        <v>635.0</v>
      </c>
      <c r="U22" s="2750" t="n">
        <v>620.0</v>
      </c>
      <c r="V22" s="2774" t="n">
        <v>1116.0</v>
      </c>
      <c r="W22" s="2798" t="n">
        <v>979.0</v>
      </c>
      <c r="X22" s="2822" t="n">
        <v>1088.0</v>
      </c>
      <c r="Y22" s="2846" t="n">
        <v>1647.0</v>
      </c>
      <c r="Z22" s="2870" t="n">
        <v>1310.0</v>
      </c>
      <c r="AA22" s="2894" t="n">
        <v>1420.0</v>
      </c>
      <c r="AB22" s="2918" t="n">
        <v>1734.0</v>
      </c>
      <c r="AC22" s="2942" t="n">
        <v>1466.0</v>
      </c>
      <c r="AD22" s="2966" t="n">
        <v>1539.0</v>
      </c>
      <c r="AE22" s="2990" t="n">
        <v>2520.0</v>
      </c>
      <c r="AF22" s="3014" t="n">
        <v>1021.0</v>
      </c>
      <c r="AG22" s="3038" t="n">
        <v>1540.0</v>
      </c>
      <c r="AH22" s="3062" t="n">
        <v>1991.0</v>
      </c>
      <c r="AI22" s="3086" t="n">
        <v>1833.0</v>
      </c>
      <c r="AJ22" s="3110" t="n">
        <v>1534.0</v>
      </c>
      <c r="AK22" s="3134" t="n">
        <v>1945.0</v>
      </c>
      <c r="AL22" s="3158" t="n">
        <v>1483.0</v>
      </c>
      <c r="AM22" s="3182" t="n">
        <v>1705.0</v>
      </c>
      <c r="AS22" s="3206" t="n">
        <v>8815.0</v>
      </c>
      <c r="AT22" s="3230" t="n">
        <v>13052.0</v>
      </c>
      <c r="AU22" s="279"/>
      <c r="AV22" s="279"/>
      <c r="AW22" s="279"/>
    </row>
    <row r="23" spans="45:49" s="274" customFormat="1" x14ac:dyDescent="0.2">
      <c r="A23" s="2273" t="s">
        <v>450</v>
      </c>
      <c r="B23" s="2297" t="s">
        <v>33</v>
      </c>
      <c r="C23" s="2321" t="s">
        <v>33</v>
      </c>
      <c r="D23" s="2345" t="s">
        <v>33</v>
      </c>
      <c r="E23" s="2369" t="s">
        <v>33</v>
      </c>
      <c r="F23" s="2393" t="s">
        <v>33</v>
      </c>
      <c r="G23" s="2417" t="s">
        <v>84</v>
      </c>
      <c r="H23" s="2441" t="n">
        <v>1.28366247755835</v>
      </c>
      <c r="I23" s="2465" t="n">
        <v>1.28817204301075</v>
      </c>
      <c r="J23" s="2489" t="n">
        <v>1.55919003115265</v>
      </c>
      <c r="K23" s="2513" t="n">
        <v>1.54569892473118</v>
      </c>
      <c r="L23" s="2537" t="n">
        <v>1.32009080590238</v>
      </c>
      <c r="M23" s="2561" t="n">
        <v>1.38677354709419</v>
      </c>
      <c r="N23" s="2585" t="n">
        <v>1.48428290766208</v>
      </c>
      <c r="O23" s="2609" t="n">
        <v>1.29326923076923</v>
      </c>
      <c r="P23" s="2633" t="n">
        <v>1.50659824046921</v>
      </c>
      <c r="Q23" s="2657" t="n">
        <v>1.39380530973451</v>
      </c>
      <c r="R23" s="2681" t="n">
        <v>1.93553113553114</v>
      </c>
      <c r="S23" s="2705" t="n">
        <v>1.93686224489796</v>
      </c>
      <c r="T23" s="2729" t="n">
        <v>1.28661417322835</v>
      </c>
      <c r="U23" s="2753" t="n">
        <v>1.31774193548387</v>
      </c>
      <c r="V23" s="2777" t="n">
        <v>1.75089605734767</v>
      </c>
      <c r="W23" s="2801" t="n">
        <v>1.53728294177732</v>
      </c>
      <c r="X23" s="2825" t="n">
        <v>1.49724264705882</v>
      </c>
      <c r="Y23" s="2849" t="n">
        <v>1.69277474195507</v>
      </c>
      <c r="Z23" s="2873" t="n">
        <v>1.43435114503817</v>
      </c>
      <c r="AA23" s="2897" t="n">
        <v>1.47323943661972</v>
      </c>
      <c r="AB23" s="2921" t="n">
        <v>1.81487889273356</v>
      </c>
      <c r="AC23" s="2945" t="n">
        <v>1.5675306957708</v>
      </c>
      <c r="AD23" s="2969" t="n">
        <v>1.89603638726446</v>
      </c>
      <c r="AE23" s="2993" t="n">
        <v>2.025</v>
      </c>
      <c r="AF23" s="3017" t="n">
        <v>1.5690499510284035</v>
      </c>
      <c r="AG23" s="3041" t="n">
        <v>1.50844155844156</v>
      </c>
      <c r="AH23" s="3065" t="n">
        <v>1.76946258161728</v>
      </c>
      <c r="AI23" s="3089" t="n">
        <v>1.70976541189307</v>
      </c>
      <c r="AJ23" s="3113" t="n">
        <v>2.22164276401565</v>
      </c>
      <c r="AK23" s="3137" t="n">
        <v>1.81233933161954</v>
      </c>
      <c r="AL23" s="3161" t="n">
        <v>1.79905596763318</v>
      </c>
      <c r="AM23" s="3185"/>
      <c r="AS23" s="3209" t="n">
        <v>13.530237737062066</v>
      </c>
      <c r="AT23" s="3233" t="n">
        <v>14.168465594802486</v>
      </c>
      <c r="AU23" s="279"/>
      <c r="AV23" s="279"/>
      <c r="AW23" s="279"/>
    </row>
    <row r="24" spans="45:49" s="274" customFormat="1" x14ac:dyDescent="0.2">
      <c r="A24" s="2276" t="s">
        <v>450</v>
      </c>
      <c r="B24" s="2300" t="s">
        <v>33</v>
      </c>
      <c r="C24" s="2324" t="s">
        <v>33</v>
      </c>
      <c r="D24" s="2348" t="s">
        <v>33</v>
      </c>
      <c r="E24" s="2372" t="s">
        <v>33</v>
      </c>
      <c r="F24" s="2396" t="s">
        <v>33</v>
      </c>
      <c r="G24" s="2420" t="s">
        <v>70</v>
      </c>
      <c r="H24" s="2444" t="n">
        <v>14.5701244755245</v>
      </c>
      <c r="I24" s="2468" t="n">
        <v>15.106856427379</v>
      </c>
      <c r="J24" s="2492" t="n">
        <v>18.9848321678322</v>
      </c>
      <c r="K24" s="2516" t="n">
        <v>20.7291008695652</v>
      </c>
      <c r="L24" s="2540" t="n">
        <v>15.9813026655202</v>
      </c>
      <c r="M24" s="2564" t="n">
        <v>19.7296293352601</v>
      </c>
      <c r="N24" s="2588" t="n">
        <v>19.3245360688286</v>
      </c>
      <c r="O24" s="2612" t="n">
        <v>15.6183940520446</v>
      </c>
      <c r="P24" s="2636" t="n">
        <v>18.9182175182482</v>
      </c>
      <c r="Q24" s="2660" t="n">
        <v>16.3486273015873</v>
      </c>
      <c r="R24" s="2684" t="n">
        <v>16.1764129447388</v>
      </c>
      <c r="S24" s="2708" t="n">
        <v>19.2163216990451</v>
      </c>
      <c r="T24" s="2732" t="n">
        <v>15.713935128519</v>
      </c>
      <c r="U24" s="2756" t="n">
        <v>16.858400244798</v>
      </c>
      <c r="V24" s="2780" t="n">
        <v>17.4949058341863</v>
      </c>
      <c r="W24" s="2804" t="n">
        <v>20.496380730897</v>
      </c>
      <c r="X24" s="2828" t="n">
        <v>17.2827507673419</v>
      </c>
      <c r="Y24" s="2852" t="n">
        <v>15.1258321377332</v>
      </c>
      <c r="Z24" s="2876" t="n">
        <v>15.9729952102182</v>
      </c>
      <c r="AA24" s="2900" t="n">
        <v>15.2274478967495</v>
      </c>
      <c r="AB24" s="2924" t="n">
        <v>15.5885544963457</v>
      </c>
      <c r="AC24" s="2948" t="n">
        <v>17.4578398607485</v>
      </c>
      <c r="AD24" s="2972" t="n">
        <v>17.4870496915696</v>
      </c>
      <c r="AE24" s="2996" t="n">
        <v>18.8706141485401</v>
      </c>
      <c r="AF24" s="3020" t="n">
        <v>15.998877028714109</v>
      </c>
      <c r="AG24" s="3044" t="n">
        <v>17.6338786052518</v>
      </c>
      <c r="AH24" s="3068" t="n">
        <v>16.2770082316208</v>
      </c>
      <c r="AI24" s="3092" t="n">
        <v>16.3386215698788</v>
      </c>
      <c r="AJ24" s="3116" t="n">
        <v>15.5934301643192</v>
      </c>
      <c r="AK24" s="3140" t="n">
        <v>16.4889276595745</v>
      </c>
      <c r="AL24" s="3164" t="n">
        <v>17.0446626686657</v>
      </c>
      <c r="AM24" s="3188"/>
      <c r="AS24" s="3212" t="n">
        <v>151.02938480179088</v>
      </c>
      <c r="AT24" s="3236" t="n">
        <v>131.8191398129776</v>
      </c>
      <c r="AU24" s="279"/>
      <c r="AV24" s="279"/>
      <c r="AW24" s="279"/>
    </row>
    <row r="25" spans="45:49" s="274" customFormat="1" x14ac:dyDescent="0.2">
      <c r="A25" s="2279" t="s">
        <v>450</v>
      </c>
      <c r="B25" s="2303" t="s">
        <v>33</v>
      </c>
      <c r="C25" s="2327" t="s">
        <v>33</v>
      </c>
      <c r="D25" s="2351" t="s">
        <v>33</v>
      </c>
      <c r="E25" s="2375" t="s">
        <v>33</v>
      </c>
      <c r="F25" s="2399" t="s">
        <v>33</v>
      </c>
      <c r="G25" s="2423" t="s">
        <v>211</v>
      </c>
      <c r="H25" s="2447" t="n">
        <v>10417.639</v>
      </c>
      <c r="I25" s="2471" t="n">
        <v>9049.007</v>
      </c>
      <c r="J25" s="2495" t="n">
        <v>19003.817</v>
      </c>
      <c r="K25" s="2519" t="n">
        <v>23838.466</v>
      </c>
      <c r="L25" s="2543" t="n">
        <v>18586.254999999997</v>
      </c>
      <c r="M25" s="2567" t="n">
        <v>27305.807</v>
      </c>
      <c r="N25" s="2591" t="n">
        <v>29199.374000000003</v>
      </c>
      <c r="O25" s="2615" t="n">
        <v>16805.392</v>
      </c>
      <c r="P25" s="2639" t="n">
        <v>38876.937</v>
      </c>
      <c r="Q25" s="2663" t="n">
        <v>25749.088</v>
      </c>
      <c r="R25" s="2687" t="n">
        <v>42738.083</v>
      </c>
      <c r="S25" s="2711" t="n">
        <v>58359.969</v>
      </c>
      <c r="T25" s="2735" t="n">
        <v>12838.285</v>
      </c>
      <c r="U25" s="2759" t="n">
        <v>13773.31299999997</v>
      </c>
      <c r="V25" s="2783" t="n">
        <v>34185.046</v>
      </c>
      <c r="W25" s="2807" t="n">
        <v>30847.053</v>
      </c>
      <c r="X25" s="2831" t="n">
        <v>28153.601000000002</v>
      </c>
      <c r="Y25" s="2855" t="n">
        <v>42170.820000000094</v>
      </c>
      <c r="Z25" s="2879" t="n">
        <v>30013.258</v>
      </c>
      <c r="AA25" s="2903" t="n">
        <v>31855.821</v>
      </c>
      <c r="AB25" s="2927" t="n">
        <v>49057.1810000001</v>
      </c>
      <c r="AC25" s="2951" t="n">
        <v>40118.116</v>
      </c>
      <c r="AD25" s="2975" t="n">
        <v>51027.2110000001</v>
      </c>
      <c r="AE25" s="2999" t="n">
        <v>96296.7440000003</v>
      </c>
      <c r="AF25" s="3023" t="n">
        <v>25630.201</v>
      </c>
      <c r="AG25" s="3047" t="n">
        <v>40963.5</v>
      </c>
      <c r="AH25" s="3071" t="n">
        <v>57343.9</v>
      </c>
      <c r="AI25" s="3095" t="n">
        <v>51205.24</v>
      </c>
      <c r="AJ25" s="3119" t="n">
        <v>53142.41</v>
      </c>
      <c r="AK25" s="3143" t="n">
        <v>58123.47</v>
      </c>
      <c r="AL25" s="3167" t="n">
        <v>45475.164000000004</v>
      </c>
      <c r="AM25" s="3191" t="n">
        <v>49745.432</v>
      </c>
      <c r="AS25" s="3215" t="n">
        <v>223837.19700000007</v>
      </c>
      <c r="AT25" s="3239" t="n">
        <v>381629.317</v>
      </c>
      <c r="AU25" s="279"/>
      <c r="AV25" s="279"/>
      <c r="AW25" s="279"/>
    </row>
    <row r="26" spans="45:49" s="274" customFormat="1" x14ac:dyDescent="0.2">
      <c r="A26" s="2282" t="s">
        <v>450</v>
      </c>
      <c r="B26" s="2306" t="s">
        <v>33</v>
      </c>
      <c r="C26" s="2330" t="s">
        <v>33</v>
      </c>
      <c r="D26" s="2354" t="s">
        <v>33</v>
      </c>
      <c r="E26" s="2378" t="s">
        <v>33</v>
      </c>
      <c r="F26" s="2402" t="s">
        <v>33</v>
      </c>
      <c r="G26" s="2426" t="s">
        <v>448</v>
      </c>
      <c r="H26" s="2450" t="n">
        <v>715.0</v>
      </c>
      <c r="I26" s="2474" t="n">
        <v>599.0</v>
      </c>
      <c r="J26" s="2498" t="n">
        <v>1001.0</v>
      </c>
      <c r="K26" s="2522" t="n">
        <v>1150.0</v>
      </c>
      <c r="L26" s="2546" t="n">
        <v>1163.0</v>
      </c>
      <c r="M26" s="2570" t="n">
        <v>1384.0</v>
      </c>
      <c r="N26" s="2594" t="n">
        <v>1511.0</v>
      </c>
      <c r="O26" s="2618" t="n">
        <v>1076.0</v>
      </c>
      <c r="P26" s="2642" t="n">
        <v>2055.0</v>
      </c>
      <c r="Q26" s="2666" t="n">
        <v>1575.0</v>
      </c>
      <c r="R26" s="2690" t="n">
        <v>2642.0</v>
      </c>
      <c r="S26" s="2714" t="n">
        <v>3037.0</v>
      </c>
      <c r="T26" s="2738" t="n">
        <v>817.0</v>
      </c>
      <c r="U26" s="2762" t="n">
        <v>817.0</v>
      </c>
      <c r="V26" s="2786" t="n">
        <v>1954.0</v>
      </c>
      <c r="W26" s="2810" t="n">
        <v>1505.0</v>
      </c>
      <c r="X26" s="2834" t="n">
        <v>1629.0</v>
      </c>
      <c r="Y26" s="2858" t="n">
        <v>2788.0</v>
      </c>
      <c r="Z26" s="2882" t="n">
        <v>1879.0</v>
      </c>
      <c r="AA26" s="2906" t="n">
        <v>2092.0</v>
      </c>
      <c r="AB26" s="2930" t="n">
        <v>3147.0</v>
      </c>
      <c r="AC26" s="2954" t="n">
        <v>2298.0</v>
      </c>
      <c r="AD26" s="2978" t="n">
        <v>2918.0</v>
      </c>
      <c r="AE26" s="3002" t="n">
        <v>5103.0</v>
      </c>
      <c r="AF26" s="3026" t="n">
        <v>1602.0</v>
      </c>
      <c r="AG26" s="3050" t="n">
        <v>2323.0</v>
      </c>
      <c r="AH26" s="3074" t="n">
        <v>3523.0</v>
      </c>
      <c r="AI26" s="3098" t="n">
        <v>3134.0</v>
      </c>
      <c r="AJ26" s="3122" t="n">
        <v>3408.0</v>
      </c>
      <c r="AK26" s="3146" t="n">
        <v>3525.0</v>
      </c>
      <c r="AL26" s="3170" t="n">
        <v>2668.0</v>
      </c>
      <c r="AM26" s="3194" t="n">
        <v>2908.0</v>
      </c>
      <c r="AS26" s="3218" t="n">
        <v>13481.0</v>
      </c>
      <c r="AT26" s="3242" t="n">
        <v>23091.0</v>
      </c>
      <c r="AU26" s="279"/>
      <c r="AV26" s="279"/>
      <c r="AW26" s="279"/>
    </row>
    <row r="27" spans="45:49" s="274" customFormat="1" x14ac:dyDescent="0.2">
      <c r="A27" s="2285" t="s">
        <v>450</v>
      </c>
      <c r="B27" s="2309" t="s">
        <v>33</v>
      </c>
      <c r="C27" s="2333" t="s">
        <v>33</v>
      </c>
      <c r="D27" s="2357" t="s">
        <v>33</v>
      </c>
      <c r="E27" s="2381" t="s">
        <v>33</v>
      </c>
      <c r="F27" s="2405" t="s">
        <v>33</v>
      </c>
      <c r="G27" s="2429" t="s">
        <v>449</v>
      </c>
      <c r="H27" s="2453" t="n">
        <v>557.0</v>
      </c>
      <c r="I27" s="2477" t="n">
        <v>465.0</v>
      </c>
      <c r="J27" s="2501" t="n">
        <v>642.0</v>
      </c>
      <c r="K27" s="2525" t="n">
        <v>744.0</v>
      </c>
      <c r="L27" s="2549" t="n">
        <v>881.0</v>
      </c>
      <c r="M27" s="2573" t="n">
        <v>998.0</v>
      </c>
      <c r="N27" s="2597" t="n">
        <v>1018.0</v>
      </c>
      <c r="O27" s="2621" t="n">
        <v>832.0</v>
      </c>
      <c r="P27" s="2645" t="n">
        <v>1364.0</v>
      </c>
      <c r="Q27" s="2669" t="n">
        <v>1130.0</v>
      </c>
      <c r="R27" s="2693" t="n">
        <v>1365.0</v>
      </c>
      <c r="S27" s="2717" t="n">
        <v>1568.0</v>
      </c>
      <c r="T27" s="2741" t="n">
        <v>635.0</v>
      </c>
      <c r="U27" s="2765" t="n">
        <v>620.0</v>
      </c>
      <c r="V27" s="2789" t="n">
        <v>1116.0</v>
      </c>
      <c r="W27" s="2813" t="n">
        <v>979.0</v>
      </c>
      <c r="X27" s="2837" t="n">
        <v>1088.0</v>
      </c>
      <c r="Y27" s="2861" t="n">
        <v>1647.0</v>
      </c>
      <c r="Z27" s="2885" t="n">
        <v>1310.0</v>
      </c>
      <c r="AA27" s="2909" t="n">
        <v>1420.0</v>
      </c>
      <c r="AB27" s="2933" t="n">
        <v>1734.0</v>
      </c>
      <c r="AC27" s="2957" t="n">
        <v>1466.0</v>
      </c>
      <c r="AD27" s="2981" t="n">
        <v>1539.0</v>
      </c>
      <c r="AE27" s="3005" t="n">
        <v>2520.0</v>
      </c>
      <c r="AF27" s="3029" t="n">
        <v>1021.0</v>
      </c>
      <c r="AG27" s="3053" t="n">
        <v>1442.0</v>
      </c>
      <c r="AH27" s="3077" t="n">
        <v>1915.0</v>
      </c>
      <c r="AI27" s="3101" t="n">
        <v>1683.0</v>
      </c>
      <c r="AJ27" s="3125" t="n">
        <v>1467.0</v>
      </c>
      <c r="AK27" s="3149" t="n">
        <v>1888.0</v>
      </c>
      <c r="AL27" s="3173" t="n">
        <v>1431.0</v>
      </c>
      <c r="AM27" s="3197" t="n">
        <v>1623.0</v>
      </c>
      <c r="AS27" s="3221" t="n">
        <v>8815.0</v>
      </c>
      <c r="AT27" s="3245" t="n">
        <v>12470.0</v>
      </c>
      <c r="AU27" s="279"/>
      <c r="AV27" s="279"/>
      <c r="AW27" s="279"/>
    </row>
    <row r="28" spans="45:49" s="274" customFormat="1" x14ac:dyDescent="0.2">
      <c r="AS28" s="279"/>
      <c r="AT28" s="279"/>
      <c r="AU28" s="279"/>
      <c r="AV28" s="279"/>
      <c r="AW28" s="279"/>
    </row>
    <row r="29" spans="45:49" s="274" customFormat="1" x14ac:dyDescent="0.2">
      <c r="AS29" s="279"/>
      <c r="AT29" s="279"/>
      <c r="AU29" s="279"/>
      <c r="AV29" s="279"/>
      <c r="AW29" s="279"/>
    </row>
    <row r="30" spans="45:49" s="274" customFormat="1" x14ac:dyDescent="0.2">
      <c r="AS30" s="279"/>
      <c r="AT30" s="279"/>
      <c r="AU30" s="279"/>
      <c r="AV30" s="279"/>
      <c r="AW30" s="279"/>
    </row>
    <row r="31" spans="45:49" s="274" customFormat="1" x14ac:dyDescent="0.2">
      <c r="AS31" s="279"/>
      <c r="AT31" s="279"/>
      <c r="AU31" s="279"/>
      <c r="AV31" s="279"/>
      <c r="AW31" s="279"/>
    </row>
    <row r="32" spans="45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ht="14.25" customHeigh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>
      <c r="AS41" s="279"/>
      <c r="AT41" s="279"/>
      <c r="AU41" s="279"/>
      <c r="AV41" s="279"/>
      <c r="AW41" s="279"/>
    </row>
    <row r="42" spans="45:49" s="274" customFormat="1" x14ac:dyDescent="0.2">
      <c r="AS42" s="279"/>
      <c r="AT42" s="279"/>
      <c r="AU42" s="279"/>
      <c r="AV42" s="279"/>
      <c r="AW42" s="279"/>
    </row>
    <row r="43" spans="45:49" s="274" customFormat="1" x14ac:dyDescent="0.2">
      <c r="AS43" s="279"/>
      <c r="AT43" s="279"/>
      <c r="AU43" s="279"/>
      <c r="AV43" s="279"/>
      <c r="AW43" s="279"/>
    </row>
    <row r="44" spans="45:49" s="274" customFormat="1" x14ac:dyDescent="0.2">
      <c r="AS44" s="279"/>
      <c r="AT44" s="279"/>
      <c r="AU44" s="279"/>
      <c r="AV44" s="279"/>
      <c r="AW44" s="279"/>
    </row>
    <row r="45" spans="45:49" s="274" customFormat="1" x14ac:dyDescent="0.2">
      <c r="AS45" s="279"/>
      <c r="AT45" s="279"/>
      <c r="AU45" s="279"/>
      <c r="AV45" s="279"/>
      <c r="AW45" s="279"/>
    </row>
    <row r="46" spans="45:49" s="274" customFormat="1" x14ac:dyDescent="0.2">
      <c r="AS46" s="279"/>
      <c r="AT46" s="279"/>
      <c r="AU46" s="279"/>
      <c r="AV46" s="279"/>
      <c r="AW46" s="279"/>
    </row>
    <row r="47" spans="45:49" s="274" customFormat="1" x14ac:dyDescent="0.2">
      <c r="AS47" s="279"/>
      <c r="AT47" s="279"/>
      <c r="AU47" s="279"/>
      <c r="AV47" s="279"/>
      <c r="AW47" s="279"/>
    </row>
    <row r="48" spans="45:49" s="274" customFormat="1" x14ac:dyDescent="0.2">
      <c r="AS48" s="279"/>
      <c r="AT48" s="279"/>
      <c r="AU48" s="279"/>
      <c r="AV48" s="279"/>
      <c r="AW48" s="279"/>
    </row>
    <row r="49" spans="45:49" s="274" customFormat="1" x14ac:dyDescent="0.2">
      <c r="AS49" s="279"/>
      <c r="AT49" s="279"/>
      <c r="AU49" s="279"/>
      <c r="AV49" s="279"/>
      <c r="AW49" s="279"/>
    </row>
    <row r="50" spans="45:49" s="274" customFormat="1" x14ac:dyDescent="0.2">
      <c r="AS50" s="279"/>
      <c r="AT50" s="279"/>
      <c r="AU50" s="279"/>
      <c r="AV50" s="279"/>
      <c r="AW50" s="279"/>
    </row>
    <row r="51" spans="45:49" s="274" customFormat="1" x14ac:dyDescent="0.2">
      <c r="AS51" s="279"/>
      <c r="AT51" s="279"/>
      <c r="AU51" s="279"/>
      <c r="AV51" s="279"/>
      <c r="AW51" s="279"/>
    </row>
    <row r="52" spans="45:49" s="274" customFormat="1" x14ac:dyDescent="0.2">
      <c r="AS52" s="279"/>
      <c r="AT52" s="279"/>
      <c r="AU52" s="279"/>
      <c r="AV52" s="279"/>
      <c r="AW52" s="279"/>
    </row>
    <row r="53" spans="45:49" s="274" customFormat="1" x14ac:dyDescent="0.2">
      <c r="AS53" s="279"/>
      <c r="AT53" s="279"/>
      <c r="AU53" s="279"/>
      <c r="AV53" s="279"/>
      <c r="AW53" s="279"/>
    </row>
    <row r="54" spans="45:49" s="274" customFormat="1" x14ac:dyDescent="0.2">
      <c r="AS54" s="279"/>
      <c r="AT54" s="279"/>
      <c r="AU54" s="279"/>
      <c r="AV54" s="279"/>
      <c r="AW54" s="279"/>
    </row>
    <row r="55" spans="45:49" s="274" customFormat="1" x14ac:dyDescent="0.2">
      <c r="AS55" s="279"/>
      <c r="AT55" s="279"/>
      <c r="AU55" s="279"/>
      <c r="AV55" s="279"/>
      <c r="AW55" s="279"/>
    </row>
    <row r="56" spans="45:49" s="274" customFormat="1" x14ac:dyDescent="0.2">
      <c r="AS56" s="279"/>
      <c r="AT56" s="279"/>
      <c r="AU56" s="279"/>
      <c r="AV56" s="279"/>
      <c r="AW56" s="279"/>
    </row>
    <row r="57" spans="45:49" s="274" customFormat="1" x14ac:dyDescent="0.2">
      <c r="AS57" s="279"/>
      <c r="AT57" s="279"/>
      <c r="AU57" s="279"/>
      <c r="AV57" s="279"/>
      <c r="AW57" s="279"/>
    </row>
    <row r="58" spans="45:49" s="274" customFormat="1" x14ac:dyDescent="0.2">
      <c r="AS58" s="279"/>
      <c r="AT58" s="279"/>
      <c r="AU58" s="279"/>
      <c r="AV58" s="279"/>
      <c r="AW58" s="279"/>
    </row>
    <row r="59" spans="45:49" s="274" customFormat="1" x14ac:dyDescent="0.2">
      <c r="AS59" s="279"/>
      <c r="AT59" s="279"/>
      <c r="AU59" s="279"/>
      <c r="AV59" s="279"/>
      <c r="AW59" s="279"/>
    </row>
    <row r="60" spans="45:49" s="274" customFormat="1" x14ac:dyDescent="0.2">
      <c r="AS60" s="279"/>
      <c r="AT60" s="279"/>
      <c r="AU60" s="279"/>
      <c r="AV60" s="279"/>
      <c r="AW60" s="279"/>
    </row>
    <row r="61" spans="45:49" s="274" customFormat="1" x14ac:dyDescent="0.2">
      <c r="AS61" s="279"/>
      <c r="AT61" s="279"/>
      <c r="AU61" s="279"/>
      <c r="AV61" s="279"/>
      <c r="AW61" s="279"/>
    </row>
    <row r="62" spans="45:49" s="274" customFormat="1" x14ac:dyDescent="0.2">
      <c r="AS62" s="279"/>
      <c r="AT62" s="279"/>
      <c r="AU62" s="279"/>
      <c r="AV62" s="279"/>
      <c r="AW62" s="279"/>
    </row>
    <row r="63" spans="45:49" s="274" customFormat="1" x14ac:dyDescent="0.2">
      <c r="AS63" s="279"/>
      <c r="AT63" s="279"/>
      <c r="AU63" s="279"/>
      <c r="AV63" s="279"/>
      <c r="AW63" s="279"/>
    </row>
    <row r="64" spans="45:49" s="274" customFormat="1" x14ac:dyDescent="0.2">
      <c r="AS64" s="279"/>
      <c r="AT64" s="279"/>
      <c r="AU64" s="279"/>
      <c r="AV64" s="279"/>
      <c r="AW64" s="279"/>
    </row>
    <row r="65" spans="45:49" s="274" customFormat="1" x14ac:dyDescent="0.2">
      <c r="AS65" s="279"/>
      <c r="AT65" s="279"/>
      <c r="AU65" s="279"/>
      <c r="AV65" s="279"/>
      <c r="AW65" s="279"/>
    </row>
    <row r="66" spans="45:49" s="274" customFormat="1" x14ac:dyDescent="0.2">
      <c r="AS66" s="279"/>
      <c r="AT66" s="279"/>
      <c r="AU66" s="279"/>
      <c r="AV66" s="279"/>
      <c r="AW66" s="279"/>
    </row>
    <row r="67" spans="45:49" s="274" customFormat="1" x14ac:dyDescent="0.2">
      <c r="AS67" s="279"/>
      <c r="AT67" s="279"/>
      <c r="AU67" s="279"/>
      <c r="AV67" s="279"/>
      <c r="AW67" s="279"/>
    </row>
    <row r="68" spans="45:49" s="274" customFormat="1" x14ac:dyDescent="0.2">
      <c r="AS68" s="279"/>
      <c r="AT68" s="279"/>
      <c r="AU68" s="279"/>
      <c r="AV68" s="279"/>
      <c r="AW68" s="279"/>
    </row>
    <row r="69" spans="45:49" s="274" customFormat="1" x14ac:dyDescent="0.2">
      <c r="AS69" s="279"/>
      <c r="AT69" s="279"/>
      <c r="AU69" s="279"/>
      <c r="AV69" s="279"/>
      <c r="AW69" s="279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AH4" activePane="bottomRight" state="frozen"/>
      <selection pane="topRight" activeCell="H1" sqref="H1"/>
      <selection pane="bottomLeft" activeCell="A4" sqref="A4"/>
      <selection pane="bottomRight" activeCell="AN1" sqref="AN1:AQ1048576"/>
    </sheetView>
  </sheetViews>
  <sheetFormatPr defaultRowHeight="12.75" outlineLevelCol="1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9.875" collapsed="true" outlineLevel="1"/>
    <col min="7" max="7" customWidth="true" style="60" width="21.125" collapsed="true"/>
    <col min="8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1" style="60" width="9.0" collapsed="true"/>
    <col min="32" max="39" style="60" width="9.0" collapsed="true"/>
    <col min="40" max="43" customWidth="true" hidden="true" style="60" width="0.0" collapsed="true" outlineLevel="1"/>
    <col min="44" max="44" style="60" width="9.0" collapsed="true"/>
    <col min="45" max="46" bestFit="true" customWidth="true" style="60" width="10.5" collapsed="true"/>
    <col min="47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x14ac:dyDescent="0.2">
      <c r="AS4" s="279"/>
      <c r="AT4" s="279"/>
      <c r="AU4" s="279"/>
      <c r="AV4" s="279"/>
      <c r="AW4" s="279"/>
    </row>
    <row r="5" spans="1:49" s="274" customFormat="1" x14ac:dyDescent="0.2">
      <c r="AS5" s="279"/>
      <c r="AT5" s="279"/>
      <c r="AU5" s="279"/>
      <c r="AV5" s="279"/>
      <c r="AW5" s="279"/>
    </row>
    <row r="6" spans="1:49" s="274" customFormat="1" x14ac:dyDescent="0.2">
      <c r="AS6" s="279"/>
      <c r="AT6" s="279"/>
      <c r="AU6" s="279"/>
      <c r="AV6" s="279"/>
      <c r="AW6" s="279"/>
    </row>
    <row r="7" spans="1:49" s="274" customFormat="1" x14ac:dyDescent="0.2">
      <c r="AS7" s="279"/>
      <c r="AT7" s="279"/>
      <c r="AU7" s="279"/>
      <c r="AV7" s="279"/>
      <c r="AW7" s="279"/>
    </row>
    <row r="8" spans="1:49" s="274" customFormat="1" x14ac:dyDescent="0.2">
      <c r="AS8" s="279"/>
      <c r="AT8" s="279"/>
      <c r="AU8" s="279"/>
      <c r="AV8" s="279"/>
      <c r="AW8" s="279"/>
    </row>
    <row r="9" spans="1:49" s="274" customFormat="1" x14ac:dyDescent="0.2">
      <c r="AS9" s="279"/>
      <c r="AT9" s="279"/>
      <c r="AU9" s="279"/>
      <c r="AV9" s="279"/>
      <c r="AW9" s="279"/>
    </row>
    <row r="10" spans="1:49" s="274" customFormat="1" x14ac:dyDescent="0.2">
      <c r="AS10" s="279"/>
      <c r="AT10" s="279"/>
      <c r="AU10" s="279"/>
      <c r="AV10" s="279"/>
      <c r="AW10" s="279"/>
    </row>
    <row r="11" spans="1:49" s="274" customFormat="1" x14ac:dyDescent="0.2">
      <c r="AS11" s="279"/>
      <c r="AT11" s="279"/>
      <c r="AU11" s="279"/>
      <c r="AV11" s="279"/>
      <c r="AW11" s="279"/>
    </row>
    <row r="12" spans="1:49" s="274" customFormat="1" x14ac:dyDescent="0.2">
      <c r="AS12" s="279"/>
      <c r="AT12" s="279"/>
      <c r="AU12" s="279"/>
      <c r="AV12" s="279"/>
      <c r="AW12" s="279"/>
    </row>
    <row r="13" spans="1:49" s="274" customFormat="1" x14ac:dyDescent="0.2">
      <c r="AS13" s="279"/>
      <c r="AT13" s="279"/>
      <c r="AU13" s="279"/>
      <c r="AV13" s="279"/>
      <c r="AW13" s="279"/>
    </row>
    <row r="14" spans="1:49" s="274" customFormat="1" x14ac:dyDescent="0.2">
      <c r="AS14" s="279"/>
      <c r="AT14" s="279"/>
      <c r="AU14" s="279"/>
      <c r="AV14" s="279"/>
      <c r="AW14" s="279"/>
    </row>
    <row r="15" spans="1:49" s="274" customFormat="1" x14ac:dyDescent="0.2">
      <c r="AS15" s="279"/>
      <c r="AT15" s="279"/>
      <c r="AU15" s="279"/>
      <c r="AV15" s="279"/>
      <c r="AW15" s="279"/>
    </row>
    <row r="16" spans="1:49" s="274" customFormat="1" x14ac:dyDescent="0.2">
      <c r="AS16" s="279"/>
      <c r="AT16" s="279"/>
      <c r="AU16" s="279"/>
      <c r="AV16" s="279"/>
      <c r="AW16" s="279"/>
    </row>
    <row r="17" spans="45:49" s="274" customFormat="1" x14ac:dyDescent="0.2">
      <c r="AS17" s="279"/>
      <c r="AT17" s="279"/>
      <c r="AU17" s="279"/>
      <c r="AV17" s="279"/>
      <c r="AW17" s="279"/>
    </row>
    <row r="18" spans="45:49" s="274" customFormat="1" x14ac:dyDescent="0.2">
      <c r="AS18" s="279"/>
      <c r="AT18" s="279"/>
      <c r="AU18" s="279"/>
      <c r="AV18" s="279"/>
      <c r="AW18" s="279"/>
    </row>
    <row r="19" spans="45:49" s="274" customFormat="1" x14ac:dyDescent="0.2">
      <c r="AS19" s="279"/>
      <c r="AT19" s="279"/>
      <c r="AU19" s="279"/>
      <c r="AV19" s="279"/>
      <c r="AW19" s="279"/>
    </row>
    <row r="20" spans="45:49" s="274" customFormat="1" x14ac:dyDescent="0.2">
      <c r="AS20" s="279"/>
      <c r="AT20" s="279"/>
      <c r="AU20" s="279"/>
      <c r="AV20" s="279"/>
      <c r="AW20" s="279"/>
    </row>
    <row r="21" spans="45:49" s="274" customFormat="1" x14ac:dyDescent="0.2">
      <c r="AS21" s="279"/>
      <c r="AT21" s="279"/>
      <c r="AU21" s="279"/>
      <c r="AV21" s="279"/>
      <c r="AW21" s="279"/>
    </row>
    <row r="22" spans="45:49" s="274" customFormat="1" x14ac:dyDescent="0.2">
      <c r="AS22" s="279"/>
      <c r="AT22" s="279"/>
      <c r="AU22" s="279"/>
      <c r="AV22" s="279"/>
      <c r="AW22" s="279"/>
    </row>
    <row r="23" spans="45:49" s="274" customFormat="1" x14ac:dyDescent="0.2">
      <c r="AS23" s="279"/>
      <c r="AT23" s="279"/>
      <c r="AU23" s="279"/>
      <c r="AV23" s="279"/>
      <c r="AW23" s="279"/>
    </row>
    <row r="24" spans="45:49" s="274" customFormat="1" x14ac:dyDescent="0.2">
      <c r="AS24" s="279"/>
      <c r="AT24" s="279"/>
      <c r="AU24" s="279"/>
      <c r="AV24" s="279"/>
      <c r="AW24" s="279"/>
    </row>
    <row r="25" spans="45:49" s="274" customFormat="1" x14ac:dyDescent="0.2">
      <c r="AS25" s="279"/>
      <c r="AT25" s="279"/>
      <c r="AU25" s="279"/>
      <c r="AV25" s="279"/>
      <c r="AW25" s="279"/>
    </row>
    <row r="26" spans="45:49" s="274" customFormat="1" x14ac:dyDescent="0.2">
      <c r="AS26" s="279"/>
      <c r="AT26" s="279"/>
      <c r="AU26" s="279"/>
      <c r="AV26" s="279"/>
      <c r="AW26" s="279"/>
    </row>
    <row r="27" spans="45:49" s="274" customFormat="1" x14ac:dyDescent="0.2">
      <c r="AS27" s="279"/>
      <c r="AT27" s="279"/>
      <c r="AU27" s="279"/>
      <c r="AV27" s="279"/>
      <c r="AW27" s="279"/>
    </row>
    <row r="28" spans="45:49" s="274" customFormat="1" x14ac:dyDescent="0.2">
      <c r="AS28" s="279"/>
      <c r="AT28" s="279"/>
      <c r="AU28" s="279"/>
      <c r="AV28" s="279"/>
      <c r="AW28" s="279"/>
    </row>
    <row r="29" spans="45:49" s="274" customFormat="1" x14ac:dyDescent="0.2">
      <c r="AS29" s="279"/>
      <c r="AT29" s="279"/>
      <c r="AU29" s="279"/>
      <c r="AV29" s="279"/>
      <c r="AW29" s="279"/>
    </row>
    <row r="30" spans="45:49" s="274" customFormat="1" x14ac:dyDescent="0.2">
      <c r="AS30" s="279"/>
      <c r="AT30" s="279"/>
      <c r="AU30" s="279"/>
      <c r="AV30" s="279"/>
      <c r="AW30" s="279"/>
    </row>
    <row r="31" spans="45:49" s="274" customFormat="1" x14ac:dyDescent="0.2">
      <c r="AS31" s="279"/>
      <c r="AT31" s="279"/>
      <c r="AU31" s="279"/>
      <c r="AV31" s="279"/>
      <c r="AW31" s="279"/>
    </row>
    <row r="32" spans="45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>
      <c r="AS41" s="279"/>
      <c r="AT41" s="279"/>
      <c r="AU41" s="279"/>
      <c r="AV41" s="279"/>
      <c r="AW41" s="279"/>
    </row>
    <row r="42" spans="45:49" s="274" customFormat="1" x14ac:dyDescent="0.2">
      <c r="AS42" s="279"/>
      <c r="AT42" s="279"/>
      <c r="AU42" s="279"/>
      <c r="AV42" s="279"/>
      <c r="AW42" s="279"/>
    </row>
    <row r="43" spans="45:49" s="274" customFormat="1" x14ac:dyDescent="0.2">
      <c r="AS43" s="279"/>
      <c r="AT43" s="279"/>
      <c r="AU43" s="279"/>
      <c r="AV43" s="279"/>
      <c r="AW43" s="279"/>
    </row>
    <row r="44" spans="45:49" s="274" customFormat="1" x14ac:dyDescent="0.2">
      <c r="AS44" s="279"/>
      <c r="AT44" s="279"/>
      <c r="AU44" s="279"/>
      <c r="AV44" s="279"/>
      <c r="AW44" s="279"/>
    </row>
    <row r="45" spans="45:49" s="274" customFormat="1" x14ac:dyDescent="0.2"/>
    <row r="46" spans="45:49" s="274" customFormat="1" x14ac:dyDescent="0.2"/>
    <row r="47" spans="45:49" s="274" customFormat="1" x14ac:dyDescent="0.2"/>
    <row r="48" spans="45:49" s="274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AF12" sqref="AF12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5" style="60" width="9.0" collapsed="true"/>
    <col min="6" max="6" customWidth="true" hidden="true" style="60" width="9.0" collapsed="true" outlineLevel="1"/>
    <col min="7" max="7" customWidth="true" style="60" width="20.25" collapsed="true"/>
    <col min="8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1" style="60" width="9.0" collapsed="true"/>
    <col min="32" max="39" style="60" width="9.0" collapsed="true"/>
    <col min="40" max="43" customWidth="true" hidden="true" style="60" width="0.0" collapsed="true" outlineLevel="1"/>
    <col min="44" max="44" style="60" width="9.0" collapsed="true"/>
    <col min="45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x14ac:dyDescent="0.2">
      <c r="AS4" s="279"/>
      <c r="AT4" s="279"/>
      <c r="AU4" s="279"/>
      <c r="AV4" s="279"/>
      <c r="AW4" s="279"/>
    </row>
    <row r="5" spans="1:49" s="274" customFormat="1" x14ac:dyDescent="0.2">
      <c r="AS5" s="279"/>
      <c r="AT5" s="279"/>
      <c r="AU5" s="279"/>
      <c r="AV5" s="279"/>
      <c r="AW5" s="279"/>
    </row>
    <row r="6" spans="1:49" s="274" customFormat="1" x14ac:dyDescent="0.2">
      <c r="AS6" s="279"/>
      <c r="AT6" s="279"/>
      <c r="AU6" s="279"/>
      <c r="AV6" s="279"/>
      <c r="AW6" s="279"/>
    </row>
    <row r="7" spans="1:49" s="274" customFormat="1" x14ac:dyDescent="0.2">
      <c r="AS7" s="279"/>
      <c r="AT7" s="279"/>
      <c r="AU7" s="279"/>
      <c r="AV7" s="279"/>
      <c r="AW7" s="279"/>
    </row>
    <row r="8" spans="1:49" s="274" customFormat="1" x14ac:dyDescent="0.2">
      <c r="AS8" s="279"/>
      <c r="AT8" s="279"/>
      <c r="AU8" s="279"/>
      <c r="AV8" s="279"/>
      <c r="AW8" s="279"/>
    </row>
    <row r="9" spans="1:49" s="274" customFormat="1" x14ac:dyDescent="0.2">
      <c r="AS9" s="279"/>
      <c r="AT9" s="279"/>
      <c r="AU9" s="279"/>
      <c r="AV9" s="279"/>
      <c r="AW9" s="279"/>
    </row>
    <row r="10" spans="1:49" s="274" customFormat="1" x14ac:dyDescent="0.2">
      <c r="AS10" s="279"/>
      <c r="AT10" s="279"/>
      <c r="AU10" s="279"/>
      <c r="AV10" s="279"/>
      <c r="AW10" s="279"/>
    </row>
    <row r="11" spans="1:49" s="274" customFormat="1" x14ac:dyDescent="0.2">
      <c r="AS11" s="279"/>
      <c r="AT11" s="279"/>
      <c r="AU11" s="279"/>
      <c r="AV11" s="279"/>
      <c r="AW11" s="279"/>
    </row>
    <row r="12" spans="1:49" s="274" customFormat="1" x14ac:dyDescent="0.2">
      <c r="AS12" s="279"/>
      <c r="AT12" s="279"/>
      <c r="AU12" s="279"/>
      <c r="AV12" s="279"/>
      <c r="AW12" s="279"/>
    </row>
    <row r="13" spans="1:49" s="274" customFormat="1" x14ac:dyDescent="0.2">
      <c r="AS13" s="279"/>
      <c r="AT13" s="279"/>
      <c r="AU13" s="279"/>
      <c r="AV13" s="279"/>
      <c r="AW13" s="279"/>
    </row>
    <row r="14" spans="1:49" s="274" customFormat="1" x14ac:dyDescent="0.2">
      <c r="AS14" s="279"/>
      <c r="AT14" s="279"/>
      <c r="AU14" s="279"/>
      <c r="AV14" s="279"/>
      <c r="AW14" s="279"/>
    </row>
    <row r="15" spans="1:49" s="274" customFormat="1" x14ac:dyDescent="0.2">
      <c r="AS15" s="279"/>
      <c r="AT15" s="279"/>
      <c r="AU15" s="279"/>
      <c r="AV15" s="279"/>
      <c r="AW15" s="279"/>
    </row>
    <row r="16" spans="1:49" s="274" customFormat="1" x14ac:dyDescent="0.2">
      <c r="AS16" s="279"/>
      <c r="AT16" s="279"/>
      <c r="AU16" s="279"/>
      <c r="AV16" s="279"/>
      <c r="AW16" s="279"/>
    </row>
    <row r="17" spans="45:49" s="274" customFormat="1" x14ac:dyDescent="0.2">
      <c r="AS17" s="279"/>
      <c r="AT17" s="279"/>
      <c r="AU17" s="279"/>
      <c r="AV17" s="279"/>
      <c r="AW17" s="279"/>
    </row>
    <row r="18" spans="45:49" s="274" customFormat="1" x14ac:dyDescent="0.2">
      <c r="AS18" s="279"/>
      <c r="AT18" s="279"/>
      <c r="AU18" s="279"/>
      <c r="AV18" s="279"/>
      <c r="AW18" s="279"/>
    </row>
    <row r="19" spans="45:49" s="274" customFormat="1" x14ac:dyDescent="0.2">
      <c r="AS19" s="279"/>
      <c r="AT19" s="279"/>
      <c r="AU19" s="279"/>
      <c r="AV19" s="279"/>
      <c r="AW19" s="279"/>
    </row>
    <row r="20" spans="45:49" s="274" customFormat="1" x14ac:dyDescent="0.2">
      <c r="AS20" s="279"/>
      <c r="AT20" s="279"/>
      <c r="AU20" s="279"/>
      <c r="AV20" s="279"/>
      <c r="AW20" s="279"/>
    </row>
    <row r="21" spans="45:49" s="274" customFormat="1" x14ac:dyDescent="0.2">
      <c r="AS21" s="279"/>
      <c r="AT21" s="279"/>
      <c r="AU21" s="279"/>
      <c r="AV21" s="279"/>
      <c r="AW21" s="279"/>
    </row>
    <row r="22" spans="45:49" s="274" customFormat="1" x14ac:dyDescent="0.2">
      <c r="AS22" s="279"/>
      <c r="AT22" s="279"/>
      <c r="AU22" s="279"/>
      <c r="AV22" s="279"/>
      <c r="AW22" s="279"/>
    </row>
    <row r="23" spans="45:49" s="274" customFormat="1" x14ac:dyDescent="0.2">
      <c r="AS23" s="279"/>
      <c r="AT23" s="279"/>
      <c r="AU23" s="279"/>
      <c r="AV23" s="279"/>
      <c r="AW23" s="279"/>
    </row>
    <row r="24" spans="45:49" s="274" customFormat="1" x14ac:dyDescent="0.2">
      <c r="AS24" s="279"/>
      <c r="AT24" s="279"/>
      <c r="AU24" s="279"/>
      <c r="AV24" s="279"/>
      <c r="AW24" s="279"/>
    </row>
    <row r="25" spans="45:49" s="274" customFormat="1" x14ac:dyDescent="0.2">
      <c r="AS25" s="279"/>
      <c r="AT25" s="279"/>
      <c r="AU25" s="279"/>
      <c r="AV25" s="279"/>
      <c r="AW25" s="279"/>
    </row>
    <row r="26" spans="45:49" s="274" customFormat="1" x14ac:dyDescent="0.2">
      <c r="AS26" s="279"/>
      <c r="AT26" s="279"/>
      <c r="AU26" s="279"/>
      <c r="AV26" s="279"/>
      <c r="AW26" s="279"/>
    </row>
    <row r="27" spans="45:49" s="274" customFormat="1" x14ac:dyDescent="0.2">
      <c r="AS27" s="279"/>
      <c r="AT27" s="279"/>
      <c r="AU27" s="279"/>
      <c r="AV27" s="279"/>
      <c r="AW27" s="279"/>
    </row>
    <row r="28" spans="45:49" s="274" customFormat="1" x14ac:dyDescent="0.2">
      <c r="AS28" s="279"/>
      <c r="AT28" s="279"/>
      <c r="AU28" s="279"/>
      <c r="AV28" s="279"/>
      <c r="AW28" s="279"/>
    </row>
    <row r="29" spans="45:49" s="274" customFormat="1" x14ac:dyDescent="0.2">
      <c r="AS29" s="279"/>
      <c r="AT29" s="279"/>
      <c r="AU29" s="279"/>
      <c r="AV29" s="279"/>
      <c r="AW29" s="279"/>
    </row>
    <row r="30" spans="45:49" s="274" customFormat="1" x14ac:dyDescent="0.2">
      <c r="AS30" s="279"/>
      <c r="AT30" s="279"/>
      <c r="AU30" s="279"/>
      <c r="AV30" s="279"/>
      <c r="AW30" s="279"/>
    </row>
    <row r="31" spans="45:49" s="274" customFormat="1" x14ac:dyDescent="0.2">
      <c r="AS31" s="279"/>
      <c r="AT31" s="279"/>
      <c r="AU31" s="279"/>
      <c r="AV31" s="279"/>
      <c r="AW31" s="279"/>
    </row>
    <row r="32" spans="45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/>
    <row r="42" spans="45:49" s="274" customFormat="1" x14ac:dyDescent="0.2"/>
    <row r="43" spans="45:49" s="274" customFormat="1" x14ac:dyDescent="0.2"/>
    <row r="44" spans="45:49" s="274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7" ySplit="3" topLeftCell="S4" activePane="bottomRight" state="frozen"/>
      <selection pane="topRight" activeCell="G1" sqref="G1"/>
      <selection pane="bottomLeft" activeCell="A2" sqref="A2"/>
      <selection pane="bottomRight" activeCell="AM27" sqref="AM27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75" collapsed="true" outlineLevel="1"/>
    <col min="7" max="7" customWidth="true" style="60" width="13.5" collapsed="true"/>
    <col min="8" max="8" customWidth="true" hidden="true" style="60" width="8.625" collapsed="true" outlineLevel="1"/>
    <col min="9" max="18" customWidth="true" hidden="true" style="60" width="0.0" collapsed="true" outlineLevel="1"/>
    <col min="19" max="19" style="60" width="9.0" collapsed="true"/>
    <col min="20" max="30" customWidth="true" hidden="true" style="60" width="0.0" collapsed="true" outlineLevel="1"/>
    <col min="31" max="31" style="60" width="9.0" collapsed="true"/>
    <col min="32" max="39" style="60" width="9.0" collapsed="true"/>
    <col min="40" max="43" customWidth="true" hidden="true" style="60" width="0.0" collapsed="true" outlineLevel="1"/>
    <col min="44" max="44" style="60" width="9.0" collapsed="true"/>
    <col min="45" max="49" style="100" width="9.0" collapsed="true"/>
    <col min="50" max="16384" style="60" width="9.0" collapsed="true"/>
  </cols>
  <sheetData>
    <row r="1" spans="1:49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49" x14ac:dyDescent="0.2">
      <c r="G2" s="164" t="s">
        <v>270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274" customFormat="1" x14ac:dyDescent="0.2">
      <c r="AS4" s="279"/>
      <c r="AT4" s="279"/>
      <c r="AU4" s="279"/>
      <c r="AV4" s="279"/>
      <c r="AW4" s="279"/>
    </row>
    <row r="5" spans="1:49" s="274" customFormat="1" x14ac:dyDescent="0.2">
      <c r="AS5" s="279"/>
      <c r="AT5" s="279"/>
      <c r="AU5" s="279"/>
      <c r="AV5" s="279"/>
      <c r="AW5" s="279"/>
    </row>
    <row r="6" spans="1:49" s="274" customFormat="1" x14ac:dyDescent="0.2">
      <c r="AS6" s="279"/>
      <c r="AT6" s="279"/>
      <c r="AU6" s="279"/>
      <c r="AV6" s="279"/>
      <c r="AW6" s="279"/>
    </row>
    <row r="7" spans="1:49" s="274" customFormat="1" x14ac:dyDescent="0.2">
      <c r="AS7" s="279"/>
      <c r="AT7" s="279"/>
      <c r="AU7" s="279"/>
      <c r="AV7" s="279"/>
      <c r="AW7" s="279"/>
    </row>
    <row r="8" spans="1:49" s="274" customFormat="1" x14ac:dyDescent="0.2">
      <c r="AS8" s="279"/>
      <c r="AT8" s="279"/>
      <c r="AU8" s="279"/>
      <c r="AV8" s="279"/>
      <c r="AW8" s="279"/>
    </row>
    <row r="9" spans="1:49" s="274" customFormat="1" x14ac:dyDescent="0.2">
      <c r="AS9" s="279"/>
      <c r="AT9" s="279"/>
      <c r="AU9" s="279"/>
      <c r="AV9" s="279"/>
      <c r="AW9" s="279"/>
    </row>
    <row r="10" spans="1:49" s="274" customFormat="1" x14ac:dyDescent="0.2">
      <c r="AS10" s="279"/>
      <c r="AT10" s="279"/>
      <c r="AU10" s="279"/>
      <c r="AV10" s="279"/>
      <c r="AW10" s="279"/>
    </row>
    <row r="11" spans="1:49" s="274" customFormat="1" x14ac:dyDescent="0.2">
      <c r="AS11" s="279"/>
      <c r="AT11" s="279"/>
      <c r="AU11" s="279"/>
      <c r="AV11" s="279"/>
      <c r="AW11" s="279"/>
    </row>
    <row r="12" spans="1:49" s="274" customFormat="1" x14ac:dyDescent="0.2">
      <c r="AS12" s="279"/>
      <c r="AT12" s="279"/>
      <c r="AU12" s="279"/>
      <c r="AV12" s="279"/>
      <c r="AW12" s="279"/>
    </row>
    <row r="13" spans="1:49" s="274" customFormat="1" x14ac:dyDescent="0.2">
      <c r="AS13" s="279"/>
      <c r="AT13" s="279"/>
      <c r="AU13" s="279"/>
      <c r="AV13" s="279"/>
      <c r="AW13" s="279"/>
    </row>
    <row r="14" spans="1:49" s="274" customFormat="1" x14ac:dyDescent="0.2">
      <c r="AS14" s="279"/>
      <c r="AT14" s="279"/>
      <c r="AU14" s="279"/>
      <c r="AV14" s="279"/>
      <c r="AW14" s="279"/>
    </row>
    <row r="15" spans="1:49" s="274" customFormat="1" x14ac:dyDescent="0.2">
      <c r="AS15" s="279"/>
      <c r="AT15" s="279"/>
      <c r="AU15" s="279"/>
      <c r="AV15" s="279"/>
      <c r="AW15" s="279"/>
    </row>
    <row r="16" spans="1:49" s="274" customFormat="1" x14ac:dyDescent="0.2">
      <c r="AS16" s="279"/>
      <c r="AT16" s="279"/>
      <c r="AU16" s="279"/>
      <c r="AV16" s="279"/>
      <c r="AW16" s="279"/>
    </row>
    <row r="17" spans="45:49" s="274" customFormat="1" x14ac:dyDescent="0.2">
      <c r="AS17" s="279"/>
      <c r="AT17" s="279"/>
      <c r="AU17" s="279"/>
      <c r="AV17" s="279"/>
      <c r="AW17" s="279"/>
    </row>
    <row r="18" spans="45:49" s="274" customFormat="1" x14ac:dyDescent="0.2">
      <c r="AS18" s="279"/>
      <c r="AT18" s="279"/>
      <c r="AU18" s="279"/>
      <c r="AV18" s="279"/>
      <c r="AW18" s="279"/>
    </row>
    <row r="19" spans="45:49" s="274" customFormat="1" x14ac:dyDescent="0.2">
      <c r="AS19" s="279"/>
      <c r="AT19" s="279"/>
      <c r="AU19" s="279"/>
      <c r="AV19" s="279"/>
      <c r="AW19" s="279"/>
    </row>
    <row r="20" spans="45:49" s="274" customFormat="1" x14ac:dyDescent="0.2">
      <c r="AS20" s="279"/>
      <c r="AT20" s="279"/>
      <c r="AU20" s="279"/>
      <c r="AV20" s="279"/>
      <c r="AW20" s="279"/>
    </row>
    <row r="21" spans="45:49" s="274" customFormat="1" x14ac:dyDescent="0.2">
      <c r="AS21" s="279"/>
      <c r="AT21" s="279"/>
      <c r="AU21" s="279"/>
      <c r="AV21" s="279"/>
      <c r="AW21" s="279"/>
    </row>
    <row r="22" spans="45:49" s="274" customFormat="1" x14ac:dyDescent="0.2">
      <c r="AS22" s="279"/>
      <c r="AT22" s="279"/>
      <c r="AU22" s="279"/>
      <c r="AV22" s="279"/>
      <c r="AW22" s="279"/>
    </row>
    <row r="23" spans="45:49" s="274" customFormat="1" x14ac:dyDescent="0.2">
      <c r="AS23" s="279"/>
      <c r="AT23" s="279"/>
      <c r="AU23" s="279"/>
      <c r="AV23" s="279"/>
      <c r="AW23" s="279"/>
    </row>
    <row r="24" spans="45:49" s="274" customFormat="1" x14ac:dyDescent="0.2">
      <c r="AS24" s="279"/>
      <c r="AT24" s="279"/>
      <c r="AU24" s="279"/>
      <c r="AV24" s="279"/>
      <c r="AW24" s="279"/>
    </row>
    <row r="25" spans="45:49" s="274" customFormat="1" x14ac:dyDescent="0.2">
      <c r="AS25" s="279"/>
      <c r="AT25" s="279"/>
      <c r="AU25" s="279"/>
      <c r="AV25" s="279"/>
      <c r="AW25" s="279"/>
    </row>
    <row r="26" spans="45:49" s="274" customFormat="1" x14ac:dyDescent="0.2">
      <c r="AS26" s="279"/>
      <c r="AT26" s="279"/>
      <c r="AU26" s="279"/>
      <c r="AV26" s="279"/>
      <c r="AW26" s="279"/>
    </row>
    <row r="27" spans="45:49" s="274" customFormat="1" x14ac:dyDescent="0.2">
      <c r="AS27" s="279"/>
      <c r="AT27" s="279"/>
      <c r="AU27" s="279"/>
      <c r="AV27" s="279"/>
      <c r="AW27" s="279"/>
    </row>
    <row r="28" spans="45:49" s="274" customFormat="1" x14ac:dyDescent="0.2">
      <c r="AS28" s="279"/>
      <c r="AT28" s="279"/>
      <c r="AU28" s="279"/>
      <c r="AV28" s="279"/>
      <c r="AW28" s="279"/>
    </row>
    <row r="29" spans="45:49" s="274" customFormat="1" x14ac:dyDescent="0.2">
      <c r="AS29" s="279"/>
      <c r="AT29" s="279"/>
      <c r="AU29" s="279"/>
      <c r="AV29" s="279"/>
      <c r="AW29" s="279"/>
    </row>
    <row r="30" spans="45:49" s="274" customFormat="1" x14ac:dyDescent="0.2">
      <c r="AS30" s="279"/>
      <c r="AT30" s="279"/>
      <c r="AU30" s="279"/>
      <c r="AV30" s="279"/>
      <c r="AW30" s="279"/>
    </row>
    <row r="31" spans="45:49" s="274" customFormat="1" x14ac:dyDescent="0.2">
      <c r="AS31" s="279"/>
      <c r="AT31" s="279"/>
      <c r="AU31" s="279"/>
      <c r="AV31" s="279"/>
      <c r="AW31" s="279"/>
    </row>
    <row r="32" spans="45:49" s="274" customFormat="1" x14ac:dyDescent="0.2">
      <c r="AS32" s="279"/>
      <c r="AT32" s="279"/>
      <c r="AU32" s="279"/>
      <c r="AV32" s="279"/>
      <c r="AW32" s="279"/>
    </row>
    <row r="33" spans="45:49" s="274" customFormat="1" x14ac:dyDescent="0.2">
      <c r="AS33" s="279"/>
      <c r="AT33" s="279"/>
      <c r="AU33" s="279"/>
      <c r="AV33" s="279"/>
      <c r="AW33" s="279"/>
    </row>
    <row r="34" spans="45:49" s="274" customFormat="1" x14ac:dyDescent="0.2">
      <c r="AS34" s="279"/>
      <c r="AT34" s="279"/>
      <c r="AU34" s="279"/>
      <c r="AV34" s="279"/>
      <c r="AW34" s="279"/>
    </row>
    <row r="35" spans="45:49" s="274" customFormat="1" x14ac:dyDescent="0.2">
      <c r="AS35" s="279"/>
      <c r="AT35" s="279"/>
      <c r="AU35" s="279"/>
      <c r="AV35" s="279"/>
      <c r="AW35" s="279"/>
    </row>
    <row r="36" spans="45:49" s="274" customFormat="1" x14ac:dyDescent="0.2">
      <c r="AS36" s="279"/>
      <c r="AT36" s="279"/>
      <c r="AU36" s="279"/>
      <c r="AV36" s="279"/>
      <c r="AW36" s="279"/>
    </row>
    <row r="37" spans="45:49" s="274" customFormat="1" x14ac:dyDescent="0.2">
      <c r="AS37" s="279"/>
      <c r="AT37" s="279"/>
      <c r="AU37" s="279"/>
      <c r="AV37" s="279"/>
      <c r="AW37" s="279"/>
    </row>
    <row r="38" spans="45:49" s="274" customFormat="1" x14ac:dyDescent="0.2">
      <c r="AS38" s="279"/>
      <c r="AT38" s="279"/>
      <c r="AU38" s="279"/>
      <c r="AV38" s="279"/>
      <c r="AW38" s="279"/>
    </row>
    <row r="39" spans="45:49" s="274" customFormat="1" x14ac:dyDescent="0.2">
      <c r="AS39" s="279"/>
      <c r="AT39" s="279"/>
      <c r="AU39" s="279"/>
      <c r="AV39" s="279"/>
      <c r="AW39" s="279"/>
    </row>
    <row r="40" spans="45:49" s="274" customFormat="1" x14ac:dyDescent="0.2">
      <c r="AS40" s="279"/>
      <c r="AT40" s="279"/>
      <c r="AU40" s="279"/>
      <c r="AV40" s="279"/>
      <c r="AW40" s="279"/>
    </row>
    <row r="41" spans="45:49" s="274" customFormat="1" x14ac:dyDescent="0.2">
      <c r="AS41" s="279"/>
      <c r="AT41" s="279"/>
      <c r="AU41" s="279"/>
      <c r="AV41" s="279"/>
      <c r="AW41" s="279"/>
    </row>
    <row r="42" spans="45:49" s="274" customFormat="1" x14ac:dyDescent="0.2">
      <c r="AS42" s="279"/>
      <c r="AT42" s="279"/>
      <c r="AU42" s="279"/>
      <c r="AV42" s="279"/>
      <c r="AW42" s="279"/>
    </row>
    <row r="43" spans="45:49" s="274" customFormat="1" x14ac:dyDescent="0.2">
      <c r="AS43" s="279"/>
      <c r="AT43" s="279"/>
      <c r="AU43" s="279"/>
      <c r="AV43" s="279"/>
      <c r="AW43" s="279"/>
    </row>
    <row r="44" spans="45:49" s="274" customFormat="1" x14ac:dyDescent="0.2">
      <c r="AS44" s="279"/>
      <c r="AT44" s="279"/>
      <c r="AU44" s="279"/>
      <c r="AV44" s="279"/>
      <c r="AW44" s="279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activeCell="AR12" sqref="AR12"/>
    </sheetView>
  </sheetViews>
  <sheetFormatPr defaultRowHeight="12.75" outlineLevelCol="1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hidden="true" style="60" width="10.75" collapsed="true" outlineLevel="1"/>
    <col min="7" max="7" customWidth="true" style="60" width="13.5" collapsed="true"/>
    <col min="8" max="18" customWidth="true" hidden="true" style="60" width="9.75" collapsed="true" outlineLevel="1"/>
    <col min="19" max="19" customWidth="true" style="60" width="9.75" collapsed="true"/>
    <col min="20" max="30" customWidth="true" hidden="true" style="60" width="9.625" collapsed="true" outlineLevel="1"/>
    <col min="31" max="31" customWidth="true" style="60" width="9.625" collapsed="true"/>
    <col min="32" max="39" customWidth="true" style="60" width="10.0" collapsed="true"/>
    <col min="40" max="43" customWidth="true" hidden="true" style="60" width="10.0" collapsed="true" outlineLevel="1"/>
    <col min="44" max="44" style="60" width="9.0" collapsed="true"/>
    <col min="45" max="46" bestFit="true" customWidth="true" style="100" width="11.125" collapsed="true"/>
    <col min="47" max="47" style="100" width="9.0" collapsed="true"/>
    <col min="48" max="48" bestFit="true" customWidth="true" style="100" width="7.75" collapsed="true"/>
    <col min="49" max="49" bestFit="true" customWidth="true" style="100" width="6.875" collapsed="true"/>
    <col min="50" max="16384" style="60" width="9.0" collapsed="true"/>
  </cols>
  <sheetData>
    <row r="1" spans="1:50" s="186" customFormat="1" x14ac:dyDescent="0.2">
      <c r="A1" s="186" t="s">
        <v>420</v>
      </c>
      <c r="B1" s="186" t="s">
        <v>424</v>
      </c>
      <c r="C1" s="186" t="s">
        <v>423</v>
      </c>
      <c r="D1" s="186" t="s">
        <v>422</v>
      </c>
      <c r="E1" s="270" t="s">
        <v>418</v>
      </c>
      <c r="F1" s="186" t="s">
        <v>421</v>
      </c>
      <c r="G1" s="270" t="s">
        <v>419</v>
      </c>
      <c r="H1" s="185">
        <v>201501</v>
      </c>
      <c r="I1" s="185">
        <v>201502</v>
      </c>
      <c r="J1" s="185">
        <v>201503</v>
      </c>
      <c r="K1" s="185">
        <v>201504</v>
      </c>
      <c r="L1" s="185">
        <v>201505</v>
      </c>
      <c r="M1" s="185">
        <v>201506</v>
      </c>
      <c r="N1" s="185">
        <v>201507</v>
      </c>
      <c r="O1" s="185">
        <v>201508</v>
      </c>
      <c r="P1" s="185">
        <v>201509</v>
      </c>
      <c r="Q1" s="185">
        <v>201510</v>
      </c>
      <c r="R1" s="185">
        <v>201511</v>
      </c>
      <c r="S1" s="185">
        <v>201512</v>
      </c>
      <c r="T1" s="185">
        <v>201601</v>
      </c>
      <c r="U1" s="185">
        <v>201602</v>
      </c>
      <c r="V1" s="185">
        <v>201603</v>
      </c>
      <c r="W1" s="185">
        <v>201604</v>
      </c>
      <c r="X1" s="185">
        <v>201605</v>
      </c>
      <c r="Y1" s="185">
        <v>201606</v>
      </c>
      <c r="Z1" s="185">
        <v>201607</v>
      </c>
      <c r="AA1" s="185">
        <v>201608</v>
      </c>
      <c r="AB1" s="185">
        <v>201609</v>
      </c>
      <c r="AC1" s="185">
        <v>201610</v>
      </c>
      <c r="AD1" s="185">
        <v>201611</v>
      </c>
      <c r="AE1" s="185">
        <v>201612</v>
      </c>
      <c r="AF1" s="185">
        <v>201701</v>
      </c>
      <c r="AG1" s="185">
        <v>201702</v>
      </c>
      <c r="AH1" s="185">
        <v>201703</v>
      </c>
      <c r="AI1" s="185">
        <v>201704</v>
      </c>
      <c r="AJ1" s="185">
        <v>201705</v>
      </c>
      <c r="AK1" s="185">
        <v>201706</v>
      </c>
      <c r="AL1" s="185">
        <v>201707</v>
      </c>
      <c r="AM1" s="185">
        <v>201708</v>
      </c>
      <c r="AN1" s="185">
        <v>201709</v>
      </c>
      <c r="AO1" s="185">
        <v>201710</v>
      </c>
      <c r="AP1" s="185">
        <v>201711</v>
      </c>
      <c r="AQ1" s="185">
        <v>201712</v>
      </c>
      <c r="AS1" s="277">
        <v>2016</v>
      </c>
      <c r="AT1" s="277">
        <v>2017</v>
      </c>
      <c r="AU1" s="278"/>
      <c r="AV1" s="278"/>
      <c r="AW1" s="278"/>
    </row>
    <row r="2" spans="1:50" x14ac:dyDescent="0.2">
      <c r="G2" s="164" t="s">
        <v>270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274" customFormat="1" x14ac:dyDescent="0.2"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6"/>
      <c r="AT4" s="276"/>
      <c r="AU4" s="276"/>
      <c r="AV4" s="276"/>
      <c r="AW4" s="276"/>
    </row>
    <row r="5" spans="1:50" s="274" customFormat="1" x14ac:dyDescent="0.2"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6"/>
      <c r="AT5" s="276"/>
      <c r="AU5" s="276"/>
      <c r="AV5" s="276"/>
      <c r="AW5" s="276"/>
    </row>
    <row r="6" spans="1:50" s="274" customFormat="1" x14ac:dyDescent="0.2"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6"/>
      <c r="AU6" s="276"/>
      <c r="AV6" s="276"/>
      <c r="AW6" s="276"/>
    </row>
    <row r="7" spans="1:50" s="274" customFormat="1" x14ac:dyDescent="0.2"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/>
      <c r="AP7" s="275"/>
      <c r="AQ7" s="275"/>
      <c r="AR7" s="275"/>
      <c r="AS7" s="276"/>
      <c r="AT7" s="276"/>
      <c r="AU7" s="276"/>
      <c r="AV7" s="276"/>
      <c r="AW7" s="276"/>
    </row>
    <row r="8" spans="1:50" s="274" customFormat="1" x14ac:dyDescent="0.2"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6"/>
      <c r="AT8" s="276"/>
      <c r="AU8" s="276"/>
      <c r="AV8" s="276"/>
      <c r="AW8" s="276"/>
    </row>
    <row r="9" spans="1:50" s="274" customFormat="1" x14ac:dyDescent="0.2"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6"/>
      <c r="AT9" s="276"/>
      <c r="AU9" s="276"/>
      <c r="AV9" s="276"/>
      <c r="AW9" s="276"/>
    </row>
    <row r="10" spans="1:50" s="274" customFormat="1" x14ac:dyDescent="0.2"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6"/>
      <c r="AT10" s="276"/>
      <c r="AU10" s="276"/>
      <c r="AV10" s="276"/>
      <c r="AW10" s="276"/>
    </row>
    <row r="11" spans="1:50" s="274" customFormat="1" x14ac:dyDescent="0.2"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6"/>
      <c r="AT11" s="276"/>
      <c r="AU11" s="276"/>
      <c r="AV11" s="276"/>
      <c r="AW11" s="276"/>
    </row>
    <row r="12" spans="1:50" s="274" customFormat="1" x14ac:dyDescent="0.2"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6"/>
      <c r="AT12" s="276"/>
      <c r="AU12" s="276"/>
      <c r="AV12" s="276"/>
      <c r="AW12" s="276"/>
    </row>
    <row r="13" spans="1:50" s="274" customFormat="1" x14ac:dyDescent="0.2"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6"/>
      <c r="AT13" s="276"/>
      <c r="AU13" s="276"/>
      <c r="AV13" s="276"/>
      <c r="AW13" s="276"/>
    </row>
    <row r="14" spans="1:50" s="274" customFormat="1" x14ac:dyDescent="0.2"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6"/>
      <c r="AU14" s="276"/>
      <c r="AV14" s="276"/>
      <c r="AW14" s="276"/>
    </row>
    <row r="15" spans="1:50" s="274" customFormat="1" x14ac:dyDescent="0.2"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6"/>
      <c r="AT15" s="276"/>
      <c r="AU15" s="276"/>
      <c r="AV15" s="276"/>
      <c r="AW15" s="276"/>
    </row>
    <row r="16" spans="1:50" s="274" customFormat="1" x14ac:dyDescent="0.2"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6"/>
      <c r="AU16" s="276"/>
      <c r="AV16" s="276"/>
      <c r="AW16" s="276"/>
    </row>
    <row r="17" spans="12:49" s="274" customFormat="1" x14ac:dyDescent="0.2"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6"/>
      <c r="AU17" s="276"/>
      <c r="AV17" s="276"/>
      <c r="AW17" s="276"/>
    </row>
    <row r="18" spans="12:49" s="274" customFormat="1" x14ac:dyDescent="0.2"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6"/>
      <c r="AU18" s="276"/>
      <c r="AV18" s="276"/>
      <c r="AW18" s="276"/>
    </row>
    <row r="19" spans="12:49" s="274" customFormat="1" x14ac:dyDescent="0.2"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5"/>
      <c r="AS19" s="276"/>
      <c r="AT19" s="276"/>
      <c r="AU19" s="276"/>
      <c r="AV19" s="276"/>
      <c r="AW19" s="276"/>
    </row>
    <row r="20" spans="12:49" s="274" customFormat="1" x14ac:dyDescent="0.2"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6"/>
      <c r="AT20" s="276"/>
      <c r="AU20" s="276"/>
      <c r="AV20" s="276"/>
      <c r="AW20" s="276"/>
    </row>
    <row r="21" spans="12:49" s="274" customFormat="1" x14ac:dyDescent="0.2"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6"/>
      <c r="AT21" s="276"/>
      <c r="AU21" s="276"/>
      <c r="AV21" s="276"/>
      <c r="AW21" s="276"/>
    </row>
    <row r="22" spans="12:49" s="274" customFormat="1" x14ac:dyDescent="0.2"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6"/>
      <c r="AT22" s="276"/>
      <c r="AU22" s="276"/>
      <c r="AV22" s="276"/>
      <c r="AW22" s="276"/>
    </row>
    <row r="23" spans="12:49" s="274" customFormat="1" x14ac:dyDescent="0.2"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6"/>
      <c r="AT23" s="276"/>
      <c r="AU23" s="276"/>
      <c r="AV23" s="276"/>
      <c r="AW23" s="276"/>
    </row>
    <row r="24" spans="12:49" s="274" customFormat="1" x14ac:dyDescent="0.2"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6"/>
      <c r="AU24" s="276"/>
      <c r="AV24" s="276"/>
      <c r="AW24" s="276"/>
    </row>
    <row r="25" spans="12:49" s="274" customFormat="1" x14ac:dyDescent="0.2"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6"/>
      <c r="AT25" s="276"/>
      <c r="AU25" s="276"/>
      <c r="AV25" s="276"/>
      <c r="AW25" s="276"/>
    </row>
    <row r="26" spans="12:49" s="274" customFormat="1" x14ac:dyDescent="0.2"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6"/>
      <c r="AT26" s="276"/>
      <c r="AU26" s="276"/>
      <c r="AV26" s="276"/>
      <c r="AW26" s="276"/>
    </row>
    <row r="27" spans="12:49" s="274" customFormat="1" x14ac:dyDescent="0.2"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6"/>
      <c r="AU27" s="276"/>
      <c r="AV27" s="276"/>
      <c r="AW27" s="276"/>
    </row>
    <row r="28" spans="12:49" s="274" customFormat="1" x14ac:dyDescent="0.2"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6"/>
      <c r="AU28" s="276"/>
      <c r="AV28" s="276"/>
      <c r="AW28" s="276"/>
    </row>
    <row r="29" spans="12:49" s="274" customFormat="1" x14ac:dyDescent="0.2"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6"/>
      <c r="AU29" s="276"/>
      <c r="AV29" s="276"/>
      <c r="AW29" s="276"/>
    </row>
    <row r="30" spans="12:49" s="274" customFormat="1" x14ac:dyDescent="0.2"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6"/>
      <c r="AU30" s="276"/>
      <c r="AV30" s="276"/>
      <c r="AW30" s="276"/>
    </row>
    <row r="31" spans="12:49" s="274" customFormat="1" x14ac:dyDescent="0.2"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6"/>
      <c r="AU31" s="276"/>
      <c r="AV31" s="276"/>
      <c r="AW31" s="276"/>
    </row>
    <row r="32" spans="12:49" s="274" customFormat="1" x14ac:dyDescent="0.2"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6"/>
      <c r="AU32" s="276"/>
      <c r="AV32" s="276"/>
      <c r="AW32" s="276"/>
    </row>
    <row r="33" spans="12:49" s="274" customFormat="1" x14ac:dyDescent="0.2"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6"/>
      <c r="AU33" s="276"/>
      <c r="AV33" s="276"/>
      <c r="AW33" s="276"/>
    </row>
    <row r="34" spans="12:49" s="274" customFormat="1" x14ac:dyDescent="0.2"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5"/>
      <c r="AP34" s="275"/>
      <c r="AQ34" s="275"/>
      <c r="AR34" s="275"/>
      <c r="AS34" s="276"/>
      <c r="AT34" s="276"/>
      <c r="AU34" s="276"/>
      <c r="AV34" s="276"/>
      <c r="AW34" s="276"/>
    </row>
    <row r="35" spans="12:49" s="274" customFormat="1" x14ac:dyDescent="0.2"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6"/>
      <c r="AT35" s="276"/>
      <c r="AU35" s="276"/>
      <c r="AV35" s="276"/>
      <c r="AW35" s="276"/>
    </row>
    <row r="36" spans="12:49" s="274" customFormat="1" x14ac:dyDescent="0.2"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5"/>
      <c r="AS36" s="276"/>
      <c r="AT36" s="276"/>
      <c r="AU36" s="276"/>
      <c r="AV36" s="276"/>
      <c r="AW36" s="276"/>
    </row>
    <row r="37" spans="12:49" s="274" customFormat="1" x14ac:dyDescent="0.2"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  <c r="AJ37" s="275"/>
      <c r="AK37" s="275"/>
      <c r="AL37" s="275"/>
      <c r="AM37" s="275"/>
      <c r="AN37" s="275"/>
      <c r="AO37" s="275"/>
      <c r="AP37" s="275"/>
      <c r="AQ37" s="275"/>
      <c r="AR37" s="275"/>
      <c r="AS37" s="276"/>
      <c r="AT37" s="276"/>
      <c r="AU37" s="276"/>
      <c r="AV37" s="276"/>
      <c r="AW37" s="276"/>
    </row>
    <row r="38" spans="12:49" s="274" customFormat="1" x14ac:dyDescent="0.2"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6"/>
      <c r="AU38" s="276"/>
      <c r="AV38" s="276"/>
      <c r="AW38" s="276"/>
    </row>
    <row r="39" spans="12:49" s="274" customFormat="1" x14ac:dyDescent="0.2"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6"/>
      <c r="AU39" s="276"/>
      <c r="AV39" s="276"/>
      <c r="AW39" s="276"/>
    </row>
    <row r="40" spans="12:49" s="274" customFormat="1" x14ac:dyDescent="0.2"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6"/>
      <c r="AT40" s="276"/>
      <c r="AU40" s="276"/>
      <c r="AV40" s="276"/>
      <c r="AW40" s="276"/>
    </row>
    <row r="41" spans="12:49" s="274" customFormat="1" x14ac:dyDescent="0.2"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6"/>
      <c r="AU41" s="276"/>
      <c r="AV41" s="276"/>
      <c r="AW41" s="276"/>
    </row>
    <row r="42" spans="12:49" s="274" customFormat="1" x14ac:dyDescent="0.2"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6"/>
      <c r="AU42" s="276"/>
      <c r="AV42" s="276"/>
      <c r="AW42" s="276"/>
    </row>
    <row r="43" spans="12:49" s="274" customFormat="1" x14ac:dyDescent="0.2"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6"/>
      <c r="AU43" s="276"/>
      <c r="AV43" s="276"/>
      <c r="AW43" s="276"/>
    </row>
    <row r="44" spans="12:49" s="274" customFormat="1" x14ac:dyDescent="0.2"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6"/>
      <c r="AU44" s="276"/>
      <c r="AV44" s="276"/>
      <c r="AW44" s="276"/>
    </row>
    <row r="45" spans="12:49" s="274" customFormat="1" x14ac:dyDescent="0.2"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6"/>
      <c r="AU45" s="276"/>
      <c r="AV45" s="276"/>
      <c r="AW45" s="276"/>
    </row>
    <row r="46" spans="12:49" s="274" customFormat="1" x14ac:dyDescent="0.2"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6"/>
      <c r="AU46" s="276"/>
      <c r="AV46" s="276"/>
      <c r="AW46" s="276"/>
    </row>
    <row r="47" spans="12:49" s="274" customFormat="1" x14ac:dyDescent="0.2"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6"/>
      <c r="AU47" s="276"/>
      <c r="AV47" s="276"/>
      <c r="AW47" s="276"/>
    </row>
    <row r="48" spans="12:49" s="274" customFormat="1" x14ac:dyDescent="0.2"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6"/>
      <c r="AU48" s="276"/>
      <c r="AV48" s="276"/>
      <c r="AW48" s="276"/>
    </row>
    <row r="49" spans="12:49" s="274" customFormat="1" x14ac:dyDescent="0.2"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L49" s="275"/>
      <c r="AM49" s="275"/>
      <c r="AN49" s="275"/>
      <c r="AO49" s="275"/>
      <c r="AP49" s="275"/>
      <c r="AQ49" s="275"/>
      <c r="AR49" s="275"/>
      <c r="AS49" s="276"/>
      <c r="AT49" s="276"/>
      <c r="AU49" s="276"/>
      <c r="AV49" s="276"/>
      <c r="AW49" s="276"/>
    </row>
    <row r="50" spans="12:49" s="274" customFormat="1" x14ac:dyDescent="0.2"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6"/>
      <c r="AU50" s="276"/>
      <c r="AV50" s="276"/>
      <c r="AW50" s="276"/>
    </row>
    <row r="51" spans="12:49" s="274" customFormat="1" x14ac:dyDescent="0.2"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6"/>
      <c r="AU51" s="276"/>
      <c r="AV51" s="276"/>
      <c r="AW51" s="276"/>
    </row>
    <row r="52" spans="12:49" s="274" customFormat="1" x14ac:dyDescent="0.2"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6"/>
      <c r="AU52" s="276"/>
      <c r="AV52" s="276"/>
      <c r="AW52" s="276"/>
    </row>
    <row r="53" spans="12:49" s="274" customFormat="1" x14ac:dyDescent="0.2"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6"/>
      <c r="AU53" s="276"/>
      <c r="AV53" s="276"/>
      <c r="AW53" s="276"/>
    </row>
    <row r="54" spans="12:49" s="274" customFormat="1" x14ac:dyDescent="0.2"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6"/>
      <c r="AU54" s="276"/>
      <c r="AV54" s="276"/>
      <c r="AW54" s="276"/>
    </row>
    <row r="55" spans="12:49" s="274" customFormat="1" x14ac:dyDescent="0.2"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6"/>
      <c r="AU55" s="276"/>
      <c r="AV55" s="276"/>
      <c r="AW55" s="276"/>
    </row>
    <row r="56" spans="12:49" s="274" customFormat="1" x14ac:dyDescent="0.2"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6"/>
      <c r="AU56" s="276"/>
      <c r="AV56" s="276"/>
      <c r="AW56" s="276"/>
    </row>
    <row r="57" spans="12:49" s="274" customFormat="1" x14ac:dyDescent="0.2"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6"/>
      <c r="AU57" s="276"/>
      <c r="AV57" s="276"/>
      <c r="AW57" s="276"/>
    </row>
    <row r="58" spans="12:49" s="274" customFormat="1" x14ac:dyDescent="0.2"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6"/>
      <c r="AU58" s="276"/>
      <c r="AV58" s="276"/>
      <c r="AW58" s="276"/>
    </row>
    <row r="59" spans="12:49" s="274" customFormat="1" x14ac:dyDescent="0.2"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6"/>
      <c r="AU59" s="276"/>
      <c r="AV59" s="276"/>
      <c r="AW59" s="276"/>
    </row>
    <row r="60" spans="12:49" s="274" customFormat="1" x14ac:dyDescent="0.2"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6"/>
      <c r="AU60" s="276"/>
      <c r="AV60" s="276"/>
      <c r="AW60" s="276"/>
    </row>
    <row r="61" spans="12:49" s="274" customFormat="1" x14ac:dyDescent="0.2"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6"/>
      <c r="AU61" s="276"/>
      <c r="AV61" s="276"/>
      <c r="AW61" s="276"/>
    </row>
    <row r="62" spans="12:49" s="274" customFormat="1" x14ac:dyDescent="0.2"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6"/>
      <c r="AU62" s="276"/>
      <c r="AV62" s="276"/>
      <c r="AW62" s="276"/>
    </row>
    <row r="63" spans="12:49" s="274" customFormat="1" x14ac:dyDescent="0.2"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6"/>
      <c r="AU63" s="276"/>
      <c r="AV63" s="276"/>
      <c r="AW63" s="276"/>
    </row>
    <row r="64" spans="12:49" s="274" customFormat="1" x14ac:dyDescent="0.2"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L64" s="275"/>
      <c r="AM64" s="275"/>
      <c r="AN64" s="275"/>
      <c r="AO64" s="275"/>
      <c r="AP64" s="275"/>
      <c r="AQ64" s="275"/>
      <c r="AR64" s="275"/>
      <c r="AS64" s="276"/>
      <c r="AT64" s="276"/>
      <c r="AU64" s="276"/>
      <c r="AV64" s="276"/>
      <c r="AW64" s="276"/>
    </row>
    <row r="65" spans="12:49" s="274" customFormat="1" x14ac:dyDescent="0.2"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L65" s="275"/>
      <c r="AM65" s="275"/>
      <c r="AN65" s="275"/>
      <c r="AO65" s="275"/>
      <c r="AP65" s="275"/>
      <c r="AQ65" s="275"/>
      <c r="AR65" s="275"/>
      <c r="AS65" s="276"/>
      <c r="AT65" s="276"/>
      <c r="AU65" s="276"/>
      <c r="AV65" s="276"/>
      <c r="AW65" s="276"/>
    </row>
    <row r="66" spans="12:49" s="274" customFormat="1" x14ac:dyDescent="0.2"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6"/>
      <c r="AU66" s="276"/>
      <c r="AV66" s="276"/>
      <c r="AW66" s="276"/>
    </row>
    <row r="67" spans="12:49" s="274" customFormat="1" x14ac:dyDescent="0.2"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6"/>
      <c r="AU67" s="276"/>
      <c r="AV67" s="276"/>
      <c r="AW67" s="276"/>
    </row>
    <row r="68" spans="12:49" s="274" customFormat="1" x14ac:dyDescent="0.2"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6"/>
      <c r="AU68" s="276"/>
      <c r="AV68" s="276"/>
      <c r="AW68" s="276"/>
    </row>
    <row r="69" spans="12:49" s="274" customFormat="1" x14ac:dyDescent="0.2"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6"/>
      <c r="AU69" s="276"/>
      <c r="AV69" s="276"/>
      <c r="AW69" s="276"/>
    </row>
    <row r="70" spans="12:49" s="274" customFormat="1" x14ac:dyDescent="0.2"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75"/>
      <c r="AL70" s="275"/>
      <c r="AM70" s="275"/>
      <c r="AN70" s="275"/>
      <c r="AO70" s="275"/>
      <c r="AP70" s="275"/>
      <c r="AQ70" s="275"/>
      <c r="AR70" s="275"/>
      <c r="AS70" s="276"/>
      <c r="AT70" s="276"/>
      <c r="AU70" s="276"/>
      <c r="AV70" s="276"/>
      <c r="AW70" s="276"/>
    </row>
    <row r="71" spans="12:49" s="274" customFormat="1" x14ac:dyDescent="0.2"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6"/>
      <c r="AU71" s="276"/>
      <c r="AV71" s="276"/>
      <c r="AW71" s="276"/>
    </row>
    <row r="72" spans="12:49" s="274" customFormat="1" x14ac:dyDescent="0.2"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6"/>
      <c r="AU72" s="276"/>
      <c r="AV72" s="276"/>
      <c r="AW72" s="276"/>
    </row>
    <row r="73" spans="12:49" s="274" customFormat="1" x14ac:dyDescent="0.2"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6"/>
      <c r="AU73" s="276"/>
      <c r="AV73" s="276"/>
      <c r="AW73" s="276"/>
    </row>
    <row r="74" spans="12:49" s="274" customFormat="1" x14ac:dyDescent="0.2"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6"/>
      <c r="AU74" s="276"/>
      <c r="AV74" s="276"/>
      <c r="AW74" s="276"/>
    </row>
    <row r="75" spans="12:49" s="274" customFormat="1" x14ac:dyDescent="0.2"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6"/>
      <c r="AU75" s="276"/>
      <c r="AV75" s="276"/>
      <c r="AW75" s="276"/>
    </row>
    <row r="76" spans="12:49" x14ac:dyDescent="0.2"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3"/>
      <c r="AT76" s="273"/>
      <c r="AU76" s="273"/>
      <c r="AV76" s="273"/>
      <c r="AW76" s="273"/>
    </row>
    <row r="77" spans="12:49" x14ac:dyDescent="0.2"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3"/>
      <c r="AT77" s="273"/>
      <c r="AU77" s="273"/>
      <c r="AV77" s="273"/>
      <c r="AW77" s="273"/>
    </row>
    <row r="78" spans="12:49" x14ac:dyDescent="0.2"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3"/>
      <c r="AT78" s="273"/>
      <c r="AU78" s="273"/>
      <c r="AV78" s="273"/>
      <c r="AW78" s="273"/>
    </row>
    <row r="79" spans="12:49" x14ac:dyDescent="0.2"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3"/>
      <c r="AT79" s="273"/>
      <c r="AU79" s="273"/>
      <c r="AV79" s="273"/>
      <c r="AW79" s="273"/>
    </row>
    <row r="80" spans="12:49" x14ac:dyDescent="0.2"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3"/>
      <c r="AT80" s="273"/>
      <c r="AU80" s="273"/>
      <c r="AV80" s="273"/>
      <c r="AW80" s="273"/>
    </row>
    <row r="81" spans="12:49" x14ac:dyDescent="0.2"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3"/>
      <c r="AT81" s="273"/>
      <c r="AU81" s="273"/>
      <c r="AV81" s="273"/>
      <c r="AW81" s="273"/>
    </row>
    <row r="82" spans="12:49" x14ac:dyDescent="0.2"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3"/>
      <c r="AT82" s="273"/>
      <c r="AU82" s="273"/>
      <c r="AV82" s="273"/>
      <c r="AW82" s="273"/>
    </row>
    <row r="83" spans="12:49" x14ac:dyDescent="0.2"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3"/>
      <c r="AT83" s="273"/>
      <c r="AU83" s="273"/>
      <c r="AV83" s="273"/>
      <c r="AW83" s="273"/>
    </row>
    <row r="84" spans="12:49" x14ac:dyDescent="0.2"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3"/>
      <c r="AT84" s="273"/>
      <c r="AU84" s="273"/>
      <c r="AV84" s="273"/>
      <c r="AW84" s="273"/>
    </row>
    <row r="85" spans="12:49" x14ac:dyDescent="0.2"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3"/>
      <c r="AT85" s="273"/>
      <c r="AU85" s="273"/>
      <c r="AV85" s="273"/>
      <c r="AW85" s="273"/>
    </row>
    <row r="86" spans="12:49" x14ac:dyDescent="0.2"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3"/>
      <c r="AT86" s="273"/>
      <c r="AU86" s="273"/>
      <c r="AV86" s="273"/>
      <c r="AW86" s="273"/>
    </row>
    <row r="87" spans="12:49" x14ac:dyDescent="0.2"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3"/>
      <c r="AT87" s="273"/>
      <c r="AU87" s="273"/>
      <c r="AV87" s="273"/>
      <c r="AW87" s="273"/>
    </row>
    <row r="88" spans="12:49" x14ac:dyDescent="0.2"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3"/>
      <c r="AT88" s="273"/>
      <c r="AU88" s="273"/>
      <c r="AV88" s="273"/>
      <c r="AW88" s="273"/>
    </row>
    <row r="89" spans="12:49" x14ac:dyDescent="0.2"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3"/>
      <c r="AT89" s="273"/>
      <c r="AU89" s="273"/>
      <c r="AV89" s="273"/>
      <c r="AW89" s="273"/>
    </row>
    <row r="90" spans="12:49" x14ac:dyDescent="0.2"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3"/>
      <c r="AT90" s="273"/>
      <c r="AU90" s="273"/>
      <c r="AV90" s="273"/>
      <c r="AW90" s="273"/>
    </row>
    <row r="91" spans="12:49" x14ac:dyDescent="0.2"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3"/>
      <c r="AT91" s="273"/>
      <c r="AU91" s="273"/>
      <c r="AV91" s="273"/>
      <c r="AW91" s="273"/>
    </row>
    <row r="92" spans="12:49" x14ac:dyDescent="0.2"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3"/>
      <c r="AT92" s="273"/>
      <c r="AU92" s="273"/>
      <c r="AV92" s="273"/>
      <c r="AW92" s="273"/>
    </row>
    <row r="93" spans="12:49" x14ac:dyDescent="0.2"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3"/>
      <c r="AT93" s="273"/>
      <c r="AU93" s="273"/>
      <c r="AV93" s="273"/>
      <c r="AW93" s="273"/>
    </row>
    <row r="94" spans="12:49" x14ac:dyDescent="0.2"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3"/>
      <c r="AT94" s="273"/>
      <c r="AU94" s="273"/>
      <c r="AV94" s="273"/>
      <c r="AW94" s="273"/>
    </row>
    <row r="95" spans="12:49" x14ac:dyDescent="0.2"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3"/>
      <c r="AT95" s="273"/>
      <c r="AU95" s="273"/>
      <c r="AV95" s="273"/>
      <c r="AW95" s="273"/>
    </row>
    <row r="96" spans="12:49" x14ac:dyDescent="0.2"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3"/>
      <c r="AT96" s="273"/>
      <c r="AU96" s="273"/>
      <c r="AV96" s="273"/>
      <c r="AW96" s="273"/>
    </row>
    <row r="97" spans="12:49" x14ac:dyDescent="0.2"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3"/>
      <c r="AT97" s="273"/>
      <c r="AU97" s="273"/>
      <c r="AV97" s="273"/>
      <c r="AW97" s="273"/>
    </row>
    <row r="98" spans="12:49" x14ac:dyDescent="0.2"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3"/>
      <c r="AT98" s="273"/>
      <c r="AU98" s="273"/>
      <c r="AV98" s="273"/>
      <c r="AW98" s="273"/>
    </row>
    <row r="99" spans="12:49" x14ac:dyDescent="0.2"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3"/>
      <c r="AT99" s="273"/>
      <c r="AU99" s="273"/>
      <c r="AV99" s="273"/>
      <c r="AW99" s="273"/>
    </row>
    <row r="100" spans="12:49" x14ac:dyDescent="0.2"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3"/>
      <c r="AT100" s="273"/>
      <c r="AU100" s="273"/>
      <c r="AV100" s="273"/>
      <c r="AW100" s="273"/>
    </row>
    <row r="101" spans="12:49" x14ac:dyDescent="0.2"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3"/>
      <c r="AT101" s="273"/>
      <c r="AU101" s="273"/>
      <c r="AV101" s="273"/>
      <c r="AW101" s="273"/>
    </row>
    <row r="102" spans="12:49" x14ac:dyDescent="0.2"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3"/>
      <c r="AT102" s="273"/>
      <c r="AU102" s="273"/>
      <c r="AV102" s="273"/>
      <c r="AW102" s="273"/>
    </row>
    <row r="103" spans="12:49" x14ac:dyDescent="0.2"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3"/>
      <c r="AT103" s="273"/>
      <c r="AU103" s="273"/>
      <c r="AV103" s="273"/>
      <c r="AW103" s="273"/>
    </row>
    <row r="104" spans="12:49" x14ac:dyDescent="0.2"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3"/>
      <c r="AT104" s="273"/>
      <c r="AU104" s="273"/>
      <c r="AV104" s="273"/>
      <c r="AW104" s="273"/>
    </row>
    <row r="105" spans="12:49" x14ac:dyDescent="0.2"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3"/>
      <c r="AT105" s="273"/>
      <c r="AU105" s="273"/>
      <c r="AV105" s="273"/>
      <c r="AW105" s="273"/>
    </row>
    <row r="106" spans="12:49" x14ac:dyDescent="0.2"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3"/>
      <c r="AT106" s="273"/>
      <c r="AU106" s="273"/>
      <c r="AV106" s="273"/>
      <c r="AW106" s="273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E52"/>
  <sheetViews>
    <sheetView showGridLines="0"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2" customWidth="true" width="8.375" collapsed="true"/>
    <col min="23" max="23" customWidth="true" width="8.875" collapsed="true"/>
    <col min="24" max="27" customWidth="true" hidden="true" width="8.375" collapsed="true" outlineLevel="1"/>
    <col min="28" max="28" customWidth="true" width="7.25" collapsed="true"/>
    <col min="29" max="29" customWidth="true" width="8.375" collapsed="true"/>
    <col min="30" max="30" customWidth="true" width="6.375" collapsed="true"/>
    <col min="31" max="31" customWidth="true" width="6.25" collapsed="true"/>
  </cols>
  <sheetData>
    <row r="1" spans="2:31" x14ac:dyDescent="0.25">
      <c r="B1" s="188" t="s">
        <v>229</v>
      </c>
      <c r="C1" s="164" t="s">
        <v>270</v>
      </c>
    </row>
    <row r="2" spans="2:31" x14ac:dyDescent="0.25">
      <c r="B2" s="189">
        <f>Cover!G5</f>
        <v>42978</v>
      </c>
    </row>
    <row r="4" spans="2:31" x14ac:dyDescent="0.25">
      <c r="B4" s="190" t="s">
        <v>378</v>
      </c>
    </row>
    <row r="5" spans="2:31" s="85" customFormat="1" x14ac:dyDescent="0.25">
      <c r="B5" s="85" t="s">
        <v>236</v>
      </c>
      <c r="C5" s="85" t="s">
        <v>245</v>
      </c>
      <c r="D5" s="85" t="s">
        <v>384</v>
      </c>
      <c r="E5" s="85" t="s">
        <v>247</v>
      </c>
      <c r="F5" s="85" t="s">
        <v>385</v>
      </c>
      <c r="G5" s="85" t="s">
        <v>249</v>
      </c>
      <c r="H5" s="85" t="s">
        <v>250</v>
      </c>
      <c r="I5" s="85" t="s">
        <v>251</v>
      </c>
      <c r="J5" s="85" t="s">
        <v>252</v>
      </c>
      <c r="K5" s="85" t="s">
        <v>253</v>
      </c>
      <c r="L5" s="85" t="s">
        <v>386</v>
      </c>
      <c r="M5" s="85" t="s">
        <v>255</v>
      </c>
      <c r="N5" s="85" t="s">
        <v>387</v>
      </c>
      <c r="O5" s="85" t="s">
        <v>388</v>
      </c>
      <c r="P5" s="270" t="s">
        <v>389</v>
      </c>
      <c r="Q5" s="270" t="s">
        <v>390</v>
      </c>
      <c r="R5" s="270" t="s">
        <v>391</v>
      </c>
      <c r="S5" s="270" t="s">
        <v>392</v>
      </c>
      <c r="T5" s="270" t="s">
        <v>393</v>
      </c>
      <c r="U5" s="270" t="s">
        <v>394</v>
      </c>
      <c r="V5" s="270" t="s">
        <v>395</v>
      </c>
      <c r="W5" s="270" t="s">
        <v>399</v>
      </c>
      <c r="X5" s="270" t="s">
        <v>400</v>
      </c>
      <c r="Y5" s="270" t="s">
        <v>401</v>
      </c>
      <c r="Z5" s="270" t="s">
        <v>402</v>
      </c>
      <c r="AA5" s="270" t="s">
        <v>403</v>
      </c>
      <c r="AB5" s="270" t="s">
        <v>404</v>
      </c>
      <c r="AC5" s="85" t="s">
        <v>396</v>
      </c>
      <c r="AD5" s="270" t="s">
        <v>397</v>
      </c>
      <c r="AE5" s="270" t="s">
        <v>398</v>
      </c>
    </row>
    <row r="6" spans="2:31" ht="15.75" thickBot="1" x14ac:dyDescent="0.3"/>
    <row r="7" spans="2:31" ht="15.75" thickBot="1" x14ac:dyDescent="0.3">
      <c r="J7" s="191" t="s">
        <v>242</v>
      </c>
      <c r="K7" s="192"/>
      <c r="L7" s="192"/>
      <c r="M7" s="192"/>
      <c r="N7" s="192"/>
      <c r="O7" s="192"/>
      <c r="P7" s="193" t="s">
        <v>243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4" t="s">
        <v>244</v>
      </c>
      <c r="AE7" s="195"/>
    </row>
    <row r="8" spans="2:31" ht="32.25" thickBot="1" x14ac:dyDescent="0.3">
      <c r="B8" s="196" t="s">
        <v>236</v>
      </c>
      <c r="C8" s="197" t="s">
        <v>245</v>
      </c>
      <c r="D8" s="197" t="s">
        <v>246</v>
      </c>
      <c r="E8" s="197" t="s">
        <v>247</v>
      </c>
      <c r="F8" s="197" t="s">
        <v>248</v>
      </c>
      <c r="G8" s="197" t="s">
        <v>249</v>
      </c>
      <c r="H8" s="197" t="s">
        <v>250</v>
      </c>
      <c r="I8" s="197" t="s">
        <v>251</v>
      </c>
      <c r="J8" s="198" t="s">
        <v>252</v>
      </c>
      <c r="K8" s="198" t="s">
        <v>253</v>
      </c>
      <c r="L8" s="198" t="s">
        <v>254</v>
      </c>
      <c r="M8" s="198" t="s">
        <v>255</v>
      </c>
      <c r="N8" s="198" t="s">
        <v>256</v>
      </c>
      <c r="O8" s="198" t="s">
        <v>257</v>
      </c>
      <c r="P8" s="199" t="s">
        <v>293</v>
      </c>
      <c r="Q8" s="199" t="s">
        <v>258</v>
      </c>
      <c r="R8" s="199" t="s">
        <v>379</v>
      </c>
      <c r="S8" s="199" t="s">
        <v>380</v>
      </c>
      <c r="T8" s="199" t="s">
        <v>381</v>
      </c>
      <c r="U8" s="199" t="s">
        <v>382</v>
      </c>
      <c r="V8" s="199" t="s">
        <v>383</v>
      </c>
      <c r="W8" s="200" t="s">
        <v>437</v>
      </c>
      <c r="X8" s="199" t="s">
        <v>438</v>
      </c>
      <c r="Y8" s="199" t="s">
        <v>439</v>
      </c>
      <c r="Z8" s="199" t="s">
        <v>440</v>
      </c>
      <c r="AA8" s="199" t="s">
        <v>441</v>
      </c>
      <c r="AB8" s="200" t="str">
        <f>TEXT(B2,"mmm") &amp; " Case"</f>
        <v>Aug Case</v>
      </c>
      <c r="AC8" s="201" t="s">
        <v>259</v>
      </c>
      <c r="AD8" s="200" t="s">
        <v>260</v>
      </c>
      <c r="AE8" s="200" t="s">
        <v>261</v>
      </c>
    </row>
    <row r="9" spans="2:31" x14ac:dyDescent="0.25">
      <c r="B9" s="202"/>
      <c r="C9" s="203"/>
      <c r="D9" s="204"/>
      <c r="E9" s="205"/>
      <c r="F9" s="205"/>
      <c r="G9" s="206"/>
      <c r="H9" s="207"/>
      <c r="I9" s="208"/>
      <c r="J9" s="209"/>
      <c r="K9" s="210"/>
      <c r="L9" s="210"/>
      <c r="M9" s="210"/>
      <c r="N9" s="210"/>
      <c r="O9" s="211"/>
      <c r="P9" s="212"/>
      <c r="Q9" s="212"/>
      <c r="R9" s="212"/>
      <c r="S9" s="212"/>
      <c r="T9" s="212"/>
      <c r="U9" s="212"/>
      <c r="V9" s="212"/>
      <c r="W9" s="213"/>
      <c r="X9" s="212"/>
      <c r="Y9" s="212"/>
      <c r="Z9" s="212"/>
      <c r="AA9" s="212"/>
      <c r="AB9" s="214"/>
      <c r="AC9" s="215"/>
      <c r="AD9" s="216"/>
      <c r="AE9" s="217"/>
    </row>
    <row r="10" spans="2:31" x14ac:dyDescent="0.25">
      <c r="B10" s="218"/>
      <c r="C10" s="219"/>
      <c r="D10" s="220"/>
      <c r="E10" s="221"/>
      <c r="F10" s="221"/>
      <c r="G10" s="222"/>
      <c r="H10" s="223"/>
      <c r="I10" s="224"/>
      <c r="J10" s="225"/>
      <c r="K10" s="226"/>
      <c r="L10" s="226"/>
      <c r="M10" s="226"/>
      <c r="N10" s="226"/>
      <c r="O10" s="227"/>
      <c r="P10" s="228"/>
      <c r="Q10" s="228"/>
      <c r="R10" s="228"/>
      <c r="S10" s="228"/>
      <c r="T10" s="228"/>
      <c r="U10" s="228"/>
      <c r="V10" s="228"/>
      <c r="W10" s="229"/>
      <c r="X10" s="228"/>
      <c r="Y10" s="228"/>
      <c r="Z10" s="228"/>
      <c r="AA10" s="228"/>
      <c r="AB10" s="230"/>
      <c r="AC10" s="231"/>
      <c r="AD10" s="232"/>
      <c r="AE10" s="233"/>
    </row>
    <row r="11" spans="2:31" x14ac:dyDescent="0.25">
      <c r="B11" s="218"/>
      <c r="C11" s="219"/>
      <c r="D11" s="220"/>
      <c r="E11" s="221"/>
      <c r="F11" s="221"/>
      <c r="G11" s="222"/>
      <c r="H11" s="223"/>
      <c r="I11" s="224"/>
      <c r="J11" s="225"/>
      <c r="K11" s="226"/>
      <c r="L11" s="226"/>
      <c r="M11" s="226"/>
      <c r="N11" s="226"/>
      <c r="O11" s="227"/>
      <c r="P11" s="228"/>
      <c r="Q11" s="228"/>
      <c r="R11" s="228"/>
      <c r="S11" s="228"/>
      <c r="T11" s="228"/>
      <c r="U11" s="228"/>
      <c r="V11" s="228"/>
      <c r="W11" s="229"/>
      <c r="X11" s="228"/>
      <c r="Y11" s="228"/>
      <c r="Z11" s="228"/>
      <c r="AA11" s="228"/>
      <c r="AB11" s="230"/>
      <c r="AC11" s="231"/>
      <c r="AD11" s="232"/>
      <c r="AE11" s="233"/>
    </row>
    <row r="12" spans="2:31" x14ac:dyDescent="0.25">
      <c r="B12" s="218"/>
      <c r="C12" s="219"/>
      <c r="D12" s="220"/>
      <c r="E12" s="221"/>
      <c r="F12" s="221"/>
      <c r="G12" s="222"/>
      <c r="H12" s="223"/>
      <c r="I12" s="224"/>
      <c r="J12" s="225"/>
      <c r="K12" s="226"/>
      <c r="L12" s="226"/>
      <c r="M12" s="226"/>
      <c r="N12" s="226"/>
      <c r="O12" s="227"/>
      <c r="P12" s="228"/>
      <c r="Q12" s="228"/>
      <c r="R12" s="228"/>
      <c r="S12" s="228"/>
      <c r="T12" s="228"/>
      <c r="U12" s="228"/>
      <c r="V12" s="228"/>
      <c r="W12" s="229"/>
      <c r="X12" s="228"/>
      <c r="Y12" s="228"/>
      <c r="Z12" s="228"/>
      <c r="AA12" s="228"/>
      <c r="AB12" s="230"/>
      <c r="AC12" s="231"/>
      <c r="AD12" s="232"/>
      <c r="AE12" s="233"/>
    </row>
    <row r="13" spans="2:31" x14ac:dyDescent="0.25">
      <c r="B13" s="218"/>
      <c r="C13" s="219"/>
      <c r="D13" s="220"/>
      <c r="E13" s="221"/>
      <c r="F13" s="221"/>
      <c r="G13" s="222"/>
      <c r="H13" s="223"/>
      <c r="I13" s="224"/>
      <c r="J13" s="225"/>
      <c r="K13" s="226"/>
      <c r="L13" s="226"/>
      <c r="M13" s="226"/>
      <c r="N13" s="226"/>
      <c r="O13" s="227"/>
      <c r="P13" s="228"/>
      <c r="Q13" s="228"/>
      <c r="R13" s="228"/>
      <c r="S13" s="228"/>
      <c r="T13" s="228"/>
      <c r="U13" s="228"/>
      <c r="V13" s="228"/>
      <c r="W13" s="229"/>
      <c r="X13" s="228"/>
      <c r="Y13" s="228"/>
      <c r="Z13" s="228"/>
      <c r="AA13" s="228"/>
      <c r="AB13" s="230"/>
      <c r="AC13" s="231"/>
      <c r="AD13" s="232"/>
      <c r="AE13" s="233"/>
    </row>
    <row r="14" spans="2:31" x14ac:dyDescent="0.25">
      <c r="B14" s="218"/>
      <c r="C14" s="219"/>
      <c r="D14" s="220"/>
      <c r="E14" s="221"/>
      <c r="F14" s="221"/>
      <c r="G14" s="222"/>
      <c r="H14" s="223"/>
      <c r="I14" s="224"/>
      <c r="J14" s="225"/>
      <c r="K14" s="226"/>
      <c r="L14" s="226"/>
      <c r="M14" s="226"/>
      <c r="N14" s="226"/>
      <c r="O14" s="227"/>
      <c r="P14" s="228"/>
      <c r="Q14" s="228"/>
      <c r="R14" s="228"/>
      <c r="S14" s="228"/>
      <c r="T14" s="228"/>
      <c r="U14" s="228"/>
      <c r="V14" s="228"/>
      <c r="W14" s="229"/>
      <c r="X14" s="228"/>
      <c r="Y14" s="228"/>
      <c r="Z14" s="228"/>
      <c r="AA14" s="228"/>
      <c r="AB14" s="230"/>
      <c r="AC14" s="231"/>
      <c r="AD14" s="232"/>
      <c r="AE14" s="233"/>
    </row>
    <row r="15" spans="2:31" x14ac:dyDescent="0.25">
      <c r="B15" s="218"/>
      <c r="C15" s="219"/>
      <c r="D15" s="220"/>
      <c r="E15" s="221"/>
      <c r="F15" s="221"/>
      <c r="G15" s="222"/>
      <c r="H15" s="223"/>
      <c r="I15" s="224"/>
      <c r="J15" s="225"/>
      <c r="K15" s="226"/>
      <c r="L15" s="226"/>
      <c r="M15" s="226"/>
      <c r="N15" s="226"/>
      <c r="O15" s="227"/>
      <c r="P15" s="228"/>
      <c r="Q15" s="228"/>
      <c r="R15" s="228"/>
      <c r="S15" s="228"/>
      <c r="T15" s="228"/>
      <c r="U15" s="228"/>
      <c r="V15" s="228"/>
      <c r="W15" s="229"/>
      <c r="X15" s="228"/>
      <c r="Y15" s="228"/>
      <c r="Z15" s="228"/>
      <c r="AA15" s="228"/>
      <c r="AB15" s="230"/>
      <c r="AC15" s="231"/>
      <c r="AD15" s="232"/>
      <c r="AE15" s="233"/>
    </row>
    <row r="16" spans="2:31" x14ac:dyDescent="0.25">
      <c r="B16" s="218"/>
      <c r="C16" s="219"/>
      <c r="D16" s="220"/>
      <c r="E16" s="221"/>
      <c r="F16" s="221"/>
      <c r="G16" s="222"/>
      <c r="H16" s="223"/>
      <c r="I16" s="223"/>
      <c r="J16" s="225"/>
      <c r="K16" s="226"/>
      <c r="L16" s="226"/>
      <c r="M16" s="226"/>
      <c r="N16" s="226"/>
      <c r="O16" s="227"/>
      <c r="P16" s="228"/>
      <c r="Q16" s="228"/>
      <c r="R16" s="228"/>
      <c r="S16" s="228"/>
      <c r="T16" s="228"/>
      <c r="U16" s="228"/>
      <c r="V16" s="228"/>
      <c r="W16" s="229"/>
      <c r="X16" s="228"/>
      <c r="Y16" s="228"/>
      <c r="Z16" s="228"/>
      <c r="AA16" s="228"/>
      <c r="AB16" s="230"/>
      <c r="AC16" s="231"/>
      <c r="AD16" s="232"/>
      <c r="AE16" s="233"/>
    </row>
    <row r="17" spans="2:31" x14ac:dyDescent="0.25">
      <c r="B17" s="218"/>
      <c r="C17" s="219"/>
      <c r="D17" s="220"/>
      <c r="E17" s="221"/>
      <c r="F17" s="221"/>
      <c r="G17" s="222"/>
      <c r="H17" s="223"/>
      <c r="I17" s="223"/>
      <c r="J17" s="225"/>
      <c r="K17" s="226"/>
      <c r="L17" s="226"/>
      <c r="M17" s="226"/>
      <c r="N17" s="226"/>
      <c r="O17" s="227"/>
      <c r="P17" s="228"/>
      <c r="Q17" s="228"/>
      <c r="R17" s="228"/>
      <c r="S17" s="228"/>
      <c r="T17" s="228"/>
      <c r="U17" s="228"/>
      <c r="V17" s="228"/>
      <c r="W17" s="229"/>
      <c r="X17" s="228"/>
      <c r="Y17" s="228"/>
      <c r="Z17" s="228"/>
      <c r="AA17" s="228"/>
      <c r="AB17" s="230"/>
      <c r="AC17" s="231"/>
      <c r="AD17" s="232"/>
      <c r="AE17" s="233"/>
    </row>
    <row r="18" spans="2:31" x14ac:dyDescent="0.25">
      <c r="B18" s="218"/>
      <c r="C18" s="219"/>
      <c r="D18" s="220"/>
      <c r="E18" s="221"/>
      <c r="F18" s="221"/>
      <c r="G18" s="222"/>
      <c r="H18" s="223"/>
      <c r="I18" s="223"/>
      <c r="J18" s="225"/>
      <c r="K18" s="226"/>
      <c r="L18" s="226"/>
      <c r="M18" s="226"/>
      <c r="N18" s="226"/>
      <c r="O18" s="227"/>
      <c r="P18" s="228"/>
      <c r="Q18" s="228"/>
      <c r="R18" s="228"/>
      <c r="S18" s="228"/>
      <c r="T18" s="228"/>
      <c r="U18" s="228"/>
      <c r="V18" s="228"/>
      <c r="W18" s="229"/>
      <c r="X18" s="228"/>
      <c r="Y18" s="228"/>
      <c r="Z18" s="228"/>
      <c r="AA18" s="228"/>
      <c r="AB18" s="230"/>
      <c r="AC18" s="231"/>
      <c r="AD18" s="232"/>
      <c r="AE18" s="233"/>
    </row>
    <row r="19" spans="2:31" x14ac:dyDescent="0.25">
      <c r="B19" s="218"/>
      <c r="C19" s="219"/>
      <c r="D19" s="220"/>
      <c r="E19" s="221"/>
      <c r="F19" s="221"/>
      <c r="G19" s="222"/>
      <c r="H19" s="223"/>
      <c r="I19" s="223"/>
      <c r="J19" s="225"/>
      <c r="K19" s="226"/>
      <c r="L19" s="226"/>
      <c r="M19" s="226"/>
      <c r="N19" s="226"/>
      <c r="O19" s="227"/>
      <c r="P19" s="228"/>
      <c r="Q19" s="228"/>
      <c r="R19" s="228"/>
      <c r="S19" s="228"/>
      <c r="T19" s="228"/>
      <c r="U19" s="228"/>
      <c r="V19" s="228"/>
      <c r="W19" s="229"/>
      <c r="X19" s="228"/>
      <c r="Y19" s="228"/>
      <c r="Z19" s="228"/>
      <c r="AA19" s="228"/>
      <c r="AB19" s="230"/>
      <c r="AC19" s="231"/>
      <c r="AD19" s="232"/>
      <c r="AE19" s="233"/>
    </row>
    <row r="20" spans="2:31" x14ac:dyDescent="0.25">
      <c r="B20" s="218"/>
      <c r="C20" s="219"/>
      <c r="D20" s="220"/>
      <c r="E20" s="221"/>
      <c r="F20" s="221"/>
      <c r="G20" s="222"/>
      <c r="H20" s="223"/>
      <c r="I20" s="223"/>
      <c r="J20" s="225"/>
      <c r="K20" s="226"/>
      <c r="L20" s="226"/>
      <c r="M20" s="226"/>
      <c r="N20" s="226"/>
      <c r="O20" s="227"/>
      <c r="P20" s="228"/>
      <c r="Q20" s="228"/>
      <c r="R20" s="228"/>
      <c r="S20" s="228"/>
      <c r="T20" s="228"/>
      <c r="U20" s="228"/>
      <c r="V20" s="228"/>
      <c r="W20" s="229"/>
      <c r="X20" s="228"/>
      <c r="Y20" s="228"/>
      <c r="Z20" s="228"/>
      <c r="AA20" s="228"/>
      <c r="AB20" s="230"/>
      <c r="AC20" s="231"/>
      <c r="AD20" s="232"/>
      <c r="AE20" s="233"/>
    </row>
    <row r="21" spans="2:31" x14ac:dyDescent="0.25">
      <c r="B21" s="218"/>
      <c r="C21" s="219"/>
      <c r="D21" s="220"/>
      <c r="E21" s="221"/>
      <c r="F21" s="221"/>
      <c r="G21" s="222"/>
      <c r="H21" s="223"/>
      <c r="I21" s="223"/>
      <c r="J21" s="225"/>
      <c r="K21" s="226"/>
      <c r="L21" s="226"/>
      <c r="M21" s="226"/>
      <c r="N21" s="226"/>
      <c r="O21" s="227"/>
      <c r="P21" s="228"/>
      <c r="Q21" s="228"/>
      <c r="R21" s="228"/>
      <c r="S21" s="228"/>
      <c r="T21" s="228"/>
      <c r="U21" s="228"/>
      <c r="V21" s="228"/>
      <c r="W21" s="229"/>
      <c r="X21" s="228"/>
      <c r="Y21" s="228"/>
      <c r="Z21" s="228"/>
      <c r="AA21" s="228"/>
      <c r="AB21" s="230"/>
      <c r="AC21" s="231"/>
      <c r="AD21" s="232"/>
      <c r="AE21" s="233"/>
    </row>
    <row r="22" spans="2:31" x14ac:dyDescent="0.25">
      <c r="B22" s="218"/>
      <c r="C22" s="219"/>
      <c r="D22" s="220"/>
      <c r="E22" s="221"/>
      <c r="F22" s="221"/>
      <c r="G22" s="222"/>
      <c r="H22" s="223"/>
      <c r="I22" s="223"/>
      <c r="J22" s="225"/>
      <c r="K22" s="226"/>
      <c r="L22" s="226"/>
      <c r="M22" s="226"/>
      <c r="N22" s="226"/>
      <c r="O22" s="227"/>
      <c r="P22" s="228"/>
      <c r="Q22" s="228"/>
      <c r="R22" s="228"/>
      <c r="S22" s="228"/>
      <c r="T22" s="228"/>
      <c r="U22" s="228"/>
      <c r="V22" s="228"/>
      <c r="W22" s="229"/>
      <c r="X22" s="228"/>
      <c r="Y22" s="228"/>
      <c r="Z22" s="228"/>
      <c r="AA22" s="228"/>
      <c r="AB22" s="230"/>
      <c r="AC22" s="231"/>
      <c r="AD22" s="232"/>
      <c r="AE22" s="233"/>
    </row>
    <row r="23" spans="2:31" x14ac:dyDescent="0.25">
      <c r="B23" s="218"/>
      <c r="C23" s="219"/>
      <c r="D23" s="220"/>
      <c r="E23" s="221"/>
      <c r="F23" s="221"/>
      <c r="G23" s="222"/>
      <c r="H23" s="223"/>
      <c r="I23" s="223"/>
      <c r="J23" s="225"/>
      <c r="K23" s="226"/>
      <c r="L23" s="226"/>
      <c r="M23" s="226"/>
      <c r="N23" s="226"/>
      <c r="O23" s="227"/>
      <c r="P23" s="228"/>
      <c r="Q23" s="228"/>
      <c r="R23" s="228"/>
      <c r="S23" s="228"/>
      <c r="T23" s="228"/>
      <c r="U23" s="228"/>
      <c r="V23" s="228"/>
      <c r="W23" s="229"/>
      <c r="X23" s="228"/>
      <c r="Y23" s="228"/>
      <c r="Z23" s="228"/>
      <c r="AA23" s="228"/>
      <c r="AB23" s="230"/>
      <c r="AC23" s="231"/>
      <c r="AD23" s="232"/>
      <c r="AE23" s="233"/>
    </row>
    <row r="24" spans="2:31" x14ac:dyDescent="0.25">
      <c r="B24" s="218"/>
      <c r="C24" s="219"/>
      <c r="D24" s="220"/>
      <c r="E24" s="221"/>
      <c r="F24" s="221"/>
      <c r="G24" s="222"/>
      <c r="H24" s="223"/>
      <c r="I24" s="223"/>
      <c r="J24" s="225"/>
      <c r="K24" s="226"/>
      <c r="L24" s="226"/>
      <c r="M24" s="226"/>
      <c r="N24" s="226"/>
      <c r="O24" s="227"/>
      <c r="P24" s="228"/>
      <c r="Q24" s="228"/>
      <c r="R24" s="228"/>
      <c r="S24" s="228"/>
      <c r="T24" s="228"/>
      <c r="U24" s="228"/>
      <c r="V24" s="228"/>
      <c r="W24" s="229"/>
      <c r="X24" s="228"/>
      <c r="Y24" s="228"/>
      <c r="Z24" s="228"/>
      <c r="AA24" s="228"/>
      <c r="AB24" s="230"/>
      <c r="AC24" s="231"/>
      <c r="AD24" s="232"/>
      <c r="AE24" s="233"/>
    </row>
    <row r="25" spans="2:31" x14ac:dyDescent="0.25">
      <c r="B25" s="218"/>
      <c r="C25" s="219"/>
      <c r="D25" s="220"/>
      <c r="E25" s="221"/>
      <c r="F25" s="221"/>
      <c r="G25" s="222"/>
      <c r="H25" s="223"/>
      <c r="I25" s="223"/>
      <c r="J25" s="225"/>
      <c r="K25" s="226"/>
      <c r="L25" s="226"/>
      <c r="M25" s="226"/>
      <c r="N25" s="226"/>
      <c r="O25" s="227"/>
      <c r="P25" s="228"/>
      <c r="Q25" s="228"/>
      <c r="R25" s="228"/>
      <c r="S25" s="228"/>
      <c r="T25" s="228"/>
      <c r="U25" s="228"/>
      <c r="V25" s="228"/>
      <c r="W25" s="229"/>
      <c r="X25" s="228"/>
      <c r="Y25" s="228"/>
      <c r="Z25" s="228"/>
      <c r="AA25" s="228"/>
      <c r="AB25" s="230"/>
      <c r="AC25" s="231"/>
      <c r="AD25" s="232"/>
      <c r="AE25" s="233"/>
    </row>
    <row r="26" spans="2:31" x14ac:dyDescent="0.25">
      <c r="B26" s="218"/>
      <c r="C26" s="219"/>
      <c r="D26" s="220"/>
      <c r="E26" s="221"/>
      <c r="F26" s="221"/>
      <c r="G26" s="222"/>
      <c r="H26" s="223"/>
      <c r="I26" s="223"/>
      <c r="J26" s="225"/>
      <c r="K26" s="226"/>
      <c r="L26" s="226"/>
      <c r="M26" s="226"/>
      <c r="N26" s="226"/>
      <c r="O26" s="227"/>
      <c r="P26" s="228"/>
      <c r="Q26" s="228"/>
      <c r="R26" s="228"/>
      <c r="S26" s="228"/>
      <c r="T26" s="228"/>
      <c r="U26" s="228"/>
      <c r="V26" s="228"/>
      <c r="W26" s="229"/>
      <c r="X26" s="228"/>
      <c r="Y26" s="228"/>
      <c r="Z26" s="228"/>
      <c r="AA26" s="228"/>
      <c r="AB26" s="230"/>
      <c r="AC26" s="231"/>
      <c r="AD26" s="232"/>
      <c r="AE26" s="233"/>
    </row>
    <row r="27" spans="2:31" x14ac:dyDescent="0.25">
      <c r="B27" s="218"/>
      <c r="C27" s="219"/>
      <c r="D27" s="220"/>
      <c r="E27" s="221"/>
      <c r="F27" s="221"/>
      <c r="G27" s="222"/>
      <c r="H27" s="223"/>
      <c r="I27" s="223"/>
      <c r="J27" s="225"/>
      <c r="K27" s="226"/>
      <c r="L27" s="226"/>
      <c r="M27" s="226"/>
      <c r="N27" s="226"/>
      <c r="O27" s="227"/>
      <c r="P27" s="228"/>
      <c r="Q27" s="228"/>
      <c r="R27" s="228"/>
      <c r="S27" s="228"/>
      <c r="T27" s="228"/>
      <c r="U27" s="228"/>
      <c r="V27" s="228"/>
      <c r="W27" s="229"/>
      <c r="X27" s="228"/>
      <c r="Y27" s="228"/>
      <c r="Z27" s="228"/>
      <c r="AA27" s="228"/>
      <c r="AB27" s="230"/>
      <c r="AC27" s="231"/>
      <c r="AD27" s="232"/>
      <c r="AE27" s="233"/>
    </row>
    <row r="28" spans="2:31" x14ac:dyDescent="0.25">
      <c r="B28" s="218"/>
      <c r="C28" s="219"/>
      <c r="D28" s="220"/>
      <c r="E28" s="221"/>
      <c r="F28" s="221"/>
      <c r="G28" s="222"/>
      <c r="H28" s="223"/>
      <c r="I28" s="223"/>
      <c r="J28" s="225"/>
      <c r="K28" s="226"/>
      <c r="L28" s="226"/>
      <c r="M28" s="226"/>
      <c r="N28" s="226"/>
      <c r="O28" s="227"/>
      <c r="P28" s="228"/>
      <c r="Q28" s="228"/>
      <c r="R28" s="228"/>
      <c r="S28" s="228"/>
      <c r="T28" s="228"/>
      <c r="U28" s="228"/>
      <c r="V28" s="228"/>
      <c r="W28" s="229"/>
      <c r="X28" s="228"/>
      <c r="Y28" s="228"/>
      <c r="Z28" s="228"/>
      <c r="AA28" s="228"/>
      <c r="AB28" s="230"/>
      <c r="AC28" s="231"/>
      <c r="AD28" s="232"/>
      <c r="AE28" s="233"/>
    </row>
    <row r="29" spans="2:31" x14ac:dyDescent="0.25">
      <c r="B29" s="218"/>
      <c r="C29" s="219"/>
      <c r="D29" s="220"/>
      <c r="E29" s="221"/>
      <c r="F29" s="221"/>
      <c r="G29" s="222"/>
      <c r="H29" s="223"/>
      <c r="I29" s="223"/>
      <c r="J29" s="225"/>
      <c r="K29" s="226"/>
      <c r="L29" s="226"/>
      <c r="M29" s="226"/>
      <c r="N29" s="226"/>
      <c r="O29" s="227"/>
      <c r="P29" s="228"/>
      <c r="Q29" s="228"/>
      <c r="R29" s="228"/>
      <c r="S29" s="228"/>
      <c r="T29" s="228"/>
      <c r="U29" s="228"/>
      <c r="V29" s="228"/>
      <c r="W29" s="229"/>
      <c r="X29" s="228"/>
      <c r="Y29" s="228"/>
      <c r="Z29" s="228"/>
      <c r="AA29" s="228"/>
      <c r="AB29" s="230"/>
      <c r="AC29" s="231"/>
      <c r="AD29" s="232"/>
      <c r="AE29" s="233"/>
    </row>
    <row r="30" spans="2:31" x14ac:dyDescent="0.25">
      <c r="B30" s="218"/>
      <c r="C30" s="219"/>
      <c r="D30" s="220"/>
      <c r="E30" s="221"/>
      <c r="F30" s="221"/>
      <c r="G30" s="222"/>
      <c r="H30" s="223"/>
      <c r="I30" s="223"/>
      <c r="J30" s="225"/>
      <c r="K30" s="226"/>
      <c r="L30" s="226"/>
      <c r="M30" s="226"/>
      <c r="N30" s="226"/>
      <c r="O30" s="227"/>
      <c r="P30" s="228"/>
      <c r="Q30" s="228"/>
      <c r="R30" s="228"/>
      <c r="S30" s="228"/>
      <c r="T30" s="228"/>
      <c r="U30" s="228"/>
      <c r="V30" s="228"/>
      <c r="W30" s="229"/>
      <c r="X30" s="228"/>
      <c r="Y30" s="228"/>
      <c r="Z30" s="228"/>
      <c r="AA30" s="228"/>
      <c r="AB30" s="230"/>
      <c r="AC30" s="231"/>
      <c r="AD30" s="232"/>
      <c r="AE30" s="233"/>
    </row>
    <row r="31" spans="2:31" x14ac:dyDescent="0.25">
      <c r="B31" s="218"/>
      <c r="C31" s="219"/>
      <c r="D31" s="220"/>
      <c r="E31" s="221"/>
      <c r="F31" s="221"/>
      <c r="G31" s="222"/>
      <c r="H31" s="223"/>
      <c r="I31" s="223"/>
      <c r="J31" s="225"/>
      <c r="K31" s="226"/>
      <c r="L31" s="226"/>
      <c r="M31" s="226"/>
      <c r="N31" s="226"/>
      <c r="O31" s="227"/>
      <c r="P31" s="228"/>
      <c r="Q31" s="228"/>
      <c r="R31" s="228"/>
      <c r="S31" s="228"/>
      <c r="T31" s="228"/>
      <c r="U31" s="228"/>
      <c r="V31" s="228"/>
      <c r="W31" s="229"/>
      <c r="X31" s="228"/>
      <c r="Y31" s="228"/>
      <c r="Z31" s="228"/>
      <c r="AA31" s="228"/>
      <c r="AB31" s="230"/>
      <c r="AC31" s="231"/>
      <c r="AD31" s="232"/>
      <c r="AE31" s="233"/>
    </row>
    <row r="32" spans="2:31" x14ac:dyDescent="0.25">
      <c r="B32" s="218"/>
      <c r="C32" s="219"/>
      <c r="D32" s="220"/>
      <c r="E32" s="221"/>
      <c r="F32" s="221"/>
      <c r="G32" s="222"/>
      <c r="H32" s="223"/>
      <c r="I32" s="223"/>
      <c r="J32" s="225"/>
      <c r="K32" s="226"/>
      <c r="L32" s="226"/>
      <c r="M32" s="226"/>
      <c r="N32" s="226"/>
      <c r="O32" s="227"/>
      <c r="P32" s="228"/>
      <c r="Q32" s="228"/>
      <c r="R32" s="228"/>
      <c r="S32" s="228"/>
      <c r="T32" s="228"/>
      <c r="U32" s="228"/>
      <c r="V32" s="228"/>
      <c r="W32" s="229"/>
      <c r="X32" s="228"/>
      <c r="Y32" s="228"/>
      <c r="Z32" s="228"/>
      <c r="AA32" s="228"/>
      <c r="AB32" s="230"/>
      <c r="AC32" s="231"/>
      <c r="AD32" s="232"/>
      <c r="AE32" s="233"/>
    </row>
    <row r="33" spans="2:31" x14ac:dyDescent="0.25">
      <c r="B33" s="218"/>
      <c r="C33" s="219"/>
      <c r="D33" s="220"/>
      <c r="E33" s="221"/>
      <c r="F33" s="221"/>
      <c r="G33" s="222"/>
      <c r="H33" s="223"/>
      <c r="I33" s="223"/>
      <c r="J33" s="225"/>
      <c r="K33" s="226"/>
      <c r="L33" s="226"/>
      <c r="M33" s="226"/>
      <c r="N33" s="226"/>
      <c r="O33" s="227"/>
      <c r="P33" s="228"/>
      <c r="Q33" s="228"/>
      <c r="R33" s="228"/>
      <c r="S33" s="228"/>
      <c r="T33" s="228"/>
      <c r="U33" s="228"/>
      <c r="V33" s="228"/>
      <c r="W33" s="229"/>
      <c r="X33" s="228"/>
      <c r="Y33" s="228"/>
      <c r="Z33" s="228"/>
      <c r="AA33" s="228"/>
      <c r="AB33" s="230"/>
      <c r="AC33" s="231"/>
      <c r="AD33" s="232"/>
      <c r="AE33" s="233"/>
    </row>
    <row r="34" spans="2:31" x14ac:dyDescent="0.25">
      <c r="B34" s="218"/>
      <c r="C34" s="219"/>
      <c r="D34" s="220"/>
      <c r="E34" s="221"/>
      <c r="F34" s="221"/>
      <c r="G34" s="222"/>
      <c r="H34" s="223"/>
      <c r="I34" s="223"/>
      <c r="J34" s="225"/>
      <c r="K34" s="226"/>
      <c r="L34" s="226"/>
      <c r="M34" s="226"/>
      <c r="N34" s="226"/>
      <c r="O34" s="227"/>
      <c r="P34" s="228"/>
      <c r="Q34" s="228"/>
      <c r="R34" s="228"/>
      <c r="S34" s="228"/>
      <c r="T34" s="228"/>
      <c r="U34" s="228"/>
      <c r="V34" s="228"/>
      <c r="W34" s="229"/>
      <c r="X34" s="228"/>
      <c r="Y34" s="228"/>
      <c r="Z34" s="228"/>
      <c r="AA34" s="228"/>
      <c r="AB34" s="230"/>
      <c r="AC34" s="231"/>
      <c r="AD34" s="232"/>
      <c r="AE34" s="233"/>
    </row>
    <row r="35" spans="2:31" x14ac:dyDescent="0.25">
      <c r="B35" s="218"/>
      <c r="C35" s="219"/>
      <c r="D35" s="220"/>
      <c r="E35" s="221"/>
      <c r="F35" s="221"/>
      <c r="G35" s="222"/>
      <c r="H35" s="223"/>
      <c r="I35" s="223"/>
      <c r="J35" s="225"/>
      <c r="K35" s="226"/>
      <c r="L35" s="226"/>
      <c r="M35" s="226"/>
      <c r="N35" s="226"/>
      <c r="O35" s="227"/>
      <c r="P35" s="228"/>
      <c r="Q35" s="228"/>
      <c r="R35" s="228"/>
      <c r="S35" s="228"/>
      <c r="T35" s="228"/>
      <c r="U35" s="228"/>
      <c r="V35" s="228"/>
      <c r="W35" s="229"/>
      <c r="X35" s="228"/>
      <c r="Y35" s="228"/>
      <c r="Z35" s="228"/>
      <c r="AA35" s="228"/>
      <c r="AB35" s="230"/>
      <c r="AC35" s="231"/>
      <c r="AD35" s="232"/>
      <c r="AE35" s="233"/>
    </row>
    <row r="36" spans="2:31" x14ac:dyDescent="0.25">
      <c r="B36" s="218"/>
      <c r="C36" s="219"/>
      <c r="D36" s="220"/>
      <c r="E36" s="221"/>
      <c r="F36" s="221"/>
      <c r="G36" s="222"/>
      <c r="H36" s="223"/>
      <c r="I36" s="223"/>
      <c r="J36" s="225"/>
      <c r="K36" s="226"/>
      <c r="L36" s="226"/>
      <c r="M36" s="226"/>
      <c r="N36" s="226"/>
      <c r="O36" s="227"/>
      <c r="P36" s="228"/>
      <c r="Q36" s="228"/>
      <c r="R36" s="228"/>
      <c r="S36" s="228"/>
      <c r="T36" s="228"/>
      <c r="U36" s="228"/>
      <c r="V36" s="228"/>
      <c r="W36" s="229"/>
      <c r="X36" s="228"/>
      <c r="Y36" s="228"/>
      <c r="Z36" s="228"/>
      <c r="AA36" s="228"/>
      <c r="AB36" s="230"/>
      <c r="AC36" s="231"/>
      <c r="AD36" s="232"/>
      <c r="AE36" s="233"/>
    </row>
    <row r="37" spans="2:31" x14ac:dyDescent="0.25">
      <c r="B37" s="218"/>
      <c r="C37" s="219"/>
      <c r="D37" s="220"/>
      <c r="E37" s="221"/>
      <c r="F37" s="221"/>
      <c r="G37" s="222"/>
      <c r="H37" s="223"/>
      <c r="I37" s="223"/>
      <c r="J37" s="225"/>
      <c r="K37" s="226"/>
      <c r="L37" s="226"/>
      <c r="M37" s="226"/>
      <c r="N37" s="226"/>
      <c r="O37" s="227"/>
      <c r="P37" s="228"/>
      <c r="Q37" s="228"/>
      <c r="R37" s="228"/>
      <c r="S37" s="228"/>
      <c r="T37" s="228"/>
      <c r="U37" s="228"/>
      <c r="V37" s="228"/>
      <c r="W37" s="229"/>
      <c r="X37" s="228"/>
      <c r="Y37" s="228"/>
      <c r="Z37" s="228"/>
      <c r="AA37" s="228"/>
      <c r="AB37" s="230"/>
      <c r="AC37" s="231"/>
      <c r="AD37" s="232"/>
      <c r="AE37" s="233"/>
    </row>
    <row r="38" spans="2:31" x14ac:dyDescent="0.25">
      <c r="B38" s="218"/>
      <c r="C38" s="219"/>
      <c r="D38" s="220"/>
      <c r="E38" s="221"/>
      <c r="F38" s="221"/>
      <c r="G38" s="222"/>
      <c r="H38" s="223"/>
      <c r="I38" s="223"/>
      <c r="J38" s="225"/>
      <c r="K38" s="226"/>
      <c r="L38" s="226"/>
      <c r="M38" s="226"/>
      <c r="N38" s="226"/>
      <c r="O38" s="227"/>
      <c r="P38" s="228"/>
      <c r="Q38" s="228"/>
      <c r="R38" s="228"/>
      <c r="S38" s="228"/>
      <c r="T38" s="228"/>
      <c r="U38" s="228"/>
      <c r="V38" s="228"/>
      <c r="W38" s="229"/>
      <c r="X38" s="228"/>
      <c r="Y38" s="228"/>
      <c r="Z38" s="228"/>
      <c r="AA38" s="228"/>
      <c r="AB38" s="230"/>
      <c r="AC38" s="231"/>
      <c r="AD38" s="232"/>
      <c r="AE38" s="233"/>
    </row>
    <row r="39" spans="2:31" x14ac:dyDescent="0.25">
      <c r="B39" s="218"/>
      <c r="C39" s="219"/>
      <c r="D39" s="220"/>
      <c r="E39" s="221"/>
      <c r="F39" s="221"/>
      <c r="G39" s="222"/>
      <c r="H39" s="223"/>
      <c r="I39" s="223"/>
      <c r="J39" s="225"/>
      <c r="K39" s="226"/>
      <c r="L39" s="226"/>
      <c r="M39" s="226"/>
      <c r="N39" s="226"/>
      <c r="O39" s="227"/>
      <c r="P39" s="228"/>
      <c r="Q39" s="228"/>
      <c r="R39" s="228"/>
      <c r="S39" s="228"/>
      <c r="T39" s="228"/>
      <c r="U39" s="228"/>
      <c r="V39" s="228"/>
      <c r="W39" s="229"/>
      <c r="X39" s="228"/>
      <c r="Y39" s="228"/>
      <c r="Z39" s="228"/>
      <c r="AA39" s="228"/>
      <c r="AB39" s="230"/>
      <c r="AC39" s="231"/>
      <c r="AD39" s="232"/>
      <c r="AE39" s="233"/>
    </row>
    <row r="40" spans="2:31" x14ac:dyDescent="0.25">
      <c r="B40" s="218"/>
      <c r="C40" s="219"/>
      <c r="D40" s="220"/>
      <c r="E40" s="221"/>
      <c r="F40" s="221"/>
      <c r="G40" s="222"/>
      <c r="H40" s="223"/>
      <c r="I40" s="223"/>
      <c r="J40" s="225"/>
      <c r="K40" s="226"/>
      <c r="L40" s="226"/>
      <c r="M40" s="226"/>
      <c r="N40" s="226"/>
      <c r="O40" s="227"/>
      <c r="P40" s="228"/>
      <c r="Q40" s="228"/>
      <c r="R40" s="228"/>
      <c r="S40" s="228"/>
      <c r="T40" s="228"/>
      <c r="U40" s="228"/>
      <c r="V40" s="228"/>
      <c r="W40" s="229"/>
      <c r="X40" s="228"/>
      <c r="Y40" s="228"/>
      <c r="Z40" s="228"/>
      <c r="AA40" s="228"/>
      <c r="AB40" s="230"/>
      <c r="AC40" s="231"/>
      <c r="AD40" s="232"/>
      <c r="AE40" s="233"/>
    </row>
    <row r="41" spans="2:31" x14ac:dyDescent="0.25">
      <c r="B41" s="218"/>
      <c r="C41" s="219"/>
      <c r="D41" s="220"/>
      <c r="E41" s="221"/>
      <c r="F41" s="221"/>
      <c r="G41" s="222"/>
      <c r="H41" s="223"/>
      <c r="I41" s="223"/>
      <c r="J41" s="225"/>
      <c r="K41" s="226"/>
      <c r="L41" s="226"/>
      <c r="M41" s="226"/>
      <c r="N41" s="226"/>
      <c r="O41" s="227"/>
      <c r="P41" s="228"/>
      <c r="Q41" s="228"/>
      <c r="R41" s="228"/>
      <c r="S41" s="228"/>
      <c r="T41" s="228"/>
      <c r="U41" s="228"/>
      <c r="V41" s="228"/>
      <c r="W41" s="229"/>
      <c r="X41" s="228"/>
      <c r="Y41" s="228"/>
      <c r="Z41" s="228"/>
      <c r="AA41" s="228"/>
      <c r="AB41" s="230"/>
      <c r="AC41" s="231"/>
      <c r="AD41" s="232"/>
      <c r="AE41" s="233"/>
    </row>
    <row r="42" spans="2:31" x14ac:dyDescent="0.25">
      <c r="B42" s="218"/>
      <c r="C42" s="219"/>
      <c r="D42" s="220"/>
      <c r="E42" s="221"/>
      <c r="F42" s="221"/>
      <c r="G42" s="222"/>
      <c r="H42" s="223"/>
      <c r="I42" s="223"/>
      <c r="J42" s="225"/>
      <c r="K42" s="226"/>
      <c r="L42" s="226"/>
      <c r="M42" s="226"/>
      <c r="N42" s="226"/>
      <c r="O42" s="227"/>
      <c r="P42" s="228"/>
      <c r="Q42" s="228"/>
      <c r="R42" s="228"/>
      <c r="S42" s="228"/>
      <c r="T42" s="228"/>
      <c r="U42" s="228"/>
      <c r="V42" s="228"/>
      <c r="W42" s="229"/>
      <c r="X42" s="228"/>
      <c r="Y42" s="228"/>
      <c r="Z42" s="228"/>
      <c r="AA42" s="228"/>
      <c r="AB42" s="230"/>
      <c r="AC42" s="231"/>
      <c r="AD42" s="232"/>
      <c r="AE42" s="233"/>
    </row>
    <row r="43" spans="2:31" x14ac:dyDescent="0.25">
      <c r="B43" s="218"/>
      <c r="C43" s="219"/>
      <c r="D43" s="220"/>
      <c r="E43" s="221"/>
      <c r="F43" s="221"/>
      <c r="G43" s="222"/>
      <c r="H43" s="223"/>
      <c r="I43" s="223"/>
      <c r="J43" s="225"/>
      <c r="K43" s="226"/>
      <c r="L43" s="226"/>
      <c r="M43" s="226"/>
      <c r="N43" s="226"/>
      <c r="O43" s="227"/>
      <c r="P43" s="228"/>
      <c r="Q43" s="228"/>
      <c r="R43" s="228"/>
      <c r="S43" s="228"/>
      <c r="T43" s="228"/>
      <c r="U43" s="228"/>
      <c r="V43" s="228"/>
      <c r="W43" s="229"/>
      <c r="X43" s="228"/>
      <c r="Y43" s="228"/>
      <c r="Z43" s="228"/>
      <c r="AA43" s="228"/>
      <c r="AB43" s="230"/>
      <c r="AC43" s="231"/>
      <c r="AD43" s="232"/>
      <c r="AE43" s="233"/>
    </row>
    <row r="44" spans="2:31" x14ac:dyDescent="0.25">
      <c r="B44" s="218"/>
      <c r="C44" s="219"/>
      <c r="D44" s="220"/>
      <c r="E44" s="221"/>
      <c r="F44" s="221"/>
      <c r="G44" s="222"/>
      <c r="H44" s="223"/>
      <c r="I44" s="223"/>
      <c r="J44" s="225"/>
      <c r="K44" s="226"/>
      <c r="L44" s="226"/>
      <c r="M44" s="226"/>
      <c r="N44" s="226"/>
      <c r="O44" s="227"/>
      <c r="P44" s="228"/>
      <c r="Q44" s="228"/>
      <c r="R44" s="228"/>
      <c r="S44" s="228"/>
      <c r="T44" s="228"/>
      <c r="U44" s="228"/>
      <c r="V44" s="228"/>
      <c r="W44" s="229"/>
      <c r="X44" s="228"/>
      <c r="Y44" s="228"/>
      <c r="Z44" s="228"/>
      <c r="AA44" s="228"/>
      <c r="AB44" s="230"/>
      <c r="AC44" s="231"/>
      <c r="AD44" s="232"/>
      <c r="AE44" s="233"/>
    </row>
    <row r="45" spans="2:31" x14ac:dyDescent="0.25">
      <c r="B45" s="218"/>
      <c r="C45" s="219"/>
      <c r="D45" s="220"/>
      <c r="E45" s="221"/>
      <c r="F45" s="221"/>
      <c r="G45" s="222"/>
      <c r="H45" s="223"/>
      <c r="I45" s="223"/>
      <c r="J45" s="225"/>
      <c r="K45" s="226"/>
      <c r="L45" s="226"/>
      <c r="M45" s="226"/>
      <c r="N45" s="226"/>
      <c r="O45" s="227"/>
      <c r="P45" s="228"/>
      <c r="Q45" s="228"/>
      <c r="R45" s="228"/>
      <c r="S45" s="228"/>
      <c r="T45" s="228"/>
      <c r="U45" s="228"/>
      <c r="V45" s="228"/>
      <c r="W45" s="229"/>
      <c r="X45" s="228"/>
      <c r="Y45" s="228"/>
      <c r="Z45" s="228"/>
      <c r="AA45" s="228"/>
      <c r="AB45" s="230"/>
      <c r="AC45" s="231"/>
      <c r="AD45" s="232"/>
      <c r="AE45" s="233"/>
    </row>
    <row r="46" spans="2:31" x14ac:dyDescent="0.25">
      <c r="B46" s="218"/>
      <c r="C46" s="219"/>
      <c r="D46" s="220"/>
      <c r="E46" s="221"/>
      <c r="F46" s="221"/>
      <c r="G46" s="222"/>
      <c r="H46" s="223"/>
      <c r="I46" s="223"/>
      <c r="J46" s="225"/>
      <c r="K46" s="226"/>
      <c r="L46" s="226"/>
      <c r="M46" s="226"/>
      <c r="N46" s="226"/>
      <c r="O46" s="227"/>
      <c r="P46" s="228"/>
      <c r="Q46" s="228"/>
      <c r="R46" s="228"/>
      <c r="S46" s="228"/>
      <c r="T46" s="228"/>
      <c r="U46" s="228"/>
      <c r="V46" s="228"/>
      <c r="W46" s="229"/>
      <c r="X46" s="228"/>
      <c r="Y46" s="228"/>
      <c r="Z46" s="228"/>
      <c r="AA46" s="228"/>
      <c r="AB46" s="230"/>
      <c r="AC46" s="231"/>
      <c r="AD46" s="232"/>
      <c r="AE46" s="233"/>
    </row>
    <row r="47" spans="2:31" x14ac:dyDescent="0.25">
      <c r="B47" s="218"/>
      <c r="C47" s="219"/>
      <c r="D47" s="220"/>
      <c r="E47" s="221"/>
      <c r="F47" s="221"/>
      <c r="G47" s="222"/>
      <c r="H47" s="223"/>
      <c r="I47" s="223"/>
      <c r="J47" s="225"/>
      <c r="K47" s="226"/>
      <c r="L47" s="226"/>
      <c r="M47" s="226"/>
      <c r="N47" s="226"/>
      <c r="O47" s="227"/>
      <c r="P47" s="228"/>
      <c r="Q47" s="228"/>
      <c r="R47" s="228"/>
      <c r="S47" s="228"/>
      <c r="T47" s="228"/>
      <c r="U47" s="228"/>
      <c r="V47" s="228"/>
      <c r="W47" s="229"/>
      <c r="X47" s="228"/>
      <c r="Y47" s="228"/>
      <c r="Z47" s="228"/>
      <c r="AA47" s="228"/>
      <c r="AB47" s="230"/>
      <c r="AC47" s="231"/>
      <c r="AD47" s="232"/>
      <c r="AE47" s="233"/>
    </row>
    <row r="48" spans="2:31" x14ac:dyDescent="0.25">
      <c r="B48" s="234"/>
      <c r="C48" s="235"/>
      <c r="D48" s="236"/>
      <c r="E48" s="237"/>
      <c r="F48" s="237"/>
      <c r="G48" s="238"/>
      <c r="H48" s="223"/>
      <c r="I48" s="223"/>
      <c r="J48" s="239"/>
      <c r="K48" s="240"/>
      <c r="L48" s="240"/>
      <c r="M48" s="240"/>
      <c r="N48" s="240"/>
      <c r="O48" s="241"/>
      <c r="P48" s="242"/>
      <c r="Q48" s="242"/>
      <c r="R48" s="242"/>
      <c r="S48" s="242"/>
      <c r="T48" s="242"/>
      <c r="U48" s="242"/>
      <c r="V48" s="242"/>
      <c r="W48" s="243"/>
      <c r="X48" s="242"/>
      <c r="Y48" s="242"/>
      <c r="Z48" s="242"/>
      <c r="AA48" s="242"/>
      <c r="AB48" s="244"/>
      <c r="AC48" s="245"/>
      <c r="AD48" s="246"/>
      <c r="AE48" s="247"/>
    </row>
    <row r="49" spans="2:31" ht="15.75" thickBot="1" x14ac:dyDescent="0.3">
      <c r="B49" s="248"/>
      <c r="C49" s="249" t="s">
        <v>262</v>
      </c>
      <c r="D49" s="250"/>
      <c r="E49" s="250"/>
      <c r="F49" s="250"/>
      <c r="G49" s="250"/>
      <c r="H49" s="250"/>
      <c r="I49" s="250"/>
      <c r="J49" s="251">
        <f>SUM(J9:J48)</f>
        <v>0</v>
      </c>
      <c r="K49" s="252">
        <f>SUM(K9:K48)</f>
        <v>0</v>
      </c>
      <c r="L49" s="252">
        <f>SUM(L9:L48)</f>
        <v>0</v>
      </c>
      <c r="M49" s="252">
        <f>SUM(M9:M48)</f>
        <v>0</v>
      </c>
      <c r="N49" s="252">
        <f>SUM(N9:N48)</f>
        <v>0</v>
      </c>
      <c r="O49" s="253" t="e">
        <f>N49/AVERAGE(J49,K49)</f>
        <v>#DIV/0!</v>
      </c>
      <c r="P49" s="254">
        <f t="shared" ref="P49:AC49" si="0">SUM(P9:P48)</f>
        <v>0</v>
      </c>
      <c r="Q49" s="254">
        <f t="shared" si="0"/>
        <v>0</v>
      </c>
      <c r="R49" s="254">
        <f t="shared" si="0"/>
        <v>0</v>
      </c>
      <c r="S49" s="254"/>
      <c r="T49" s="254"/>
      <c r="U49" s="254"/>
      <c r="V49" s="254">
        <f>SUM(V9:V48)</f>
        <v>0</v>
      </c>
      <c r="W49" s="255"/>
      <c r="X49" s="254"/>
      <c r="Y49" s="254"/>
      <c r="Z49" s="254"/>
      <c r="AA49" s="254"/>
      <c r="AB49" s="255">
        <f t="shared" si="0"/>
        <v>0</v>
      </c>
      <c r="AC49" s="256">
        <f t="shared" si="0"/>
        <v>0</v>
      </c>
      <c r="AD49" s="257"/>
      <c r="AE49" s="258"/>
    </row>
    <row r="51" spans="2:31" x14ac:dyDescent="0.25">
      <c r="C51" s="259" t="s">
        <v>263</v>
      </c>
      <c r="P51" s="260" t="s">
        <v>264</v>
      </c>
      <c r="Q51" s="261" t="s">
        <v>265</v>
      </c>
      <c r="R51" s="262" t="s">
        <v>266</v>
      </c>
    </row>
    <row r="52" spans="2:31" x14ac:dyDescent="0.25">
      <c r="C52" s="263" t="s">
        <v>267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2017-09-08T07:39:35Z</dcterms:modified>
</coreProperties>
</file>