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16215" windowHeight="7755" tabRatio="930" activeTab="7"/>
  </bookViews>
  <sheets>
    <sheet name="Cover" sheetId="1" r:id="rId1"/>
    <sheet name="1.0 Overrall (Tied Agency)" sheetId="2" r:id="rId2"/>
    <sheet name="1.1 Overrall (Territory)" sheetId="4" r:id="rId3"/>
    <sheet name="2.0 Manpower" sheetId="6" r:id="rId4"/>
    <sheet name="3.0 Rookies" sheetId="7" r:id="rId5"/>
    <sheet name="4.0 Segmentation" sheetId="8" r:id="rId6"/>
    <sheet name="5.0 Product MIx" sheetId="9" r:id="rId7"/>
    <sheet name="6.0 GA Performance" sheetId="10" r:id="rId8"/>
    <sheet name="Data" sheetId="3" r:id="rId9"/>
  </sheets>
  <externalReferences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4" l="1"/>
  <c r="C1" i="4"/>
  <c r="B1" i="10" l="1"/>
  <c r="C2" i="10"/>
  <c r="C2" i="9"/>
  <c r="B1" i="9"/>
  <c r="Y37" i="10"/>
  <c r="X37" i="10"/>
  <c r="W37" i="10"/>
  <c r="V37" i="10"/>
  <c r="R37" i="10"/>
  <c r="Q37" i="10"/>
  <c r="P37" i="10"/>
  <c r="N37" i="10"/>
  <c r="M37" i="10"/>
  <c r="L37" i="10"/>
  <c r="K37" i="10"/>
  <c r="J37" i="10"/>
  <c r="O37" i="10" l="1"/>
  <c r="U26" i="9" l="1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J39" i="8"/>
  <c r="H39" i="8"/>
  <c r="F39" i="8"/>
  <c r="J38" i="8"/>
  <c r="H38" i="8"/>
  <c r="F38" i="8"/>
  <c r="J37" i="8"/>
  <c r="H37" i="8"/>
  <c r="F37" i="8"/>
  <c r="J36" i="8"/>
  <c r="H36" i="8"/>
  <c r="F36" i="8"/>
  <c r="J35" i="8"/>
  <c r="H35" i="8"/>
  <c r="F35" i="8"/>
  <c r="J34" i="8"/>
  <c r="H34" i="8"/>
  <c r="F34" i="8"/>
  <c r="J33" i="8"/>
  <c r="H33" i="8"/>
  <c r="F33" i="8"/>
  <c r="J32" i="8"/>
  <c r="H32" i="8"/>
  <c r="F32" i="8"/>
  <c r="J27" i="8"/>
  <c r="H27" i="8"/>
  <c r="F27" i="8"/>
  <c r="J26" i="8"/>
  <c r="H26" i="8"/>
  <c r="F26" i="8"/>
  <c r="J25" i="8"/>
  <c r="H25" i="8"/>
  <c r="F25" i="8"/>
  <c r="J24" i="8"/>
  <c r="H24" i="8"/>
  <c r="F24" i="8"/>
  <c r="J23" i="8"/>
  <c r="H23" i="8"/>
  <c r="F23" i="8"/>
  <c r="J22" i="8"/>
  <c r="H22" i="8"/>
  <c r="F22" i="8"/>
  <c r="J21" i="8"/>
  <c r="H21" i="8"/>
  <c r="F21" i="8"/>
  <c r="J20" i="8"/>
  <c r="H20" i="8"/>
  <c r="F20" i="8"/>
  <c r="J15" i="8"/>
  <c r="H15" i="8"/>
  <c r="F15" i="8"/>
  <c r="J14" i="8"/>
  <c r="H14" i="8"/>
  <c r="F14" i="8"/>
  <c r="J13" i="8"/>
  <c r="H13" i="8"/>
  <c r="F13" i="8"/>
  <c r="J12" i="8"/>
  <c r="H12" i="8"/>
  <c r="F12" i="8"/>
  <c r="J11" i="8"/>
  <c r="H11" i="8"/>
  <c r="F11" i="8"/>
  <c r="J10" i="8"/>
  <c r="H10" i="8"/>
  <c r="F10" i="8"/>
  <c r="J9" i="8"/>
  <c r="H9" i="8"/>
  <c r="F9" i="8"/>
  <c r="J8" i="8"/>
  <c r="H8" i="8"/>
  <c r="F8" i="8"/>
  <c r="C2" i="8"/>
  <c r="E5" i="8" s="1"/>
  <c r="B1" i="8"/>
  <c r="C2" i="7"/>
  <c r="B1" i="7"/>
  <c r="Q99" i="6"/>
  <c r="P99" i="6"/>
  <c r="D99" i="6"/>
  <c r="Q87" i="6"/>
  <c r="P87" i="6"/>
  <c r="D87" i="6"/>
  <c r="Q65" i="6"/>
  <c r="P65" i="6"/>
  <c r="D65" i="6"/>
  <c r="Q53" i="6"/>
  <c r="P53" i="6"/>
  <c r="D53" i="6"/>
  <c r="Q31" i="6"/>
  <c r="P31" i="6"/>
  <c r="D31" i="6"/>
  <c r="Q19" i="6"/>
  <c r="P19" i="6"/>
  <c r="D19" i="6"/>
  <c r="C2" i="6"/>
  <c r="B1" i="6"/>
  <c r="C3" i="4"/>
  <c r="G8" i="4" s="1"/>
  <c r="B2" i="4"/>
  <c r="C2" i="2"/>
  <c r="R5" i="2" s="1"/>
  <c r="B1" i="2"/>
  <c r="C5" i="2" l="1"/>
  <c r="G5" i="2"/>
  <c r="N5" i="2"/>
  <c r="S8" i="4"/>
  <c r="C8" i="4"/>
  <c r="O8" i="4"/>
</calcChain>
</file>

<file path=xl/sharedStrings.xml><?xml version="1.0" encoding="utf-8"?>
<sst xmlns="http://schemas.openxmlformats.org/spreadsheetml/2006/main" count="929" uniqueCount="346">
  <si>
    <t>Generali Life Vietnam</t>
  </si>
  <si>
    <t>MONTHLY AGENCY PERFORMANCE REPORT</t>
  </si>
  <si>
    <t xml:space="preserve">Reporting period: </t>
  </si>
  <si>
    <t>Content:</t>
  </si>
  <si>
    <t>1.0</t>
  </si>
  <si>
    <t>1.1</t>
  </si>
  <si>
    <t>2.0</t>
  </si>
  <si>
    <t>3.0</t>
  </si>
  <si>
    <t>4.0</t>
  </si>
  <si>
    <t>5.0</t>
  </si>
  <si>
    <t>6.0</t>
  </si>
  <si>
    <t>Agency Product mix</t>
  </si>
  <si>
    <t>As at</t>
  </si>
  <si>
    <t>Actual</t>
  </si>
  <si>
    <t>Target</t>
  </si>
  <si>
    <t>% vs Target</t>
  </si>
  <si>
    <t>% vs Last year</t>
  </si>
  <si>
    <t>Production</t>
  </si>
  <si>
    <t>APE</t>
  </si>
  <si>
    <t>Productivity</t>
  </si>
  <si>
    <t>Active Ratio</t>
  </si>
  <si>
    <t>Case per Active</t>
  </si>
  <si>
    <t>APE per Active</t>
  </si>
  <si>
    <t>Total</t>
  </si>
  <si>
    <t>SBM</t>
  </si>
  <si>
    <t>BM</t>
  </si>
  <si>
    <t>SUM</t>
  </si>
  <si>
    <t>UM</t>
  </si>
  <si>
    <t>US</t>
  </si>
  <si>
    <t>AG</t>
  </si>
  <si>
    <t>SA</t>
  </si>
  <si>
    <t>Case</t>
  </si>
  <si>
    <t>Case size</t>
  </si>
  <si>
    <r>
      <t>APE</t>
    </r>
    <r>
      <rPr>
        <i/>
        <sz val="8"/>
        <color theme="1"/>
        <rFont val="Arial"/>
        <family val="2"/>
      </rPr>
      <t xml:space="preserve"> (+10% Top up)</t>
    </r>
  </si>
  <si>
    <t>APE-2017</t>
  </si>
  <si>
    <t>APE-Target</t>
  </si>
  <si>
    <t>APE-2016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</si>
  <si>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</si>
  <si>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</si>
  <si>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</si>
  <si>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</si>
  <si>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</si>
  <si>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</si>
  <si>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</si>
  <si>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</si>
  <si>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</si>
  <si>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</si>
  <si>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</si>
  <si>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</si>
  <si>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AR-2017</t>
  </si>
  <si>
    <t>AR-2016</t>
  </si>
  <si>
    <t>CaseSize-2017</t>
  </si>
  <si>
    <t>CaseSize-2016</t>
  </si>
  <si>
    <t>Tied Agency</t>
  </si>
  <si>
    <r>
      <rPr>
        <sz val="10"/>
        <color theme="1"/>
        <rFont val="Arial"/>
        <family val="2"/>
      </rPr>
      <t>FYP</t>
    </r>
    <r>
      <rPr>
        <i/>
        <sz val="8"/>
        <color theme="1"/>
        <rFont val="Arial"/>
        <family val="2"/>
      </rPr>
      <t xml:space="preserve"> (+10% Top up)</t>
    </r>
  </si>
  <si>
    <t>NORTH</t>
  </si>
  <si>
    <t>SOUTH</t>
  </si>
  <si>
    <t>North</t>
  </si>
  <si>
    <t>South</t>
  </si>
  <si>
    <t>Manpower</t>
  </si>
  <si>
    <t>Agency Manpower</t>
  </si>
  <si>
    <t>Ending Manpower</t>
  </si>
  <si>
    <t>YTD'17</t>
  </si>
  <si>
    <t>June</t>
  </si>
  <si>
    <t>July</t>
  </si>
  <si>
    <t>% MP achievement</t>
  </si>
  <si>
    <t>Agent Recruitment</t>
  </si>
  <si>
    <t>No. of ending Als (incl US)</t>
  </si>
  <si>
    <t>#active leader</t>
  </si>
  <si>
    <t>% active in recruitment</t>
  </si>
  <si>
    <t>avg recruits per leader</t>
  </si>
  <si>
    <t>TIED AGENCY</t>
  </si>
  <si>
    <t>Total Manpower (excl SA)</t>
  </si>
  <si>
    <t>Total Manpower (All)</t>
  </si>
  <si>
    <t>Recruitment</t>
  </si>
  <si>
    <t>% New recruits achievement</t>
  </si>
  <si>
    <t>Total New recruits</t>
  </si>
  <si>
    <t>Rookies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</si>
  <si>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</si>
  <si>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</si>
  <si>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</si>
  <si>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</si>
  <si>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</si>
  <si>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</si>
  <si>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</si>
  <si>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</si>
  <si>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</si>
  <si>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Segmentation</t>
  </si>
  <si>
    <t>Rookie in month</t>
  </si>
  <si>
    <t>Rookie last month</t>
  </si>
  <si>
    <t>2-3 months</t>
  </si>
  <si>
    <t>4 - 6 mths</t>
  </si>
  <si>
    <t>7-12mth</t>
  </si>
  <si>
    <t>13+mth</t>
  </si>
  <si>
    <t>MDRT / GenLion</t>
  </si>
  <si>
    <t>Cases</t>
  </si>
  <si>
    <t>Case / Active</t>
  </si>
  <si>
    <t>Sort by Jun mix</t>
  </si>
  <si>
    <t>Pruduct</t>
  </si>
  <si>
    <t>Product Name</t>
  </si>
  <si>
    <t>Basic</t>
  </si>
  <si>
    <t>CIB2</t>
  </si>
  <si>
    <t>Enhanced critial illness</t>
  </si>
  <si>
    <t>ULP2</t>
  </si>
  <si>
    <t>Universal Life</t>
  </si>
  <si>
    <t>WLP1</t>
  </si>
  <si>
    <t>Juvenile Whole Life</t>
  </si>
  <si>
    <t>YCB1</t>
  </si>
  <si>
    <t>Yearly Cash Back Basic Regular</t>
  </si>
  <si>
    <t>EDU4</t>
  </si>
  <si>
    <t>Education Endowment Enhancement</t>
  </si>
  <si>
    <t>YCB2</t>
  </si>
  <si>
    <t>Yearly Cash Back Basic Limited</t>
  </si>
  <si>
    <t>ULP1</t>
  </si>
  <si>
    <t>EDU3</t>
  </si>
  <si>
    <t>CIB1</t>
  </si>
  <si>
    <t>CI Endowment</t>
  </si>
  <si>
    <t>YCB3</t>
  </si>
  <si>
    <t>BAO AN DANG KHOA Regular</t>
  </si>
  <si>
    <t>END1</t>
  </si>
  <si>
    <t>Years Term Endowment</t>
  </si>
  <si>
    <t>TLB1</t>
  </si>
  <si>
    <t>Level Term Basic</t>
  </si>
  <si>
    <t>YCB4</t>
  </si>
  <si>
    <t>BAO AN DANG KHOA Limited</t>
  </si>
  <si>
    <t>Rider</t>
  </si>
  <si>
    <t>SMI</t>
  </si>
  <si>
    <t>APE (mil)</t>
  </si>
  <si>
    <t>New Recruit</t>
  </si>
  <si>
    <t>GA Perfomance</t>
  </si>
  <si>
    <t>ManPower</t>
  </si>
  <si>
    <t>Overral Perfomance (Tied Agency)</t>
  </si>
  <si>
    <t>Overral Perfomance (by Territory)</t>
  </si>
  <si>
    <t>CaseperActive-2016</t>
  </si>
  <si>
    <t>CaseperActive-2017</t>
  </si>
  <si>
    <t>APEperActive-2016</t>
  </si>
  <si>
    <t>APEperActive-2017</t>
  </si>
  <si>
    <t>MP</t>
  </si>
  <si>
    <t>MP-2017</t>
  </si>
  <si>
    <t>MP-Target</t>
  </si>
  <si>
    <t>MP-2016</t>
  </si>
  <si>
    <t>NewRecruit-2017</t>
  </si>
  <si>
    <t>NewRecruit-Target</t>
  </si>
  <si>
    <t>NewRecruit-2016</t>
  </si>
  <si>
    <t>AR</t>
  </si>
  <si>
    <t>APE / Active</t>
  </si>
  <si>
    <t>CaseSize</t>
  </si>
  <si>
    <t>Case/Active</t>
  </si>
  <si>
    <t>Sort by APE Jun '17</t>
  </si>
  <si>
    <t>Manpower &amp; Activity</t>
  </si>
  <si>
    <t>Persistency</t>
  </si>
  <si>
    <t>Region</t>
  </si>
  <si>
    <t>Office</t>
  </si>
  <si>
    <t>GA Name</t>
  </si>
  <si>
    <t>GAD</t>
  </si>
  <si>
    <t>GAD Name</t>
  </si>
  <si>
    <t>Contract</t>
  </si>
  <si>
    <t>Effective</t>
  </si>
  <si>
    <t>Opening</t>
  </si>
  <si>
    <t>Start</t>
  </si>
  <si>
    <t>End</t>
  </si>
  <si>
    <t>Recruit</t>
  </si>
  <si>
    <t>AL</t>
  </si>
  <si>
    <t>Actv AG</t>
  </si>
  <si>
    <t>Actv Ratio</t>
  </si>
  <si>
    <t>Jan APE</t>
  </si>
  <si>
    <t>Feb APE</t>
  </si>
  <si>
    <t>Mar APE</t>
  </si>
  <si>
    <t>Apr APE</t>
  </si>
  <si>
    <t>May APE</t>
  </si>
  <si>
    <t>Jun APE</t>
  </si>
  <si>
    <t>Jul APE</t>
  </si>
  <si>
    <t xml:space="preserve">Jul Case </t>
  </si>
  <si>
    <t>YTD APE</t>
  </si>
  <si>
    <t>TT APE</t>
  </si>
  <si>
    <t>K2</t>
  </si>
  <si>
    <t>2K</t>
  </si>
  <si>
    <t>HỒ CHÍ MINH</t>
  </si>
  <si>
    <t>010 GA TIỀN GIANG 1</t>
  </si>
  <si>
    <t>CÔNG TY TNHH MỘT THÀNH VIÊN VIỆT Ý TIỀN GIANG</t>
  </si>
  <si>
    <t>AG015629</t>
  </si>
  <si>
    <t>ĐẶNG PHONG LƯU</t>
  </si>
  <si>
    <t>003 GA HCM 2</t>
  </si>
  <si>
    <t>CÔNG TY TNHH TỔNG ĐẠI LÝ KHANG LỘC</t>
  </si>
  <si>
    <t>AG004412</t>
  </si>
  <si>
    <t>PHAN THỊ TIỀN TUYẾN</t>
  </si>
  <si>
    <t>ĐÔNG NAM</t>
  </si>
  <si>
    <t>008 GA BÀ RỊA - VŨNG TÀU 1</t>
  </si>
  <si>
    <t>CÔNG TY TNHH KIM LONG NGƯ</t>
  </si>
  <si>
    <t>AG017653</t>
  </si>
  <si>
    <t>NGUYỄN THỊ THANH THÚY</t>
  </si>
  <si>
    <t>BẮC TRUNG 2</t>
  </si>
  <si>
    <t>011 GA NGHỆ AN 2</t>
  </si>
  <si>
    <t>CÔNG TY TNHH GENCASA NGHỆ AN</t>
  </si>
  <si>
    <t>AG017309</t>
  </si>
  <si>
    <t>BẠCH THỊ HẢI YẾN</t>
  </si>
  <si>
    <t>BẮC TRUNG 1</t>
  </si>
  <si>
    <t>015 GA THANH HÓA 1</t>
  </si>
  <si>
    <t>CÔNG TY TNHH MTV GIA ĐẠI HƯNG</t>
  </si>
  <si>
    <t>AG015967</t>
  </si>
  <si>
    <t>HÀ THỊ ĐÀO</t>
  </si>
  <si>
    <t>ĐÔNG BẮC</t>
  </si>
  <si>
    <t>002 GA BẮC NINH 1</t>
  </si>
  <si>
    <t>CÔNG TY TNHH CƯỜNG MINH BẮC NINH</t>
  </si>
  <si>
    <t>AG007815</t>
  </si>
  <si>
    <t>PHẠM VĂN CƯỜNG</t>
  </si>
  <si>
    <t>MIỀN TRUNG</t>
  </si>
  <si>
    <t>018 GA HUẾ 1</t>
  </si>
  <si>
    <t>CÔNG TY TNHH MTV ĐẠI LÝ BHNT THIÊN HƯNG</t>
  </si>
  <si>
    <t>AG011599</t>
  </si>
  <si>
    <t>ĐỖ VĂN BIÊN</t>
  </si>
  <si>
    <t>014 GA ĐÀ NẴNG 1</t>
  </si>
  <si>
    <t>CÔNG TY TNHH MTV BẢO MINH KHOA</t>
  </si>
  <si>
    <t>AG007574</t>
  </si>
  <si>
    <t>NGUYỄN ĐĂNG HUY</t>
  </si>
  <si>
    <t>022 GA LẠNG SƠN 1</t>
  </si>
  <si>
    <t>CÔNG TY TNHH MỘT THÀNH VIÊN HUYỀN ANH LẠNG SƠN</t>
  </si>
  <si>
    <t>AG016511</t>
  </si>
  <si>
    <t>BÙI THỊ HUYỀN</t>
  </si>
  <si>
    <t>DUYÊN HẢI</t>
  </si>
  <si>
    <t>023 GA QUẢNG NINH 1</t>
  </si>
  <si>
    <t>CÔNG TY TNHH MỘT THÀNH VIÊN GREEN P&amp;G</t>
  </si>
  <si>
    <t>AG020350</t>
  </si>
  <si>
    <t>VŨ THỊ LỆ HẰNG</t>
  </si>
  <si>
    <t>005 GA THÁI BÌNH 1</t>
  </si>
  <si>
    <t>CÔNG TY TNHH MTV ĐẠI LÝ BẢO HIỂM THÁI BÌNH</t>
  </si>
  <si>
    <t>AG015537</t>
  </si>
  <si>
    <t>VŨ VĂN VĨNH</t>
  </si>
  <si>
    <t>027 GA THANH HÓA 3</t>
  </si>
  <si>
    <t>CÔNG TY TNHH BẢO AN TOÀN PHÁT</t>
  </si>
  <si>
    <t>AG023677</t>
  </si>
  <si>
    <t>NGUYỄN VĂN TUẤN</t>
  </si>
  <si>
    <t>HÀ NỘI</t>
  </si>
  <si>
    <t>017 GA HÀ NỘI 3</t>
  </si>
  <si>
    <t>CÔNG TY TNHH MDRT TRÀNG AN</t>
  </si>
  <si>
    <t>AG004172</t>
  </si>
  <si>
    <t>TRẦN THỊ KIỀU HOA</t>
  </si>
  <si>
    <t>TÂY NAM</t>
  </si>
  <si>
    <t>020 GA BẾN TRE 1</t>
  </si>
  <si>
    <t>CÔNG TY TNHH MTV ĐẠI LÝ BẢO HIỂM THUẬN PHÁT</t>
  </si>
  <si>
    <t>AG005391</t>
  </si>
  <si>
    <t>TRƯƠNG LỆ HẰNG</t>
  </si>
  <si>
    <t>025 GA HCM 4</t>
  </si>
  <si>
    <t>CÔNG TY TNHH THÁI TƯỜNG NGÂN</t>
  </si>
  <si>
    <t>AG009553</t>
  </si>
  <si>
    <t>ĐINH THỊ HIỀN</t>
  </si>
  <si>
    <t>004 GA NGHỆ AN 1</t>
  </si>
  <si>
    <t>CÔNG TY TNHH MỘT THÀNH VIÊN BẢO AN GIA VIỆT</t>
  </si>
  <si>
    <t>AG012344</t>
  </si>
  <si>
    <t>NGUYỄN HẢI HOÀNG</t>
  </si>
  <si>
    <t>028 GA BÀ RỊA - VŨNG TÀU 2</t>
  </si>
  <si>
    <t>CÔNG TY TNHH GENCASA VŨNG TÀU</t>
  </si>
  <si>
    <t>AG008864</t>
  </si>
  <si>
    <t>TRẦN THỊ BÍCH NGỌC</t>
  </si>
  <si>
    <t>TÂY BẮC</t>
  </si>
  <si>
    <t>013 GA YÊN BÁI 1</t>
  </si>
  <si>
    <t>CÔNG TY TNHH BẢO AN PHÁT YÊN BÁI</t>
  </si>
  <si>
    <t>AG018066</t>
  </si>
  <si>
    <t>PHAN THU HIÊN</t>
  </si>
  <si>
    <t>007 GA HÀ NỘI 1</t>
  </si>
  <si>
    <t>CÔNG TY TNHH MTV NGOAN ĐOÀN LONG BIÊN</t>
  </si>
  <si>
    <t>AG010997</t>
  </si>
  <si>
    <t>ĐOÀN THỊ NGOAN</t>
  </si>
  <si>
    <t>026 GA HÀ TĨNH 1</t>
  </si>
  <si>
    <t>CÔNG TY TNHH ĐẠI VIỆT Ý</t>
  </si>
  <si>
    <t>AG022170</t>
  </si>
  <si>
    <t>NGUYỄN VĂN THỐNG</t>
  </si>
  <si>
    <t>012 GA NAM ĐỊNH 1</t>
  </si>
  <si>
    <t>CÔNG TY TNHH MỘT THÀNH VIÊN GENCASA NAM ĐỊNH</t>
  </si>
  <si>
    <t>AG012233</t>
  </si>
  <si>
    <t>HOÀNG THỊ ĐÀO</t>
  </si>
  <si>
    <t>006 GA HƯNG YÊN 1</t>
  </si>
  <si>
    <t>CÔNG TY TNHH BẢO AN BÌNH</t>
  </si>
  <si>
    <t>AG011259</t>
  </si>
  <si>
    <t>HOÀNG VĂN MINH</t>
  </si>
  <si>
    <t>021 GA HÀ NỘI 4</t>
  </si>
  <si>
    <t>CÔNG TY TNHH MTK HÀ NỘI</t>
  </si>
  <si>
    <t>AG000698</t>
  </si>
  <si>
    <t>TẠ THỊ THANH PHONG</t>
  </si>
  <si>
    <t>024 GA HẢI DƯƠNG 1</t>
  </si>
  <si>
    <t>CÔNG TY TNHH MTV TÀI CHÍNH BẢO AN VIỆT</t>
  </si>
  <si>
    <t>AG019466</t>
  </si>
  <si>
    <t>HOÀNG THỊ HỰU</t>
  </si>
  <si>
    <t>029 GA HÀ NỘI 5</t>
  </si>
  <si>
    <t xml:space="preserve">CÔNG TY TNHH GEN HỒNG MINH </t>
  </si>
  <si>
    <t>AG006640</t>
  </si>
  <si>
    <t>LÊ THỊ HỒNG MINH</t>
  </si>
  <si>
    <t>019 GA HCM 3</t>
  </si>
  <si>
    <t>CÔNG TY TNHH TỔNG ĐẠI LÝ KIM NHẬT</t>
  </si>
  <si>
    <t>AG002921</t>
  </si>
  <si>
    <t>TRƯƠNG THỊ THU TRANG</t>
  </si>
  <si>
    <t>009 GA HÀ NỘI 2</t>
  </si>
  <si>
    <t>CÔNG TY TNHH MTV TÂM PHÚC HÀ ĐÔNG</t>
  </si>
  <si>
    <t>AG015409</t>
  </si>
  <si>
    <t>NGUYỄN THỊ HỘI</t>
  </si>
  <si>
    <t>001 GA HCM 1</t>
  </si>
  <si>
    <t>CTY TNHH MTV PHẠM PHƯƠNG THANH BẢO</t>
  </si>
  <si>
    <t>AG002040</t>
  </si>
  <si>
    <t>PHẠM THỊ KIM HƯƠNG</t>
  </si>
  <si>
    <t>016 GA THANH HÓA 2</t>
  </si>
  <si>
    <t>CÔNG TY TNHH MTV HOÀNG GIA BẢO TH</t>
  </si>
  <si>
    <t>AG017662</t>
  </si>
  <si>
    <t>HOÀNG HỮU HẢI</t>
  </si>
  <si>
    <t>GA Total</t>
  </si>
  <si>
    <t>(*) Manpower excl. Servicing agent</t>
  </si>
  <si>
    <t>&gt;= 1bn</t>
  </si>
  <si>
    <t>&gt;= 500 mil</t>
  </si>
  <si>
    <t>&lt; 500 mil</t>
  </si>
  <si>
    <t>(**) TT APE: Production from Opening date</t>
  </si>
  <si>
    <t>Jul2016</t>
  </si>
  <si>
    <t>Jan2017</t>
  </si>
  <si>
    <t xml:space="preserve"> BẮC NINH 1</t>
  </si>
  <si>
    <t xml:space="preserve"> THÁI BÌNH 1</t>
  </si>
  <si>
    <t xml:space="preserve"> HƯNG YÊN 1</t>
  </si>
  <si>
    <t xml:space="preserve"> NGHỆ AN 1</t>
  </si>
  <si>
    <t xml:space="preserve"> HÀ NỘI 1</t>
  </si>
  <si>
    <t xml:space="preserve"> HÀ NỘI 2</t>
  </si>
  <si>
    <t xml:space="preserve"> NGHỆ AN 2</t>
  </si>
  <si>
    <t xml:space="preserve"> NAM ĐỊNH 1</t>
  </si>
  <si>
    <t xml:space="preserve"> YÊN BÁI 1</t>
  </si>
  <si>
    <t xml:space="preserve"> THANH HÓA 1</t>
  </si>
  <si>
    <t xml:space="preserve"> HÀ NỘI 3</t>
  </si>
  <si>
    <t xml:space="preserve"> THANH HÓA 2</t>
  </si>
  <si>
    <t xml:space="preserve"> HÀ NỘI 4</t>
  </si>
  <si>
    <t xml:space="preserve"> LẠNG SƠN 1</t>
  </si>
  <si>
    <t xml:space="preserve"> QUẢNG NINH 1</t>
  </si>
  <si>
    <t xml:space="preserve"> HẢI DƯƠNG 1</t>
  </si>
  <si>
    <t xml:space="preserve"> HÀ TĨNH 1</t>
  </si>
  <si>
    <t xml:space="preserve"> THANH HÓA 3</t>
  </si>
  <si>
    <t xml:space="preserve"> HÀ NỘI 5</t>
  </si>
  <si>
    <t xml:space="preserve"> HCM 1</t>
  </si>
  <si>
    <t xml:space="preserve"> HCM 2</t>
  </si>
  <si>
    <t xml:space="preserve"> TIỀN GIANG 1</t>
  </si>
  <si>
    <t xml:space="preserve"> BÀ RỊA - VŨNG TÀU 1</t>
  </si>
  <si>
    <t xml:space="preserve"> ĐÀ NẴNG 1</t>
  </si>
  <si>
    <t xml:space="preserve"> HCM 3</t>
  </si>
  <si>
    <t xml:space="preserve"> HUẾ 1</t>
  </si>
  <si>
    <t xml:space="preserve"> BẾN TRE 1</t>
  </si>
  <si>
    <t xml:space="preserve"> HCM 4</t>
  </si>
  <si>
    <t xml:space="preserve"> BÀ RỊA - VŨNG TÀU 2</t>
  </si>
  <si>
    <t xml:space="preserve"> AN GIANG 1</t>
  </si>
  <si>
    <t>(please click the report link for details)</t>
  </si>
  <si>
    <t>Back to cover</t>
  </si>
  <si>
    <t>APE_total_GENLION_rookie_10%sp</t>
  </si>
  <si>
    <t>FYP_by_rookie_GENLION:Total</t>
  </si>
  <si>
    <t># Case_by_rookie_GENLION:Total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</si>
</sst>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\ _₫_-;\-* #,##0.00\ _₫_-;_-* &quot;-&quot;??\ _₫_-;_-@_-"/>
    <numFmt numFmtId="165" formatCode="B1mmm\-yy"/>
    <numFmt numFmtId="166" formatCode="_-* #,##0.0\ _₫_-;\-* #,##0.0\ _₫_-;_-* &quot;-&quot;??\ _₫_-;_-@_-"/>
    <numFmt numFmtId="167" formatCode="_-* #,##0\ _₫_-;\-* #,##0\ _₫_-;_-* &quot;-&quot;??\ _₫_-;_-@_-"/>
    <numFmt numFmtId="168" formatCode="#,##0;;&quot;&quot;"/>
    <numFmt numFmtId="169" formatCode="#,##0.0"/>
    <numFmt numFmtId="170" formatCode="0.0%"/>
    <numFmt numFmtId="171" formatCode="0.0"/>
    <numFmt numFmtId="172" formatCode="0.0%;;&quot;-&quot;"/>
    <numFmt numFmtId="173" formatCode="_-[$€]* #,##0.00_-;\-[$€]* #,##0.00_-;_-[$€]* &quot;-&quot;??_-;_-@_-"/>
    <numFmt numFmtId="174" formatCode="_(* #,##0_);_(* \(#,##0\);_(* &quot;-&quot;??_);_(@_)"/>
  </numFmts>
  <fonts count="4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Arial"/>
      <family val="2"/>
    </font>
    <font>
      <i/>
      <sz val="10"/>
      <name val="Arial"/>
      <family val="2"/>
    </font>
    <font>
      <i/>
      <sz val="11"/>
      <color theme="1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i/>
      <sz val="10"/>
      <color rgb="FF0070C0"/>
      <name val="Arial"/>
      <family val="2"/>
    </font>
    <font>
      <b/>
      <u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70C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rgb="FFC00000"/>
      <name val="Arial"/>
      <family val="2"/>
    </font>
    <font>
      <i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8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b/>
      <i/>
      <sz val="10"/>
      <color theme="1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10"/>
      <color rgb="FFFFFF00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C00000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u/>
      <sz val="11"/>
      <color theme="10"/>
      <name val="Calibri"/>
      <family val="2"/>
      <charset val="163"/>
      <scheme val="minor"/>
    </font>
    <font>
      <sz val="14"/>
      <name val="Arial"/>
      <family val="2"/>
    </font>
    <font>
      <i/>
      <sz val="11"/>
      <name val="Arial"/>
      <family val="2"/>
    </font>
    <font>
      <u/>
      <sz val="11"/>
      <color theme="1"/>
      <name val="Arial"/>
      <family val="2"/>
    </font>
    <font>
      <i/>
      <u/>
      <sz val="11"/>
      <color rgb="FFFF0000"/>
      <name val="Arial"/>
      <family val="2"/>
    </font>
    <font>
      <i/>
      <u/>
      <sz val="11"/>
      <color rgb="FF0070C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173" fontId="31" fillId="0" borderId="24">
      <alignment horizontal="left" vertical="center"/>
    </xf>
    <xf numFmtId="0" fontId="38" fillId="0" borderId="0" applyNumberFormat="0" applyFill="0" applyBorder="0" applyAlignment="0" applyProtection="0"/>
  </cellStyleXfs>
  <cellXfs count="294">
    <xf numFmtId="0" fontId="0" fillId="0" borderId="0" xfId="0"/>
    <xf numFmtId="0" fontId="2" fillId="0" borderId="0" xfId="0" applyFont="1"/>
    <xf numFmtId="0" fontId="7" fillId="0" borderId="0" xfId="0" applyFont="1"/>
    <xf numFmtId="0" fontId="9" fillId="0" borderId="0" xfId="0" applyFont="1"/>
    <xf numFmtId="0" fontId="6" fillId="0" borderId="0" xfId="0" applyFont="1"/>
    <xf numFmtId="14" fontId="10" fillId="0" borderId="0" xfId="0" applyNumberFormat="1" applyFont="1"/>
    <xf numFmtId="0" fontId="11" fillId="0" borderId="0" xfId="0" applyFont="1"/>
    <xf numFmtId="167" fontId="7" fillId="0" borderId="0" xfId="0" applyNumberFormat="1" applyFont="1"/>
    <xf numFmtId="0" fontId="7" fillId="0" borderId="0" xfId="0" applyFont="1" applyBorder="1"/>
    <xf numFmtId="0" fontId="14" fillId="0" borderId="0" xfId="0" applyFont="1"/>
    <xf numFmtId="0" fontId="15" fillId="0" borderId="0" xfId="0" applyFont="1"/>
    <xf numFmtId="167" fontId="14" fillId="0" borderId="0" xfId="1" applyNumberFormat="1" applyFont="1"/>
    <xf numFmtId="9" fontId="14" fillId="0" borderId="0" xfId="2" applyFont="1"/>
    <xf numFmtId="166" fontId="14" fillId="0" borderId="0" xfId="1" applyNumberFormat="1" applyFont="1"/>
    <xf numFmtId="0" fontId="11" fillId="0" borderId="0" xfId="0" applyFont="1" applyBorder="1"/>
    <xf numFmtId="0" fontId="17" fillId="0" borderId="0" xfId="0" applyFont="1"/>
    <xf numFmtId="9" fontId="12" fillId="0" borderId="0" xfId="2" applyFont="1" applyBorder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10" fillId="3" borderId="2" xfId="0" applyNumberFormat="1" applyFont="1" applyFill="1" applyBorder="1"/>
    <xf numFmtId="0" fontId="18" fillId="3" borderId="3" xfId="0" applyNumberFormat="1" applyFont="1" applyFill="1" applyBorder="1" applyAlignment="1">
      <alignment horizontal="center" vertical="center"/>
    </xf>
    <xf numFmtId="168" fontId="18" fillId="3" borderId="0" xfId="0" applyNumberFormat="1" applyFont="1" applyFill="1" applyBorder="1" applyAlignment="1">
      <alignment horizontal="center" vertical="center"/>
    </xf>
    <xf numFmtId="0" fontId="11" fillId="3" borderId="4" xfId="0" applyNumberFormat="1" applyFont="1" applyFill="1" applyBorder="1" applyAlignment="1"/>
    <xf numFmtId="168" fontId="11" fillId="3" borderId="0" xfId="0" applyNumberFormat="1" applyFont="1" applyFill="1" applyBorder="1" applyAlignment="1">
      <alignment horizontal="center"/>
    </xf>
    <xf numFmtId="168" fontId="19" fillId="3" borderId="0" xfId="0" applyNumberFormat="1" applyFont="1" applyFill="1" applyBorder="1" applyAlignment="1">
      <alignment horizontal="center"/>
    </xf>
    <xf numFmtId="0" fontId="20" fillId="3" borderId="4" xfId="0" applyNumberFormat="1" applyFont="1" applyFill="1" applyBorder="1" applyAlignment="1">
      <alignment vertical="center"/>
    </xf>
    <xf numFmtId="9" fontId="20" fillId="3" borderId="0" xfId="2" applyFont="1" applyFill="1" applyBorder="1" applyAlignment="1">
      <alignment horizontal="center" vertical="center"/>
    </xf>
    <xf numFmtId="0" fontId="20" fillId="3" borderId="0" xfId="0" applyNumberFormat="1" applyFont="1" applyFill="1" applyBorder="1" applyAlignment="1">
      <alignment horizontal="center" vertical="center"/>
    </xf>
    <xf numFmtId="9" fontId="3" fillId="3" borderId="0" xfId="2" applyFont="1" applyFill="1" applyBorder="1" applyAlignment="1">
      <alignment horizontal="center" vertical="center"/>
    </xf>
    <xf numFmtId="9" fontId="21" fillId="3" borderId="0" xfId="2" applyFont="1" applyFill="1" applyBorder="1" applyAlignment="1">
      <alignment horizontal="center" vertical="center"/>
    </xf>
    <xf numFmtId="0" fontId="22" fillId="3" borderId="0" xfId="0" applyNumberFormat="1" applyFont="1" applyFill="1" applyBorder="1" applyAlignment="1">
      <alignment horizontal="center" vertical="center"/>
    </xf>
    <xf numFmtId="9" fontId="20" fillId="3" borderId="4" xfId="2" applyFont="1" applyFill="1" applyBorder="1" applyAlignment="1">
      <alignment vertical="center"/>
    </xf>
    <xf numFmtId="0" fontId="18" fillId="3" borderId="0" xfId="0" applyNumberFormat="1" applyFont="1" applyFill="1" applyBorder="1" applyAlignment="1">
      <alignment horizontal="center" vertical="center"/>
    </xf>
    <xf numFmtId="0" fontId="18" fillId="3" borderId="10" xfId="0" applyNumberFormat="1" applyFont="1" applyFill="1" applyBorder="1" applyAlignment="1">
      <alignment horizontal="center" vertical="center"/>
    </xf>
    <xf numFmtId="168" fontId="18" fillId="3" borderId="7" xfId="0" applyNumberFormat="1" applyFont="1" applyFill="1" applyBorder="1" applyAlignment="1">
      <alignment horizontal="center" vertical="center"/>
    </xf>
    <xf numFmtId="168" fontId="19" fillId="3" borderId="7" xfId="0" applyNumberFormat="1" applyFont="1" applyFill="1" applyBorder="1" applyAlignment="1">
      <alignment horizontal="center"/>
    </xf>
    <xf numFmtId="9" fontId="21" fillId="3" borderId="7" xfId="2" applyFont="1" applyFill="1" applyBorder="1" applyAlignment="1">
      <alignment horizontal="center" vertical="center"/>
    </xf>
    <xf numFmtId="0" fontId="22" fillId="3" borderId="7" xfId="0" applyNumberFormat="1" applyFont="1" applyFill="1" applyBorder="1" applyAlignment="1">
      <alignment horizontal="center" vertical="center"/>
    </xf>
    <xf numFmtId="0" fontId="18" fillId="3" borderId="7" xfId="0" applyNumberFormat="1" applyFont="1" applyFill="1" applyBorder="1" applyAlignment="1">
      <alignment horizontal="center" vertical="center"/>
    </xf>
    <xf numFmtId="3" fontId="18" fillId="3" borderId="7" xfId="0" applyNumberFormat="1" applyFont="1" applyFill="1" applyBorder="1" applyAlignment="1">
      <alignment horizontal="center" vertical="center"/>
    </xf>
    <xf numFmtId="9" fontId="18" fillId="3" borderId="7" xfId="2" applyNumberFormat="1" applyFont="1" applyFill="1" applyBorder="1" applyAlignment="1">
      <alignment horizontal="center" vertical="center"/>
    </xf>
    <xf numFmtId="169" fontId="18" fillId="3" borderId="7" xfId="0" applyNumberFormat="1" applyFont="1" applyFill="1" applyBorder="1" applyAlignment="1">
      <alignment horizontal="center" vertical="center"/>
    </xf>
    <xf numFmtId="0" fontId="18" fillId="3" borderId="12" xfId="0" applyNumberFormat="1" applyFont="1" applyFill="1" applyBorder="1" applyAlignment="1">
      <alignment horizontal="center" vertical="center"/>
    </xf>
    <xf numFmtId="168" fontId="18" fillId="4" borderId="13" xfId="0" applyNumberFormat="1" applyFont="1" applyFill="1" applyBorder="1" applyAlignment="1">
      <alignment horizontal="center" vertical="center"/>
    </xf>
    <xf numFmtId="0" fontId="24" fillId="0" borderId="0" xfId="0" applyFont="1"/>
    <xf numFmtId="0" fontId="10" fillId="3" borderId="14" xfId="0" applyNumberFormat="1" applyFont="1" applyFill="1" applyBorder="1" applyAlignment="1">
      <alignment vertical="center"/>
    </xf>
    <xf numFmtId="14" fontId="10" fillId="0" borderId="0" xfId="0" applyNumberFormat="1" applyFont="1" applyAlignment="1"/>
    <xf numFmtId="0" fontId="11" fillId="3" borderId="14" xfId="0" applyFont="1" applyFill="1" applyBorder="1"/>
    <xf numFmtId="0" fontId="11" fillId="3" borderId="17" xfId="0" applyFont="1" applyFill="1" applyBorder="1"/>
    <xf numFmtId="0" fontId="13" fillId="3" borderId="17" xfId="0" applyFont="1" applyFill="1" applyBorder="1" applyAlignment="1">
      <alignment vertical="center"/>
    </xf>
    <xf numFmtId="0" fontId="7" fillId="3" borderId="17" xfId="0" applyFont="1" applyFill="1" applyBorder="1"/>
    <xf numFmtId="0" fontId="7" fillId="3" borderId="0" xfId="0" applyFont="1" applyFill="1" applyBorder="1"/>
    <xf numFmtId="0" fontId="7" fillId="3" borderId="7" xfId="0" applyFont="1" applyFill="1" applyBorder="1"/>
    <xf numFmtId="0" fontId="7" fillId="3" borderId="18" xfId="0" applyFont="1" applyFill="1" applyBorder="1"/>
    <xf numFmtId="0" fontId="7" fillId="3" borderId="6" xfId="0" applyFont="1" applyFill="1" applyBorder="1"/>
    <xf numFmtId="0" fontId="7" fillId="3" borderId="5" xfId="0" applyFont="1" applyFill="1" applyBorder="1"/>
    <xf numFmtId="0" fontId="11" fillId="3" borderId="0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9" fontId="12" fillId="3" borderId="7" xfId="2" applyFont="1" applyFill="1" applyBorder="1"/>
    <xf numFmtId="0" fontId="5" fillId="3" borderId="17" xfId="0" applyFont="1" applyFill="1" applyBorder="1"/>
    <xf numFmtId="0" fontId="11" fillId="3" borderId="16" xfId="0" applyFont="1" applyFill="1" applyBorder="1" applyAlignment="1">
      <alignment horizontal="center"/>
    </xf>
    <xf numFmtId="166" fontId="7" fillId="3" borderId="6" xfId="0" applyNumberFormat="1" applyFont="1" applyFill="1" applyBorder="1"/>
    <xf numFmtId="166" fontId="7" fillId="3" borderId="6" xfId="1" applyNumberFormat="1" applyFont="1" applyFill="1" applyBorder="1"/>
    <xf numFmtId="167" fontId="7" fillId="0" borderId="13" xfId="0" applyNumberFormat="1" applyFont="1" applyFill="1" applyBorder="1"/>
    <xf numFmtId="9" fontId="12" fillId="0" borderId="13" xfId="2" applyFont="1" applyFill="1" applyBorder="1"/>
    <xf numFmtId="167" fontId="7" fillId="0" borderId="13" xfId="1" applyNumberFormat="1" applyFont="1" applyFill="1" applyBorder="1"/>
    <xf numFmtId="9" fontId="7" fillId="0" borderId="13" xfId="2" applyFont="1" applyFill="1" applyBorder="1"/>
    <xf numFmtId="166" fontId="7" fillId="0" borderId="13" xfId="0" applyNumberFormat="1" applyFont="1" applyFill="1" applyBorder="1"/>
    <xf numFmtId="166" fontId="7" fillId="0" borderId="13" xfId="1" applyNumberFormat="1" applyFont="1" applyFill="1" applyBorder="1"/>
    <xf numFmtId="166" fontId="7" fillId="0" borderId="13" xfId="0" applyNumberFormat="1" applyFont="1" applyBorder="1"/>
    <xf numFmtId="166" fontId="7" fillId="0" borderId="13" xfId="1" applyNumberFormat="1" applyFont="1" applyBorder="1"/>
    <xf numFmtId="0" fontId="7" fillId="0" borderId="13" xfId="0" applyFont="1" applyBorder="1"/>
    <xf numFmtId="0" fontId="13" fillId="3" borderId="17" xfId="0" applyFont="1" applyFill="1" applyBorder="1"/>
    <xf numFmtId="167" fontId="7" fillId="4" borderId="13" xfId="0" applyNumberFormat="1" applyFont="1" applyFill="1" applyBorder="1"/>
    <xf numFmtId="9" fontId="12" fillId="4" borderId="13" xfId="2" applyFont="1" applyFill="1" applyBorder="1"/>
    <xf numFmtId="167" fontId="7" fillId="4" borderId="13" xfId="1" applyNumberFormat="1" applyFont="1" applyFill="1" applyBorder="1"/>
    <xf numFmtId="9" fontId="7" fillId="4" borderId="13" xfId="2" applyFont="1" applyFill="1" applyBorder="1"/>
    <xf numFmtId="0" fontId="7" fillId="4" borderId="13" xfId="0" applyFont="1" applyFill="1" applyBorder="1"/>
    <xf numFmtId="166" fontId="7" fillId="4" borderId="13" xfId="0" applyNumberFormat="1" applyFont="1" applyFill="1" applyBorder="1"/>
    <xf numFmtId="166" fontId="7" fillId="4" borderId="13" xfId="1" applyNumberFormat="1" applyFont="1" applyFill="1" applyBorder="1"/>
    <xf numFmtId="0" fontId="8" fillId="2" borderId="0" xfId="0" applyFont="1" applyFill="1"/>
    <xf numFmtId="0" fontId="2" fillId="2" borderId="0" xfId="0" applyFont="1" applyFill="1"/>
    <xf numFmtId="0" fontId="25" fillId="2" borderId="0" xfId="0" applyFont="1" applyFill="1"/>
    <xf numFmtId="14" fontId="23" fillId="2" borderId="0" xfId="0" applyNumberFormat="1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 indent="1"/>
    </xf>
    <xf numFmtId="0" fontId="26" fillId="2" borderId="0" xfId="0" applyFont="1" applyFill="1"/>
    <xf numFmtId="0" fontId="4" fillId="2" borderId="0" xfId="0" applyFont="1" applyFill="1"/>
    <xf numFmtId="0" fontId="11" fillId="0" borderId="24" xfId="0" applyFont="1" applyBorder="1"/>
    <xf numFmtId="3" fontId="11" fillId="0" borderId="24" xfId="0" applyNumberFormat="1" applyFont="1" applyBorder="1"/>
    <xf numFmtId="0" fontId="28" fillId="3" borderId="18" xfId="0" applyFont="1" applyFill="1" applyBorder="1"/>
    <xf numFmtId="166" fontId="7" fillId="3" borderId="0" xfId="0" applyNumberFormat="1" applyFont="1" applyFill="1" applyBorder="1"/>
    <xf numFmtId="166" fontId="7" fillId="3" borderId="0" xfId="1" applyNumberFormat="1" applyFont="1" applyFill="1" applyBorder="1"/>
    <xf numFmtId="9" fontId="12" fillId="0" borderId="19" xfId="2" applyFont="1" applyFill="1" applyBorder="1"/>
    <xf numFmtId="167" fontId="7" fillId="0" borderId="25" xfId="0" applyNumberFormat="1" applyFont="1" applyFill="1" applyBorder="1"/>
    <xf numFmtId="0" fontId="11" fillId="3" borderId="26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7" fillId="0" borderId="19" xfId="0" applyFont="1" applyBorder="1"/>
    <xf numFmtId="0" fontId="11" fillId="3" borderId="17" xfId="0" applyFont="1" applyFill="1" applyBorder="1" applyAlignment="1">
      <alignment horizontal="center" vertical="center" wrapText="1"/>
    </xf>
    <xf numFmtId="9" fontId="7" fillId="0" borderId="25" xfId="2" applyFont="1" applyFill="1" applyBorder="1"/>
    <xf numFmtId="166" fontId="7" fillId="0" borderId="25" xfId="0" applyNumberFormat="1" applyFont="1" applyFill="1" applyBorder="1"/>
    <xf numFmtId="166" fontId="7" fillId="0" borderId="25" xfId="0" applyNumberFormat="1" applyFont="1" applyBorder="1"/>
    <xf numFmtId="9" fontId="12" fillId="4" borderId="19" xfId="2" applyFont="1" applyFill="1" applyBorder="1"/>
    <xf numFmtId="167" fontId="7" fillId="4" borderId="25" xfId="0" applyNumberFormat="1" applyFont="1" applyFill="1" applyBorder="1"/>
    <xf numFmtId="0" fontId="7" fillId="4" borderId="19" xfId="0" applyFont="1" applyFill="1" applyBorder="1"/>
    <xf numFmtId="9" fontId="7" fillId="4" borderId="25" xfId="0" applyNumberFormat="1" applyFont="1" applyFill="1" applyBorder="1"/>
    <xf numFmtId="166" fontId="7" fillId="4" borderId="25" xfId="0" applyNumberFormat="1" applyFont="1" applyFill="1" applyBorder="1"/>
    <xf numFmtId="0" fontId="7" fillId="3" borderId="3" xfId="0" applyNumberFormat="1" applyFont="1" applyFill="1" applyBorder="1"/>
    <xf numFmtId="0" fontId="7" fillId="3" borderId="3" xfId="0" applyNumberFormat="1" applyFont="1" applyFill="1" applyBorder="1" applyAlignment="1">
      <alignment horizontal="center" vertical="center"/>
    </xf>
    <xf numFmtId="0" fontId="7" fillId="3" borderId="11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/>
    <xf numFmtId="0" fontId="19" fillId="3" borderId="5" xfId="0" applyNumberFormat="1" applyFont="1" applyFill="1" applyBorder="1" applyAlignment="1">
      <alignment horizontal="right" indent="1"/>
    </xf>
    <xf numFmtId="0" fontId="29" fillId="3" borderId="6" xfId="0" applyNumberFormat="1" applyFont="1" applyFill="1" applyBorder="1" applyAlignment="1">
      <alignment horizontal="center" vertical="center"/>
    </xf>
    <xf numFmtId="0" fontId="6" fillId="3" borderId="0" xfId="0" applyNumberFormat="1" applyFont="1" applyFill="1" applyBorder="1" applyAlignment="1">
      <alignment horizontal="center" vertical="center"/>
    </xf>
    <xf numFmtId="0" fontId="6" fillId="3" borderId="6" xfId="0" applyNumberFormat="1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0" fontId="3" fillId="3" borderId="7" xfId="0" applyNumberFormat="1" applyFont="1" applyFill="1" applyBorder="1" applyAlignment="1">
      <alignment horizontal="center"/>
    </xf>
    <xf numFmtId="0" fontId="19" fillId="3" borderId="7" xfId="0" applyNumberFormat="1" applyFont="1" applyFill="1" applyBorder="1" applyAlignment="1">
      <alignment horizontal="right" indent="1"/>
    </xf>
    <xf numFmtId="0" fontId="29" fillId="3" borderId="0" xfId="0" applyNumberFormat="1" applyFont="1" applyFill="1" applyBorder="1" applyAlignment="1">
      <alignment horizontal="center" vertical="center"/>
    </xf>
    <xf numFmtId="0" fontId="6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vertical="center"/>
    </xf>
    <xf numFmtId="0" fontId="18" fillId="3" borderId="7" xfId="0" applyNumberFormat="1" applyFont="1" applyFill="1" applyBorder="1" applyAlignment="1">
      <alignment horizontal="right" vertical="center" indent="1"/>
    </xf>
    <xf numFmtId="168" fontId="28" fillId="3" borderId="0" xfId="0" applyNumberFormat="1" applyFont="1" applyFill="1" applyBorder="1" applyAlignment="1">
      <alignment horizontal="center" vertical="center"/>
    </xf>
    <xf numFmtId="168" fontId="7" fillId="3" borderId="0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center" vertical="center"/>
    </xf>
    <xf numFmtId="0" fontId="30" fillId="3" borderId="7" xfId="0" applyNumberFormat="1" applyFont="1" applyFill="1" applyBorder="1" applyAlignment="1">
      <alignment horizontal="right" indent="1"/>
    </xf>
    <xf numFmtId="0" fontId="3" fillId="3" borderId="7" xfId="0" applyNumberFormat="1" applyFont="1" applyFill="1" applyBorder="1" applyAlignment="1">
      <alignment horizontal="right" vertical="center" indent="1"/>
    </xf>
    <xf numFmtId="0" fontId="18" fillId="3" borderId="0" xfId="0" applyNumberFormat="1" applyFont="1" applyFill="1" applyBorder="1" applyAlignment="1">
      <alignment vertical="center"/>
    </xf>
    <xf numFmtId="0" fontId="19" fillId="3" borderId="8" xfId="0" applyNumberFormat="1" applyFont="1" applyFill="1" applyBorder="1" applyAlignment="1">
      <alignment horizontal="right" vertical="center" indent="1"/>
    </xf>
    <xf numFmtId="0" fontId="29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7" xfId="0" applyNumberFormat="1" applyFont="1" applyFill="1" applyBorder="1" applyAlignment="1">
      <alignment horizontal="center" vertical="center"/>
    </xf>
    <xf numFmtId="0" fontId="19" fillId="3" borderId="7" xfId="0" applyNumberFormat="1" applyFont="1" applyFill="1" applyBorder="1" applyAlignment="1">
      <alignment horizontal="right" vertical="center" indent="1"/>
    </xf>
    <xf numFmtId="0" fontId="3" fillId="3" borderId="0" xfId="0" applyNumberFormat="1" applyFont="1" applyFill="1" applyBorder="1" applyAlignment="1">
      <alignment horizontal="center" vertical="center"/>
    </xf>
    <xf numFmtId="0" fontId="7" fillId="3" borderId="0" xfId="0" applyNumberFormat="1" applyFont="1" applyFill="1" applyBorder="1" applyAlignment="1">
      <alignment vertical="center"/>
    </xf>
    <xf numFmtId="0" fontId="7" fillId="3" borderId="0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right" vertical="center" indent="1"/>
    </xf>
    <xf numFmtId="9" fontId="29" fillId="3" borderId="1" xfId="0" applyNumberFormat="1" applyFont="1" applyFill="1" applyBorder="1" applyAlignment="1">
      <alignment horizontal="center" vertical="center"/>
    </xf>
    <xf numFmtId="0" fontId="11" fillId="3" borderId="7" xfId="0" applyNumberFormat="1" applyFont="1" applyFill="1" applyBorder="1" applyAlignment="1">
      <alignment horizontal="right" vertical="center" indent="1"/>
    </xf>
    <xf numFmtId="9" fontId="29" fillId="3" borderId="0" xfId="0" applyNumberFormat="1" applyFont="1" applyFill="1" applyBorder="1" applyAlignment="1">
      <alignment horizontal="center" vertical="center"/>
    </xf>
    <xf numFmtId="0" fontId="7" fillId="3" borderId="7" xfId="0" applyNumberFormat="1" applyFont="1" applyFill="1" applyBorder="1" applyAlignment="1">
      <alignment horizontal="right" vertical="center" indent="1"/>
    </xf>
    <xf numFmtId="3" fontId="7" fillId="3" borderId="0" xfId="0" applyNumberFormat="1" applyFont="1" applyFill="1" applyBorder="1" applyAlignment="1">
      <alignment horizontal="center" vertical="center"/>
    </xf>
    <xf numFmtId="9" fontId="7" fillId="3" borderId="0" xfId="0" applyNumberFormat="1" applyFont="1" applyFill="1" applyBorder="1" applyAlignment="1">
      <alignment horizontal="center" vertical="center"/>
    </xf>
    <xf numFmtId="4" fontId="18" fillId="3" borderId="7" xfId="0" applyNumberFormat="1" applyFont="1" applyFill="1" applyBorder="1" applyAlignment="1">
      <alignment horizontal="right" indent="1"/>
    </xf>
    <xf numFmtId="169" fontId="7" fillId="3" borderId="0" xfId="0" applyNumberFormat="1" applyFont="1" applyFill="1" applyBorder="1" applyAlignment="1">
      <alignment horizontal="center" vertical="center"/>
    </xf>
    <xf numFmtId="0" fontId="7" fillId="3" borderId="9" xfId="0" applyNumberFormat="1" applyFont="1" applyFill="1" applyBorder="1"/>
    <xf numFmtId="0" fontId="7" fillId="3" borderId="10" xfId="0" applyNumberFormat="1" applyFont="1" applyFill="1" applyBorder="1"/>
    <xf numFmtId="0" fontId="7" fillId="3" borderId="10" xfId="0" applyNumberFormat="1" applyFont="1" applyFill="1" applyBorder="1" applyAlignment="1">
      <alignment horizontal="center" vertical="center"/>
    </xf>
    <xf numFmtId="0" fontId="18" fillId="3" borderId="0" xfId="0" applyNumberFormat="1" applyFont="1" applyFill="1" applyBorder="1" applyAlignment="1">
      <alignment horizontal="right" vertical="center" indent="1"/>
    </xf>
    <xf numFmtId="0" fontId="3" fillId="3" borderId="7" xfId="0" applyNumberFormat="1" applyFont="1" applyFill="1" applyBorder="1" applyAlignment="1">
      <alignment horizontal="right" indent="1"/>
    </xf>
    <xf numFmtId="0" fontId="7" fillId="3" borderId="15" xfId="0" applyFont="1" applyFill="1" applyBorder="1"/>
    <xf numFmtId="0" fontId="7" fillId="3" borderId="16" xfId="0" applyFont="1" applyFill="1" applyBorder="1"/>
    <xf numFmtId="0" fontId="7" fillId="3" borderId="0" xfId="0" applyFont="1" applyFill="1" applyBorder="1" applyAlignment="1">
      <alignment horizontal="right"/>
    </xf>
    <xf numFmtId="167" fontId="7" fillId="0" borderId="19" xfId="1" applyNumberFormat="1" applyFont="1" applyFill="1" applyBorder="1"/>
    <xf numFmtId="170" fontId="12" fillId="0" borderId="21" xfId="2" applyNumberFormat="1" applyFont="1" applyFill="1" applyBorder="1"/>
    <xf numFmtId="167" fontId="7" fillId="0" borderId="20" xfId="1" applyNumberFormat="1" applyFont="1" applyFill="1" applyBorder="1"/>
    <xf numFmtId="0" fontId="7" fillId="0" borderId="20" xfId="0" applyFont="1" applyFill="1" applyBorder="1"/>
    <xf numFmtId="170" fontId="12" fillId="0" borderId="20" xfId="2" applyNumberFormat="1" applyFont="1" applyFill="1" applyBorder="1"/>
    <xf numFmtId="171" fontId="7" fillId="0" borderId="21" xfId="0" applyNumberFormat="1" applyFont="1" applyFill="1" applyBorder="1"/>
    <xf numFmtId="0" fontId="11" fillId="3" borderId="15" xfId="0" applyFont="1" applyFill="1" applyBorder="1" applyAlignment="1">
      <alignment horizontal="center" vertical="center" wrapText="1"/>
    </xf>
    <xf numFmtId="0" fontId="29" fillId="0" borderId="0" xfId="0" applyFont="1"/>
    <xf numFmtId="0" fontId="15" fillId="7" borderId="0" xfId="0" applyFont="1" applyFill="1"/>
    <xf numFmtId="3" fontId="11" fillId="8" borderId="59" xfId="0" applyNumberFormat="1" applyFont="1" applyFill="1" applyBorder="1"/>
    <xf numFmtId="0" fontId="32" fillId="10" borderId="0" xfId="0" applyFont="1" applyFill="1"/>
    <xf numFmtId="0" fontId="33" fillId="0" borderId="0" xfId="0" quotePrefix="1" applyFont="1"/>
    <xf numFmtId="0" fontId="11" fillId="0" borderId="0" xfId="0" applyFont="1" applyFill="1" applyBorder="1"/>
    <xf numFmtId="172" fontId="7" fillId="0" borderId="0" xfId="0" applyNumberFormat="1" applyFont="1"/>
    <xf numFmtId="0" fontId="7" fillId="0" borderId="0" xfId="0" applyFont="1" applyAlignment="1">
      <alignment horizontal="left" indent="1"/>
    </xf>
    <xf numFmtId="0" fontId="11" fillId="0" borderId="22" xfId="0" applyFont="1" applyBorder="1"/>
    <xf numFmtId="170" fontId="11" fillId="0" borderId="22" xfId="0" applyNumberFormat="1" applyFont="1" applyBorder="1"/>
    <xf numFmtId="0" fontId="11" fillId="6" borderId="23" xfId="0" applyFont="1" applyFill="1" applyBorder="1"/>
    <xf numFmtId="9" fontId="11" fillId="6" borderId="23" xfId="0" applyNumberFormat="1" applyFont="1" applyFill="1" applyBorder="1"/>
    <xf numFmtId="0" fontId="16" fillId="2" borderId="6" xfId="0" applyFont="1" applyFill="1" applyBorder="1"/>
    <xf numFmtId="165" fontId="34" fillId="11" borderId="6" xfId="0" applyNumberFormat="1" applyFont="1" applyFill="1" applyBorder="1" applyAlignment="1">
      <alignment horizontal="center"/>
    </xf>
    <xf numFmtId="165" fontId="34" fillId="13" borderId="6" xfId="0" applyNumberFormat="1" applyFont="1" applyFill="1" applyBorder="1" applyAlignment="1">
      <alignment horizontal="center"/>
    </xf>
    <xf numFmtId="165" fontId="34" fillId="14" borderId="6" xfId="0" applyNumberFormat="1" applyFont="1" applyFill="1" applyBorder="1" applyAlignment="1">
      <alignment horizontal="center"/>
    </xf>
    <xf numFmtId="172" fontId="7" fillId="13" borderId="0" xfId="0" applyNumberFormat="1" applyFont="1" applyFill="1"/>
    <xf numFmtId="170" fontId="11" fillId="13" borderId="22" xfId="0" applyNumberFormat="1" applyFont="1" applyFill="1" applyBorder="1"/>
    <xf numFmtId="9" fontId="11" fillId="15" borderId="23" xfId="0" applyNumberFormat="1" applyFont="1" applyFill="1" applyBorder="1"/>
    <xf numFmtId="3" fontId="11" fillId="13" borderId="24" xfId="0" applyNumberFormat="1" applyFont="1" applyFill="1" applyBorder="1"/>
    <xf numFmtId="172" fontId="7" fillId="14" borderId="0" xfId="0" applyNumberFormat="1" applyFont="1" applyFill="1"/>
    <xf numFmtId="170" fontId="11" fillId="14" borderId="22" xfId="0" applyNumberFormat="1" applyFont="1" applyFill="1" applyBorder="1"/>
    <xf numFmtId="9" fontId="11" fillId="16" borderId="23" xfId="0" applyNumberFormat="1" applyFont="1" applyFill="1" applyBorder="1"/>
    <xf numFmtId="3" fontId="11" fillId="14" borderId="24" xfId="0" applyNumberFormat="1" applyFont="1" applyFill="1" applyBorder="1"/>
    <xf numFmtId="0" fontId="19" fillId="0" borderId="0" xfId="0" applyFont="1" applyAlignment="1">
      <alignment horizontal="left" indent="1"/>
    </xf>
    <xf numFmtId="172" fontId="18" fillId="0" borderId="0" xfId="0" applyNumberFormat="1" applyFont="1"/>
    <xf numFmtId="172" fontId="18" fillId="13" borderId="0" xfId="0" applyNumberFormat="1" applyFont="1" applyFill="1"/>
    <xf numFmtId="172" fontId="19" fillId="13" borderId="0" xfId="0" applyNumberFormat="1" applyFont="1" applyFill="1"/>
    <xf numFmtId="172" fontId="19" fillId="14" borderId="0" xfId="0" applyNumberFormat="1" applyFont="1" applyFill="1"/>
    <xf numFmtId="0" fontId="18" fillId="0" borderId="0" xfId="0" applyFont="1"/>
    <xf numFmtId="165" fontId="35" fillId="12" borderId="6" xfId="0" applyNumberFormat="1" applyFont="1" applyFill="1" applyBorder="1" applyAlignment="1">
      <alignment horizontal="center"/>
    </xf>
    <xf numFmtId="0" fontId="36" fillId="12" borderId="0" xfId="0" applyFont="1" applyFill="1" applyBorder="1"/>
    <xf numFmtId="172" fontId="36" fillId="12" borderId="0" xfId="0" applyNumberFormat="1" applyFont="1" applyFill="1"/>
    <xf numFmtId="172" fontId="37" fillId="12" borderId="0" xfId="0" applyNumberFormat="1" applyFont="1" applyFill="1"/>
    <xf numFmtId="170" fontId="36" fillId="12" borderId="22" xfId="0" applyNumberFormat="1" applyFont="1" applyFill="1" applyBorder="1"/>
    <xf numFmtId="9" fontId="36" fillId="17" borderId="23" xfId="0" applyNumberFormat="1" applyFont="1" applyFill="1" applyBorder="1"/>
    <xf numFmtId="0" fontId="37" fillId="0" borderId="0" xfId="0" applyFont="1"/>
    <xf numFmtId="3" fontId="36" fillId="12" borderId="24" xfId="0" applyNumberFormat="1" applyFont="1" applyFill="1" applyBorder="1"/>
    <xf numFmtId="14" fontId="10" fillId="0" borderId="0" xfId="0" applyNumberFormat="1" applyFont="1" applyAlignment="1">
      <alignment horizontal="left"/>
    </xf>
    <xf numFmtId="3" fontId="11" fillId="2" borderId="58" xfId="0" applyNumberFormat="1" applyFont="1" applyFill="1" applyBorder="1"/>
    <xf numFmtId="3" fontId="11" fillId="2" borderId="59" xfId="0" applyNumberFormat="1" applyFont="1" applyFill="1" applyBorder="1"/>
    <xf numFmtId="9" fontId="11" fillId="2" borderId="59" xfId="0" applyNumberFormat="1" applyFont="1" applyFill="1" applyBorder="1"/>
    <xf numFmtId="0" fontId="7" fillId="0" borderId="34" xfId="0" applyFont="1" applyBorder="1"/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15" fontId="7" fillId="0" borderId="37" xfId="0" applyNumberFormat="1" applyFont="1" applyBorder="1"/>
    <xf numFmtId="0" fontId="7" fillId="2" borderId="39" xfId="0" applyNumberFormat="1" applyFont="1" applyFill="1" applyBorder="1"/>
    <xf numFmtId="0" fontId="7" fillId="2" borderId="40" xfId="0" applyNumberFormat="1" applyFont="1" applyFill="1" applyBorder="1"/>
    <xf numFmtId="9" fontId="7" fillId="2" borderId="40" xfId="2" applyNumberFormat="1" applyFont="1" applyFill="1" applyBorder="1"/>
    <xf numFmtId="174" fontId="7" fillId="8" borderId="40" xfId="1" applyNumberFormat="1" applyFont="1" applyFill="1" applyBorder="1"/>
    <xf numFmtId="0" fontId="7" fillId="0" borderId="41" xfId="0" applyFont="1" applyBorder="1"/>
    <xf numFmtId="0" fontId="7" fillId="0" borderId="42" xfId="0" applyFont="1" applyBorder="1"/>
    <xf numFmtId="0" fontId="7" fillId="0" borderId="43" xfId="0" applyFont="1" applyBorder="1"/>
    <xf numFmtId="0" fontId="7" fillId="0" borderId="44" xfId="0" applyFont="1" applyBorder="1"/>
    <xf numFmtId="15" fontId="7" fillId="0" borderId="44" xfId="0" applyNumberFormat="1" applyFont="1" applyBorder="1"/>
    <xf numFmtId="0" fontId="7" fillId="2" borderId="46" xfId="0" applyNumberFormat="1" applyFont="1" applyFill="1" applyBorder="1"/>
    <xf numFmtId="0" fontId="7" fillId="2" borderId="47" xfId="0" applyNumberFormat="1" applyFont="1" applyFill="1" applyBorder="1"/>
    <xf numFmtId="9" fontId="7" fillId="2" borderId="47" xfId="2" applyNumberFormat="1" applyFont="1" applyFill="1" applyBorder="1"/>
    <xf numFmtId="174" fontId="7" fillId="8" borderId="47" xfId="1" applyNumberFormat="1" applyFont="1" applyFill="1" applyBorder="1"/>
    <xf numFmtId="0" fontId="7" fillId="0" borderId="48" xfId="0" applyFont="1" applyBorder="1"/>
    <xf numFmtId="0" fontId="7" fillId="0" borderId="49" xfId="0" applyFont="1" applyBorder="1"/>
    <xf numFmtId="0" fontId="7" fillId="0" borderId="50" xfId="0" applyFont="1" applyBorder="1"/>
    <xf numFmtId="0" fontId="7" fillId="0" borderId="51" xfId="0" applyFont="1" applyBorder="1"/>
    <xf numFmtId="15" fontId="7" fillId="0" borderId="51" xfId="0" applyNumberFormat="1" applyFont="1" applyBorder="1"/>
    <xf numFmtId="0" fontId="7" fillId="2" borderId="53" xfId="0" applyNumberFormat="1" applyFont="1" applyFill="1" applyBorder="1"/>
    <xf numFmtId="0" fontId="7" fillId="2" borderId="54" xfId="0" applyNumberFormat="1" applyFont="1" applyFill="1" applyBorder="1"/>
    <xf numFmtId="9" fontId="7" fillId="2" borderId="54" xfId="2" applyNumberFormat="1" applyFont="1" applyFill="1" applyBorder="1"/>
    <xf numFmtId="174" fontId="7" fillId="8" borderId="54" xfId="1" applyNumberFormat="1" applyFont="1" applyFill="1" applyBorder="1"/>
    <xf numFmtId="0" fontId="7" fillId="0" borderId="55" xfId="0" applyFont="1" applyBorder="1"/>
    <xf numFmtId="0" fontId="7" fillId="0" borderId="57" xfId="0" applyFont="1" applyBorder="1"/>
    <xf numFmtId="0" fontId="7" fillId="0" borderId="0" xfId="0" quotePrefix="1" applyFont="1"/>
    <xf numFmtId="0" fontId="7" fillId="9" borderId="0" xfId="0" applyFont="1" applyFill="1"/>
    <xf numFmtId="0" fontId="7" fillId="7" borderId="0" xfId="0" applyFont="1" applyFill="1"/>
    <xf numFmtId="0" fontId="16" fillId="11" borderId="27" xfId="0" applyFont="1" applyFill="1" applyBorder="1" applyAlignment="1">
      <alignment horizontal="centerContinuous"/>
    </xf>
    <xf numFmtId="0" fontId="16" fillId="11" borderId="28" xfId="0" applyFont="1" applyFill="1" applyBorder="1" applyAlignment="1">
      <alignment horizontal="centerContinuous"/>
    </xf>
    <xf numFmtId="0" fontId="34" fillId="5" borderId="28" xfId="0" applyFont="1" applyFill="1" applyBorder="1" applyAlignment="1">
      <alignment horizontal="centerContinuous"/>
    </xf>
    <xf numFmtId="173" fontId="34" fillId="0" borderId="27" xfId="5" applyFont="1" applyBorder="1" applyAlignment="1">
      <alignment horizontal="center" vertical="center" wrapText="1"/>
    </xf>
    <xf numFmtId="173" fontId="34" fillId="0" borderId="28" xfId="5" applyFont="1" applyBorder="1" applyAlignment="1">
      <alignment horizontal="center" vertical="center" wrapText="1"/>
    </xf>
    <xf numFmtId="173" fontId="34" fillId="2" borderId="30" xfId="5" applyFont="1" applyFill="1" applyBorder="1" applyAlignment="1">
      <alignment horizontal="center" vertical="center" wrapText="1"/>
    </xf>
    <xf numFmtId="173" fontId="34" fillId="8" borderId="32" xfId="5" applyFont="1" applyFill="1" applyBorder="1" applyAlignment="1">
      <alignment horizontal="center" vertical="center" wrapText="1"/>
    </xf>
    <xf numFmtId="14" fontId="18" fillId="0" borderId="37" xfId="0" applyNumberFormat="1" applyFont="1" applyBorder="1"/>
    <xf numFmtId="14" fontId="18" fillId="0" borderId="38" xfId="0" applyNumberFormat="1" applyFont="1" applyBorder="1"/>
    <xf numFmtId="14" fontId="18" fillId="0" borderId="44" xfId="0" applyNumberFormat="1" applyFont="1" applyBorder="1"/>
    <xf numFmtId="14" fontId="18" fillId="0" borderId="45" xfId="0" applyNumberFormat="1" applyFont="1" applyBorder="1"/>
    <xf numFmtId="14" fontId="18" fillId="0" borderId="51" xfId="0" applyNumberFormat="1" applyFont="1" applyBorder="1"/>
    <xf numFmtId="14" fontId="18" fillId="0" borderId="52" xfId="0" applyNumberFormat="1" applyFont="1" applyBorder="1"/>
    <xf numFmtId="0" fontId="19" fillId="0" borderId="56" xfId="0" applyFont="1" applyBorder="1"/>
    <xf numFmtId="3" fontId="11" fillId="13" borderId="59" xfId="0" applyNumberFormat="1" applyFont="1" applyFill="1" applyBorder="1"/>
    <xf numFmtId="173" fontId="34" fillId="18" borderId="30" xfId="5" applyFont="1" applyFill="1" applyBorder="1" applyAlignment="1">
      <alignment horizontal="center" vertical="center" wrapText="1"/>
    </xf>
    <xf numFmtId="174" fontId="7" fillId="18" borderId="40" xfId="1" applyNumberFormat="1" applyFont="1" applyFill="1" applyBorder="1"/>
    <xf numFmtId="174" fontId="7" fillId="18" borderId="47" xfId="1" applyNumberFormat="1" applyFont="1" applyFill="1" applyBorder="1"/>
    <xf numFmtId="174" fontId="7" fillId="18" borderId="54" xfId="1" applyNumberFormat="1" applyFont="1" applyFill="1" applyBorder="1"/>
    <xf numFmtId="3" fontId="11" fillId="18" borderId="59" xfId="0" applyNumberFormat="1" applyFont="1" applyFill="1" applyBorder="1"/>
    <xf numFmtId="0" fontId="34" fillId="20" borderId="28" xfId="0" applyFont="1" applyFill="1" applyBorder="1" applyAlignment="1">
      <alignment horizontal="centerContinuous"/>
    </xf>
    <xf numFmtId="173" fontId="34" fillId="19" borderId="30" xfId="5" applyFont="1" applyFill="1" applyBorder="1" applyAlignment="1">
      <alignment horizontal="center" vertical="center" wrapText="1"/>
    </xf>
    <xf numFmtId="174" fontId="11" fillId="19" borderId="40" xfId="1" applyNumberFormat="1" applyFont="1" applyFill="1" applyBorder="1"/>
    <xf numFmtId="0" fontId="7" fillId="19" borderId="40" xfId="0" applyNumberFormat="1" applyFont="1" applyFill="1" applyBorder="1"/>
    <xf numFmtId="174" fontId="11" fillId="19" borderId="47" xfId="1" applyNumberFormat="1" applyFont="1" applyFill="1" applyBorder="1"/>
    <xf numFmtId="0" fontId="7" fillId="19" borderId="47" xfId="0" applyNumberFormat="1" applyFont="1" applyFill="1" applyBorder="1"/>
    <xf numFmtId="174" fontId="11" fillId="19" borderId="54" xfId="1" applyNumberFormat="1" applyFont="1" applyFill="1" applyBorder="1"/>
    <xf numFmtId="0" fontId="7" fillId="19" borderId="54" xfId="0" applyNumberFormat="1" applyFont="1" applyFill="1" applyBorder="1"/>
    <xf numFmtId="3" fontId="11" fillId="19" borderId="59" xfId="0" applyNumberFormat="1" applyFont="1" applyFill="1" applyBorder="1"/>
    <xf numFmtId="173" fontId="23" fillId="19" borderId="31" xfId="5" applyFont="1" applyFill="1" applyBorder="1" applyAlignment="1">
      <alignment horizontal="center" vertical="center" wrapText="1"/>
    </xf>
    <xf numFmtId="3" fontId="10" fillId="19" borderId="59" xfId="0" applyNumberFormat="1" applyFont="1" applyFill="1" applyBorder="1"/>
    <xf numFmtId="174" fontId="10" fillId="19" borderId="40" xfId="1" applyNumberFormat="1" applyFont="1" applyFill="1" applyBorder="1"/>
    <xf numFmtId="174" fontId="10" fillId="19" borderId="47" xfId="1" applyNumberFormat="1" applyFont="1" applyFill="1" applyBorder="1"/>
    <xf numFmtId="174" fontId="10" fillId="19" borderId="54" xfId="1" applyNumberFormat="1" applyFont="1" applyFill="1" applyBorder="1"/>
    <xf numFmtId="0" fontId="16" fillId="14" borderId="28" xfId="0" applyFont="1" applyFill="1" applyBorder="1" applyAlignment="1">
      <alignment horizontal="centerContinuous"/>
    </xf>
    <xf numFmtId="0" fontId="16" fillId="14" borderId="29" xfId="0" applyFont="1" applyFill="1" applyBorder="1" applyAlignment="1">
      <alignment horizontal="centerContinuous"/>
    </xf>
    <xf numFmtId="0" fontId="16" fillId="13" borderId="31" xfId="0" applyFont="1" applyFill="1" applyBorder="1" applyAlignment="1">
      <alignment horizontal="center" wrapText="1"/>
    </xf>
    <xf numFmtId="0" fontId="16" fillId="13" borderId="33" xfId="0" applyFont="1" applyFill="1" applyBorder="1" applyAlignment="1">
      <alignment horizontal="center" wrapText="1"/>
    </xf>
    <xf numFmtId="9" fontId="7" fillId="13" borderId="40" xfId="0" applyNumberFormat="1" applyFont="1" applyFill="1" applyBorder="1"/>
    <xf numFmtId="9" fontId="7" fillId="13" borderId="35" xfId="0" applyNumberFormat="1" applyFont="1" applyFill="1" applyBorder="1"/>
    <xf numFmtId="9" fontId="7" fillId="13" borderId="47" xfId="0" applyNumberFormat="1" applyFont="1" applyFill="1" applyBorder="1"/>
    <xf numFmtId="9" fontId="7" fillId="13" borderId="42" xfId="0" applyNumberFormat="1" applyFont="1" applyFill="1" applyBorder="1"/>
    <xf numFmtId="9" fontId="7" fillId="13" borderId="54" xfId="0" applyNumberFormat="1" applyFont="1" applyFill="1" applyBorder="1"/>
    <xf numFmtId="9" fontId="7" fillId="13" borderId="49" xfId="0" applyNumberFormat="1" applyFont="1" applyFill="1" applyBorder="1"/>
    <xf numFmtId="3" fontId="11" fillId="13" borderId="56" xfId="0" applyNumberFormat="1" applyFont="1" applyFill="1" applyBorder="1"/>
    <xf numFmtId="14" fontId="14" fillId="0" borderId="0" xfId="0" applyNumberFormat="1" applyFont="1"/>
    <xf numFmtId="0" fontId="39" fillId="2" borderId="0" xfId="0" applyFont="1" applyFill="1"/>
    <xf numFmtId="0" fontId="40" fillId="2" borderId="0" xfId="0" applyFont="1" applyFill="1"/>
    <xf numFmtId="0" fontId="41" fillId="2" borderId="0" xfId="0" applyFont="1" applyFill="1" applyAlignment="1">
      <alignment horizontal="left"/>
    </xf>
    <xf numFmtId="0" fontId="41" fillId="2" borderId="0" xfId="0" quotePrefix="1" applyFont="1" applyFill="1" applyAlignment="1">
      <alignment horizontal="left"/>
    </xf>
    <xf numFmtId="0" fontId="16" fillId="2" borderId="0" xfId="0" applyFont="1" applyFill="1" applyAlignment="1">
      <alignment horizontal="right"/>
    </xf>
    <xf numFmtId="0" fontId="16" fillId="2" borderId="0" xfId="0" quotePrefix="1" applyFont="1" applyFill="1" applyAlignment="1">
      <alignment horizontal="right"/>
    </xf>
    <xf numFmtId="0" fontId="42" fillId="0" borderId="0" xfId="6" applyFont="1"/>
    <xf numFmtId="0" fontId="43" fillId="0" borderId="0" xfId="6" applyFont="1"/>
    <xf numFmtId="4" fontId="0" fillId="0" borderId="0" xfId="0" applyNumberFormat="1" applyFill="1" applyBorder="1"/>
    <xf numFmtId="0" fontId="13" fillId="3" borderId="15" xfId="0" applyFont="1" applyFill="1" applyBorder="1" applyAlignment="1">
      <alignment horizontal="center"/>
    </xf>
    <xf numFmtId="0" fontId="13" fillId="3" borderId="14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 vertical="center"/>
    </xf>
  </cellXfs>
  <cellStyles count="7">
    <cellStyle name="Comma" xfId="1" builtinId="3"/>
    <cellStyle name="Header2" xfId="5"/>
    <cellStyle name="Hyperlink" xfId="6" builtinId="8"/>
    <cellStyle name="Normal" xfId="0" builtinId="0"/>
    <cellStyle name="Normal 13" xfId="3"/>
    <cellStyle name="Percent" xfId="2" builtinId="5"/>
    <cellStyle name="Percent 7" xfId="4"/>
  </cellStyles>
  <dxfs count="2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15FF7F"/>
      <color rgb="FFF11BD8"/>
      <color rgb="FFFFFF00"/>
      <color rgb="FFFAACF1"/>
      <color rgb="FF4DA4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Data!$B$7</c:f>
              <c:strCache>
                <c:ptCount val="1"/>
                <c:pt idx="0">
                  <c:v>APE-Target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Data!$C$7:$N$7</c:f>
              <c:numCache>
                <c:formatCode>_-* #,##0\ _₫_-;\-* #,##0\ _₫_-;_-* "-"??\ _₫_-;_-@_-</c:formatCode>
                <c:ptCount val="12"/>
                <c:pt idx="0">
                  <c:v>21159.465884169887</c:v>
                </c:pt>
                <c:pt idx="1">
                  <c:v>20867.642534235856</c:v>
                </c:pt>
                <c:pt idx="2">
                  <c:v>49678.550803872859</c:v>
                </c:pt>
                <c:pt idx="3">
                  <c:v>49306.357366960248</c:v>
                </c:pt>
                <c:pt idx="4">
                  <c:v>57719.167284380776</c:v>
                </c:pt>
                <c:pt idx="5">
                  <c:v>64986.347978287136</c:v>
                </c:pt>
                <c:pt idx="6">
                  <c:v>59891.902241751806</c:v>
                </c:pt>
                <c:pt idx="7">
                  <c:v>66554.351797741721</c:v>
                </c:pt>
                <c:pt idx="8">
                  <c:v>74354.220299720429</c:v>
                </c:pt>
                <c:pt idx="9">
                  <c:v>70348.989256097513</c:v>
                </c:pt>
                <c:pt idx="10">
                  <c:v>77982.43853511526</c:v>
                </c:pt>
                <c:pt idx="11">
                  <c:v>87307.252311144912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003064"/>
        <c:axId val="596006984"/>
      </c:areaChart>
      <c:barChart>
        <c:barDir val="col"/>
        <c:grouping val="clustere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APE-2017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Data!$C$6:$N$6</c:f>
              <c:numCache>
                <c:formatCode>_-* #,##0\ _₫_-;\-* #,##0\ _₫_-;_-* "-"??\ _₫_-;_-@_-</c:formatCode>
                <c:ptCount val="12"/>
                <c:pt idx="0">
                  <c:v>26687.802739999999</c:v>
                </c:pt>
                <c:pt idx="1">
                  <c:v>41713.019300000036</c:v>
                </c:pt>
                <c:pt idx="2">
                  <c:v>58504.867000000006</c:v>
                </c:pt>
                <c:pt idx="3">
                  <c:v>51457.592300000048</c:v>
                </c:pt>
                <c:pt idx="4">
                  <c:v>54412.827999999994</c:v>
                </c:pt>
                <c:pt idx="5">
                  <c:v>59446.574000000001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03064"/>
        <c:axId val="596006984"/>
      </c:barChart>
      <c:lineChart>
        <c:grouping val="standard"/>
        <c:varyColors val="0"/>
        <c:ser>
          <c:idx val="2"/>
          <c:order val="2"/>
          <c:tx>
            <c:strRef>
              <c:f>Data!$B$8</c:f>
              <c:strCache>
                <c:ptCount val="1"/>
                <c:pt idx="0">
                  <c:v>APE-2016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Data!$C$8:$N$8</c:f>
              <c:numCache>
                <c:formatCode>_-* #,##0\ _₫_-;\-* #,##0\ _₫_-;_-* "-"??\ _₫_-;_-@_-</c:formatCode>
                <c:ptCount val="12"/>
                <c:pt idx="0">
                  <c:v>13422.264399999998</c:v>
                </c:pt>
                <c:pt idx="1">
                  <c:v>13983.777799999969</c:v>
                </c:pt>
                <c:pt idx="2">
                  <c:v>34363.530299999991</c:v>
                </c:pt>
                <c:pt idx="3">
                  <c:v>31029.739200000011</c:v>
                </c:pt>
                <c:pt idx="4">
                  <c:v>29098.451900000004</c:v>
                </c:pt>
                <c:pt idx="5">
                  <c:v>42616.913540000067</c:v>
                </c:pt>
                <c:pt idx="6">
                  <c:v>30649.18507000001</c:v>
                </c:pt>
                <c:pt idx="7">
                  <c:v>32361.144800000031</c:v>
                </c:pt>
                <c:pt idx="8">
                  <c:v>49563.993800000069</c:v>
                </c:pt>
                <c:pt idx="9">
                  <c:v>40919.720650000017</c:v>
                </c:pt>
                <c:pt idx="10">
                  <c:v>52866.932160000091</c:v>
                </c:pt>
                <c:pt idx="11">
                  <c:v>97022.200140000321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03064"/>
        <c:axId val="596006984"/>
      </c:lineChart>
      <c:catAx>
        <c:axId val="59600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06984"/>
        <c:crosses val="autoZero"/>
        <c:auto val="1"/>
        <c:lblAlgn val="ctr"/>
        <c:lblOffset val="100"/>
        <c:noMultiLvlLbl val="0"/>
      </c:catAx>
      <c:valAx>
        <c:axId val="596006984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03064"/>
        <c:crosses val="autoZero"/>
        <c:crossBetween val="between"/>
        <c:majorUnit val="10000"/>
        <c:minorUnit val="1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Man</a:t>
            </a:r>
            <a:r>
              <a:rPr lang="en-US" b="1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Power</a:t>
            </a:r>
            <a:endParaRPr lang="en-US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6"/>
          <c:order val="0"/>
          <c:tx>
            <c:strRef>
              <c:f>Data!$B$25</c:f>
              <c:strCache>
                <c:ptCount val="1"/>
                <c:pt idx="0">
                  <c:v>MP-Target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Data!$C$25:$N$25</c:f>
              <c:numCache>
                <c:formatCode>_-* #,##0\ _₫_-;\-* #,##0\ _₫_-;_-* "-"??\ _₫_-;_-@_-</c:formatCode>
                <c:ptCount val="12"/>
                <c:pt idx="0">
                  <c:v>9971.7775109676732</c:v>
                </c:pt>
                <c:pt idx="1">
                  <c:v>9764.5229665469487</c:v>
                </c:pt>
                <c:pt idx="2">
                  <c:v>10074.342287148558</c:v>
                </c:pt>
                <c:pt idx="3">
                  <c:v>10315.069279174604</c:v>
                </c:pt>
                <c:pt idx="4">
                  <c:v>10733.240152274808</c:v>
                </c:pt>
                <c:pt idx="5">
                  <c:v>11536.536904661592</c:v>
                </c:pt>
                <c:pt idx="6">
                  <c:v>11603.932911977012</c:v>
                </c:pt>
                <c:pt idx="7">
                  <c:v>12042.793382315393</c:v>
                </c:pt>
                <c:pt idx="8">
                  <c:v>12856.471758648277</c:v>
                </c:pt>
                <c:pt idx="9">
                  <c:v>13174.629317775247</c:v>
                </c:pt>
                <c:pt idx="10">
                  <c:v>13772.12079595208</c:v>
                </c:pt>
                <c:pt idx="11">
                  <c:v>14741.670769023571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92792"/>
        <c:axId val="537493968"/>
        <c:extLst>
          <c:ext xmlns:c15="http://schemas.microsoft.com/office/drawing/2012/chart" uri="{02D57815-91ED-43cb-92C2-25804820EDAC}">
            <c15:filteredAreaSeries>
              <c15:ser>
                <c:idx val="9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Data!$B$27</c15:sqref>
                        </c15:formulaRef>
                      </c:ext>
                    </c:extLst>
                    <c:strCache>
                      <c:ptCount val="1"/>
                      <c:pt idx="0">
                        <c:v>NewRecruit-2017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Data!$C$27:$N$27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509</c:v>
                      </c:pt>
                      <c:pt idx="1">
                        <c:v>1051</c:v>
                      </c:pt>
                      <c:pt idx="2">
                        <c:v>1209</c:v>
                      </c:pt>
                      <c:pt idx="3">
                        <c:v>962</c:v>
                      </c:pt>
                      <c:pt idx="4">
                        <c:v>953</c:v>
                      </c:pt>
                      <c:pt idx="5">
                        <c:v>1739</c:v>
                      </c:pt>
                    </c:numCache>
                  </c:numRef>
                </c:val>
              </c15:ser>
            </c15:filteredAreaSeries>
            <c15:filteredArea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Data!$B$28</c15:sqref>
                        </c15:formulaRef>
                      </c:ext>
                    </c:extLst>
                    <c:strCache>
                      <c:ptCount val="1"/>
                      <c:pt idx="0">
                        <c:v>NewRecruit-Target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Data!$C$28:$N$28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423.78313333889719</c:v>
                      </c:pt>
                      <c:pt idx="1">
                        <c:v>441.15685631665389</c:v>
                      </c:pt>
                      <c:pt idx="2">
                        <c:v>1140.7202601023207</c:v>
                      </c:pt>
                      <c:pt idx="3">
                        <c:v>1115.7614684765738</c:v>
                      </c:pt>
                      <c:pt idx="4">
                        <c:v>1355.9996124012082</c:v>
                      </c:pt>
                      <c:pt idx="5">
                        <c:v>1725.6740965621302</c:v>
                      </c:pt>
                      <c:pt idx="6">
                        <c:v>1215.8254547148047</c:v>
                      </c:pt>
                      <c:pt idx="7">
                        <c:v>1468.2698134488169</c:v>
                      </c:pt>
                      <c:pt idx="8">
                        <c:v>1721.9132116041837</c:v>
                      </c:pt>
                      <c:pt idx="9">
                        <c:v>1348.7400579646248</c:v>
                      </c:pt>
                      <c:pt idx="10">
                        <c:v>1584.0841279619865</c:v>
                      </c:pt>
                      <c:pt idx="11">
                        <c:v>1841.0022303166488</c:v>
                      </c:pt>
                    </c:numCache>
                  </c:numRef>
                </c:val>
              </c15:ser>
            </c15:filteredAreaSeries>
            <c15:filteredArea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Data!$B$29</c15:sqref>
                        </c15:formulaRef>
                      </c:ext>
                    </c:extLst>
                    <c:strCache>
                      <c:ptCount val="1"/>
                      <c:pt idx="0">
                        <c:v>NewRecruit-2016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Data!$C$29:$N$29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206</c:v>
                      </c:pt>
                      <c:pt idx="1">
                        <c:v>198</c:v>
                      </c:pt>
                      <c:pt idx="2">
                        <c:v>685</c:v>
                      </c:pt>
                      <c:pt idx="3">
                        <c:v>545</c:v>
                      </c:pt>
                      <c:pt idx="4">
                        <c:v>749</c:v>
                      </c:pt>
                      <c:pt idx="5">
                        <c:v>1300</c:v>
                      </c:pt>
                      <c:pt idx="6">
                        <c:v>929</c:v>
                      </c:pt>
                      <c:pt idx="7">
                        <c:v>1061</c:v>
                      </c:pt>
                      <c:pt idx="8">
                        <c:v>1275</c:v>
                      </c:pt>
                      <c:pt idx="9">
                        <c:v>1190</c:v>
                      </c:pt>
                      <c:pt idx="10">
                        <c:v>1319</c:v>
                      </c:pt>
                      <c:pt idx="11">
                        <c:v>1507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7"/>
          <c:order val="1"/>
          <c:tx>
            <c:strRef>
              <c:f>Data!$B$24</c:f>
              <c:strCache>
                <c:ptCount val="1"/>
                <c:pt idx="0">
                  <c:v>MP-2017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Data!$C$24:$N$24</c:f>
              <c:numCache>
                <c:formatCode>_-* #,##0\ _₫_-;\-* #,##0\ _₫_-;_-* "-"??\ _₫_-;_-@_-</c:formatCode>
                <c:ptCount val="12"/>
                <c:pt idx="0">
                  <c:v>10030</c:v>
                </c:pt>
                <c:pt idx="1">
                  <c:v>10030</c:v>
                </c:pt>
                <c:pt idx="2">
                  <c:v>10388</c:v>
                </c:pt>
                <c:pt idx="3">
                  <c:v>10553</c:v>
                </c:pt>
                <c:pt idx="4">
                  <c:v>11421</c:v>
                </c:pt>
                <c:pt idx="5">
                  <c:v>12864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492792"/>
        <c:axId val="537493968"/>
        <c:extLst>
          <c:ext xmlns:c15="http://schemas.microsoft.com/office/drawing/2012/chart" uri="{02D57815-91ED-43cb-92C2-25804820EDAC}">
            <c15:filteredBarSeries>
              <c15:ser>
                <c:idx val="0"/>
                <c:order val="6"/>
                <c:tx>
                  <c:strRef>
                    <c:extLst>
                      <c:ext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8"/>
          <c:order val="2"/>
          <c:tx>
            <c:strRef>
              <c:f>Data!$B$26</c:f>
              <c:strCache>
                <c:ptCount val="1"/>
                <c:pt idx="0">
                  <c:v>MP-2016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Data!$C$26:$N$26</c:f>
              <c:numCache>
                <c:formatCode>_-* #,##0\ _₫_-;\-* #,##0\ _₫_-;_-* "-"??\ _₫_-;_-@_-</c:formatCode>
                <c:ptCount val="12"/>
                <c:pt idx="0">
                  <c:v>4156</c:v>
                </c:pt>
                <c:pt idx="1">
                  <c:v>4067</c:v>
                </c:pt>
                <c:pt idx="2">
                  <c:v>4326</c:v>
                </c:pt>
                <c:pt idx="3">
                  <c:v>4505</c:v>
                </c:pt>
                <c:pt idx="4">
                  <c:v>4930</c:v>
                </c:pt>
                <c:pt idx="5">
                  <c:v>5819</c:v>
                </c:pt>
                <c:pt idx="6">
                  <c:v>6335</c:v>
                </c:pt>
                <c:pt idx="7">
                  <c:v>6970</c:v>
                </c:pt>
                <c:pt idx="8">
                  <c:v>7706</c:v>
                </c:pt>
                <c:pt idx="9">
                  <c:v>8408</c:v>
                </c:pt>
                <c:pt idx="10">
                  <c:v>9051</c:v>
                </c:pt>
                <c:pt idx="11">
                  <c:v>9845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492792"/>
        <c:axId val="537493968"/>
        <c:extLst>
          <c:ext xmlns:c15="http://schemas.microsoft.com/office/drawing/2012/chart" uri="{02D57815-91ED-43cb-92C2-25804820EDAC}">
            <c15:filteredLineSeries>
              <c15:ser>
                <c:idx val="2"/>
                <c:order val="8"/>
                <c:tx>
                  <c:strRef>
                    <c:extLst>
                      <c:ext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749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93968"/>
        <c:crosses val="autoZero"/>
        <c:auto val="1"/>
        <c:lblAlgn val="ctr"/>
        <c:lblOffset val="100"/>
        <c:noMultiLvlLbl val="0"/>
      </c:catAx>
      <c:valAx>
        <c:axId val="5374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92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b="1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Recruit</a:t>
            </a:r>
            <a:endParaRPr lang="en-US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0"/>
          <c:order val="4"/>
          <c:tx>
            <c:strRef>
              <c:f>Data!$B$28</c:f>
              <c:strCache>
                <c:ptCount val="1"/>
                <c:pt idx="0">
                  <c:v>NewRecruit-Target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8575" cap="rnd">
              <a:noFill/>
              <a:round/>
            </a:ln>
            <a:effectLst/>
          </c:spP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Data!$C$28:$N$28</c:f>
              <c:numCache>
                <c:formatCode>_-* #,##0\ _₫_-;\-* #,##0\ _₫_-;_-* "-"??\ _₫_-;_-@_-</c:formatCode>
                <c:ptCount val="12"/>
                <c:pt idx="0">
                  <c:v>423.78313333889719</c:v>
                </c:pt>
                <c:pt idx="1">
                  <c:v>441.15685631665389</c:v>
                </c:pt>
                <c:pt idx="2">
                  <c:v>1140.7202601023207</c:v>
                </c:pt>
                <c:pt idx="3">
                  <c:v>1115.7614684765738</c:v>
                </c:pt>
                <c:pt idx="4">
                  <c:v>1355.9996124012082</c:v>
                </c:pt>
                <c:pt idx="5">
                  <c:v>1725.6740965621302</c:v>
                </c:pt>
                <c:pt idx="6">
                  <c:v>1215.8254547148047</c:v>
                </c:pt>
                <c:pt idx="7">
                  <c:v>1468.2698134488169</c:v>
                </c:pt>
                <c:pt idx="8">
                  <c:v>1721.9132116041837</c:v>
                </c:pt>
                <c:pt idx="9">
                  <c:v>1348.7400579646248</c:v>
                </c:pt>
                <c:pt idx="10">
                  <c:v>1584.0841279619865</c:v>
                </c:pt>
                <c:pt idx="11">
                  <c:v>1841.0022303166488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97104"/>
        <c:axId val="537497496"/>
        <c:extLst>
          <c:ext xmlns:c15="http://schemas.microsoft.com/office/drawing/2012/chart" uri="{02D57815-91ED-43cb-92C2-25804820EDAC}">
            <c15:filteredArea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9"/>
          <c:order val="3"/>
          <c:tx>
            <c:strRef>
              <c:f>Data!$B$27</c:f>
              <c:strCache>
                <c:ptCount val="1"/>
                <c:pt idx="0">
                  <c:v>NewRecruit-2017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 w="28575" cap="rnd">
              <a:noFill/>
              <a:round/>
            </a:ln>
            <a:effectLst/>
          </c:spPr>
          <c:invertIfNegative val="0"/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Data!$C$27:$N$27</c:f>
              <c:numCache>
                <c:formatCode>_-* #,##0\ _₫_-;\-* #,##0\ _₫_-;_-* "-"??\ _₫_-;_-@_-</c:formatCode>
                <c:ptCount val="12"/>
                <c:pt idx="0">
                  <c:v>509</c:v>
                </c:pt>
                <c:pt idx="1">
                  <c:v>1051</c:v>
                </c:pt>
                <c:pt idx="2">
                  <c:v>1209</c:v>
                </c:pt>
                <c:pt idx="3">
                  <c:v>962</c:v>
                </c:pt>
                <c:pt idx="4">
                  <c:v>953</c:v>
                </c:pt>
                <c:pt idx="5">
                  <c:v>1739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497104"/>
        <c:axId val="537497496"/>
        <c:extLst>
          <c:ext xmlns:c15="http://schemas.microsoft.com/office/drawing/2012/chart" uri="{02D57815-91ED-43cb-92C2-25804820EDAC}">
            <c15:filteredBarSeries>
              <c15:ser>
                <c:idx val="7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  <c15:filteredBa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11"/>
          <c:order val="5"/>
          <c:tx>
            <c:strRef>
              <c:f>Data!$B$29</c:f>
              <c:strCache>
                <c:ptCount val="1"/>
                <c:pt idx="0">
                  <c:v>NewRecruit-2016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Data!$C$29:$N$29</c:f>
              <c:numCache>
                <c:formatCode>_-* #,##0\ _₫_-;\-* #,##0\ _₫_-;_-* "-"??\ _₫_-;_-@_-</c:formatCode>
                <c:ptCount val="12"/>
                <c:pt idx="0">
                  <c:v>206</c:v>
                </c:pt>
                <c:pt idx="1">
                  <c:v>198</c:v>
                </c:pt>
                <c:pt idx="2">
                  <c:v>685</c:v>
                </c:pt>
                <c:pt idx="3">
                  <c:v>545</c:v>
                </c:pt>
                <c:pt idx="4">
                  <c:v>749</c:v>
                </c:pt>
                <c:pt idx="5">
                  <c:v>1300</c:v>
                </c:pt>
                <c:pt idx="6">
                  <c:v>929</c:v>
                </c:pt>
                <c:pt idx="7">
                  <c:v>1061</c:v>
                </c:pt>
                <c:pt idx="8">
                  <c:v>1275</c:v>
                </c:pt>
                <c:pt idx="9">
                  <c:v>1190</c:v>
                </c:pt>
                <c:pt idx="10">
                  <c:v>1319</c:v>
                </c:pt>
                <c:pt idx="11">
                  <c:v>1507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497104"/>
        <c:axId val="537497496"/>
        <c:extLst>
          <c:ext xmlns:c15="http://schemas.microsoft.com/office/drawing/2012/chart" uri="{02D57815-91ED-43cb-92C2-25804820EDAC}">
            <c15:filteredLineSeries>
              <c15:ser>
                <c:idx val="8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74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97496"/>
        <c:crosses val="autoZero"/>
        <c:auto val="1"/>
        <c:lblAlgn val="ctr"/>
        <c:lblOffset val="100"/>
        <c:noMultiLvlLbl val="0"/>
      </c:catAx>
      <c:valAx>
        <c:axId val="5374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97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Man</a:t>
            </a:r>
            <a:r>
              <a:rPr lang="en-US" b="1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Power - North</a:t>
            </a:r>
            <a:endParaRPr lang="en-US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6"/>
          <c:order val="0"/>
          <c:tx>
            <c:strRef>
              <c:f>Data!$B$25</c:f>
              <c:strCache>
                <c:ptCount val="1"/>
                <c:pt idx="0">
                  <c:v>MP-Target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Data!$C$25:$N$25</c:f>
              <c:numCache>
                <c:formatCode>_-* #,##0\ _₫_-;\-* #,##0\ _₫_-;_-* "-"??\ _₫_-;_-@_-</c:formatCode>
                <c:ptCount val="12"/>
                <c:pt idx="0">
                  <c:v>9971.7775109676732</c:v>
                </c:pt>
                <c:pt idx="1">
                  <c:v>9764.5229665469487</c:v>
                </c:pt>
                <c:pt idx="2">
                  <c:v>10074.342287148558</c:v>
                </c:pt>
                <c:pt idx="3">
                  <c:v>10315.069279174604</c:v>
                </c:pt>
                <c:pt idx="4">
                  <c:v>10733.240152274808</c:v>
                </c:pt>
                <c:pt idx="5">
                  <c:v>11536.536904661592</c:v>
                </c:pt>
                <c:pt idx="6">
                  <c:v>11603.932911977012</c:v>
                </c:pt>
                <c:pt idx="7">
                  <c:v>12042.793382315393</c:v>
                </c:pt>
                <c:pt idx="8">
                  <c:v>12856.471758648277</c:v>
                </c:pt>
                <c:pt idx="9">
                  <c:v>13174.629317775247</c:v>
                </c:pt>
                <c:pt idx="10">
                  <c:v>13772.12079595208</c:v>
                </c:pt>
                <c:pt idx="11">
                  <c:v>14741.670769023571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98672"/>
        <c:axId val="710121416"/>
        <c:extLst>
          <c:ext xmlns:c15="http://schemas.microsoft.com/office/drawing/2012/chart" uri="{02D57815-91ED-43cb-92C2-25804820EDAC}">
            <c15:filteredAreaSeries>
              <c15:ser>
                <c:idx val="9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Data!$B$27</c15:sqref>
                        </c15:formulaRef>
                      </c:ext>
                    </c:extLst>
                    <c:strCache>
                      <c:ptCount val="1"/>
                      <c:pt idx="0">
                        <c:v>NewRecruit-2017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Data!$C$27:$N$27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509</c:v>
                      </c:pt>
                      <c:pt idx="1">
                        <c:v>1051</c:v>
                      </c:pt>
                      <c:pt idx="2">
                        <c:v>1209</c:v>
                      </c:pt>
                      <c:pt idx="3">
                        <c:v>962</c:v>
                      </c:pt>
                      <c:pt idx="4">
                        <c:v>953</c:v>
                      </c:pt>
                      <c:pt idx="5">
                        <c:v>1739</c:v>
                      </c:pt>
                    </c:numCache>
                  </c:numRef>
                </c:val>
              </c15:ser>
            </c15:filteredAreaSeries>
            <c15:filteredArea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Data!$B$28</c15:sqref>
                        </c15:formulaRef>
                      </c:ext>
                    </c:extLst>
                    <c:strCache>
                      <c:ptCount val="1"/>
                      <c:pt idx="0">
                        <c:v>NewRecruit-Target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Data!$C$28:$N$28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423.78313333889719</c:v>
                      </c:pt>
                      <c:pt idx="1">
                        <c:v>441.15685631665389</c:v>
                      </c:pt>
                      <c:pt idx="2">
                        <c:v>1140.7202601023207</c:v>
                      </c:pt>
                      <c:pt idx="3">
                        <c:v>1115.7614684765738</c:v>
                      </c:pt>
                      <c:pt idx="4">
                        <c:v>1355.9996124012082</c:v>
                      </c:pt>
                      <c:pt idx="5">
                        <c:v>1725.6740965621302</c:v>
                      </c:pt>
                      <c:pt idx="6">
                        <c:v>1215.8254547148047</c:v>
                      </c:pt>
                      <c:pt idx="7">
                        <c:v>1468.2698134488169</c:v>
                      </c:pt>
                      <c:pt idx="8">
                        <c:v>1721.9132116041837</c:v>
                      </c:pt>
                      <c:pt idx="9">
                        <c:v>1348.7400579646248</c:v>
                      </c:pt>
                      <c:pt idx="10">
                        <c:v>1584.0841279619865</c:v>
                      </c:pt>
                      <c:pt idx="11">
                        <c:v>1841.0022303166488</c:v>
                      </c:pt>
                    </c:numCache>
                  </c:numRef>
                </c:val>
              </c15:ser>
            </c15:filteredAreaSeries>
            <c15:filteredArea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Data!$B$29</c15:sqref>
                        </c15:formulaRef>
                      </c:ext>
                    </c:extLst>
                    <c:strCache>
                      <c:ptCount val="1"/>
                      <c:pt idx="0">
                        <c:v>NewRecruit-2016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Data!$C$29:$N$29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206</c:v>
                      </c:pt>
                      <c:pt idx="1">
                        <c:v>198</c:v>
                      </c:pt>
                      <c:pt idx="2">
                        <c:v>685</c:v>
                      </c:pt>
                      <c:pt idx="3">
                        <c:v>545</c:v>
                      </c:pt>
                      <c:pt idx="4">
                        <c:v>749</c:v>
                      </c:pt>
                      <c:pt idx="5">
                        <c:v>1300</c:v>
                      </c:pt>
                      <c:pt idx="6">
                        <c:v>929</c:v>
                      </c:pt>
                      <c:pt idx="7">
                        <c:v>1061</c:v>
                      </c:pt>
                      <c:pt idx="8">
                        <c:v>1275</c:v>
                      </c:pt>
                      <c:pt idx="9">
                        <c:v>1190</c:v>
                      </c:pt>
                      <c:pt idx="10">
                        <c:v>1319</c:v>
                      </c:pt>
                      <c:pt idx="11">
                        <c:v>1507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7"/>
          <c:order val="1"/>
          <c:tx>
            <c:strRef>
              <c:f>Data!$B$24</c:f>
              <c:strCache>
                <c:ptCount val="1"/>
                <c:pt idx="0">
                  <c:v>MP-2017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Data!$C$24:$N$24</c:f>
              <c:numCache>
                <c:formatCode>_-* #,##0\ _₫_-;\-* #,##0\ _₫_-;_-* "-"??\ _₫_-;_-@_-</c:formatCode>
                <c:ptCount val="12"/>
                <c:pt idx="0">
                  <c:v>10030</c:v>
                </c:pt>
                <c:pt idx="1">
                  <c:v>10030</c:v>
                </c:pt>
                <c:pt idx="2">
                  <c:v>10388</c:v>
                </c:pt>
                <c:pt idx="3">
                  <c:v>10553</c:v>
                </c:pt>
                <c:pt idx="4">
                  <c:v>11421</c:v>
                </c:pt>
                <c:pt idx="5">
                  <c:v>12864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498672"/>
        <c:axId val="710121416"/>
        <c:extLst>
          <c:ext xmlns:c15="http://schemas.microsoft.com/office/drawing/2012/chart" uri="{02D57815-91ED-43cb-92C2-25804820EDAC}">
            <c15:filteredBarSeries>
              <c15:ser>
                <c:idx val="0"/>
                <c:order val="6"/>
                <c:tx>
                  <c:strRef>
                    <c:extLst>
                      <c:ext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8"/>
          <c:order val="2"/>
          <c:tx>
            <c:strRef>
              <c:f>Data!$B$26</c:f>
              <c:strCache>
                <c:ptCount val="1"/>
                <c:pt idx="0">
                  <c:v>MP-2016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Data!$C$26:$N$26</c:f>
              <c:numCache>
                <c:formatCode>_-* #,##0\ _₫_-;\-* #,##0\ _₫_-;_-* "-"??\ _₫_-;_-@_-</c:formatCode>
                <c:ptCount val="12"/>
                <c:pt idx="0">
                  <c:v>4156</c:v>
                </c:pt>
                <c:pt idx="1">
                  <c:v>4067</c:v>
                </c:pt>
                <c:pt idx="2">
                  <c:v>4326</c:v>
                </c:pt>
                <c:pt idx="3">
                  <c:v>4505</c:v>
                </c:pt>
                <c:pt idx="4">
                  <c:v>4930</c:v>
                </c:pt>
                <c:pt idx="5">
                  <c:v>5819</c:v>
                </c:pt>
                <c:pt idx="6">
                  <c:v>6335</c:v>
                </c:pt>
                <c:pt idx="7">
                  <c:v>6970</c:v>
                </c:pt>
                <c:pt idx="8">
                  <c:v>7706</c:v>
                </c:pt>
                <c:pt idx="9">
                  <c:v>8408</c:v>
                </c:pt>
                <c:pt idx="10">
                  <c:v>9051</c:v>
                </c:pt>
                <c:pt idx="11">
                  <c:v>9845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498672"/>
        <c:axId val="710121416"/>
        <c:extLst>
          <c:ext xmlns:c15="http://schemas.microsoft.com/office/drawing/2012/chart" uri="{02D57815-91ED-43cb-92C2-25804820EDAC}">
            <c15:filteredLineSeries>
              <c15:ser>
                <c:idx val="2"/>
                <c:order val="8"/>
                <c:tx>
                  <c:strRef>
                    <c:extLst>
                      <c:ext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749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21416"/>
        <c:crosses val="autoZero"/>
        <c:auto val="1"/>
        <c:lblAlgn val="ctr"/>
        <c:lblOffset val="100"/>
        <c:noMultiLvlLbl val="0"/>
      </c:catAx>
      <c:valAx>
        <c:axId val="71012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98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b="1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Recruit - North</a:t>
            </a:r>
            <a:endParaRPr lang="en-US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0"/>
          <c:order val="4"/>
          <c:tx>
            <c:strRef>
              <c:f>Data!$B$28</c:f>
              <c:strCache>
                <c:ptCount val="1"/>
                <c:pt idx="0">
                  <c:v>NewRecruit-Target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8575" cap="rnd">
              <a:noFill/>
              <a:round/>
            </a:ln>
            <a:effectLst/>
          </c:spP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Data!$C$28:$N$28</c:f>
              <c:numCache>
                <c:formatCode>_-* #,##0\ _₫_-;\-* #,##0\ _₫_-;_-* "-"??\ _₫_-;_-@_-</c:formatCode>
                <c:ptCount val="12"/>
                <c:pt idx="0">
                  <c:v>423.78313333889719</c:v>
                </c:pt>
                <c:pt idx="1">
                  <c:v>441.15685631665389</c:v>
                </c:pt>
                <c:pt idx="2">
                  <c:v>1140.7202601023207</c:v>
                </c:pt>
                <c:pt idx="3">
                  <c:v>1115.7614684765738</c:v>
                </c:pt>
                <c:pt idx="4">
                  <c:v>1355.9996124012082</c:v>
                </c:pt>
                <c:pt idx="5">
                  <c:v>1725.6740965621302</c:v>
                </c:pt>
                <c:pt idx="6">
                  <c:v>1215.8254547148047</c:v>
                </c:pt>
                <c:pt idx="7">
                  <c:v>1468.2698134488169</c:v>
                </c:pt>
                <c:pt idx="8">
                  <c:v>1721.9132116041837</c:v>
                </c:pt>
                <c:pt idx="9">
                  <c:v>1348.7400579646248</c:v>
                </c:pt>
                <c:pt idx="10">
                  <c:v>1584.0841279619865</c:v>
                </c:pt>
                <c:pt idx="11">
                  <c:v>1841.0022303166488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19064"/>
        <c:axId val="710122200"/>
        <c:extLst>
          <c:ext xmlns:c15="http://schemas.microsoft.com/office/drawing/2012/chart" uri="{02D57815-91ED-43cb-92C2-25804820EDAC}">
            <c15:filteredArea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9"/>
          <c:order val="3"/>
          <c:tx>
            <c:strRef>
              <c:f>Data!$B$27</c:f>
              <c:strCache>
                <c:ptCount val="1"/>
                <c:pt idx="0">
                  <c:v>NewRecruit-2017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 w="28575" cap="rnd">
              <a:noFill/>
              <a:round/>
            </a:ln>
            <a:effectLst/>
          </c:spPr>
          <c:invertIfNegative val="0"/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Data!$C$27:$N$27</c:f>
              <c:numCache>
                <c:formatCode>_-* #,##0\ _₫_-;\-* #,##0\ _₫_-;_-* "-"??\ _₫_-;_-@_-</c:formatCode>
                <c:ptCount val="12"/>
                <c:pt idx="0">
                  <c:v>509</c:v>
                </c:pt>
                <c:pt idx="1">
                  <c:v>1051</c:v>
                </c:pt>
                <c:pt idx="2">
                  <c:v>1209</c:v>
                </c:pt>
                <c:pt idx="3">
                  <c:v>962</c:v>
                </c:pt>
                <c:pt idx="4">
                  <c:v>953</c:v>
                </c:pt>
                <c:pt idx="5">
                  <c:v>1739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119064"/>
        <c:axId val="710122200"/>
        <c:extLst>
          <c:ext xmlns:c15="http://schemas.microsoft.com/office/drawing/2012/chart" uri="{02D57815-91ED-43cb-92C2-25804820EDAC}">
            <c15:filteredBarSeries>
              <c15:ser>
                <c:idx val="7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  <c15:filteredBa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11"/>
          <c:order val="5"/>
          <c:tx>
            <c:strRef>
              <c:f>Data!$B$29</c:f>
              <c:strCache>
                <c:ptCount val="1"/>
                <c:pt idx="0">
                  <c:v>NewRecruit-2016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Data!$C$29:$N$29</c:f>
              <c:numCache>
                <c:formatCode>_-* #,##0\ _₫_-;\-* #,##0\ _₫_-;_-* "-"??\ _₫_-;_-@_-</c:formatCode>
                <c:ptCount val="12"/>
                <c:pt idx="0">
                  <c:v>206</c:v>
                </c:pt>
                <c:pt idx="1">
                  <c:v>198</c:v>
                </c:pt>
                <c:pt idx="2">
                  <c:v>685</c:v>
                </c:pt>
                <c:pt idx="3">
                  <c:v>545</c:v>
                </c:pt>
                <c:pt idx="4">
                  <c:v>749</c:v>
                </c:pt>
                <c:pt idx="5">
                  <c:v>1300</c:v>
                </c:pt>
                <c:pt idx="6">
                  <c:v>929</c:v>
                </c:pt>
                <c:pt idx="7">
                  <c:v>1061</c:v>
                </c:pt>
                <c:pt idx="8">
                  <c:v>1275</c:v>
                </c:pt>
                <c:pt idx="9">
                  <c:v>1190</c:v>
                </c:pt>
                <c:pt idx="10">
                  <c:v>1319</c:v>
                </c:pt>
                <c:pt idx="11">
                  <c:v>1507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119064"/>
        <c:axId val="710122200"/>
        <c:extLst>
          <c:ext xmlns:c15="http://schemas.microsoft.com/office/drawing/2012/chart" uri="{02D57815-91ED-43cb-92C2-25804820EDAC}">
            <c15:filteredLineSeries>
              <c15:ser>
                <c:idx val="8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1011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22200"/>
        <c:crosses val="autoZero"/>
        <c:auto val="1"/>
        <c:lblAlgn val="ctr"/>
        <c:lblOffset val="100"/>
        <c:noMultiLvlLbl val="0"/>
      </c:catAx>
      <c:valAx>
        <c:axId val="71012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19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Man</a:t>
            </a:r>
            <a:r>
              <a:rPr lang="en-US" b="1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Power - South</a:t>
            </a:r>
            <a:endParaRPr lang="en-US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6"/>
          <c:order val="0"/>
          <c:tx>
            <c:strRef>
              <c:f>Data!$B$25</c:f>
              <c:strCache>
                <c:ptCount val="1"/>
                <c:pt idx="0">
                  <c:v>MP-Target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Data!$C$25:$N$25</c:f>
              <c:numCache>
                <c:formatCode>_-* #,##0\ _₫_-;\-* #,##0\ _₫_-;_-* "-"??\ _₫_-;_-@_-</c:formatCode>
                <c:ptCount val="12"/>
                <c:pt idx="0">
                  <c:v>9971.7775109676732</c:v>
                </c:pt>
                <c:pt idx="1">
                  <c:v>9764.5229665469487</c:v>
                </c:pt>
                <c:pt idx="2">
                  <c:v>10074.342287148558</c:v>
                </c:pt>
                <c:pt idx="3">
                  <c:v>10315.069279174604</c:v>
                </c:pt>
                <c:pt idx="4">
                  <c:v>10733.240152274808</c:v>
                </c:pt>
                <c:pt idx="5">
                  <c:v>11536.536904661592</c:v>
                </c:pt>
                <c:pt idx="6">
                  <c:v>11603.932911977012</c:v>
                </c:pt>
                <c:pt idx="7">
                  <c:v>12042.793382315393</c:v>
                </c:pt>
                <c:pt idx="8">
                  <c:v>12856.471758648277</c:v>
                </c:pt>
                <c:pt idx="9">
                  <c:v>13174.629317775247</c:v>
                </c:pt>
                <c:pt idx="10">
                  <c:v>13772.12079595208</c:v>
                </c:pt>
                <c:pt idx="11">
                  <c:v>14741.670769023571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22984"/>
        <c:axId val="710116712"/>
        <c:extLst>
          <c:ext xmlns:c15="http://schemas.microsoft.com/office/drawing/2012/chart" uri="{02D57815-91ED-43cb-92C2-25804820EDAC}">
            <c15:filteredAreaSeries>
              <c15:ser>
                <c:idx val="9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Data!$B$27</c15:sqref>
                        </c15:formulaRef>
                      </c:ext>
                    </c:extLst>
                    <c:strCache>
                      <c:ptCount val="1"/>
                      <c:pt idx="0">
                        <c:v>NewRecruit-2017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Data!$C$27:$N$27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509</c:v>
                      </c:pt>
                      <c:pt idx="1">
                        <c:v>1051</c:v>
                      </c:pt>
                      <c:pt idx="2">
                        <c:v>1209</c:v>
                      </c:pt>
                      <c:pt idx="3">
                        <c:v>962</c:v>
                      </c:pt>
                      <c:pt idx="4">
                        <c:v>953</c:v>
                      </c:pt>
                      <c:pt idx="5">
                        <c:v>1739</c:v>
                      </c:pt>
                    </c:numCache>
                  </c:numRef>
                </c:val>
              </c15:ser>
            </c15:filteredAreaSeries>
            <c15:filteredAreaSeries>
              <c15:ser>
                <c:idx val="1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Data!$B$28</c15:sqref>
                        </c15:formulaRef>
                      </c:ext>
                    </c:extLst>
                    <c:strCache>
                      <c:ptCount val="1"/>
                      <c:pt idx="0">
                        <c:v>NewRecruit-Target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Data!$C$28:$N$28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423.78313333889719</c:v>
                      </c:pt>
                      <c:pt idx="1">
                        <c:v>441.15685631665389</c:v>
                      </c:pt>
                      <c:pt idx="2">
                        <c:v>1140.7202601023207</c:v>
                      </c:pt>
                      <c:pt idx="3">
                        <c:v>1115.7614684765738</c:v>
                      </c:pt>
                      <c:pt idx="4">
                        <c:v>1355.9996124012082</c:v>
                      </c:pt>
                      <c:pt idx="5">
                        <c:v>1725.6740965621302</c:v>
                      </c:pt>
                      <c:pt idx="6">
                        <c:v>1215.8254547148047</c:v>
                      </c:pt>
                      <c:pt idx="7">
                        <c:v>1468.2698134488169</c:v>
                      </c:pt>
                      <c:pt idx="8">
                        <c:v>1721.9132116041837</c:v>
                      </c:pt>
                      <c:pt idx="9">
                        <c:v>1348.7400579646248</c:v>
                      </c:pt>
                      <c:pt idx="10">
                        <c:v>1584.0841279619865</c:v>
                      </c:pt>
                      <c:pt idx="11">
                        <c:v>1841.0022303166488</c:v>
                      </c:pt>
                    </c:numCache>
                  </c:numRef>
                </c:val>
              </c15:ser>
            </c15:filteredAreaSeries>
            <c15:filteredAreaSeries>
              <c15:ser>
                <c:idx val="1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Data!$B$29</c15:sqref>
                        </c15:formulaRef>
                      </c:ext>
                    </c:extLst>
                    <c:strCache>
                      <c:ptCount val="1"/>
                      <c:pt idx="0">
                        <c:v>NewRecruit-2016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Data!$C$29:$N$29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206</c:v>
                      </c:pt>
                      <c:pt idx="1">
                        <c:v>198</c:v>
                      </c:pt>
                      <c:pt idx="2">
                        <c:v>685</c:v>
                      </c:pt>
                      <c:pt idx="3">
                        <c:v>545</c:v>
                      </c:pt>
                      <c:pt idx="4">
                        <c:v>749</c:v>
                      </c:pt>
                      <c:pt idx="5">
                        <c:v>1300</c:v>
                      </c:pt>
                      <c:pt idx="6">
                        <c:v>929</c:v>
                      </c:pt>
                      <c:pt idx="7">
                        <c:v>1061</c:v>
                      </c:pt>
                      <c:pt idx="8">
                        <c:v>1275</c:v>
                      </c:pt>
                      <c:pt idx="9">
                        <c:v>1190</c:v>
                      </c:pt>
                      <c:pt idx="10">
                        <c:v>1319</c:v>
                      </c:pt>
                      <c:pt idx="11">
                        <c:v>1507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7"/>
          <c:order val="1"/>
          <c:tx>
            <c:strRef>
              <c:f>Data!$B$24</c:f>
              <c:strCache>
                <c:ptCount val="1"/>
                <c:pt idx="0">
                  <c:v>MP-2017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Data!$C$24:$N$24</c:f>
              <c:numCache>
                <c:formatCode>_-* #,##0\ _₫_-;\-* #,##0\ _₫_-;_-* "-"??\ _₫_-;_-@_-</c:formatCode>
                <c:ptCount val="12"/>
                <c:pt idx="0">
                  <c:v>10030</c:v>
                </c:pt>
                <c:pt idx="1">
                  <c:v>10030</c:v>
                </c:pt>
                <c:pt idx="2">
                  <c:v>10388</c:v>
                </c:pt>
                <c:pt idx="3">
                  <c:v>10553</c:v>
                </c:pt>
                <c:pt idx="4">
                  <c:v>11421</c:v>
                </c:pt>
                <c:pt idx="5">
                  <c:v>12864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122984"/>
        <c:axId val="710116712"/>
        <c:extLst>
          <c:ext xmlns:c15="http://schemas.microsoft.com/office/drawing/2012/chart" uri="{02D57815-91ED-43cb-92C2-25804820EDAC}">
            <c15:filteredBarSeries>
              <c15:ser>
                <c:idx val="0"/>
                <c:order val="6"/>
                <c:tx>
                  <c:strRef>
                    <c:extLst>
                      <c:ext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8"/>
          <c:order val="2"/>
          <c:tx>
            <c:strRef>
              <c:f>Data!$B$26</c:f>
              <c:strCache>
                <c:ptCount val="1"/>
                <c:pt idx="0">
                  <c:v>MP-2016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Data!$C$26:$N$26</c:f>
              <c:numCache>
                <c:formatCode>_-* #,##0\ _₫_-;\-* #,##0\ _₫_-;_-* "-"??\ _₫_-;_-@_-</c:formatCode>
                <c:ptCount val="12"/>
                <c:pt idx="0">
                  <c:v>4156</c:v>
                </c:pt>
                <c:pt idx="1">
                  <c:v>4067</c:v>
                </c:pt>
                <c:pt idx="2">
                  <c:v>4326</c:v>
                </c:pt>
                <c:pt idx="3">
                  <c:v>4505</c:v>
                </c:pt>
                <c:pt idx="4">
                  <c:v>4930</c:v>
                </c:pt>
                <c:pt idx="5">
                  <c:v>5819</c:v>
                </c:pt>
                <c:pt idx="6">
                  <c:v>6335</c:v>
                </c:pt>
                <c:pt idx="7">
                  <c:v>6970</c:v>
                </c:pt>
                <c:pt idx="8">
                  <c:v>7706</c:v>
                </c:pt>
                <c:pt idx="9">
                  <c:v>8408</c:v>
                </c:pt>
                <c:pt idx="10">
                  <c:v>9051</c:v>
                </c:pt>
                <c:pt idx="11">
                  <c:v>9845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122984"/>
        <c:axId val="710116712"/>
        <c:extLst>
          <c:ext xmlns:c15="http://schemas.microsoft.com/office/drawing/2012/chart" uri="{02D57815-91ED-43cb-92C2-25804820EDAC}">
            <c15:filteredLineSeries>
              <c15:ser>
                <c:idx val="2"/>
                <c:order val="8"/>
                <c:tx>
                  <c:strRef>
                    <c:extLst>
                      <c:ext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1012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16712"/>
        <c:crosses val="autoZero"/>
        <c:auto val="1"/>
        <c:lblAlgn val="ctr"/>
        <c:lblOffset val="100"/>
        <c:noMultiLvlLbl val="0"/>
      </c:catAx>
      <c:valAx>
        <c:axId val="7101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22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b="1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Recruit - South</a:t>
            </a:r>
            <a:endParaRPr lang="en-US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0"/>
          <c:order val="4"/>
          <c:tx>
            <c:strRef>
              <c:f>Data!$B$28</c:f>
              <c:strCache>
                <c:ptCount val="1"/>
                <c:pt idx="0">
                  <c:v>NewRecruit-Target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8575" cap="rnd">
              <a:noFill/>
              <a:round/>
            </a:ln>
            <a:effectLst/>
          </c:spP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Data!$C$28:$N$28</c:f>
              <c:numCache>
                <c:formatCode>_-* #,##0\ _₫_-;\-* #,##0\ _₫_-;_-* "-"??\ _₫_-;_-@_-</c:formatCode>
                <c:ptCount val="12"/>
                <c:pt idx="0">
                  <c:v>423.78313333889719</c:v>
                </c:pt>
                <c:pt idx="1">
                  <c:v>441.15685631665389</c:v>
                </c:pt>
                <c:pt idx="2">
                  <c:v>1140.7202601023207</c:v>
                </c:pt>
                <c:pt idx="3">
                  <c:v>1115.7614684765738</c:v>
                </c:pt>
                <c:pt idx="4">
                  <c:v>1355.9996124012082</c:v>
                </c:pt>
                <c:pt idx="5">
                  <c:v>1725.6740965621302</c:v>
                </c:pt>
                <c:pt idx="6">
                  <c:v>1215.8254547148047</c:v>
                </c:pt>
                <c:pt idx="7">
                  <c:v>1468.2698134488169</c:v>
                </c:pt>
                <c:pt idx="8">
                  <c:v>1721.9132116041837</c:v>
                </c:pt>
                <c:pt idx="9">
                  <c:v>1348.7400579646248</c:v>
                </c:pt>
                <c:pt idx="10">
                  <c:v>1584.0841279619865</c:v>
                </c:pt>
                <c:pt idx="11">
                  <c:v>1841.0022303166488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23376"/>
        <c:axId val="710120632"/>
        <c:extLst>
          <c:ext xmlns:c15="http://schemas.microsoft.com/office/drawing/2012/chart" uri="{02D57815-91ED-43cb-92C2-25804820EDAC}">
            <c15:filteredArea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Data!$B$25</c15:sqref>
                        </c15:formulaRef>
                      </c:ext>
                    </c:extLst>
                    <c:strCache>
                      <c:ptCount val="1"/>
                      <c:pt idx="0">
                        <c:v>MP-Target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Data!$C$25:$N$25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9971.7775109676732</c:v>
                      </c:pt>
                      <c:pt idx="1">
                        <c:v>9764.5229665469487</c:v>
                      </c:pt>
                      <c:pt idx="2">
                        <c:v>10074.342287148558</c:v>
                      </c:pt>
                      <c:pt idx="3">
                        <c:v>10315.069279174604</c:v>
                      </c:pt>
                      <c:pt idx="4">
                        <c:v>10733.240152274808</c:v>
                      </c:pt>
                      <c:pt idx="5">
                        <c:v>11536.536904661592</c:v>
                      </c:pt>
                      <c:pt idx="6">
                        <c:v>11603.932911977012</c:v>
                      </c:pt>
                      <c:pt idx="7">
                        <c:v>12042.793382315393</c:v>
                      </c:pt>
                      <c:pt idx="8">
                        <c:v>12856.471758648277</c:v>
                      </c:pt>
                      <c:pt idx="9">
                        <c:v>13174.629317775247</c:v>
                      </c:pt>
                      <c:pt idx="10">
                        <c:v>13772.12079595208</c:v>
                      </c:pt>
                      <c:pt idx="11">
                        <c:v>14741.670769023571</c:v>
                      </c:pt>
                    </c:numCache>
                  </c:numRef>
                </c:val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9"/>
          <c:order val="3"/>
          <c:tx>
            <c:strRef>
              <c:f>Data!$B$27</c:f>
              <c:strCache>
                <c:ptCount val="1"/>
                <c:pt idx="0">
                  <c:v>NewRecruit-2017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 w="28575" cap="rnd">
              <a:noFill/>
              <a:round/>
            </a:ln>
            <a:effectLst/>
          </c:spPr>
          <c:invertIfNegative val="0"/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Data!$C$27:$N$27</c:f>
              <c:numCache>
                <c:formatCode>_-* #,##0\ _₫_-;\-* #,##0\ _₫_-;_-* "-"??\ _₫_-;_-@_-</c:formatCode>
                <c:ptCount val="12"/>
                <c:pt idx="0">
                  <c:v>509</c:v>
                </c:pt>
                <c:pt idx="1">
                  <c:v>1051</c:v>
                </c:pt>
                <c:pt idx="2">
                  <c:v>1209</c:v>
                </c:pt>
                <c:pt idx="3">
                  <c:v>962</c:v>
                </c:pt>
                <c:pt idx="4">
                  <c:v>953</c:v>
                </c:pt>
                <c:pt idx="5">
                  <c:v>1739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123376"/>
        <c:axId val="710120632"/>
        <c:extLst>
          <c:ext xmlns:c15="http://schemas.microsoft.com/office/drawing/2012/chart" uri="{02D57815-91ED-43cb-92C2-25804820EDAC}">
            <c15:filteredBarSeries>
              <c15:ser>
                <c:idx val="7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  <c15:filteredBa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Data!$B$24</c15:sqref>
                        </c15:formulaRef>
                      </c:ext>
                    </c:extLst>
                    <c:strCache>
                      <c:ptCount val="1"/>
                      <c:pt idx="0">
                        <c:v>MP-2017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Data!$C$24:$N$24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10030</c:v>
                      </c:pt>
                      <c:pt idx="1">
                        <c:v>10030</c:v>
                      </c:pt>
                      <c:pt idx="2">
                        <c:v>10388</c:v>
                      </c:pt>
                      <c:pt idx="3">
                        <c:v>10553</c:v>
                      </c:pt>
                      <c:pt idx="4">
                        <c:v>11421</c:v>
                      </c:pt>
                      <c:pt idx="5">
                        <c:v>12864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11"/>
          <c:order val="5"/>
          <c:tx>
            <c:strRef>
              <c:f>Data!$B$29</c:f>
              <c:strCache>
                <c:ptCount val="1"/>
                <c:pt idx="0">
                  <c:v>NewRecruit-2016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Data!$C$22:$N$23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Data!$C$29:$N$29</c:f>
              <c:numCache>
                <c:formatCode>_-* #,##0\ _₫_-;\-* #,##0\ _₫_-;_-* "-"??\ _₫_-;_-@_-</c:formatCode>
                <c:ptCount val="12"/>
                <c:pt idx="0">
                  <c:v>206</c:v>
                </c:pt>
                <c:pt idx="1">
                  <c:v>198</c:v>
                </c:pt>
                <c:pt idx="2">
                  <c:v>685</c:v>
                </c:pt>
                <c:pt idx="3">
                  <c:v>545</c:v>
                </c:pt>
                <c:pt idx="4">
                  <c:v>749</c:v>
                </c:pt>
                <c:pt idx="5">
                  <c:v>1300</c:v>
                </c:pt>
                <c:pt idx="6">
                  <c:v>929</c:v>
                </c:pt>
                <c:pt idx="7">
                  <c:v>1061</c:v>
                </c:pt>
                <c:pt idx="8">
                  <c:v>1275</c:v>
                </c:pt>
                <c:pt idx="9">
                  <c:v>1190</c:v>
                </c:pt>
                <c:pt idx="10">
                  <c:v>1319</c:v>
                </c:pt>
                <c:pt idx="11">
                  <c:v>1507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123376"/>
        <c:axId val="710120632"/>
        <c:extLst>
          <c:ext xmlns:c15="http://schemas.microsoft.com/office/drawing/2012/chart" uri="{02D57815-91ED-43cb-92C2-25804820EDAC}">
            <c15:filteredLineSeries>
              <c15:ser>
                <c:idx val="8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Data!$B$26</c15:sqref>
                        </c15:formulaRef>
                      </c:ext>
                    </c:extLst>
                    <c:strCache>
                      <c:ptCount val="1"/>
                      <c:pt idx="0">
                        <c:v>MP-2016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Data!$C$22:$N$23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Data!$C$26:$N$26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4156</c:v>
                      </c:pt>
                      <c:pt idx="1">
                        <c:v>4067</c:v>
                      </c:pt>
                      <c:pt idx="2">
                        <c:v>4326</c:v>
                      </c:pt>
                      <c:pt idx="3">
                        <c:v>4505</c:v>
                      </c:pt>
                      <c:pt idx="4">
                        <c:v>4930</c:v>
                      </c:pt>
                      <c:pt idx="5">
                        <c:v>5819</c:v>
                      </c:pt>
                      <c:pt idx="6">
                        <c:v>6335</c:v>
                      </c:pt>
                      <c:pt idx="7">
                        <c:v>6970</c:v>
                      </c:pt>
                      <c:pt idx="8">
                        <c:v>7706</c:v>
                      </c:pt>
                      <c:pt idx="9">
                        <c:v>8408</c:v>
                      </c:pt>
                      <c:pt idx="10">
                        <c:v>9051</c:v>
                      </c:pt>
                      <c:pt idx="11">
                        <c:v>9845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1012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20632"/>
        <c:crosses val="autoZero"/>
        <c:auto val="1"/>
        <c:lblAlgn val="ctr"/>
        <c:lblOffset val="100"/>
        <c:noMultiLvlLbl val="0"/>
      </c:catAx>
      <c:valAx>
        <c:axId val="71012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23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ManPower</a:t>
            </a:r>
          </a:p>
        </c:rich>
      </c:tx>
      <c:layout>
        <c:manualLayout>
          <c:xMode val="edge"/>
          <c:yMode val="edge"/>
          <c:x val="0.37460798445793941"/>
          <c:y val="1.515151515151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Data!$B$41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Data!$C$41:$N$41</c:f>
              <c:numCache>
                <c:formatCode>General</c:formatCode>
                <c:ptCount val="12"/>
                <c:pt idx="1">
                  <c:v>2354</c:v>
                </c:pt>
                <c:pt idx="2">
                  <c:v>2611</c:v>
                </c:pt>
                <c:pt idx="3">
                  <c:v>3496</c:v>
                </c:pt>
                <c:pt idx="4">
                  <c:v>4041</c:v>
                </c:pt>
                <c:pt idx="5">
                  <c:v>4849</c:v>
                </c:pt>
                <c:pt idx="6">
                  <c:v>5854</c:v>
                </c:pt>
              </c:numCache>
            </c:numRef>
          </c:val>
        </c:ser>
        <c:ser>
          <c:idx val="6"/>
          <c:order val="1"/>
          <c:tx>
            <c:strRef>
              <c:f>Data!$B$40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Data!$C$40:$N$40</c:f>
              <c:numCache>
                <c:formatCode>General</c:formatCode>
                <c:ptCount val="12"/>
                <c:pt idx="0">
                  <c:v>1498</c:v>
                </c:pt>
                <c:pt idx="1">
                  <c:v>841</c:v>
                </c:pt>
                <c:pt idx="2">
                  <c:v>797</c:v>
                </c:pt>
                <c:pt idx="3">
                  <c:v>745</c:v>
                </c:pt>
                <c:pt idx="4">
                  <c:v>756</c:v>
                </c:pt>
                <c:pt idx="5">
                  <c:v>792</c:v>
                </c:pt>
                <c:pt idx="6">
                  <c:v>871</c:v>
                </c:pt>
              </c:numCache>
            </c:numRef>
          </c:val>
        </c:ser>
        <c:ser>
          <c:idx val="5"/>
          <c:order val="2"/>
          <c:tx>
            <c:strRef>
              <c:f>Data!$B$39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Data!$C$39:$N$39</c:f>
              <c:numCache>
                <c:formatCode>General</c:formatCode>
                <c:ptCount val="12"/>
                <c:pt idx="0">
                  <c:v>1657</c:v>
                </c:pt>
                <c:pt idx="1">
                  <c:v>936</c:v>
                </c:pt>
                <c:pt idx="2">
                  <c:v>1044</c:v>
                </c:pt>
                <c:pt idx="3">
                  <c:v>961</c:v>
                </c:pt>
                <c:pt idx="4">
                  <c:v>1122</c:v>
                </c:pt>
                <c:pt idx="5">
                  <c:v>1206</c:v>
                </c:pt>
                <c:pt idx="6">
                  <c:v>1125</c:v>
                </c:pt>
              </c:numCache>
            </c:numRef>
          </c:val>
        </c:ser>
        <c:ser>
          <c:idx val="4"/>
          <c:order val="3"/>
          <c:tx>
            <c:strRef>
              <c:f>Data!$B$38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Data!$C$38:$N$38</c:f>
              <c:numCache>
                <c:formatCode>General</c:formatCode>
                <c:ptCount val="12"/>
                <c:pt idx="0">
                  <c:v>2341</c:v>
                </c:pt>
                <c:pt idx="1">
                  <c:v>1464</c:v>
                </c:pt>
                <c:pt idx="2">
                  <c:v>1619</c:v>
                </c:pt>
                <c:pt idx="3">
                  <c:v>1247</c:v>
                </c:pt>
                <c:pt idx="4">
                  <c:v>919</c:v>
                </c:pt>
                <c:pt idx="5">
                  <c:v>860</c:v>
                </c:pt>
                <c:pt idx="6">
                  <c:v>783</c:v>
                </c:pt>
              </c:numCache>
            </c:numRef>
          </c:val>
        </c:ser>
        <c:ser>
          <c:idx val="3"/>
          <c:order val="4"/>
          <c:tx>
            <c:strRef>
              <c:f>Data!$B$37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Data!$C$37:$N$37</c:f>
              <c:numCache>
                <c:formatCode>General</c:formatCode>
                <c:ptCount val="12"/>
                <c:pt idx="0">
                  <c:v>2385</c:v>
                </c:pt>
                <c:pt idx="1">
                  <c:v>2739</c:v>
                </c:pt>
                <c:pt idx="2">
                  <c:v>1933</c:v>
                </c:pt>
                <c:pt idx="3">
                  <c:v>1419</c:v>
                </c:pt>
                <c:pt idx="4">
                  <c:v>2136</c:v>
                </c:pt>
                <c:pt idx="5">
                  <c:v>2003</c:v>
                </c:pt>
                <c:pt idx="6">
                  <c:v>1708</c:v>
                </c:pt>
              </c:numCache>
            </c:numRef>
          </c:val>
        </c:ser>
        <c:ser>
          <c:idx val="2"/>
          <c:order val="5"/>
          <c:tx>
            <c:strRef>
              <c:f>Data!$B$36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Data!$C$36:$N$36</c:f>
              <c:numCache>
                <c:formatCode>General</c:formatCode>
                <c:ptCount val="12"/>
                <c:pt idx="0">
                  <c:v>1495</c:v>
                </c:pt>
                <c:pt idx="1">
                  <c:v>508</c:v>
                </c:pt>
                <c:pt idx="2">
                  <c:v>1040</c:v>
                </c:pt>
                <c:pt idx="3">
                  <c:v>1158</c:v>
                </c:pt>
                <c:pt idx="4">
                  <c:v>936</c:v>
                </c:pt>
                <c:pt idx="5">
                  <c:v>887</c:v>
                </c:pt>
                <c:pt idx="6">
                  <c:v>1705</c:v>
                </c:pt>
              </c:numCache>
            </c:numRef>
          </c:val>
        </c:ser>
        <c:ser>
          <c:idx val="1"/>
          <c:order val="6"/>
          <c:tx>
            <c:strRef>
              <c:f>Data!$B$35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Data!$C$35:$N$35</c:f>
              <c:numCache>
                <c:formatCode>General</c:formatCode>
                <c:ptCount val="12"/>
                <c:pt idx="0">
                  <c:v>509</c:v>
                </c:pt>
                <c:pt idx="1">
                  <c:v>1045</c:v>
                </c:pt>
                <c:pt idx="2">
                  <c:v>1201</c:v>
                </c:pt>
                <c:pt idx="3">
                  <c:v>939</c:v>
                </c:pt>
                <c:pt idx="4">
                  <c:v>934</c:v>
                </c:pt>
                <c:pt idx="5">
                  <c:v>1717</c:v>
                </c:pt>
                <c:pt idx="6">
                  <c:v>1163</c:v>
                </c:pt>
              </c:numCache>
            </c:numRef>
          </c:val>
        </c:ser>
        <c:ser>
          <c:idx val="0"/>
          <c:order val="7"/>
          <c:tx>
            <c:strRef>
              <c:f>Data!$B$34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Data!$C$34:$N$34</c:f>
              <c:numCache>
                <c:formatCode>General</c:formatCode>
                <c:ptCount val="12"/>
                <c:pt idx="0">
                  <c:v>145</c:v>
                </c:pt>
                <c:pt idx="1">
                  <c:v>143</c:v>
                </c:pt>
                <c:pt idx="2">
                  <c:v>143</c:v>
                </c:pt>
                <c:pt idx="3">
                  <c:v>588</c:v>
                </c:pt>
                <c:pt idx="4">
                  <c:v>577</c:v>
                </c:pt>
                <c:pt idx="5">
                  <c:v>550</c:v>
                </c:pt>
                <c:pt idx="6">
                  <c:v>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10116320"/>
        <c:axId val="710117104"/>
      </c:barChart>
      <c:catAx>
        <c:axId val="7101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17104"/>
        <c:crosses val="autoZero"/>
        <c:auto val="1"/>
        <c:lblAlgn val="ctr"/>
        <c:lblOffset val="100"/>
        <c:noMultiLvlLbl val="0"/>
      </c:catAx>
      <c:valAx>
        <c:axId val="710117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16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APE</a:t>
            </a:r>
          </a:p>
        </c:rich>
      </c:tx>
      <c:layout>
        <c:manualLayout>
          <c:xMode val="edge"/>
          <c:yMode val="edge"/>
          <c:x val="0.46398467447141634"/>
          <c:y val="1.5151660380432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Data!$B$51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Data!$C$51:$N$51</c:f>
              <c:numCache>
                <c:formatCode>_-* #,##0\ _₫_-;\-* #,##0\ _₫_-;_-* "-"??\ _₫_-;_-@_-</c:formatCode>
                <c:ptCount val="12"/>
                <c:pt idx="1">
                  <c:v>1616.0350000000001</c:v>
                </c:pt>
                <c:pt idx="2">
                  <c:v>1409.23</c:v>
                </c:pt>
                <c:pt idx="3">
                  <c:v>3009.74</c:v>
                </c:pt>
                <c:pt idx="4">
                  <c:v>1377.6</c:v>
                </c:pt>
                <c:pt idx="5">
                  <c:v>909.17</c:v>
                </c:pt>
                <c:pt idx="6">
                  <c:v>1140.22</c:v>
                </c:pt>
              </c:numCache>
            </c:numRef>
          </c:val>
        </c:ser>
        <c:ser>
          <c:idx val="1"/>
          <c:order val="1"/>
          <c:tx>
            <c:strRef>
              <c:f>Data!$B$50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Data!$C$50:$N$50</c:f>
              <c:numCache>
                <c:formatCode>_-* #,##0\ _₫_-;\-* #,##0\ _₫_-;_-* "-"??\ _₫_-;_-@_-</c:formatCode>
                <c:ptCount val="12"/>
                <c:pt idx="0">
                  <c:v>2906.8535000000002</c:v>
                </c:pt>
                <c:pt idx="1">
                  <c:v>2951.9944999999998</c:v>
                </c:pt>
                <c:pt idx="2">
                  <c:v>4007.6600000000003</c:v>
                </c:pt>
                <c:pt idx="3">
                  <c:v>4493.7199999999993</c:v>
                </c:pt>
                <c:pt idx="4">
                  <c:v>4531.3099999999995</c:v>
                </c:pt>
                <c:pt idx="5">
                  <c:v>4248.12</c:v>
                </c:pt>
                <c:pt idx="6">
                  <c:v>4507.4799999999996</c:v>
                </c:pt>
              </c:numCache>
            </c:numRef>
          </c:val>
        </c:ser>
        <c:ser>
          <c:idx val="2"/>
          <c:order val="2"/>
          <c:tx>
            <c:strRef>
              <c:f>Data!$B$49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Data!$C$49:$N$49</c:f>
              <c:numCache>
                <c:formatCode>_-* #,##0\ _₫_-;\-* #,##0\ _₫_-;_-* "-"??\ _₫_-;_-@_-</c:formatCode>
                <c:ptCount val="12"/>
                <c:pt idx="0">
                  <c:v>992.26800000000003</c:v>
                </c:pt>
                <c:pt idx="1">
                  <c:v>1700.1190000000001</c:v>
                </c:pt>
                <c:pt idx="2">
                  <c:v>3432.09</c:v>
                </c:pt>
                <c:pt idx="3">
                  <c:v>4359.2299999999996</c:v>
                </c:pt>
                <c:pt idx="4">
                  <c:v>9286.26</c:v>
                </c:pt>
                <c:pt idx="5">
                  <c:v>3614</c:v>
                </c:pt>
                <c:pt idx="6">
                  <c:v>3347.19</c:v>
                </c:pt>
              </c:numCache>
            </c:numRef>
          </c:val>
        </c:ser>
        <c:ser>
          <c:idx val="3"/>
          <c:order val="3"/>
          <c:tx>
            <c:strRef>
              <c:f>Data!$B$48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Data!$C$48:$N$48</c:f>
              <c:numCache>
                <c:formatCode>_-* #,##0\ _₫_-;\-* #,##0\ _₫_-;_-* "-"??\ _₫_-;_-@_-</c:formatCode>
                <c:ptCount val="12"/>
                <c:pt idx="0">
                  <c:v>2961.2905000000001</c:v>
                </c:pt>
                <c:pt idx="1">
                  <c:v>6837.1260000000002</c:v>
                </c:pt>
                <c:pt idx="2">
                  <c:v>10339.25</c:v>
                </c:pt>
                <c:pt idx="3">
                  <c:v>3249.18</c:v>
                </c:pt>
                <c:pt idx="4">
                  <c:v>2678.03</c:v>
                </c:pt>
                <c:pt idx="5">
                  <c:v>2477.69</c:v>
                </c:pt>
                <c:pt idx="6">
                  <c:v>2726.22</c:v>
                </c:pt>
              </c:numCache>
            </c:numRef>
          </c:val>
        </c:ser>
        <c:ser>
          <c:idx val="4"/>
          <c:order val="4"/>
          <c:tx>
            <c:strRef>
              <c:f>Data!$B$47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Data!$C$47:$N$47</c:f>
              <c:numCache>
                <c:formatCode>_-* #,##0\ _₫_-;\-* #,##0\ _₫_-;_-* "-"??\ _₫_-;_-@_-</c:formatCode>
                <c:ptCount val="12"/>
                <c:pt idx="0">
                  <c:v>6171.4570000000003</c:v>
                </c:pt>
                <c:pt idx="1">
                  <c:v>9958.8110000000088</c:v>
                </c:pt>
                <c:pt idx="2">
                  <c:v>6642.41</c:v>
                </c:pt>
                <c:pt idx="3">
                  <c:v>4337.8999999999996</c:v>
                </c:pt>
                <c:pt idx="4">
                  <c:v>4948.32</c:v>
                </c:pt>
                <c:pt idx="5">
                  <c:v>6118.41</c:v>
                </c:pt>
                <c:pt idx="6">
                  <c:v>6083.01</c:v>
                </c:pt>
              </c:numCache>
            </c:numRef>
          </c:val>
        </c:ser>
        <c:ser>
          <c:idx val="5"/>
          <c:order val="5"/>
          <c:tx>
            <c:strRef>
              <c:f>Data!$B$46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Data!$C$46:$N$46</c:f>
              <c:numCache>
                <c:formatCode>_-* #,##0\ _₫_-;\-* #,##0\ _₫_-;_-* "-"??\ _₫_-;_-@_-</c:formatCode>
                <c:ptCount val="12"/>
                <c:pt idx="0">
                  <c:v>3546.127</c:v>
                </c:pt>
                <c:pt idx="1">
                  <c:v>2647.5230000000001</c:v>
                </c:pt>
                <c:pt idx="2">
                  <c:v>7056.42</c:v>
                </c:pt>
                <c:pt idx="3">
                  <c:v>5407.6</c:v>
                </c:pt>
                <c:pt idx="4">
                  <c:v>5843.96</c:v>
                </c:pt>
                <c:pt idx="5">
                  <c:v>4276.42</c:v>
                </c:pt>
                <c:pt idx="6">
                  <c:v>5405.5</c:v>
                </c:pt>
              </c:numCache>
            </c:numRef>
          </c:val>
        </c:ser>
        <c:ser>
          <c:idx val="6"/>
          <c:order val="6"/>
          <c:tx>
            <c:strRef>
              <c:f>Data!$B$45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Data!$C$45:$N$45</c:f>
              <c:numCache>
                <c:formatCode>_-* #,##0\ _₫_-;\-* #,##0\ _₫_-;_-* "-"??\ _₫_-;_-@_-</c:formatCode>
                <c:ptCount val="12"/>
                <c:pt idx="0">
                  <c:v>4021.123</c:v>
                </c:pt>
                <c:pt idx="1">
                  <c:v>5862.4380000000092</c:v>
                </c:pt>
                <c:pt idx="2">
                  <c:v>14371.029999999999</c:v>
                </c:pt>
                <c:pt idx="3">
                  <c:v>10653.189999999999</c:v>
                </c:pt>
                <c:pt idx="4">
                  <c:v>9712.19</c:v>
                </c:pt>
                <c:pt idx="5">
                  <c:v>19164.91</c:v>
                </c:pt>
                <c:pt idx="6">
                  <c:v>11118.03</c:v>
                </c:pt>
              </c:numCache>
            </c:numRef>
          </c:val>
        </c:ser>
        <c:ser>
          <c:idx val="7"/>
          <c:order val="7"/>
          <c:tx>
            <c:strRef>
              <c:f>Data!$B$44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Data!$C$44:$N$44</c:f>
              <c:numCache>
                <c:formatCode>_-* #,##0\ _₫_-;\-* #,##0\ _₫_-;_-* "-"??\ _₫_-;_-@_-</c:formatCode>
                <c:ptCount val="12"/>
                <c:pt idx="0">
                  <c:v>5031.0820000000003</c:v>
                </c:pt>
                <c:pt idx="1">
                  <c:v>9389.4535000000105</c:v>
                </c:pt>
                <c:pt idx="2">
                  <c:v>10085.810000000001</c:v>
                </c:pt>
                <c:pt idx="3">
                  <c:v>15694.68</c:v>
                </c:pt>
                <c:pt idx="4">
                  <c:v>14764.74</c:v>
                </c:pt>
                <c:pt idx="5">
                  <c:v>17314.75</c:v>
                </c:pt>
                <c:pt idx="6">
                  <c:v>11147.51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10118280"/>
        <c:axId val="710115144"/>
      </c:barChart>
      <c:catAx>
        <c:axId val="71011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15144"/>
        <c:crosses val="autoZero"/>
        <c:auto val="1"/>
        <c:lblAlgn val="ctr"/>
        <c:lblOffset val="100"/>
        <c:noMultiLvlLbl val="0"/>
      </c:catAx>
      <c:valAx>
        <c:axId val="710115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18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Cases</a:t>
            </a:r>
          </a:p>
        </c:rich>
      </c:tx>
      <c:layout>
        <c:manualLayout>
          <c:xMode val="edge"/>
          <c:yMode val="edge"/>
          <c:x val="0.46398467447141634"/>
          <c:y val="1.5151660380432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Data!$B$61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Data!$C$61:$N$61</c:f>
              <c:numCache>
                <c:formatCode>General</c:formatCode>
                <c:ptCount val="12"/>
                <c:pt idx="1">
                  <c:v>117.5</c:v>
                </c:pt>
                <c:pt idx="2">
                  <c:v>103.5</c:v>
                </c:pt>
                <c:pt idx="3">
                  <c:v>215.5</c:v>
                </c:pt>
                <c:pt idx="4">
                  <c:v>86</c:v>
                </c:pt>
                <c:pt idx="5">
                  <c:v>62</c:v>
                </c:pt>
                <c:pt idx="6">
                  <c:v>74</c:v>
                </c:pt>
              </c:numCache>
            </c:numRef>
          </c:val>
        </c:ser>
        <c:ser>
          <c:idx val="6"/>
          <c:order val="1"/>
          <c:tx>
            <c:strRef>
              <c:f>Data!$B$60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Data!$C$60:$N$60</c:f>
              <c:numCache>
                <c:formatCode>General</c:formatCode>
                <c:ptCount val="12"/>
                <c:pt idx="0">
                  <c:v>147</c:v>
                </c:pt>
                <c:pt idx="1">
                  <c:v>167.5</c:v>
                </c:pt>
                <c:pt idx="2">
                  <c:v>229.5</c:v>
                </c:pt>
                <c:pt idx="3">
                  <c:v>253</c:v>
                </c:pt>
                <c:pt idx="4">
                  <c:v>228</c:v>
                </c:pt>
                <c:pt idx="5">
                  <c:v>210.5</c:v>
                </c:pt>
                <c:pt idx="6">
                  <c:v>187</c:v>
                </c:pt>
              </c:numCache>
            </c:numRef>
          </c:val>
        </c:ser>
        <c:ser>
          <c:idx val="5"/>
          <c:order val="2"/>
          <c:tx>
            <c:strRef>
              <c:f>Data!$B$59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Data!$C$59:$N$59</c:f>
              <c:numCache>
                <c:formatCode>General</c:formatCode>
                <c:ptCount val="12"/>
                <c:pt idx="0">
                  <c:v>75</c:v>
                </c:pt>
                <c:pt idx="1">
                  <c:v>125</c:v>
                </c:pt>
                <c:pt idx="2">
                  <c:v>228.5</c:v>
                </c:pt>
                <c:pt idx="3">
                  <c:v>237</c:v>
                </c:pt>
                <c:pt idx="4">
                  <c:v>874</c:v>
                </c:pt>
                <c:pt idx="5">
                  <c:v>222</c:v>
                </c:pt>
                <c:pt idx="6">
                  <c:v>184</c:v>
                </c:pt>
              </c:numCache>
            </c:numRef>
          </c:val>
        </c:ser>
        <c:ser>
          <c:idx val="4"/>
          <c:order val="3"/>
          <c:tx>
            <c:strRef>
              <c:f>Data!$B$58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Data!$C$58:$N$58</c:f>
              <c:numCache>
                <c:formatCode>General</c:formatCode>
                <c:ptCount val="12"/>
                <c:pt idx="0">
                  <c:v>186.5</c:v>
                </c:pt>
                <c:pt idx="1">
                  <c:v>390</c:v>
                </c:pt>
                <c:pt idx="2">
                  <c:v>631.5</c:v>
                </c:pt>
                <c:pt idx="3">
                  <c:v>224.5</c:v>
                </c:pt>
                <c:pt idx="4">
                  <c:v>153</c:v>
                </c:pt>
                <c:pt idx="5">
                  <c:v>157</c:v>
                </c:pt>
                <c:pt idx="6">
                  <c:v>180</c:v>
                </c:pt>
              </c:numCache>
            </c:numRef>
          </c:val>
        </c:ser>
        <c:ser>
          <c:idx val="3"/>
          <c:order val="4"/>
          <c:tx>
            <c:strRef>
              <c:f>Data!$B$57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Data!$C$57:$N$57</c:f>
              <c:numCache>
                <c:formatCode>General</c:formatCode>
                <c:ptCount val="12"/>
                <c:pt idx="0">
                  <c:v>412.5</c:v>
                </c:pt>
                <c:pt idx="1">
                  <c:v>625</c:v>
                </c:pt>
                <c:pt idx="2">
                  <c:v>475</c:v>
                </c:pt>
                <c:pt idx="3">
                  <c:v>306</c:v>
                </c:pt>
                <c:pt idx="4">
                  <c:v>352</c:v>
                </c:pt>
                <c:pt idx="5">
                  <c:v>379</c:v>
                </c:pt>
                <c:pt idx="6">
                  <c:v>352.5</c:v>
                </c:pt>
              </c:numCache>
            </c:numRef>
          </c:val>
        </c:ser>
        <c:ser>
          <c:idx val="2"/>
          <c:order val="5"/>
          <c:tx>
            <c:strRef>
              <c:f>Data!$B$56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Data!$C$56:$N$56</c:f>
              <c:numCache>
                <c:formatCode>General</c:formatCode>
                <c:ptCount val="12"/>
                <c:pt idx="0">
                  <c:v>272</c:v>
                </c:pt>
                <c:pt idx="1">
                  <c:v>185</c:v>
                </c:pt>
                <c:pt idx="2">
                  <c:v>482</c:v>
                </c:pt>
                <c:pt idx="3">
                  <c:v>394</c:v>
                </c:pt>
                <c:pt idx="4">
                  <c:v>357</c:v>
                </c:pt>
                <c:pt idx="5">
                  <c:v>303.5</c:v>
                </c:pt>
                <c:pt idx="6">
                  <c:v>349</c:v>
                </c:pt>
              </c:numCache>
            </c:numRef>
          </c:val>
        </c:ser>
        <c:ser>
          <c:idx val="1"/>
          <c:order val="6"/>
          <c:tx>
            <c:strRef>
              <c:f>Data!$B$55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Data!$C$55:$N$55</c:f>
              <c:numCache>
                <c:formatCode>General</c:formatCode>
                <c:ptCount val="12"/>
                <c:pt idx="0">
                  <c:v>285</c:v>
                </c:pt>
                <c:pt idx="1">
                  <c:v>426</c:v>
                </c:pt>
                <c:pt idx="2">
                  <c:v>986</c:v>
                </c:pt>
                <c:pt idx="3">
                  <c:v>723</c:v>
                </c:pt>
                <c:pt idx="4">
                  <c:v>676.5</c:v>
                </c:pt>
                <c:pt idx="5">
                  <c:v>1390</c:v>
                </c:pt>
                <c:pt idx="6">
                  <c:v>792</c:v>
                </c:pt>
              </c:numCache>
            </c:numRef>
          </c:val>
        </c:ser>
        <c:ser>
          <c:idx val="0"/>
          <c:order val="7"/>
          <c:tx>
            <c:strRef>
              <c:f>Data!$B$54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Data!$C$54:$N$54</c:f>
              <c:numCache>
                <c:formatCode>General</c:formatCode>
                <c:ptCount val="12"/>
                <c:pt idx="0">
                  <c:v>224</c:v>
                </c:pt>
                <c:pt idx="1">
                  <c:v>287</c:v>
                </c:pt>
                <c:pt idx="2">
                  <c:v>387</c:v>
                </c:pt>
                <c:pt idx="3">
                  <c:v>781</c:v>
                </c:pt>
                <c:pt idx="4">
                  <c:v>681.5</c:v>
                </c:pt>
                <c:pt idx="5">
                  <c:v>801</c:v>
                </c:pt>
                <c:pt idx="6">
                  <c:v>549.5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10111616"/>
        <c:axId val="710121024"/>
      </c:barChart>
      <c:catAx>
        <c:axId val="7101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21024"/>
        <c:crosses val="autoZero"/>
        <c:auto val="1"/>
        <c:lblAlgn val="ctr"/>
        <c:lblOffset val="100"/>
        <c:noMultiLvlLbl val="0"/>
      </c:catAx>
      <c:valAx>
        <c:axId val="71012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11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active ratio</a:t>
            </a:r>
          </a:p>
        </c:rich>
      </c:tx>
      <c:layout>
        <c:manualLayout>
          <c:xMode val="edge"/>
          <c:yMode val="edge"/>
          <c:x val="0.31852653630283273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Data!$B$64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Data!$C$64:$N$64</c:f>
              <c:numCache>
                <c:formatCode>0%</c:formatCode>
                <c:ptCount val="12"/>
                <c:pt idx="0">
                  <c:v>0.71052631578947367</c:v>
                </c:pt>
                <c:pt idx="1">
                  <c:v>0.69444444444444442</c:v>
                </c:pt>
                <c:pt idx="2">
                  <c:v>0.74125874125874125</c:v>
                </c:pt>
                <c:pt idx="3">
                  <c:v>0.83447332421340625</c:v>
                </c:pt>
                <c:pt idx="4">
                  <c:v>0.43090128755364809</c:v>
                </c:pt>
                <c:pt idx="5">
                  <c:v>0.41348713398402842</c:v>
                </c:pt>
                <c:pt idx="6">
                  <c:v>0.33648393194706994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Data!$B$65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Data!$C$65:$N$65</c:f>
              <c:numCache>
                <c:formatCode>0%</c:formatCode>
                <c:ptCount val="12"/>
                <c:pt idx="0">
                  <c:v>0.15952143569292124</c:v>
                </c:pt>
                <c:pt idx="1">
                  <c:v>0.41827541827541825</c:v>
                </c:pt>
                <c:pt idx="2">
                  <c:v>0.52626892252894031</c:v>
                </c:pt>
                <c:pt idx="3">
                  <c:v>0.42990654205607476</c:v>
                </c:pt>
                <c:pt idx="4">
                  <c:v>0.4580886278697277</c:v>
                </c:pt>
                <c:pt idx="5">
                  <c:v>0.68955111278762726</c:v>
                </c:pt>
                <c:pt idx="6">
                  <c:v>0.3576388888888889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Data!$B$66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Data!$C$66:$N$66</c:f>
              <c:numCache>
                <c:formatCode>0%</c:formatCode>
                <c:ptCount val="12"/>
                <c:pt idx="0">
                  <c:v>0.15649676956209618</c:v>
                </c:pt>
                <c:pt idx="1">
                  <c:v>0.11682476285571643</c:v>
                </c:pt>
                <c:pt idx="2">
                  <c:v>0.35400516795865633</c:v>
                </c:pt>
                <c:pt idx="3">
                  <c:v>0.23839854413102821</c:v>
                </c:pt>
                <c:pt idx="4">
                  <c:v>0.20343839541547279</c:v>
                </c:pt>
                <c:pt idx="5">
                  <c:v>0.21503017004936917</c:v>
                </c:pt>
                <c:pt idx="6">
                  <c:v>0.1875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Data!$B$67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Data!$C$67:$N$67</c:f>
              <c:numCache>
                <c:formatCode>0%</c:formatCode>
                <c:ptCount val="12"/>
                <c:pt idx="0">
                  <c:v>0.10175288584865327</c:v>
                </c:pt>
                <c:pt idx="1">
                  <c:v>0.16510538641686182</c:v>
                </c:pt>
                <c:pt idx="2">
                  <c:v>0.12029109589041095</c:v>
                </c:pt>
                <c:pt idx="3">
                  <c:v>0.12291169451073986</c:v>
                </c:pt>
                <c:pt idx="4">
                  <c:v>0.13220815752461323</c:v>
                </c:pt>
                <c:pt idx="5">
                  <c:v>0.10727228799226866</c:v>
                </c:pt>
                <c:pt idx="6">
                  <c:v>0.10455402856372946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Data!$B$68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Data!$C$68:$N$68</c:f>
              <c:numCache>
                <c:formatCode>0%</c:formatCode>
                <c:ptCount val="12"/>
                <c:pt idx="0">
                  <c:v>6.5412186379928322E-2</c:v>
                </c:pt>
                <c:pt idx="1">
                  <c:v>0.13403416557161629</c:v>
                </c:pt>
                <c:pt idx="2">
                  <c:v>0.23483619850794679</c:v>
                </c:pt>
                <c:pt idx="3">
                  <c:v>0.1256106071179344</c:v>
                </c:pt>
                <c:pt idx="4">
                  <c:v>0.10064635272391505</c:v>
                </c:pt>
                <c:pt idx="5">
                  <c:v>0.11804384485666104</c:v>
                </c:pt>
                <c:pt idx="6">
                  <c:v>0.13390139987827146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Data!$B$69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Data!$C$69:$N$69</c:f>
              <c:numCache>
                <c:formatCode>0%</c:formatCode>
                <c:ptCount val="12"/>
                <c:pt idx="0">
                  <c:v>5.1013277428371771E-2</c:v>
                </c:pt>
                <c:pt idx="1">
                  <c:v>8.2529888160431927E-2</c:v>
                </c:pt>
                <c:pt idx="2">
                  <c:v>0.16767676767676767</c:v>
                </c:pt>
                <c:pt idx="3">
                  <c:v>0.13865336658354116</c:v>
                </c:pt>
                <c:pt idx="4">
                  <c:v>0.11329812770043207</c:v>
                </c:pt>
                <c:pt idx="5">
                  <c:v>0.10051546391752578</c:v>
                </c:pt>
                <c:pt idx="6">
                  <c:v>8.1510081510081517E-2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Data!$B$70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Data!$C$70:$N$70</c:f>
              <c:numCache>
                <c:formatCode>0%</c:formatCode>
                <c:ptCount val="12"/>
                <c:pt idx="0">
                  <c:v>7.3658365485794464E-2</c:v>
                </c:pt>
                <c:pt idx="1">
                  <c:v>9.8332620778110308E-2</c:v>
                </c:pt>
                <c:pt idx="2">
                  <c:v>0.16483516483516483</c:v>
                </c:pt>
                <c:pt idx="3">
                  <c:v>0.16990920881971466</c:v>
                </c:pt>
                <c:pt idx="4">
                  <c:v>0.1492338441039307</c:v>
                </c:pt>
                <c:pt idx="5">
                  <c:v>0.13049095607235142</c:v>
                </c:pt>
                <c:pt idx="6">
                  <c:v>0.11545399879735418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Data!$B$71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Data!$C$71:$N$71</c:f>
              <c:numCache>
                <c:formatCode>0%</c:formatCode>
                <c:ptCount val="12"/>
                <c:pt idx="1">
                  <c:v>8.3262531860662709E-2</c:v>
                </c:pt>
                <c:pt idx="2">
                  <c:v>3.0614300100704935E-2</c:v>
                </c:pt>
                <c:pt idx="3">
                  <c:v>4.9123956115932538E-2</c:v>
                </c:pt>
                <c:pt idx="4">
                  <c:v>1.7778957144752555E-2</c:v>
                </c:pt>
                <c:pt idx="5">
                  <c:v>1.2823397075365579E-2</c:v>
                </c:pt>
                <c:pt idx="6">
                  <c:v>9.716901803232739E-3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118672"/>
        <c:axId val="710119456"/>
      </c:lineChart>
      <c:catAx>
        <c:axId val="7101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19456"/>
        <c:crosses val="autoZero"/>
        <c:auto val="1"/>
        <c:lblAlgn val="ctr"/>
        <c:lblOffset val="100"/>
        <c:noMultiLvlLbl val="0"/>
      </c:catAx>
      <c:valAx>
        <c:axId val="710119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FF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Active Ratio - Case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Data!$B$12</c:f>
              <c:strCache>
                <c:ptCount val="1"/>
                <c:pt idx="0">
                  <c:v>AR-2017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Data!$C$12:$N$12</c:f>
              <c:numCache>
                <c:formatCode>0%</c:formatCode>
                <c:ptCount val="12"/>
                <c:pt idx="0">
                  <c:v>0.10274213836477987</c:v>
                </c:pt>
                <c:pt idx="1">
                  <c:v>0.16288263865356375</c:v>
                </c:pt>
                <c:pt idx="2">
                  <c:v>0.24784831424318904</c:v>
                </c:pt>
                <c:pt idx="3">
                  <c:v>0.22691115006067142</c:v>
                </c:pt>
                <c:pt idx="4">
                  <c:v>0.20322781741359008</c:v>
                </c:pt>
                <c:pt idx="5">
                  <c:v>0.24527443975316662</c:v>
                </c:pt>
              </c:numCache>
            </c:numRef>
          </c:val>
        </c:ser>
        <c:ser>
          <c:idx val="1"/>
          <c:order val="1"/>
          <c:tx>
            <c:strRef>
              <c:f>Data!$B$13</c:f>
              <c:strCache>
                <c:ptCount val="1"/>
                <c:pt idx="0">
                  <c:v>AR-2016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Data!$C$13:$N$13</c:f>
              <c:numCache>
                <c:formatCode>0%</c:formatCode>
                <c:ptCount val="12"/>
                <c:pt idx="0">
                  <c:v>0.15349286922890984</c:v>
                </c:pt>
                <c:pt idx="1">
                  <c:v>0.15041242115477924</c:v>
                </c:pt>
                <c:pt idx="2">
                  <c:v>0.2659358989634219</c:v>
                </c:pt>
                <c:pt idx="3">
                  <c:v>0.22171894462688257</c:v>
                </c:pt>
                <c:pt idx="4">
                  <c:v>0.23105458399576045</c:v>
                </c:pt>
                <c:pt idx="5">
                  <c:v>0.30644711135919622</c:v>
                </c:pt>
                <c:pt idx="6">
                  <c:v>0.21556689155833469</c:v>
                </c:pt>
                <c:pt idx="7">
                  <c:v>0.21345358887636226</c:v>
                </c:pt>
                <c:pt idx="8">
                  <c:v>0.23630417007358953</c:v>
                </c:pt>
                <c:pt idx="9">
                  <c:v>0.18195358073724713</c:v>
                </c:pt>
                <c:pt idx="10">
                  <c:v>0.17629875708803483</c:v>
                </c:pt>
                <c:pt idx="11">
                  <c:v>0.26672311600338694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overlap val="-13"/>
        <c:axId val="596006592"/>
        <c:axId val="596007376"/>
      </c:barChart>
      <c:lineChart>
        <c:grouping val="standard"/>
        <c:varyColors val="0"/>
        <c:ser>
          <c:idx val="2"/>
          <c:order val="2"/>
          <c:tx>
            <c:strRef>
              <c:f>Data!$B$14</c:f>
              <c:strCache>
                <c:ptCount val="1"/>
                <c:pt idx="0">
                  <c:v>CaseSize-2017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Data!$C$14:$N$14</c:f>
              <c:numCache>
                <c:formatCode>_-* #,##0.0\ _₫_-;\-* #,##0.0\ _₫_-;_-* "-"??\ _₫_-;_-@_-</c:formatCode>
                <c:ptCount val="12"/>
                <c:pt idx="0">
                  <c:v>16.659052896379524</c:v>
                </c:pt>
                <c:pt idx="1">
                  <c:v>17.956530047352576</c:v>
                </c:pt>
                <c:pt idx="2">
                  <c:v>16.606547544706217</c:v>
                </c:pt>
                <c:pt idx="3">
                  <c:v>16.419142405871106</c:v>
                </c:pt>
                <c:pt idx="4">
                  <c:v>15.966205399061032</c:v>
                </c:pt>
                <c:pt idx="5">
                  <c:v>16.864276312056738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Data!$B$15</c:f>
              <c:strCache>
                <c:ptCount val="1"/>
                <c:pt idx="0">
                  <c:v>CaseSize-2016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Data!$C$15:$N$15</c:f>
              <c:numCache>
                <c:formatCode>_-* #,##0.0\ _₫_-;\-* #,##0.0\ _₫_-;_-* "-"??\ _₫_-;_-@_-</c:formatCode>
                <c:ptCount val="12"/>
                <c:pt idx="0">
                  <c:v>15.713935128518971</c:v>
                </c:pt>
                <c:pt idx="1">
                  <c:v>16.858400244798041</c:v>
                </c:pt>
                <c:pt idx="2">
                  <c:v>17.586248874104395</c:v>
                </c:pt>
                <c:pt idx="3">
                  <c:v>20.617766910299011</c:v>
                </c:pt>
                <c:pt idx="4">
                  <c:v>17.86276973603438</c:v>
                </c:pt>
                <c:pt idx="5">
                  <c:v>15.285836994261143</c:v>
                </c:pt>
                <c:pt idx="6">
                  <c:v>16.311434310803623</c:v>
                </c:pt>
                <c:pt idx="7">
                  <c:v>15.468998470363303</c:v>
                </c:pt>
                <c:pt idx="8">
                  <c:v>15.74960082618369</c:v>
                </c:pt>
                <c:pt idx="9">
                  <c:v>17.806666949521329</c:v>
                </c:pt>
                <c:pt idx="10">
                  <c:v>18.117523015764252</c:v>
                </c:pt>
                <c:pt idx="11">
                  <c:v>19.012776825396887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07768"/>
        <c:axId val="596003456"/>
      </c:lineChart>
      <c:catAx>
        <c:axId val="59600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07376"/>
        <c:crosses val="autoZero"/>
        <c:auto val="1"/>
        <c:lblAlgn val="ctr"/>
        <c:lblOffset val="100"/>
        <c:noMultiLvlLbl val="0"/>
      </c:catAx>
      <c:valAx>
        <c:axId val="5960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06592"/>
        <c:crosses val="autoZero"/>
        <c:crossBetween val="between"/>
      </c:valAx>
      <c:valAx>
        <c:axId val="596003456"/>
        <c:scaling>
          <c:orientation val="minMax"/>
        </c:scaling>
        <c:delete val="0"/>
        <c:axPos val="r"/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07768"/>
        <c:crosses val="max"/>
        <c:crossBetween val="between"/>
      </c:valAx>
      <c:catAx>
        <c:axId val="59600776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03456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CASE SIZE</a:t>
            </a:r>
          </a:p>
        </c:rich>
      </c:tx>
      <c:layout>
        <c:manualLayout>
          <c:xMode val="edge"/>
          <c:yMode val="edge"/>
          <c:x val="0.34357397762691538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Data!$B$74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Data!$C$74:$N$74</c:f>
              <c:numCache>
                <c:formatCode>_-* #,##0.0\ _₫_-;\-* #,##0.0\ _₫_-;_-* "-"??\ _₫_-;_-@_-</c:formatCode>
                <c:ptCount val="12"/>
                <c:pt idx="0">
                  <c:v>22.4601875</c:v>
                </c:pt>
                <c:pt idx="1">
                  <c:v>32.71586585365857</c:v>
                </c:pt>
                <c:pt idx="2">
                  <c:v>26.061524547803621</c:v>
                </c:pt>
                <c:pt idx="3">
                  <c:v>20.095620998719589</c:v>
                </c:pt>
                <c:pt idx="4">
                  <c:v>21.665062362435805</c:v>
                </c:pt>
                <c:pt idx="5">
                  <c:v>21.616416978776531</c:v>
                </c:pt>
                <c:pt idx="6">
                  <c:v>20.286642402183805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Data!$B$75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Data!$C$75:$N$75</c:f>
              <c:numCache>
                <c:formatCode>_-* #,##0.0\ _₫_-;\-* #,##0.0\ _₫_-;_-* "-"??\ _₫_-;_-@_-</c:formatCode>
                <c:ptCount val="12"/>
                <c:pt idx="0">
                  <c:v>14.10920350877193</c:v>
                </c:pt>
                <c:pt idx="1">
                  <c:v>13.761591549295796</c:v>
                </c:pt>
                <c:pt idx="2">
                  <c:v>14.575081135902636</c:v>
                </c:pt>
                <c:pt idx="3">
                  <c:v>14.734702627939141</c:v>
                </c:pt>
                <c:pt idx="4">
                  <c:v>14.356526237989653</c:v>
                </c:pt>
                <c:pt idx="5">
                  <c:v>13.787705035971223</c:v>
                </c:pt>
                <c:pt idx="6">
                  <c:v>14.037916666666668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Data!$B$76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Data!$C$76:$N$76</c:f>
              <c:numCache>
                <c:formatCode>_-* #,##0.0\ _₫_-;\-* #,##0.0\ _₫_-;_-* "-"??\ _₫_-;_-@_-</c:formatCode>
                <c:ptCount val="12"/>
                <c:pt idx="0">
                  <c:v>13.037231617647059</c:v>
                </c:pt>
                <c:pt idx="1">
                  <c:v>14.310935135135136</c:v>
                </c:pt>
                <c:pt idx="2">
                  <c:v>14.639875518672198</c:v>
                </c:pt>
                <c:pt idx="3">
                  <c:v>13.724873096446702</c:v>
                </c:pt>
                <c:pt idx="4">
                  <c:v>16.369635854341738</c:v>
                </c:pt>
                <c:pt idx="5">
                  <c:v>14.090345963756178</c:v>
                </c:pt>
                <c:pt idx="6">
                  <c:v>15.488538681948423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Data!$B$77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Data!$C$77:$N$77</c:f>
              <c:numCache>
                <c:formatCode>_-* #,##0.0\ _₫_-;\-* #,##0.0\ _₫_-;_-* "-"??\ _₫_-;_-@_-</c:formatCode>
                <c:ptCount val="12"/>
                <c:pt idx="0">
                  <c:v>14.96110787878788</c:v>
                </c:pt>
                <c:pt idx="1">
                  <c:v>15.934097600000014</c:v>
                </c:pt>
                <c:pt idx="2">
                  <c:v>13.984021052631579</c:v>
                </c:pt>
                <c:pt idx="3">
                  <c:v>14.176143790849672</c:v>
                </c:pt>
                <c:pt idx="4">
                  <c:v>14.057727272727272</c:v>
                </c:pt>
                <c:pt idx="5">
                  <c:v>16.143562005277044</c:v>
                </c:pt>
                <c:pt idx="6">
                  <c:v>17.25676595744681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Data!$B$78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Data!$C$78:$N$78</c:f>
              <c:numCache>
                <c:formatCode>_-* #,##0.0\ _₫_-;\-* #,##0.0\ _₫_-;_-* "-"??\ _₫_-;_-@_-</c:formatCode>
                <c:ptCount val="12"/>
                <c:pt idx="0">
                  <c:v>15.878233243967829</c:v>
                </c:pt>
                <c:pt idx="1">
                  <c:v>17.531092307692308</c:v>
                </c:pt>
                <c:pt idx="2">
                  <c:v>16.372525732383213</c:v>
                </c:pt>
                <c:pt idx="3">
                  <c:v>14.472962138084632</c:v>
                </c:pt>
                <c:pt idx="4">
                  <c:v>17.503464052287583</c:v>
                </c:pt>
                <c:pt idx="5">
                  <c:v>15.781464968152866</c:v>
                </c:pt>
                <c:pt idx="6">
                  <c:v>15.145666666666665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Data!$B$79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Data!$C$79:$N$79</c:f>
              <c:numCache>
                <c:formatCode>_-* #,##0.0\ _₫_-;\-* #,##0.0\ _₫_-;_-* "-"??\ _₫_-;_-@_-</c:formatCode>
                <c:ptCount val="12"/>
                <c:pt idx="0">
                  <c:v>13.23024</c:v>
                </c:pt>
                <c:pt idx="1">
                  <c:v>13.600952000000001</c:v>
                </c:pt>
                <c:pt idx="2">
                  <c:v>15.020087527352299</c:v>
                </c:pt>
                <c:pt idx="3">
                  <c:v>18.393375527426159</c:v>
                </c:pt>
                <c:pt idx="4">
                  <c:v>10.625011441647597</c:v>
                </c:pt>
                <c:pt idx="5">
                  <c:v>16.27927927927928</c:v>
                </c:pt>
                <c:pt idx="6">
                  <c:v>18.19125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Data!$B$80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Data!$C$80:$N$80</c:f>
              <c:numCache>
                <c:formatCode>_-* #,##0.0\ _₫_-;\-* #,##0.0\ _₫_-;_-* "-"??\ _₫_-;_-@_-</c:formatCode>
                <c:ptCount val="12"/>
                <c:pt idx="0">
                  <c:v>19.774513605442177</c:v>
                </c:pt>
                <c:pt idx="1">
                  <c:v>17.623847761194028</c:v>
                </c:pt>
                <c:pt idx="2">
                  <c:v>17.462570806100221</c:v>
                </c:pt>
                <c:pt idx="3">
                  <c:v>17.76173913043478</c:v>
                </c:pt>
                <c:pt idx="4">
                  <c:v>19.874166666666664</c:v>
                </c:pt>
                <c:pt idx="5">
                  <c:v>20.181092636579571</c:v>
                </c:pt>
                <c:pt idx="6">
                  <c:v>24.10417112299465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Data!$B$81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Data!$C$81:$N$81</c:f>
              <c:numCache>
                <c:formatCode>_-* #,##0.0\ _₫_-;\-* #,##0.0\ _₫_-;_-* "-"??\ _₫_-;_-@_-</c:formatCode>
                <c:ptCount val="12"/>
                <c:pt idx="1">
                  <c:v>13.753489361702128</c:v>
                </c:pt>
                <c:pt idx="2">
                  <c:v>13.615748792270532</c:v>
                </c:pt>
                <c:pt idx="3">
                  <c:v>13.966310904872389</c:v>
                </c:pt>
                <c:pt idx="4">
                  <c:v>16.018604651162789</c:v>
                </c:pt>
                <c:pt idx="5">
                  <c:v>14.664032258064516</c:v>
                </c:pt>
                <c:pt idx="6">
                  <c:v>15.408378378378378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115536"/>
        <c:axId val="710129256"/>
      </c:lineChart>
      <c:catAx>
        <c:axId val="7101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29256"/>
        <c:crosses val="autoZero"/>
        <c:auto val="1"/>
        <c:lblAlgn val="ctr"/>
        <c:lblOffset val="100"/>
        <c:noMultiLvlLbl val="0"/>
      </c:catAx>
      <c:valAx>
        <c:axId val="710129256"/>
        <c:scaling>
          <c:orientation val="minMax"/>
          <c:max val="36"/>
          <c:min val="6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\ _₫_-;\-* #,##0.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15536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CASE/ACTIVE</a:t>
            </a:r>
          </a:p>
        </c:rich>
      </c:tx>
      <c:layout>
        <c:manualLayout>
          <c:xMode val="edge"/>
          <c:yMode val="edge"/>
          <c:x val="0.3208035764232039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Data!$B$84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Data!$C$84:$N$84</c:f>
              <c:numCache>
                <c:formatCode>_-* #,##0.0\ _₫_-;\-* #,##0.0\ _₫_-;_-* "-"??\ _₫_-;_-@_-</c:formatCode>
                <c:ptCount val="12"/>
                <c:pt idx="0">
                  <c:v>2.7654320987654319</c:v>
                </c:pt>
                <c:pt idx="1">
                  <c:v>2.87</c:v>
                </c:pt>
                <c:pt idx="2">
                  <c:v>3.6509433962264151</c:v>
                </c:pt>
                <c:pt idx="3">
                  <c:v>2.5606557377049182</c:v>
                </c:pt>
                <c:pt idx="4">
                  <c:v>2.7151394422310755</c:v>
                </c:pt>
                <c:pt idx="5">
                  <c:v>3.4377682403433476</c:v>
                </c:pt>
                <c:pt idx="6">
                  <c:v>3.0870786516853932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Data!$B$85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Data!$C$85:$N$85</c:f>
              <c:numCache>
                <c:formatCode>_-* #,##0.0\ _₫_-;\-* #,##0.0\ _₫_-;_-* "-"??\ _₫_-;_-@_-</c:formatCode>
                <c:ptCount val="12"/>
                <c:pt idx="0">
                  <c:v>1.78125</c:v>
                </c:pt>
                <c:pt idx="1">
                  <c:v>1.3107692307692307</c:v>
                </c:pt>
                <c:pt idx="2">
                  <c:v>1.6683587140439933</c:v>
                </c:pt>
                <c:pt idx="3">
                  <c:v>1.5717391304347825</c:v>
                </c:pt>
                <c:pt idx="4">
                  <c:v>1.5769230769230769</c:v>
                </c:pt>
                <c:pt idx="5">
                  <c:v>1.5207877461706782</c:v>
                </c:pt>
                <c:pt idx="6">
                  <c:v>1.5378640776699029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Data!$B$86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Data!$C$86:$N$86</c:f>
              <c:numCache>
                <c:formatCode>_-* #,##0.0\ _₫_-;\-* #,##0.0\ _₫_-;_-* "-"??\ _₫_-;_-@_-</c:formatCode>
                <c:ptCount val="12"/>
                <c:pt idx="0">
                  <c:v>1.2477064220183487</c:v>
                </c:pt>
                <c:pt idx="1">
                  <c:v>1.5811965811965811</c:v>
                </c:pt>
                <c:pt idx="2">
                  <c:v>1.7591240875912408</c:v>
                </c:pt>
                <c:pt idx="3">
                  <c:v>1.5038167938931297</c:v>
                </c:pt>
                <c:pt idx="4">
                  <c:v>1.676056338028169</c:v>
                </c:pt>
                <c:pt idx="5">
                  <c:v>1.5484693877551021</c:v>
                </c:pt>
                <c:pt idx="6">
                  <c:v>1.4362139917695473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Data!$B$87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Data!$C$87:$N$87</c:f>
              <c:numCache>
                <c:formatCode>_-* #,##0.0\ _₫_-;\-* #,##0.0\ _₫_-;_-* "-"??\ _₫_-;_-@_-</c:formatCode>
                <c:ptCount val="12"/>
                <c:pt idx="0">
                  <c:v>1.7331932773109244</c:v>
                </c:pt>
                <c:pt idx="1">
                  <c:v>1.4775413711583925</c:v>
                </c:pt>
                <c:pt idx="2">
                  <c:v>1.6903914590747331</c:v>
                </c:pt>
                <c:pt idx="3">
                  <c:v>1.4854368932038835</c:v>
                </c:pt>
                <c:pt idx="4">
                  <c:v>1.4978723404255319</c:v>
                </c:pt>
                <c:pt idx="5">
                  <c:v>1.7072072072072073</c:v>
                </c:pt>
                <c:pt idx="6">
                  <c:v>1.8170103092783505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Data!$B$88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Data!$C$88:$N$88</c:f>
              <c:numCache>
                <c:formatCode>_-* #,##0.0\ _₫_-;\-* #,##0.0\ _₫_-;_-* "-"??\ _₫_-;_-@_-</c:formatCode>
                <c:ptCount val="12"/>
                <c:pt idx="0">
                  <c:v>1.2773972602739727</c:v>
                </c:pt>
                <c:pt idx="1">
                  <c:v>1.5294117647058822</c:v>
                </c:pt>
                <c:pt idx="2">
                  <c:v>1.7444751381215469</c:v>
                </c:pt>
                <c:pt idx="3">
                  <c:v>1.2472222222222222</c:v>
                </c:pt>
                <c:pt idx="4">
                  <c:v>1.4036697247706422</c:v>
                </c:pt>
                <c:pt idx="5">
                  <c:v>1.4952380952380953</c:v>
                </c:pt>
                <c:pt idx="6">
                  <c:v>1.6363636363636365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Data!$B$89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Data!$C$89:$N$89</c:f>
              <c:numCache>
                <c:formatCode>_-* #,##0.0\ _₫_-;\-* #,##0.0\ _₫_-;_-* "-"??\ _₫_-;_-@_-</c:formatCode>
                <c:ptCount val="12"/>
                <c:pt idx="0">
                  <c:v>1.0273972602739727</c:v>
                </c:pt>
                <c:pt idx="1">
                  <c:v>1.1682242990654206</c:v>
                </c:pt>
                <c:pt idx="2">
                  <c:v>1.3765060240963856</c:v>
                </c:pt>
                <c:pt idx="3">
                  <c:v>1.7050359712230216</c:v>
                </c:pt>
                <c:pt idx="4">
                  <c:v>7.406779661016949</c:v>
                </c:pt>
                <c:pt idx="5">
                  <c:v>1.8974358974358974</c:v>
                </c:pt>
                <c:pt idx="6">
                  <c:v>1.9368421052631579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Data!$B$90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Data!$C$90:$N$90</c:f>
              <c:numCache>
                <c:formatCode>_-* #,##0.0\ _₫_-;\-* #,##0.0\ _₫_-;_-* "-"??\ _₫_-;_-@_-</c:formatCode>
                <c:ptCount val="12"/>
                <c:pt idx="0">
                  <c:v>1.4</c:v>
                </c:pt>
                <c:pt idx="1">
                  <c:v>1.4565217391304348</c:v>
                </c:pt>
                <c:pt idx="2">
                  <c:v>1.7</c:v>
                </c:pt>
                <c:pt idx="3">
                  <c:v>1.9312977099236641</c:v>
                </c:pt>
                <c:pt idx="4">
                  <c:v>2.0357142857142856</c:v>
                </c:pt>
                <c:pt idx="5">
                  <c:v>2.0841584158415842</c:v>
                </c:pt>
                <c:pt idx="6">
                  <c:v>1.9479166666666667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Data!$B$91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Data!$C$91:$N$91</c:f>
              <c:numCache>
                <c:formatCode>_-* #,##0.0\ _₫_-;\-* #,##0.0\ _₫_-;_-* "-"??\ _₫_-;_-@_-</c:formatCode>
                <c:ptCount val="12"/>
                <c:pt idx="1">
                  <c:v>1.1989795918367347</c:v>
                </c:pt>
                <c:pt idx="2">
                  <c:v>1.361842105263158</c:v>
                </c:pt>
                <c:pt idx="3">
                  <c:v>1.4366666666666668</c:v>
                </c:pt>
                <c:pt idx="4">
                  <c:v>1.2835820895522387</c:v>
                </c:pt>
                <c:pt idx="5">
                  <c:v>1.0877192982456141</c:v>
                </c:pt>
                <c:pt idx="6">
                  <c:v>1.4230769230769231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128472"/>
        <c:axId val="710130432"/>
      </c:lineChart>
      <c:catAx>
        <c:axId val="71012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30432"/>
        <c:crosses val="autoZero"/>
        <c:auto val="1"/>
        <c:lblAlgn val="ctr"/>
        <c:lblOffset val="100"/>
        <c:noMultiLvlLbl val="0"/>
      </c:catAx>
      <c:valAx>
        <c:axId val="710130432"/>
        <c:scaling>
          <c:orientation val="minMax"/>
          <c:max val="8"/>
          <c:min val="0.5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\ _₫_-;\-* #,##0.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2847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NORTH - ManPower</a:t>
            </a:r>
          </a:p>
        </c:rich>
      </c:tx>
      <c:layout>
        <c:manualLayout>
          <c:xMode val="edge"/>
          <c:yMode val="edge"/>
          <c:x val="0.30712686699795849"/>
          <c:y val="1.5151452004227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Data!$B$41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Data!$C$41:$N$41</c:f>
              <c:numCache>
                <c:formatCode>General</c:formatCode>
                <c:ptCount val="12"/>
                <c:pt idx="1">
                  <c:v>2354</c:v>
                </c:pt>
                <c:pt idx="2">
                  <c:v>2611</c:v>
                </c:pt>
                <c:pt idx="3">
                  <c:v>3496</c:v>
                </c:pt>
                <c:pt idx="4">
                  <c:v>4041</c:v>
                </c:pt>
                <c:pt idx="5">
                  <c:v>4849</c:v>
                </c:pt>
                <c:pt idx="6">
                  <c:v>5854</c:v>
                </c:pt>
              </c:numCache>
            </c:numRef>
          </c:val>
        </c:ser>
        <c:ser>
          <c:idx val="6"/>
          <c:order val="1"/>
          <c:tx>
            <c:strRef>
              <c:f>Data!$B$40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Data!$C$40:$N$40</c:f>
              <c:numCache>
                <c:formatCode>General</c:formatCode>
                <c:ptCount val="12"/>
                <c:pt idx="0">
                  <c:v>1498</c:v>
                </c:pt>
                <c:pt idx="1">
                  <c:v>841</c:v>
                </c:pt>
                <c:pt idx="2">
                  <c:v>797</c:v>
                </c:pt>
                <c:pt idx="3">
                  <c:v>745</c:v>
                </c:pt>
                <c:pt idx="4">
                  <c:v>756</c:v>
                </c:pt>
                <c:pt idx="5">
                  <c:v>792</c:v>
                </c:pt>
                <c:pt idx="6">
                  <c:v>871</c:v>
                </c:pt>
              </c:numCache>
            </c:numRef>
          </c:val>
        </c:ser>
        <c:ser>
          <c:idx val="5"/>
          <c:order val="2"/>
          <c:tx>
            <c:strRef>
              <c:f>Data!$B$39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Data!$C$39:$N$39</c:f>
              <c:numCache>
                <c:formatCode>General</c:formatCode>
                <c:ptCount val="12"/>
                <c:pt idx="0">
                  <c:v>1657</c:v>
                </c:pt>
                <c:pt idx="1">
                  <c:v>936</c:v>
                </c:pt>
                <c:pt idx="2">
                  <c:v>1044</c:v>
                </c:pt>
                <c:pt idx="3">
                  <c:v>961</c:v>
                </c:pt>
                <c:pt idx="4">
                  <c:v>1122</c:v>
                </c:pt>
                <c:pt idx="5">
                  <c:v>1206</c:v>
                </c:pt>
                <c:pt idx="6">
                  <c:v>1125</c:v>
                </c:pt>
              </c:numCache>
            </c:numRef>
          </c:val>
        </c:ser>
        <c:ser>
          <c:idx val="4"/>
          <c:order val="3"/>
          <c:tx>
            <c:strRef>
              <c:f>Data!$B$38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Data!$C$38:$N$38</c:f>
              <c:numCache>
                <c:formatCode>General</c:formatCode>
                <c:ptCount val="12"/>
                <c:pt idx="0">
                  <c:v>2341</c:v>
                </c:pt>
                <c:pt idx="1">
                  <c:v>1464</c:v>
                </c:pt>
                <c:pt idx="2">
                  <c:v>1619</c:v>
                </c:pt>
                <c:pt idx="3">
                  <c:v>1247</c:v>
                </c:pt>
                <c:pt idx="4">
                  <c:v>919</c:v>
                </c:pt>
                <c:pt idx="5">
                  <c:v>860</c:v>
                </c:pt>
                <c:pt idx="6">
                  <c:v>783</c:v>
                </c:pt>
              </c:numCache>
            </c:numRef>
          </c:val>
        </c:ser>
        <c:ser>
          <c:idx val="3"/>
          <c:order val="4"/>
          <c:tx>
            <c:strRef>
              <c:f>Data!$B$37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Data!$C$37:$N$37</c:f>
              <c:numCache>
                <c:formatCode>General</c:formatCode>
                <c:ptCount val="12"/>
                <c:pt idx="0">
                  <c:v>2385</c:v>
                </c:pt>
                <c:pt idx="1">
                  <c:v>2739</c:v>
                </c:pt>
                <c:pt idx="2">
                  <c:v>1933</c:v>
                </c:pt>
                <c:pt idx="3">
                  <c:v>1419</c:v>
                </c:pt>
                <c:pt idx="4">
                  <c:v>2136</c:v>
                </c:pt>
                <c:pt idx="5">
                  <c:v>2003</c:v>
                </c:pt>
                <c:pt idx="6">
                  <c:v>1708</c:v>
                </c:pt>
              </c:numCache>
            </c:numRef>
          </c:val>
        </c:ser>
        <c:ser>
          <c:idx val="2"/>
          <c:order val="5"/>
          <c:tx>
            <c:strRef>
              <c:f>Data!$B$36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Data!$C$36:$N$36</c:f>
              <c:numCache>
                <c:formatCode>General</c:formatCode>
                <c:ptCount val="12"/>
                <c:pt idx="0">
                  <c:v>1495</c:v>
                </c:pt>
                <c:pt idx="1">
                  <c:v>508</c:v>
                </c:pt>
                <c:pt idx="2">
                  <c:v>1040</c:v>
                </c:pt>
                <c:pt idx="3">
                  <c:v>1158</c:v>
                </c:pt>
                <c:pt idx="4">
                  <c:v>936</c:v>
                </c:pt>
                <c:pt idx="5">
                  <c:v>887</c:v>
                </c:pt>
                <c:pt idx="6">
                  <c:v>1705</c:v>
                </c:pt>
              </c:numCache>
            </c:numRef>
          </c:val>
        </c:ser>
        <c:ser>
          <c:idx val="1"/>
          <c:order val="6"/>
          <c:tx>
            <c:strRef>
              <c:f>Data!$B$35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Data!$C$35:$N$35</c:f>
              <c:numCache>
                <c:formatCode>General</c:formatCode>
                <c:ptCount val="12"/>
                <c:pt idx="0">
                  <c:v>509</c:v>
                </c:pt>
                <c:pt idx="1">
                  <c:v>1045</c:v>
                </c:pt>
                <c:pt idx="2">
                  <c:v>1201</c:v>
                </c:pt>
                <c:pt idx="3">
                  <c:v>939</c:v>
                </c:pt>
                <c:pt idx="4">
                  <c:v>934</c:v>
                </c:pt>
                <c:pt idx="5">
                  <c:v>1717</c:v>
                </c:pt>
                <c:pt idx="6">
                  <c:v>1163</c:v>
                </c:pt>
              </c:numCache>
            </c:numRef>
          </c:val>
        </c:ser>
        <c:ser>
          <c:idx val="0"/>
          <c:order val="7"/>
          <c:tx>
            <c:strRef>
              <c:f>Data!$B$34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Data!$C$34:$N$34</c:f>
              <c:numCache>
                <c:formatCode>General</c:formatCode>
                <c:ptCount val="12"/>
                <c:pt idx="0">
                  <c:v>145</c:v>
                </c:pt>
                <c:pt idx="1">
                  <c:v>143</c:v>
                </c:pt>
                <c:pt idx="2">
                  <c:v>143</c:v>
                </c:pt>
                <c:pt idx="3">
                  <c:v>588</c:v>
                </c:pt>
                <c:pt idx="4">
                  <c:v>577</c:v>
                </c:pt>
                <c:pt idx="5">
                  <c:v>550</c:v>
                </c:pt>
                <c:pt idx="6">
                  <c:v>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10130824"/>
        <c:axId val="710128864"/>
      </c:barChart>
      <c:catAx>
        <c:axId val="71013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28864"/>
        <c:crosses val="autoZero"/>
        <c:auto val="1"/>
        <c:lblAlgn val="ctr"/>
        <c:lblOffset val="100"/>
        <c:noMultiLvlLbl val="0"/>
      </c:catAx>
      <c:valAx>
        <c:axId val="710128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30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NORTH - APE</a:t>
            </a:r>
          </a:p>
        </c:rich>
      </c:tx>
      <c:layout>
        <c:manualLayout>
          <c:xMode val="edge"/>
          <c:yMode val="edge"/>
          <c:x val="0.36112755905511812"/>
          <c:y val="2.6472440944881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Data!$B$51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Data!$C$51:$N$51</c:f>
              <c:numCache>
                <c:formatCode>_-* #,##0\ _₫_-;\-* #,##0\ _₫_-;_-* "-"??\ _₫_-;_-@_-</c:formatCode>
                <c:ptCount val="12"/>
                <c:pt idx="1">
                  <c:v>1616.0350000000001</c:v>
                </c:pt>
                <c:pt idx="2">
                  <c:v>1409.23</c:v>
                </c:pt>
                <c:pt idx="3">
                  <c:v>3009.74</c:v>
                </c:pt>
                <c:pt idx="4">
                  <c:v>1377.6</c:v>
                </c:pt>
                <c:pt idx="5">
                  <c:v>909.17</c:v>
                </c:pt>
                <c:pt idx="6">
                  <c:v>1140.22</c:v>
                </c:pt>
              </c:numCache>
            </c:numRef>
          </c:val>
        </c:ser>
        <c:ser>
          <c:idx val="1"/>
          <c:order val="1"/>
          <c:tx>
            <c:strRef>
              <c:f>Data!$B$50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Data!$C$50:$N$50</c:f>
              <c:numCache>
                <c:formatCode>_-* #,##0\ _₫_-;\-* #,##0\ _₫_-;_-* "-"??\ _₫_-;_-@_-</c:formatCode>
                <c:ptCount val="12"/>
                <c:pt idx="0">
                  <c:v>2906.8535000000002</c:v>
                </c:pt>
                <c:pt idx="1">
                  <c:v>2951.9944999999998</c:v>
                </c:pt>
                <c:pt idx="2">
                  <c:v>4007.6600000000003</c:v>
                </c:pt>
                <c:pt idx="3">
                  <c:v>4493.7199999999993</c:v>
                </c:pt>
                <c:pt idx="4">
                  <c:v>4531.3099999999995</c:v>
                </c:pt>
                <c:pt idx="5">
                  <c:v>4248.12</c:v>
                </c:pt>
                <c:pt idx="6">
                  <c:v>4507.4799999999996</c:v>
                </c:pt>
              </c:numCache>
            </c:numRef>
          </c:val>
        </c:ser>
        <c:ser>
          <c:idx val="2"/>
          <c:order val="2"/>
          <c:tx>
            <c:strRef>
              <c:f>Data!$B$49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Data!$C$49:$N$49</c:f>
              <c:numCache>
                <c:formatCode>_-* #,##0\ _₫_-;\-* #,##0\ _₫_-;_-* "-"??\ _₫_-;_-@_-</c:formatCode>
                <c:ptCount val="12"/>
                <c:pt idx="0">
                  <c:v>992.26800000000003</c:v>
                </c:pt>
                <c:pt idx="1">
                  <c:v>1700.1190000000001</c:v>
                </c:pt>
                <c:pt idx="2">
                  <c:v>3432.09</c:v>
                </c:pt>
                <c:pt idx="3">
                  <c:v>4359.2299999999996</c:v>
                </c:pt>
                <c:pt idx="4">
                  <c:v>9286.26</c:v>
                </c:pt>
                <c:pt idx="5">
                  <c:v>3614</c:v>
                </c:pt>
                <c:pt idx="6">
                  <c:v>3347.19</c:v>
                </c:pt>
              </c:numCache>
            </c:numRef>
          </c:val>
        </c:ser>
        <c:ser>
          <c:idx val="3"/>
          <c:order val="3"/>
          <c:tx>
            <c:strRef>
              <c:f>Data!$B$48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Data!$C$48:$N$48</c:f>
              <c:numCache>
                <c:formatCode>_-* #,##0\ _₫_-;\-* #,##0\ _₫_-;_-* "-"??\ _₫_-;_-@_-</c:formatCode>
                <c:ptCount val="12"/>
                <c:pt idx="0">
                  <c:v>2961.2905000000001</c:v>
                </c:pt>
                <c:pt idx="1">
                  <c:v>6837.1260000000002</c:v>
                </c:pt>
                <c:pt idx="2">
                  <c:v>10339.25</c:v>
                </c:pt>
                <c:pt idx="3">
                  <c:v>3249.18</c:v>
                </c:pt>
                <c:pt idx="4">
                  <c:v>2678.03</c:v>
                </c:pt>
                <c:pt idx="5">
                  <c:v>2477.69</c:v>
                </c:pt>
                <c:pt idx="6">
                  <c:v>2726.22</c:v>
                </c:pt>
              </c:numCache>
            </c:numRef>
          </c:val>
        </c:ser>
        <c:ser>
          <c:idx val="4"/>
          <c:order val="4"/>
          <c:tx>
            <c:strRef>
              <c:f>Data!$B$47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Data!$C$47:$N$47</c:f>
              <c:numCache>
                <c:formatCode>_-* #,##0\ _₫_-;\-* #,##0\ _₫_-;_-* "-"??\ _₫_-;_-@_-</c:formatCode>
                <c:ptCount val="12"/>
                <c:pt idx="0">
                  <c:v>6171.4570000000003</c:v>
                </c:pt>
                <c:pt idx="1">
                  <c:v>9958.8110000000088</c:v>
                </c:pt>
                <c:pt idx="2">
                  <c:v>6642.41</c:v>
                </c:pt>
                <c:pt idx="3">
                  <c:v>4337.8999999999996</c:v>
                </c:pt>
                <c:pt idx="4">
                  <c:v>4948.32</c:v>
                </c:pt>
                <c:pt idx="5">
                  <c:v>6118.41</c:v>
                </c:pt>
                <c:pt idx="6">
                  <c:v>6083.01</c:v>
                </c:pt>
              </c:numCache>
            </c:numRef>
          </c:val>
        </c:ser>
        <c:ser>
          <c:idx val="5"/>
          <c:order val="5"/>
          <c:tx>
            <c:strRef>
              <c:f>Data!$B$46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Data!$C$46:$N$46</c:f>
              <c:numCache>
                <c:formatCode>_-* #,##0\ _₫_-;\-* #,##0\ _₫_-;_-* "-"??\ _₫_-;_-@_-</c:formatCode>
                <c:ptCount val="12"/>
                <c:pt idx="0">
                  <c:v>3546.127</c:v>
                </c:pt>
                <c:pt idx="1">
                  <c:v>2647.5230000000001</c:v>
                </c:pt>
                <c:pt idx="2">
                  <c:v>7056.42</c:v>
                </c:pt>
                <c:pt idx="3">
                  <c:v>5407.6</c:v>
                </c:pt>
                <c:pt idx="4">
                  <c:v>5843.96</c:v>
                </c:pt>
                <c:pt idx="5">
                  <c:v>4276.42</c:v>
                </c:pt>
                <c:pt idx="6">
                  <c:v>5405.5</c:v>
                </c:pt>
              </c:numCache>
            </c:numRef>
          </c:val>
        </c:ser>
        <c:ser>
          <c:idx val="6"/>
          <c:order val="6"/>
          <c:tx>
            <c:strRef>
              <c:f>Data!$B$45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Data!$C$45:$N$45</c:f>
              <c:numCache>
                <c:formatCode>_-* #,##0\ _₫_-;\-* #,##0\ _₫_-;_-* "-"??\ _₫_-;_-@_-</c:formatCode>
                <c:ptCount val="12"/>
                <c:pt idx="0">
                  <c:v>4021.123</c:v>
                </c:pt>
                <c:pt idx="1">
                  <c:v>5862.4380000000092</c:v>
                </c:pt>
                <c:pt idx="2">
                  <c:v>14371.029999999999</c:v>
                </c:pt>
                <c:pt idx="3">
                  <c:v>10653.189999999999</c:v>
                </c:pt>
                <c:pt idx="4">
                  <c:v>9712.19</c:v>
                </c:pt>
                <c:pt idx="5">
                  <c:v>19164.91</c:v>
                </c:pt>
                <c:pt idx="6">
                  <c:v>11118.03</c:v>
                </c:pt>
              </c:numCache>
            </c:numRef>
          </c:val>
        </c:ser>
        <c:ser>
          <c:idx val="7"/>
          <c:order val="7"/>
          <c:tx>
            <c:strRef>
              <c:f>Data!$B$44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Data!$C$44:$N$44</c:f>
              <c:numCache>
                <c:formatCode>_-* #,##0\ _₫_-;\-* #,##0\ _₫_-;_-* "-"??\ _₫_-;_-@_-</c:formatCode>
                <c:ptCount val="12"/>
                <c:pt idx="0">
                  <c:v>5031.0820000000003</c:v>
                </c:pt>
                <c:pt idx="1">
                  <c:v>9389.4535000000105</c:v>
                </c:pt>
                <c:pt idx="2">
                  <c:v>10085.810000000001</c:v>
                </c:pt>
                <c:pt idx="3">
                  <c:v>15694.68</c:v>
                </c:pt>
                <c:pt idx="4">
                  <c:v>14764.74</c:v>
                </c:pt>
                <c:pt idx="5">
                  <c:v>17314.75</c:v>
                </c:pt>
                <c:pt idx="6">
                  <c:v>11147.51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10104952"/>
        <c:axId val="710109656"/>
      </c:barChart>
      <c:catAx>
        <c:axId val="71010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09656"/>
        <c:crosses val="autoZero"/>
        <c:auto val="1"/>
        <c:lblAlgn val="ctr"/>
        <c:lblOffset val="100"/>
        <c:noMultiLvlLbl val="0"/>
      </c:catAx>
      <c:valAx>
        <c:axId val="710109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04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NORTH</a:t>
            </a:r>
            <a:r>
              <a:rPr lang="en-US" sz="1400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</a:t>
            </a: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Cases</a:t>
            </a:r>
          </a:p>
        </c:rich>
      </c:tx>
      <c:layout>
        <c:manualLayout>
          <c:xMode val="edge"/>
          <c:yMode val="edge"/>
          <c:x val="0.36151795024792838"/>
          <c:y val="1.8949069964025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Data!$B$61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Data!$C$61:$N$61</c:f>
              <c:numCache>
                <c:formatCode>General</c:formatCode>
                <c:ptCount val="12"/>
                <c:pt idx="1">
                  <c:v>117.5</c:v>
                </c:pt>
                <c:pt idx="2">
                  <c:v>103.5</c:v>
                </c:pt>
                <c:pt idx="3">
                  <c:v>215.5</c:v>
                </c:pt>
                <c:pt idx="4">
                  <c:v>86</c:v>
                </c:pt>
                <c:pt idx="5">
                  <c:v>62</c:v>
                </c:pt>
                <c:pt idx="6">
                  <c:v>74</c:v>
                </c:pt>
              </c:numCache>
            </c:numRef>
          </c:val>
        </c:ser>
        <c:ser>
          <c:idx val="6"/>
          <c:order val="1"/>
          <c:tx>
            <c:strRef>
              <c:f>Data!$B$60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Data!$C$60:$N$60</c:f>
              <c:numCache>
                <c:formatCode>General</c:formatCode>
                <c:ptCount val="12"/>
                <c:pt idx="0">
                  <c:v>147</c:v>
                </c:pt>
                <c:pt idx="1">
                  <c:v>167.5</c:v>
                </c:pt>
                <c:pt idx="2">
                  <c:v>229.5</c:v>
                </c:pt>
                <c:pt idx="3">
                  <c:v>253</c:v>
                </c:pt>
                <c:pt idx="4">
                  <c:v>228</c:v>
                </c:pt>
                <c:pt idx="5">
                  <c:v>210.5</c:v>
                </c:pt>
                <c:pt idx="6">
                  <c:v>187</c:v>
                </c:pt>
              </c:numCache>
            </c:numRef>
          </c:val>
        </c:ser>
        <c:ser>
          <c:idx val="5"/>
          <c:order val="2"/>
          <c:tx>
            <c:strRef>
              <c:f>Data!$B$59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Data!$C$59:$N$59</c:f>
              <c:numCache>
                <c:formatCode>General</c:formatCode>
                <c:ptCount val="12"/>
                <c:pt idx="0">
                  <c:v>75</c:v>
                </c:pt>
                <c:pt idx="1">
                  <c:v>125</c:v>
                </c:pt>
                <c:pt idx="2">
                  <c:v>228.5</c:v>
                </c:pt>
                <c:pt idx="3">
                  <c:v>237</c:v>
                </c:pt>
                <c:pt idx="4">
                  <c:v>874</c:v>
                </c:pt>
                <c:pt idx="5">
                  <c:v>222</c:v>
                </c:pt>
                <c:pt idx="6">
                  <c:v>184</c:v>
                </c:pt>
              </c:numCache>
            </c:numRef>
          </c:val>
        </c:ser>
        <c:ser>
          <c:idx val="4"/>
          <c:order val="3"/>
          <c:tx>
            <c:strRef>
              <c:f>Data!$B$58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Data!$C$58:$N$58</c:f>
              <c:numCache>
                <c:formatCode>General</c:formatCode>
                <c:ptCount val="12"/>
                <c:pt idx="0">
                  <c:v>186.5</c:v>
                </c:pt>
                <c:pt idx="1">
                  <c:v>390</c:v>
                </c:pt>
                <c:pt idx="2">
                  <c:v>631.5</c:v>
                </c:pt>
                <c:pt idx="3">
                  <c:v>224.5</c:v>
                </c:pt>
                <c:pt idx="4">
                  <c:v>153</c:v>
                </c:pt>
                <c:pt idx="5">
                  <c:v>157</c:v>
                </c:pt>
                <c:pt idx="6">
                  <c:v>180</c:v>
                </c:pt>
              </c:numCache>
            </c:numRef>
          </c:val>
        </c:ser>
        <c:ser>
          <c:idx val="3"/>
          <c:order val="4"/>
          <c:tx>
            <c:strRef>
              <c:f>Data!$B$57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Data!$C$57:$N$57</c:f>
              <c:numCache>
                <c:formatCode>General</c:formatCode>
                <c:ptCount val="12"/>
                <c:pt idx="0">
                  <c:v>412.5</c:v>
                </c:pt>
                <c:pt idx="1">
                  <c:v>625</c:v>
                </c:pt>
                <c:pt idx="2">
                  <c:v>475</c:v>
                </c:pt>
                <c:pt idx="3">
                  <c:v>306</c:v>
                </c:pt>
                <c:pt idx="4">
                  <c:v>352</c:v>
                </c:pt>
                <c:pt idx="5">
                  <c:v>379</c:v>
                </c:pt>
                <c:pt idx="6">
                  <c:v>352.5</c:v>
                </c:pt>
              </c:numCache>
            </c:numRef>
          </c:val>
        </c:ser>
        <c:ser>
          <c:idx val="2"/>
          <c:order val="5"/>
          <c:tx>
            <c:strRef>
              <c:f>Data!$B$56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Data!$C$56:$N$56</c:f>
              <c:numCache>
                <c:formatCode>General</c:formatCode>
                <c:ptCount val="12"/>
                <c:pt idx="0">
                  <c:v>272</c:v>
                </c:pt>
                <c:pt idx="1">
                  <c:v>185</c:v>
                </c:pt>
                <c:pt idx="2">
                  <c:v>482</c:v>
                </c:pt>
                <c:pt idx="3">
                  <c:v>394</c:v>
                </c:pt>
                <c:pt idx="4">
                  <c:v>357</c:v>
                </c:pt>
                <c:pt idx="5">
                  <c:v>303.5</c:v>
                </c:pt>
                <c:pt idx="6">
                  <c:v>349</c:v>
                </c:pt>
              </c:numCache>
            </c:numRef>
          </c:val>
        </c:ser>
        <c:ser>
          <c:idx val="1"/>
          <c:order val="6"/>
          <c:tx>
            <c:strRef>
              <c:f>Data!$B$55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Data!$C$55:$N$55</c:f>
              <c:numCache>
                <c:formatCode>General</c:formatCode>
                <c:ptCount val="12"/>
                <c:pt idx="0">
                  <c:v>285</c:v>
                </c:pt>
                <c:pt idx="1">
                  <c:v>426</c:v>
                </c:pt>
                <c:pt idx="2">
                  <c:v>986</c:v>
                </c:pt>
                <c:pt idx="3">
                  <c:v>723</c:v>
                </c:pt>
                <c:pt idx="4">
                  <c:v>676.5</c:v>
                </c:pt>
                <c:pt idx="5">
                  <c:v>1390</c:v>
                </c:pt>
                <c:pt idx="6">
                  <c:v>792</c:v>
                </c:pt>
              </c:numCache>
            </c:numRef>
          </c:val>
        </c:ser>
        <c:ser>
          <c:idx val="0"/>
          <c:order val="7"/>
          <c:tx>
            <c:strRef>
              <c:f>Data!$B$54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Data!$C$54:$N$54</c:f>
              <c:numCache>
                <c:formatCode>General</c:formatCode>
                <c:ptCount val="12"/>
                <c:pt idx="0">
                  <c:v>224</c:v>
                </c:pt>
                <c:pt idx="1">
                  <c:v>287</c:v>
                </c:pt>
                <c:pt idx="2">
                  <c:v>387</c:v>
                </c:pt>
                <c:pt idx="3">
                  <c:v>781</c:v>
                </c:pt>
                <c:pt idx="4">
                  <c:v>681.5</c:v>
                </c:pt>
                <c:pt idx="5">
                  <c:v>801</c:v>
                </c:pt>
                <c:pt idx="6">
                  <c:v>549.5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10102208"/>
        <c:axId val="710102600"/>
      </c:barChart>
      <c:catAx>
        <c:axId val="7101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02600"/>
        <c:crosses val="autoZero"/>
        <c:auto val="1"/>
        <c:lblAlgn val="ctr"/>
        <c:lblOffset val="100"/>
        <c:noMultiLvlLbl val="0"/>
      </c:catAx>
      <c:valAx>
        <c:axId val="710102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02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NORTH - active ratio</a:t>
            </a:r>
          </a:p>
        </c:rich>
      </c:tx>
      <c:layout>
        <c:manualLayout>
          <c:xMode val="edge"/>
          <c:yMode val="edge"/>
          <c:x val="0.30258725546023468"/>
          <c:y val="2.2766572587119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Data!$B$64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Data!$C$64:$N$64</c:f>
              <c:numCache>
                <c:formatCode>0%</c:formatCode>
                <c:ptCount val="12"/>
                <c:pt idx="0">
                  <c:v>0.71052631578947367</c:v>
                </c:pt>
                <c:pt idx="1">
                  <c:v>0.69444444444444442</c:v>
                </c:pt>
                <c:pt idx="2">
                  <c:v>0.74125874125874125</c:v>
                </c:pt>
                <c:pt idx="3">
                  <c:v>0.83447332421340625</c:v>
                </c:pt>
                <c:pt idx="4">
                  <c:v>0.43090128755364809</c:v>
                </c:pt>
                <c:pt idx="5">
                  <c:v>0.41348713398402842</c:v>
                </c:pt>
                <c:pt idx="6">
                  <c:v>0.33648393194706994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Data!$B$65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Data!$C$65:$N$65</c:f>
              <c:numCache>
                <c:formatCode>0%</c:formatCode>
                <c:ptCount val="12"/>
                <c:pt idx="0">
                  <c:v>0.15952143569292124</c:v>
                </c:pt>
                <c:pt idx="1">
                  <c:v>0.41827541827541825</c:v>
                </c:pt>
                <c:pt idx="2">
                  <c:v>0.52626892252894031</c:v>
                </c:pt>
                <c:pt idx="3">
                  <c:v>0.42990654205607476</c:v>
                </c:pt>
                <c:pt idx="4">
                  <c:v>0.4580886278697277</c:v>
                </c:pt>
                <c:pt idx="5">
                  <c:v>0.68955111278762726</c:v>
                </c:pt>
                <c:pt idx="6">
                  <c:v>0.3576388888888889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Data!$B$66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Data!$C$66:$N$66</c:f>
              <c:numCache>
                <c:formatCode>0%</c:formatCode>
                <c:ptCount val="12"/>
                <c:pt idx="0">
                  <c:v>0.15649676956209618</c:v>
                </c:pt>
                <c:pt idx="1">
                  <c:v>0.11682476285571643</c:v>
                </c:pt>
                <c:pt idx="2">
                  <c:v>0.35400516795865633</c:v>
                </c:pt>
                <c:pt idx="3">
                  <c:v>0.23839854413102821</c:v>
                </c:pt>
                <c:pt idx="4">
                  <c:v>0.20343839541547279</c:v>
                </c:pt>
                <c:pt idx="5">
                  <c:v>0.21503017004936917</c:v>
                </c:pt>
                <c:pt idx="6">
                  <c:v>0.1875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Data!$B$67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Data!$C$67:$N$67</c:f>
              <c:numCache>
                <c:formatCode>0%</c:formatCode>
                <c:ptCount val="12"/>
                <c:pt idx="0">
                  <c:v>0.10175288584865327</c:v>
                </c:pt>
                <c:pt idx="1">
                  <c:v>0.16510538641686182</c:v>
                </c:pt>
                <c:pt idx="2">
                  <c:v>0.12029109589041095</c:v>
                </c:pt>
                <c:pt idx="3">
                  <c:v>0.12291169451073986</c:v>
                </c:pt>
                <c:pt idx="4">
                  <c:v>0.13220815752461323</c:v>
                </c:pt>
                <c:pt idx="5">
                  <c:v>0.10727228799226866</c:v>
                </c:pt>
                <c:pt idx="6">
                  <c:v>0.10455402856372946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Data!$B$68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Data!$C$68:$N$68</c:f>
              <c:numCache>
                <c:formatCode>0%</c:formatCode>
                <c:ptCount val="12"/>
                <c:pt idx="0">
                  <c:v>6.5412186379928322E-2</c:v>
                </c:pt>
                <c:pt idx="1">
                  <c:v>0.13403416557161629</c:v>
                </c:pt>
                <c:pt idx="2">
                  <c:v>0.23483619850794679</c:v>
                </c:pt>
                <c:pt idx="3">
                  <c:v>0.1256106071179344</c:v>
                </c:pt>
                <c:pt idx="4">
                  <c:v>0.10064635272391505</c:v>
                </c:pt>
                <c:pt idx="5">
                  <c:v>0.11804384485666104</c:v>
                </c:pt>
                <c:pt idx="6">
                  <c:v>0.13390139987827146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Data!$B$69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Data!$C$69:$N$69</c:f>
              <c:numCache>
                <c:formatCode>0%</c:formatCode>
                <c:ptCount val="12"/>
                <c:pt idx="0">
                  <c:v>5.1013277428371771E-2</c:v>
                </c:pt>
                <c:pt idx="1">
                  <c:v>8.2529888160431927E-2</c:v>
                </c:pt>
                <c:pt idx="2">
                  <c:v>0.16767676767676767</c:v>
                </c:pt>
                <c:pt idx="3">
                  <c:v>0.13865336658354116</c:v>
                </c:pt>
                <c:pt idx="4">
                  <c:v>0.11329812770043207</c:v>
                </c:pt>
                <c:pt idx="5">
                  <c:v>0.10051546391752578</c:v>
                </c:pt>
                <c:pt idx="6">
                  <c:v>8.1510081510081517E-2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Data!$B$70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Data!$C$70:$N$70</c:f>
              <c:numCache>
                <c:formatCode>0%</c:formatCode>
                <c:ptCount val="12"/>
                <c:pt idx="0">
                  <c:v>7.3658365485794464E-2</c:v>
                </c:pt>
                <c:pt idx="1">
                  <c:v>9.8332620778110308E-2</c:v>
                </c:pt>
                <c:pt idx="2">
                  <c:v>0.16483516483516483</c:v>
                </c:pt>
                <c:pt idx="3">
                  <c:v>0.16990920881971466</c:v>
                </c:pt>
                <c:pt idx="4">
                  <c:v>0.1492338441039307</c:v>
                </c:pt>
                <c:pt idx="5">
                  <c:v>0.13049095607235142</c:v>
                </c:pt>
                <c:pt idx="6">
                  <c:v>0.11545399879735418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Data!$B$71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Data!$C$71:$N$71</c:f>
              <c:numCache>
                <c:formatCode>0%</c:formatCode>
                <c:ptCount val="12"/>
                <c:pt idx="1">
                  <c:v>8.3262531860662709E-2</c:v>
                </c:pt>
                <c:pt idx="2">
                  <c:v>3.0614300100704935E-2</c:v>
                </c:pt>
                <c:pt idx="3">
                  <c:v>4.9123956115932538E-2</c:v>
                </c:pt>
                <c:pt idx="4">
                  <c:v>1.7778957144752555E-2</c:v>
                </c:pt>
                <c:pt idx="5">
                  <c:v>1.2823397075365579E-2</c:v>
                </c:pt>
                <c:pt idx="6">
                  <c:v>9.716901803232739E-3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105344"/>
        <c:axId val="710105736"/>
      </c:lineChart>
      <c:catAx>
        <c:axId val="7101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05736"/>
        <c:crosses val="autoZero"/>
        <c:auto val="1"/>
        <c:lblAlgn val="ctr"/>
        <c:lblOffset val="100"/>
        <c:noMultiLvlLbl val="0"/>
      </c:catAx>
      <c:valAx>
        <c:axId val="710105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NORTH - CASE SIZE</a:t>
            </a:r>
          </a:p>
        </c:rich>
      </c:tx>
      <c:layout>
        <c:manualLayout>
          <c:xMode val="edge"/>
          <c:yMode val="edge"/>
          <c:x val="0.31624949618246156"/>
          <c:y val="3.4158978785904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Data!$B$74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Data!$C$74:$N$74</c:f>
              <c:numCache>
                <c:formatCode>_-* #,##0.0\ _₫_-;\-* #,##0.0\ _₫_-;_-* "-"??\ _₫_-;_-@_-</c:formatCode>
                <c:ptCount val="12"/>
                <c:pt idx="0">
                  <c:v>22.4601875</c:v>
                </c:pt>
                <c:pt idx="1">
                  <c:v>32.71586585365857</c:v>
                </c:pt>
                <c:pt idx="2">
                  <c:v>26.061524547803621</c:v>
                </c:pt>
                <c:pt idx="3">
                  <c:v>20.095620998719589</c:v>
                </c:pt>
                <c:pt idx="4">
                  <c:v>21.665062362435805</c:v>
                </c:pt>
                <c:pt idx="5">
                  <c:v>21.616416978776531</c:v>
                </c:pt>
                <c:pt idx="6">
                  <c:v>20.286642402183805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Data!$B$75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Data!$C$75:$N$75</c:f>
              <c:numCache>
                <c:formatCode>_-* #,##0.0\ _₫_-;\-* #,##0.0\ _₫_-;_-* "-"??\ _₫_-;_-@_-</c:formatCode>
                <c:ptCount val="12"/>
                <c:pt idx="0">
                  <c:v>14.10920350877193</c:v>
                </c:pt>
                <c:pt idx="1">
                  <c:v>13.761591549295796</c:v>
                </c:pt>
                <c:pt idx="2">
                  <c:v>14.575081135902636</c:v>
                </c:pt>
                <c:pt idx="3">
                  <c:v>14.734702627939141</c:v>
                </c:pt>
                <c:pt idx="4">
                  <c:v>14.356526237989653</c:v>
                </c:pt>
                <c:pt idx="5">
                  <c:v>13.787705035971223</c:v>
                </c:pt>
                <c:pt idx="6">
                  <c:v>14.037916666666668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Data!$B$76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Data!$C$76:$N$76</c:f>
              <c:numCache>
                <c:formatCode>_-* #,##0.0\ _₫_-;\-* #,##0.0\ _₫_-;_-* "-"??\ _₫_-;_-@_-</c:formatCode>
                <c:ptCount val="12"/>
                <c:pt idx="0">
                  <c:v>13.037231617647059</c:v>
                </c:pt>
                <c:pt idx="1">
                  <c:v>14.310935135135136</c:v>
                </c:pt>
                <c:pt idx="2">
                  <c:v>14.639875518672198</c:v>
                </c:pt>
                <c:pt idx="3">
                  <c:v>13.724873096446702</c:v>
                </c:pt>
                <c:pt idx="4">
                  <c:v>16.369635854341738</c:v>
                </c:pt>
                <c:pt idx="5">
                  <c:v>14.090345963756178</c:v>
                </c:pt>
                <c:pt idx="6">
                  <c:v>15.488538681948423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Data!$B$77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Data!$C$77:$N$77</c:f>
              <c:numCache>
                <c:formatCode>_-* #,##0.0\ _₫_-;\-* #,##0.0\ _₫_-;_-* "-"??\ _₫_-;_-@_-</c:formatCode>
                <c:ptCount val="12"/>
                <c:pt idx="0">
                  <c:v>14.96110787878788</c:v>
                </c:pt>
                <c:pt idx="1">
                  <c:v>15.934097600000014</c:v>
                </c:pt>
                <c:pt idx="2">
                  <c:v>13.984021052631579</c:v>
                </c:pt>
                <c:pt idx="3">
                  <c:v>14.176143790849672</c:v>
                </c:pt>
                <c:pt idx="4">
                  <c:v>14.057727272727272</c:v>
                </c:pt>
                <c:pt idx="5">
                  <c:v>16.143562005277044</c:v>
                </c:pt>
                <c:pt idx="6">
                  <c:v>17.25676595744681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Data!$B$78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Data!$C$78:$N$78</c:f>
              <c:numCache>
                <c:formatCode>_-* #,##0.0\ _₫_-;\-* #,##0.0\ _₫_-;_-* "-"??\ _₫_-;_-@_-</c:formatCode>
                <c:ptCount val="12"/>
                <c:pt idx="0">
                  <c:v>15.878233243967829</c:v>
                </c:pt>
                <c:pt idx="1">
                  <c:v>17.531092307692308</c:v>
                </c:pt>
                <c:pt idx="2">
                  <c:v>16.372525732383213</c:v>
                </c:pt>
                <c:pt idx="3">
                  <c:v>14.472962138084632</c:v>
                </c:pt>
                <c:pt idx="4">
                  <c:v>17.503464052287583</c:v>
                </c:pt>
                <c:pt idx="5">
                  <c:v>15.781464968152866</c:v>
                </c:pt>
                <c:pt idx="6">
                  <c:v>15.145666666666665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Data!$B$79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Data!$C$79:$N$79</c:f>
              <c:numCache>
                <c:formatCode>_-* #,##0.0\ _₫_-;\-* #,##0.0\ _₫_-;_-* "-"??\ _₫_-;_-@_-</c:formatCode>
                <c:ptCount val="12"/>
                <c:pt idx="0">
                  <c:v>13.23024</c:v>
                </c:pt>
                <c:pt idx="1">
                  <c:v>13.600952000000001</c:v>
                </c:pt>
                <c:pt idx="2">
                  <c:v>15.020087527352299</c:v>
                </c:pt>
                <c:pt idx="3">
                  <c:v>18.393375527426159</c:v>
                </c:pt>
                <c:pt idx="4">
                  <c:v>10.625011441647597</c:v>
                </c:pt>
                <c:pt idx="5">
                  <c:v>16.27927927927928</c:v>
                </c:pt>
                <c:pt idx="6">
                  <c:v>18.19125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Data!$B$80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Data!$C$80:$N$80</c:f>
              <c:numCache>
                <c:formatCode>_-* #,##0.0\ _₫_-;\-* #,##0.0\ _₫_-;_-* "-"??\ _₫_-;_-@_-</c:formatCode>
                <c:ptCount val="12"/>
                <c:pt idx="0">
                  <c:v>19.774513605442177</c:v>
                </c:pt>
                <c:pt idx="1">
                  <c:v>17.623847761194028</c:v>
                </c:pt>
                <c:pt idx="2">
                  <c:v>17.462570806100221</c:v>
                </c:pt>
                <c:pt idx="3">
                  <c:v>17.76173913043478</c:v>
                </c:pt>
                <c:pt idx="4">
                  <c:v>19.874166666666664</c:v>
                </c:pt>
                <c:pt idx="5">
                  <c:v>20.181092636579571</c:v>
                </c:pt>
                <c:pt idx="6">
                  <c:v>24.10417112299465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Data!$B$81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Data!$C$81:$N$81</c:f>
              <c:numCache>
                <c:formatCode>_-* #,##0.0\ _₫_-;\-* #,##0.0\ _₫_-;_-* "-"??\ _₫_-;_-@_-</c:formatCode>
                <c:ptCount val="12"/>
                <c:pt idx="1">
                  <c:v>13.753489361702128</c:v>
                </c:pt>
                <c:pt idx="2">
                  <c:v>13.615748792270532</c:v>
                </c:pt>
                <c:pt idx="3">
                  <c:v>13.966310904872389</c:v>
                </c:pt>
                <c:pt idx="4">
                  <c:v>16.018604651162789</c:v>
                </c:pt>
                <c:pt idx="5">
                  <c:v>14.664032258064516</c:v>
                </c:pt>
                <c:pt idx="6">
                  <c:v>15.408378378378378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103776"/>
        <c:axId val="710106128"/>
      </c:lineChart>
      <c:catAx>
        <c:axId val="7101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06128"/>
        <c:crosses val="autoZero"/>
        <c:auto val="1"/>
        <c:lblAlgn val="ctr"/>
        <c:lblOffset val="100"/>
        <c:noMultiLvlLbl val="0"/>
      </c:catAx>
      <c:valAx>
        <c:axId val="710106128"/>
        <c:scaling>
          <c:orientation val="minMax"/>
          <c:max val="36"/>
          <c:min val="6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\ _₫_-;\-* #,##0.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03776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NORTH - CASE/ACTIVE</a:t>
            </a:r>
          </a:p>
        </c:rich>
      </c:tx>
      <c:layout>
        <c:manualLayout>
          <c:xMode val="edge"/>
          <c:yMode val="edge"/>
          <c:x val="0.3208035764232039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Data!$B$84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Data!$C$84:$N$84</c:f>
              <c:numCache>
                <c:formatCode>_-* #,##0.0\ _₫_-;\-* #,##0.0\ _₫_-;_-* "-"??\ _₫_-;_-@_-</c:formatCode>
                <c:ptCount val="12"/>
                <c:pt idx="0">
                  <c:v>2.7654320987654319</c:v>
                </c:pt>
                <c:pt idx="1">
                  <c:v>2.87</c:v>
                </c:pt>
                <c:pt idx="2">
                  <c:v>3.6509433962264151</c:v>
                </c:pt>
                <c:pt idx="3">
                  <c:v>2.5606557377049182</c:v>
                </c:pt>
                <c:pt idx="4">
                  <c:v>2.7151394422310755</c:v>
                </c:pt>
                <c:pt idx="5">
                  <c:v>3.4377682403433476</c:v>
                </c:pt>
                <c:pt idx="6">
                  <c:v>3.0870786516853932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Data!$B$85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Data!$C$85:$N$85</c:f>
              <c:numCache>
                <c:formatCode>_-* #,##0.0\ _₫_-;\-* #,##0.0\ _₫_-;_-* "-"??\ _₫_-;_-@_-</c:formatCode>
                <c:ptCount val="12"/>
                <c:pt idx="0">
                  <c:v>1.78125</c:v>
                </c:pt>
                <c:pt idx="1">
                  <c:v>1.3107692307692307</c:v>
                </c:pt>
                <c:pt idx="2">
                  <c:v>1.6683587140439933</c:v>
                </c:pt>
                <c:pt idx="3">
                  <c:v>1.5717391304347825</c:v>
                </c:pt>
                <c:pt idx="4">
                  <c:v>1.5769230769230769</c:v>
                </c:pt>
                <c:pt idx="5">
                  <c:v>1.5207877461706782</c:v>
                </c:pt>
                <c:pt idx="6">
                  <c:v>1.5378640776699029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Data!$B$86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Data!$C$86:$N$86</c:f>
              <c:numCache>
                <c:formatCode>_-* #,##0.0\ _₫_-;\-* #,##0.0\ _₫_-;_-* "-"??\ _₫_-;_-@_-</c:formatCode>
                <c:ptCount val="12"/>
                <c:pt idx="0">
                  <c:v>1.2477064220183487</c:v>
                </c:pt>
                <c:pt idx="1">
                  <c:v>1.5811965811965811</c:v>
                </c:pt>
                <c:pt idx="2">
                  <c:v>1.7591240875912408</c:v>
                </c:pt>
                <c:pt idx="3">
                  <c:v>1.5038167938931297</c:v>
                </c:pt>
                <c:pt idx="4">
                  <c:v>1.676056338028169</c:v>
                </c:pt>
                <c:pt idx="5">
                  <c:v>1.5484693877551021</c:v>
                </c:pt>
                <c:pt idx="6">
                  <c:v>1.4362139917695473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Data!$B$87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Data!$C$87:$N$87</c:f>
              <c:numCache>
                <c:formatCode>_-* #,##0.0\ _₫_-;\-* #,##0.0\ _₫_-;_-* "-"??\ _₫_-;_-@_-</c:formatCode>
                <c:ptCount val="12"/>
                <c:pt idx="0">
                  <c:v>1.7331932773109244</c:v>
                </c:pt>
                <c:pt idx="1">
                  <c:v>1.4775413711583925</c:v>
                </c:pt>
                <c:pt idx="2">
                  <c:v>1.6903914590747331</c:v>
                </c:pt>
                <c:pt idx="3">
                  <c:v>1.4854368932038835</c:v>
                </c:pt>
                <c:pt idx="4">
                  <c:v>1.4978723404255319</c:v>
                </c:pt>
                <c:pt idx="5">
                  <c:v>1.7072072072072073</c:v>
                </c:pt>
                <c:pt idx="6">
                  <c:v>1.8170103092783505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Data!$B$88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Data!$C$88:$N$88</c:f>
              <c:numCache>
                <c:formatCode>_-* #,##0.0\ _₫_-;\-* #,##0.0\ _₫_-;_-* "-"??\ _₫_-;_-@_-</c:formatCode>
                <c:ptCount val="12"/>
                <c:pt idx="0">
                  <c:v>1.2773972602739727</c:v>
                </c:pt>
                <c:pt idx="1">
                  <c:v>1.5294117647058822</c:v>
                </c:pt>
                <c:pt idx="2">
                  <c:v>1.7444751381215469</c:v>
                </c:pt>
                <c:pt idx="3">
                  <c:v>1.2472222222222222</c:v>
                </c:pt>
                <c:pt idx="4">
                  <c:v>1.4036697247706422</c:v>
                </c:pt>
                <c:pt idx="5">
                  <c:v>1.4952380952380953</c:v>
                </c:pt>
                <c:pt idx="6">
                  <c:v>1.6363636363636365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Data!$B$89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Data!$C$89:$N$89</c:f>
              <c:numCache>
                <c:formatCode>_-* #,##0.0\ _₫_-;\-* #,##0.0\ _₫_-;_-* "-"??\ _₫_-;_-@_-</c:formatCode>
                <c:ptCount val="12"/>
                <c:pt idx="0">
                  <c:v>1.0273972602739727</c:v>
                </c:pt>
                <c:pt idx="1">
                  <c:v>1.1682242990654206</c:v>
                </c:pt>
                <c:pt idx="2">
                  <c:v>1.3765060240963856</c:v>
                </c:pt>
                <c:pt idx="3">
                  <c:v>1.7050359712230216</c:v>
                </c:pt>
                <c:pt idx="4">
                  <c:v>7.406779661016949</c:v>
                </c:pt>
                <c:pt idx="5">
                  <c:v>1.8974358974358974</c:v>
                </c:pt>
                <c:pt idx="6">
                  <c:v>1.9368421052631579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Data!$B$90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Data!$C$90:$N$90</c:f>
              <c:numCache>
                <c:formatCode>_-* #,##0.0\ _₫_-;\-* #,##0.0\ _₫_-;_-* "-"??\ _₫_-;_-@_-</c:formatCode>
                <c:ptCount val="12"/>
                <c:pt idx="0">
                  <c:v>1.4</c:v>
                </c:pt>
                <c:pt idx="1">
                  <c:v>1.4565217391304348</c:v>
                </c:pt>
                <c:pt idx="2">
                  <c:v>1.7</c:v>
                </c:pt>
                <c:pt idx="3">
                  <c:v>1.9312977099236641</c:v>
                </c:pt>
                <c:pt idx="4">
                  <c:v>2.0357142857142856</c:v>
                </c:pt>
                <c:pt idx="5">
                  <c:v>2.0841584158415842</c:v>
                </c:pt>
                <c:pt idx="6">
                  <c:v>1.9479166666666667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Data!$B$91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Data!$C$91:$N$91</c:f>
              <c:numCache>
                <c:formatCode>_-* #,##0.0\ _₫_-;\-* #,##0.0\ _₫_-;_-* "-"??\ _₫_-;_-@_-</c:formatCode>
                <c:ptCount val="12"/>
                <c:pt idx="1">
                  <c:v>1.1989795918367347</c:v>
                </c:pt>
                <c:pt idx="2">
                  <c:v>1.361842105263158</c:v>
                </c:pt>
                <c:pt idx="3">
                  <c:v>1.4366666666666668</c:v>
                </c:pt>
                <c:pt idx="4">
                  <c:v>1.2835820895522387</c:v>
                </c:pt>
                <c:pt idx="5">
                  <c:v>1.0877192982456141</c:v>
                </c:pt>
                <c:pt idx="6">
                  <c:v>1.4230769230769231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102992"/>
        <c:axId val="710099072"/>
      </c:lineChart>
      <c:catAx>
        <c:axId val="7101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99072"/>
        <c:crosses val="autoZero"/>
        <c:auto val="1"/>
        <c:lblAlgn val="ctr"/>
        <c:lblOffset val="100"/>
        <c:noMultiLvlLbl val="0"/>
      </c:catAx>
      <c:valAx>
        <c:axId val="710099072"/>
        <c:scaling>
          <c:orientation val="minMax"/>
          <c:max val="8"/>
          <c:min val="0.5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\ _₫_-;\-* #,##0.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029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souTH - ManPower</a:t>
            </a:r>
          </a:p>
        </c:rich>
      </c:tx>
      <c:layout>
        <c:manualLayout>
          <c:xMode val="edge"/>
          <c:yMode val="edge"/>
          <c:x val="0.30712686699795849"/>
          <c:y val="1.5151452004227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Data!$B$41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Data!$C$41:$N$41</c:f>
              <c:numCache>
                <c:formatCode>General</c:formatCode>
                <c:ptCount val="12"/>
                <c:pt idx="1">
                  <c:v>2354</c:v>
                </c:pt>
                <c:pt idx="2">
                  <c:v>2611</c:v>
                </c:pt>
                <c:pt idx="3">
                  <c:v>3496</c:v>
                </c:pt>
                <c:pt idx="4">
                  <c:v>4041</c:v>
                </c:pt>
                <c:pt idx="5">
                  <c:v>4849</c:v>
                </c:pt>
                <c:pt idx="6">
                  <c:v>5854</c:v>
                </c:pt>
              </c:numCache>
            </c:numRef>
          </c:val>
        </c:ser>
        <c:ser>
          <c:idx val="6"/>
          <c:order val="1"/>
          <c:tx>
            <c:strRef>
              <c:f>Data!$B$40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Data!$C$40:$N$40</c:f>
              <c:numCache>
                <c:formatCode>General</c:formatCode>
                <c:ptCount val="12"/>
                <c:pt idx="0">
                  <c:v>1498</c:v>
                </c:pt>
                <c:pt idx="1">
                  <c:v>841</c:v>
                </c:pt>
                <c:pt idx="2">
                  <c:v>797</c:v>
                </c:pt>
                <c:pt idx="3">
                  <c:v>745</c:v>
                </c:pt>
                <c:pt idx="4">
                  <c:v>756</c:v>
                </c:pt>
                <c:pt idx="5">
                  <c:v>792</c:v>
                </c:pt>
                <c:pt idx="6">
                  <c:v>871</c:v>
                </c:pt>
              </c:numCache>
            </c:numRef>
          </c:val>
        </c:ser>
        <c:ser>
          <c:idx val="5"/>
          <c:order val="2"/>
          <c:tx>
            <c:strRef>
              <c:f>Data!$B$39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Data!$C$39:$N$39</c:f>
              <c:numCache>
                <c:formatCode>General</c:formatCode>
                <c:ptCount val="12"/>
                <c:pt idx="0">
                  <c:v>1657</c:v>
                </c:pt>
                <c:pt idx="1">
                  <c:v>936</c:v>
                </c:pt>
                <c:pt idx="2">
                  <c:v>1044</c:v>
                </c:pt>
                <c:pt idx="3">
                  <c:v>961</c:v>
                </c:pt>
                <c:pt idx="4">
                  <c:v>1122</c:v>
                </c:pt>
                <c:pt idx="5">
                  <c:v>1206</c:v>
                </c:pt>
                <c:pt idx="6">
                  <c:v>1125</c:v>
                </c:pt>
              </c:numCache>
            </c:numRef>
          </c:val>
        </c:ser>
        <c:ser>
          <c:idx val="4"/>
          <c:order val="3"/>
          <c:tx>
            <c:strRef>
              <c:f>Data!$B$38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Data!$C$38:$N$38</c:f>
              <c:numCache>
                <c:formatCode>General</c:formatCode>
                <c:ptCount val="12"/>
                <c:pt idx="0">
                  <c:v>2341</c:v>
                </c:pt>
                <c:pt idx="1">
                  <c:v>1464</c:v>
                </c:pt>
                <c:pt idx="2">
                  <c:v>1619</c:v>
                </c:pt>
                <c:pt idx="3">
                  <c:v>1247</c:v>
                </c:pt>
                <c:pt idx="4">
                  <c:v>919</c:v>
                </c:pt>
                <c:pt idx="5">
                  <c:v>860</c:v>
                </c:pt>
                <c:pt idx="6">
                  <c:v>783</c:v>
                </c:pt>
              </c:numCache>
            </c:numRef>
          </c:val>
        </c:ser>
        <c:ser>
          <c:idx val="3"/>
          <c:order val="4"/>
          <c:tx>
            <c:strRef>
              <c:f>Data!$B$37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Data!$C$37:$N$37</c:f>
              <c:numCache>
                <c:formatCode>General</c:formatCode>
                <c:ptCount val="12"/>
                <c:pt idx="0">
                  <c:v>2385</c:v>
                </c:pt>
                <c:pt idx="1">
                  <c:v>2739</c:v>
                </c:pt>
                <c:pt idx="2">
                  <c:v>1933</c:v>
                </c:pt>
                <c:pt idx="3">
                  <c:v>1419</c:v>
                </c:pt>
                <c:pt idx="4">
                  <c:v>2136</c:v>
                </c:pt>
                <c:pt idx="5">
                  <c:v>2003</c:v>
                </c:pt>
                <c:pt idx="6">
                  <c:v>1708</c:v>
                </c:pt>
              </c:numCache>
            </c:numRef>
          </c:val>
        </c:ser>
        <c:ser>
          <c:idx val="2"/>
          <c:order val="5"/>
          <c:tx>
            <c:strRef>
              <c:f>Data!$B$36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Data!$C$36:$N$36</c:f>
              <c:numCache>
                <c:formatCode>General</c:formatCode>
                <c:ptCount val="12"/>
                <c:pt idx="0">
                  <c:v>1495</c:v>
                </c:pt>
                <c:pt idx="1">
                  <c:v>508</c:v>
                </c:pt>
                <c:pt idx="2">
                  <c:v>1040</c:v>
                </c:pt>
                <c:pt idx="3">
                  <c:v>1158</c:v>
                </c:pt>
                <c:pt idx="4">
                  <c:v>936</c:v>
                </c:pt>
                <c:pt idx="5">
                  <c:v>887</c:v>
                </c:pt>
                <c:pt idx="6">
                  <c:v>1705</c:v>
                </c:pt>
              </c:numCache>
            </c:numRef>
          </c:val>
        </c:ser>
        <c:ser>
          <c:idx val="1"/>
          <c:order val="6"/>
          <c:tx>
            <c:strRef>
              <c:f>Data!$B$35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Data!$C$35:$N$35</c:f>
              <c:numCache>
                <c:formatCode>General</c:formatCode>
                <c:ptCount val="12"/>
                <c:pt idx="0">
                  <c:v>509</c:v>
                </c:pt>
                <c:pt idx="1">
                  <c:v>1045</c:v>
                </c:pt>
                <c:pt idx="2">
                  <c:v>1201</c:v>
                </c:pt>
                <c:pt idx="3">
                  <c:v>939</c:v>
                </c:pt>
                <c:pt idx="4">
                  <c:v>934</c:v>
                </c:pt>
                <c:pt idx="5">
                  <c:v>1717</c:v>
                </c:pt>
                <c:pt idx="6">
                  <c:v>1163</c:v>
                </c:pt>
              </c:numCache>
            </c:numRef>
          </c:val>
        </c:ser>
        <c:ser>
          <c:idx val="0"/>
          <c:order val="7"/>
          <c:tx>
            <c:strRef>
              <c:f>Data!$B$34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Data!$C$33:$N$33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Data!$C$34:$N$34</c:f>
              <c:numCache>
                <c:formatCode>General</c:formatCode>
                <c:ptCount val="12"/>
                <c:pt idx="0">
                  <c:v>145</c:v>
                </c:pt>
                <c:pt idx="1">
                  <c:v>143</c:v>
                </c:pt>
                <c:pt idx="2">
                  <c:v>143</c:v>
                </c:pt>
                <c:pt idx="3">
                  <c:v>588</c:v>
                </c:pt>
                <c:pt idx="4">
                  <c:v>577</c:v>
                </c:pt>
                <c:pt idx="5">
                  <c:v>550</c:v>
                </c:pt>
                <c:pt idx="6">
                  <c:v>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10098680"/>
        <c:axId val="710099856"/>
      </c:barChart>
      <c:catAx>
        <c:axId val="71009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99856"/>
        <c:crosses val="autoZero"/>
        <c:auto val="1"/>
        <c:lblAlgn val="ctr"/>
        <c:lblOffset val="100"/>
        <c:noMultiLvlLbl val="0"/>
      </c:catAx>
      <c:valAx>
        <c:axId val="710099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98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souTH - APE</a:t>
            </a:r>
          </a:p>
        </c:rich>
      </c:tx>
      <c:layout>
        <c:manualLayout>
          <c:xMode val="edge"/>
          <c:yMode val="edge"/>
          <c:x val="0.36112755905511812"/>
          <c:y val="2.6472440944881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Data!$B$51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rgbClr val="4DA41C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Data!$C$51:$N$51</c:f>
              <c:numCache>
                <c:formatCode>_-* #,##0\ _₫_-;\-* #,##0\ _₫_-;_-* "-"??\ _₫_-;_-@_-</c:formatCode>
                <c:ptCount val="12"/>
                <c:pt idx="1">
                  <c:v>1616.0350000000001</c:v>
                </c:pt>
                <c:pt idx="2">
                  <c:v>1409.23</c:v>
                </c:pt>
                <c:pt idx="3">
                  <c:v>3009.74</c:v>
                </c:pt>
                <c:pt idx="4">
                  <c:v>1377.6</c:v>
                </c:pt>
                <c:pt idx="5">
                  <c:v>909.17</c:v>
                </c:pt>
                <c:pt idx="6">
                  <c:v>1140.22</c:v>
                </c:pt>
              </c:numCache>
            </c:numRef>
          </c:val>
        </c:ser>
        <c:ser>
          <c:idx val="1"/>
          <c:order val="1"/>
          <c:tx>
            <c:strRef>
              <c:f>Data!$B$50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Data!$C$50:$N$50</c:f>
              <c:numCache>
                <c:formatCode>_-* #,##0\ _₫_-;\-* #,##0\ _₫_-;_-* "-"??\ _₫_-;_-@_-</c:formatCode>
                <c:ptCount val="12"/>
                <c:pt idx="0">
                  <c:v>2906.8535000000002</c:v>
                </c:pt>
                <c:pt idx="1">
                  <c:v>2951.9944999999998</c:v>
                </c:pt>
                <c:pt idx="2">
                  <c:v>4007.6600000000003</c:v>
                </c:pt>
                <c:pt idx="3">
                  <c:v>4493.7199999999993</c:v>
                </c:pt>
                <c:pt idx="4">
                  <c:v>4531.3099999999995</c:v>
                </c:pt>
                <c:pt idx="5">
                  <c:v>4248.12</c:v>
                </c:pt>
                <c:pt idx="6">
                  <c:v>4507.4799999999996</c:v>
                </c:pt>
              </c:numCache>
            </c:numRef>
          </c:val>
        </c:ser>
        <c:ser>
          <c:idx val="2"/>
          <c:order val="2"/>
          <c:tx>
            <c:strRef>
              <c:f>Data!$B$49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Data!$C$49:$N$49</c:f>
              <c:numCache>
                <c:formatCode>_-* #,##0\ _₫_-;\-* #,##0\ _₫_-;_-* "-"??\ _₫_-;_-@_-</c:formatCode>
                <c:ptCount val="12"/>
                <c:pt idx="0">
                  <c:v>992.26800000000003</c:v>
                </c:pt>
                <c:pt idx="1">
                  <c:v>1700.1190000000001</c:v>
                </c:pt>
                <c:pt idx="2">
                  <c:v>3432.09</c:v>
                </c:pt>
                <c:pt idx="3">
                  <c:v>4359.2299999999996</c:v>
                </c:pt>
                <c:pt idx="4">
                  <c:v>9286.26</c:v>
                </c:pt>
                <c:pt idx="5">
                  <c:v>3614</c:v>
                </c:pt>
                <c:pt idx="6">
                  <c:v>3347.19</c:v>
                </c:pt>
              </c:numCache>
            </c:numRef>
          </c:val>
        </c:ser>
        <c:ser>
          <c:idx val="3"/>
          <c:order val="3"/>
          <c:tx>
            <c:strRef>
              <c:f>Data!$B$48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Data!$C$48:$N$48</c:f>
              <c:numCache>
                <c:formatCode>_-* #,##0\ _₫_-;\-* #,##0\ _₫_-;_-* "-"??\ _₫_-;_-@_-</c:formatCode>
                <c:ptCount val="12"/>
                <c:pt idx="0">
                  <c:v>2961.2905000000001</c:v>
                </c:pt>
                <c:pt idx="1">
                  <c:v>6837.1260000000002</c:v>
                </c:pt>
                <c:pt idx="2">
                  <c:v>10339.25</c:v>
                </c:pt>
                <c:pt idx="3">
                  <c:v>3249.18</c:v>
                </c:pt>
                <c:pt idx="4">
                  <c:v>2678.03</c:v>
                </c:pt>
                <c:pt idx="5">
                  <c:v>2477.69</c:v>
                </c:pt>
                <c:pt idx="6">
                  <c:v>2726.22</c:v>
                </c:pt>
              </c:numCache>
            </c:numRef>
          </c:val>
        </c:ser>
        <c:ser>
          <c:idx val="4"/>
          <c:order val="4"/>
          <c:tx>
            <c:strRef>
              <c:f>Data!$B$47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Data!$C$47:$N$47</c:f>
              <c:numCache>
                <c:formatCode>_-* #,##0\ _₫_-;\-* #,##0\ _₫_-;_-* "-"??\ _₫_-;_-@_-</c:formatCode>
                <c:ptCount val="12"/>
                <c:pt idx="0">
                  <c:v>6171.4570000000003</c:v>
                </c:pt>
                <c:pt idx="1">
                  <c:v>9958.8110000000088</c:v>
                </c:pt>
                <c:pt idx="2">
                  <c:v>6642.41</c:v>
                </c:pt>
                <c:pt idx="3">
                  <c:v>4337.8999999999996</c:v>
                </c:pt>
                <c:pt idx="4">
                  <c:v>4948.32</c:v>
                </c:pt>
                <c:pt idx="5">
                  <c:v>6118.41</c:v>
                </c:pt>
                <c:pt idx="6">
                  <c:v>6083.01</c:v>
                </c:pt>
              </c:numCache>
            </c:numRef>
          </c:val>
        </c:ser>
        <c:ser>
          <c:idx val="5"/>
          <c:order val="5"/>
          <c:tx>
            <c:strRef>
              <c:f>Data!$B$46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Data!$C$46:$N$46</c:f>
              <c:numCache>
                <c:formatCode>_-* #,##0\ _₫_-;\-* #,##0\ _₫_-;_-* "-"??\ _₫_-;_-@_-</c:formatCode>
                <c:ptCount val="12"/>
                <c:pt idx="0">
                  <c:v>3546.127</c:v>
                </c:pt>
                <c:pt idx="1">
                  <c:v>2647.5230000000001</c:v>
                </c:pt>
                <c:pt idx="2">
                  <c:v>7056.42</c:v>
                </c:pt>
                <c:pt idx="3">
                  <c:v>5407.6</c:v>
                </c:pt>
                <c:pt idx="4">
                  <c:v>5843.96</c:v>
                </c:pt>
                <c:pt idx="5">
                  <c:v>4276.42</c:v>
                </c:pt>
                <c:pt idx="6">
                  <c:v>5405.5</c:v>
                </c:pt>
              </c:numCache>
            </c:numRef>
          </c:val>
        </c:ser>
        <c:ser>
          <c:idx val="6"/>
          <c:order val="6"/>
          <c:tx>
            <c:strRef>
              <c:f>Data!$B$45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Data!$C$45:$N$45</c:f>
              <c:numCache>
                <c:formatCode>_-* #,##0\ _₫_-;\-* #,##0\ _₫_-;_-* "-"??\ _₫_-;_-@_-</c:formatCode>
                <c:ptCount val="12"/>
                <c:pt idx="0">
                  <c:v>4021.123</c:v>
                </c:pt>
                <c:pt idx="1">
                  <c:v>5862.4380000000092</c:v>
                </c:pt>
                <c:pt idx="2">
                  <c:v>14371.029999999999</c:v>
                </c:pt>
                <c:pt idx="3">
                  <c:v>10653.189999999999</c:v>
                </c:pt>
                <c:pt idx="4">
                  <c:v>9712.19</c:v>
                </c:pt>
                <c:pt idx="5">
                  <c:v>19164.91</c:v>
                </c:pt>
                <c:pt idx="6">
                  <c:v>11118.03</c:v>
                </c:pt>
              </c:numCache>
            </c:numRef>
          </c:val>
        </c:ser>
        <c:ser>
          <c:idx val="7"/>
          <c:order val="7"/>
          <c:tx>
            <c:strRef>
              <c:f>Data!$B$44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Data!$C$43:$N$43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Data!$C$44:$N$44</c:f>
              <c:numCache>
                <c:formatCode>_-* #,##0\ _₫_-;\-* #,##0\ _₫_-;_-* "-"??\ _₫_-;_-@_-</c:formatCode>
                <c:ptCount val="12"/>
                <c:pt idx="0">
                  <c:v>5031.0820000000003</c:v>
                </c:pt>
                <c:pt idx="1">
                  <c:v>9389.4535000000105</c:v>
                </c:pt>
                <c:pt idx="2">
                  <c:v>10085.810000000001</c:v>
                </c:pt>
                <c:pt idx="3">
                  <c:v>15694.68</c:v>
                </c:pt>
                <c:pt idx="4">
                  <c:v>14764.74</c:v>
                </c:pt>
                <c:pt idx="5">
                  <c:v>17314.75</c:v>
                </c:pt>
                <c:pt idx="6">
                  <c:v>11147.51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10108872"/>
        <c:axId val="710110440"/>
      </c:barChart>
      <c:catAx>
        <c:axId val="7101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10440"/>
        <c:crosses val="autoZero"/>
        <c:auto val="1"/>
        <c:lblAlgn val="ctr"/>
        <c:lblOffset val="100"/>
        <c:noMultiLvlLbl val="0"/>
      </c:catAx>
      <c:valAx>
        <c:axId val="710110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08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FF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Case/Active - APE/Active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Data!$B$18</c:f>
              <c:strCache>
                <c:ptCount val="1"/>
                <c:pt idx="0">
                  <c:v>APEperActive-2016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Data!$C$18:$N$18</c:f>
              <c:numCache>
                <c:formatCode>_-* #,##0.0\ _₫_-;\-* #,##0.0\ _₫_-;_-* "-"??\ _₫_-;_-@_-</c:formatCode>
                <c:ptCount val="12"/>
                <c:pt idx="0">
                  <c:v>20.217771653543306</c:v>
                </c:pt>
                <c:pt idx="1">
                  <c:v>22.215020967741935</c:v>
                </c:pt>
                <c:pt idx="2">
                  <c:v>30.791693817204294</c:v>
                </c:pt>
                <c:pt idx="3">
                  <c:v>31.695341368743627</c:v>
                </c:pt>
                <c:pt idx="4">
                  <c:v>26.695827431192665</c:v>
                </c:pt>
                <c:pt idx="5">
                  <c:v>25.875478773527668</c:v>
                </c:pt>
                <c:pt idx="6">
                  <c:v>23.396324480916039</c:v>
                </c:pt>
                <c:pt idx="7">
                  <c:v>22.789538591549316</c:v>
                </c:pt>
                <c:pt idx="8">
                  <c:v>28.583618108419877</c:v>
                </c:pt>
                <c:pt idx="9">
                  <c:v>27.912497032742166</c:v>
                </c:pt>
                <c:pt idx="10">
                  <c:v>34.351482884990311</c:v>
                </c:pt>
                <c:pt idx="11">
                  <c:v>38.5008730714287</c:v>
                </c:pt>
              </c:numCache>
            </c:numRef>
          </c:val>
        </c:ser>
        <c:ser>
          <c:idx val="7"/>
          <c:order val="7"/>
          <c:tx>
            <c:strRef>
              <c:f>Data!$B$19</c:f>
              <c:strCache>
                <c:ptCount val="1"/>
                <c:pt idx="0">
                  <c:v>APEperActive-2017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Data!$C$19:$N$19</c:f>
              <c:numCache>
                <c:formatCode>_-* #,##0.0\ _₫_-;\-* #,##0.0\ _₫_-;_-* "-"??\ _₫_-;_-@_-</c:formatCode>
                <c:ptCount val="12"/>
                <c:pt idx="0">
                  <c:v>26.138886131243879</c:v>
                </c:pt>
                <c:pt idx="1">
                  <c:v>28.927197850208071</c:v>
                </c:pt>
                <c:pt idx="2">
                  <c:v>30.55084438642298</c:v>
                </c:pt>
                <c:pt idx="3">
                  <c:v>30.574921152703535</c:v>
                </c:pt>
                <c:pt idx="4">
                  <c:v>37.09122563053851</c:v>
                </c:pt>
                <c:pt idx="5">
                  <c:v>31.486532838983052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008160"/>
        <c:axId val="596008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Data!$B$12</c15:sqref>
                        </c15:formulaRef>
                      </c:ext>
                    </c:extLst>
                    <c:strCache>
                      <c:ptCount val="1"/>
                      <c:pt idx="0">
                        <c:v>AR-2017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Data!$C$12:$N$12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0.10274213836477987</c:v>
                      </c:pt>
                      <c:pt idx="1">
                        <c:v>0.16288263865356375</c:v>
                      </c:pt>
                      <c:pt idx="2">
                        <c:v>0.24784831424318904</c:v>
                      </c:pt>
                      <c:pt idx="3">
                        <c:v>0.22691115006067142</c:v>
                      </c:pt>
                      <c:pt idx="4">
                        <c:v>0.20322781741359008</c:v>
                      </c:pt>
                      <c:pt idx="5">
                        <c:v>0.24527443975316662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Data!$B$13</c15:sqref>
                        </c15:formulaRef>
                      </c:ext>
                    </c:extLst>
                    <c:strCache>
                      <c:ptCount val="1"/>
                      <c:pt idx="0">
                        <c:v>AR-2016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Data!$C$13:$N$13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0.15349286922890984</c:v>
                      </c:pt>
                      <c:pt idx="1">
                        <c:v>0.15041242115477924</c:v>
                      </c:pt>
                      <c:pt idx="2">
                        <c:v>0.2659358989634219</c:v>
                      </c:pt>
                      <c:pt idx="3">
                        <c:v>0.22171894462688257</c:v>
                      </c:pt>
                      <c:pt idx="4">
                        <c:v>0.23105458399576045</c:v>
                      </c:pt>
                      <c:pt idx="5">
                        <c:v>0.30644711135919622</c:v>
                      </c:pt>
                      <c:pt idx="6">
                        <c:v>0.21556689155833469</c:v>
                      </c:pt>
                      <c:pt idx="7">
                        <c:v>0.21345358887636226</c:v>
                      </c:pt>
                      <c:pt idx="8">
                        <c:v>0.23630417007358953</c:v>
                      </c:pt>
                      <c:pt idx="9">
                        <c:v>0.18195358073724713</c:v>
                      </c:pt>
                      <c:pt idx="10">
                        <c:v>0.17629875708803483</c:v>
                      </c:pt>
                      <c:pt idx="11">
                        <c:v>0.26672311600338694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Data!$B$17</c:f>
              <c:strCache>
                <c:ptCount val="1"/>
                <c:pt idx="0">
                  <c:v>CaseperActive-2017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Data!$C$17:$N$17</c:f>
              <c:numCache>
                <c:formatCode>_-* #,##0.0\ _₫_-;\-* #,##0.0\ _₫_-;_-* "-"??\ _₫_-;_-@_-</c:formatCode>
                <c:ptCount val="12"/>
                <c:pt idx="0">
                  <c:v>1.5690499510284035</c:v>
                </c:pt>
                <c:pt idx="1">
                  <c:v>1.6109570041608876</c:v>
                </c:pt>
                <c:pt idx="2">
                  <c:v>1.839686684073107</c:v>
                </c:pt>
                <c:pt idx="3">
                  <c:v>1.8621509209744505</c:v>
                </c:pt>
                <c:pt idx="4">
                  <c:v>2.3231083844580778</c:v>
                </c:pt>
                <c:pt idx="5">
                  <c:v>1.8670550847457628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Data!$B$16</c:f>
              <c:strCache>
                <c:ptCount val="1"/>
                <c:pt idx="0">
                  <c:v>CaseperActive-2016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Data!$C$16:$N$16</c:f>
              <c:numCache>
                <c:formatCode>_-* #,##0.0\ _₫_-;\-* #,##0.0\ _₫_-;_-* "-"??\ _₫_-;_-@_-</c:formatCode>
                <c:ptCount val="12"/>
                <c:pt idx="0">
                  <c:v>1.2866141732283465</c:v>
                </c:pt>
                <c:pt idx="1">
                  <c:v>1.3177419354838709</c:v>
                </c:pt>
                <c:pt idx="2">
                  <c:v>1.7508960573476702</c:v>
                </c:pt>
                <c:pt idx="3">
                  <c:v>1.5372829417773237</c:v>
                </c:pt>
                <c:pt idx="4">
                  <c:v>1.4944954128440366</c:v>
                </c:pt>
                <c:pt idx="5">
                  <c:v>1.6927747419550698</c:v>
                </c:pt>
                <c:pt idx="6">
                  <c:v>1.4343511450381679</c:v>
                </c:pt>
                <c:pt idx="7">
                  <c:v>1.4732394366197183</c:v>
                </c:pt>
                <c:pt idx="8">
                  <c:v>1.814878892733564</c:v>
                </c:pt>
                <c:pt idx="9">
                  <c:v>1.5675306957708048</c:v>
                </c:pt>
                <c:pt idx="10">
                  <c:v>1.8960363872644574</c:v>
                </c:pt>
                <c:pt idx="11">
                  <c:v>2.0249999999999999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271824"/>
        <c:axId val="5960050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Data!$B$14</c15:sqref>
                        </c15:formulaRef>
                      </c:ext>
                    </c:extLst>
                    <c:strCache>
                      <c:ptCount val="1"/>
                      <c:pt idx="0">
                        <c:v>CaseSize-2017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C00000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Data!$C$14:$N$14</c15:sqref>
                        </c15:formulaRef>
                      </c:ext>
                    </c:extLst>
                    <c:numCache>
                      <c:formatCode>_-* #,##0.0\ _₫_-;\-* #,##0.0\ _₫_-;_-* "-"??\ _₫_-;_-@_-</c:formatCode>
                      <c:ptCount val="12"/>
                      <c:pt idx="0">
                        <c:v>16.659052896379524</c:v>
                      </c:pt>
                      <c:pt idx="1">
                        <c:v>17.956530047352576</c:v>
                      </c:pt>
                      <c:pt idx="2">
                        <c:v>16.606547544706217</c:v>
                      </c:pt>
                      <c:pt idx="3">
                        <c:v>16.419142405871106</c:v>
                      </c:pt>
                      <c:pt idx="4">
                        <c:v>15.966205399061032</c:v>
                      </c:pt>
                      <c:pt idx="5">
                        <c:v>16.864276312056738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Data!$B$15</c15:sqref>
                        </c15:formulaRef>
                      </c:ext>
                    </c:extLst>
                    <c:strCache>
                      <c:ptCount val="1"/>
                      <c:pt idx="0">
                        <c:v>CaseSize-2016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Data!$C$15:$N$15</c15:sqref>
                        </c15:formulaRef>
                      </c:ext>
                    </c:extLst>
                    <c:numCache>
                      <c:formatCode>_-* #,##0.0\ _₫_-;\-* #,##0.0\ _₫_-;_-* "-"??\ _₫_-;_-@_-</c:formatCode>
                      <c:ptCount val="12"/>
                      <c:pt idx="0">
                        <c:v>15.713935128518971</c:v>
                      </c:pt>
                      <c:pt idx="1">
                        <c:v>16.858400244798041</c:v>
                      </c:pt>
                      <c:pt idx="2">
                        <c:v>17.586248874104395</c:v>
                      </c:pt>
                      <c:pt idx="3">
                        <c:v>20.617766910299011</c:v>
                      </c:pt>
                      <c:pt idx="4">
                        <c:v>17.86276973603438</c:v>
                      </c:pt>
                      <c:pt idx="5">
                        <c:v>15.285836994261143</c:v>
                      </c:pt>
                      <c:pt idx="6">
                        <c:v>16.311434310803623</c:v>
                      </c:pt>
                      <c:pt idx="7">
                        <c:v>15.468998470363303</c:v>
                      </c:pt>
                      <c:pt idx="8">
                        <c:v>15.74960082618369</c:v>
                      </c:pt>
                      <c:pt idx="9">
                        <c:v>17.806666949521329</c:v>
                      </c:pt>
                      <c:pt idx="10">
                        <c:v>18.117523015764252</c:v>
                      </c:pt>
                      <c:pt idx="11">
                        <c:v>19.012776825396887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9600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08944"/>
        <c:crosses val="autoZero"/>
        <c:auto val="1"/>
        <c:lblAlgn val="ctr"/>
        <c:lblOffset val="100"/>
        <c:noMultiLvlLbl val="0"/>
      </c:catAx>
      <c:valAx>
        <c:axId val="5960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08160"/>
        <c:crosses val="autoZero"/>
        <c:crossBetween val="between"/>
      </c:valAx>
      <c:valAx>
        <c:axId val="596005024"/>
        <c:scaling>
          <c:orientation val="minMax"/>
        </c:scaling>
        <c:delete val="0"/>
        <c:axPos val="r"/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71824"/>
        <c:crosses val="max"/>
        <c:crossBetween val="between"/>
      </c:valAx>
      <c:catAx>
        <c:axId val="57327182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05024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souTH</a:t>
            </a:r>
            <a:r>
              <a:rPr lang="en-US" sz="1400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- </a:t>
            </a: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Cases</a:t>
            </a:r>
          </a:p>
        </c:rich>
      </c:tx>
      <c:layout>
        <c:manualLayout>
          <c:xMode val="edge"/>
          <c:yMode val="edge"/>
          <c:x val="0.36151795024792838"/>
          <c:y val="1.8949069964025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0"/>
          <c:tx>
            <c:strRef>
              <c:f>Data!$B$61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Data!$C$61:$N$61</c:f>
              <c:numCache>
                <c:formatCode>General</c:formatCode>
                <c:ptCount val="12"/>
                <c:pt idx="1">
                  <c:v>117.5</c:v>
                </c:pt>
                <c:pt idx="2">
                  <c:v>103.5</c:v>
                </c:pt>
                <c:pt idx="3">
                  <c:v>215.5</c:v>
                </c:pt>
                <c:pt idx="4">
                  <c:v>86</c:v>
                </c:pt>
                <c:pt idx="5">
                  <c:v>62</c:v>
                </c:pt>
                <c:pt idx="6">
                  <c:v>74</c:v>
                </c:pt>
              </c:numCache>
            </c:numRef>
          </c:val>
        </c:ser>
        <c:ser>
          <c:idx val="6"/>
          <c:order val="1"/>
          <c:tx>
            <c:strRef>
              <c:f>Data!$B$60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Data!$C$60:$N$60</c:f>
              <c:numCache>
                <c:formatCode>General</c:formatCode>
                <c:ptCount val="12"/>
                <c:pt idx="0">
                  <c:v>147</c:v>
                </c:pt>
                <c:pt idx="1">
                  <c:v>167.5</c:v>
                </c:pt>
                <c:pt idx="2">
                  <c:v>229.5</c:v>
                </c:pt>
                <c:pt idx="3">
                  <c:v>253</c:v>
                </c:pt>
                <c:pt idx="4">
                  <c:v>228</c:v>
                </c:pt>
                <c:pt idx="5">
                  <c:v>210.5</c:v>
                </c:pt>
                <c:pt idx="6">
                  <c:v>187</c:v>
                </c:pt>
              </c:numCache>
            </c:numRef>
          </c:val>
        </c:ser>
        <c:ser>
          <c:idx val="5"/>
          <c:order val="2"/>
          <c:tx>
            <c:strRef>
              <c:f>Data!$B$59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Data!$C$59:$N$59</c:f>
              <c:numCache>
                <c:formatCode>General</c:formatCode>
                <c:ptCount val="12"/>
                <c:pt idx="0">
                  <c:v>75</c:v>
                </c:pt>
                <c:pt idx="1">
                  <c:v>125</c:v>
                </c:pt>
                <c:pt idx="2">
                  <c:v>228.5</c:v>
                </c:pt>
                <c:pt idx="3">
                  <c:v>237</c:v>
                </c:pt>
                <c:pt idx="4">
                  <c:v>874</c:v>
                </c:pt>
                <c:pt idx="5">
                  <c:v>222</c:v>
                </c:pt>
                <c:pt idx="6">
                  <c:v>184</c:v>
                </c:pt>
              </c:numCache>
            </c:numRef>
          </c:val>
        </c:ser>
        <c:ser>
          <c:idx val="4"/>
          <c:order val="3"/>
          <c:tx>
            <c:strRef>
              <c:f>Data!$B$58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rgbClr val="FAACF1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Data!$C$58:$N$58</c:f>
              <c:numCache>
                <c:formatCode>General</c:formatCode>
                <c:ptCount val="12"/>
                <c:pt idx="0">
                  <c:v>186.5</c:v>
                </c:pt>
                <c:pt idx="1">
                  <c:v>390</c:v>
                </c:pt>
                <c:pt idx="2">
                  <c:v>631.5</c:v>
                </c:pt>
                <c:pt idx="3">
                  <c:v>224.5</c:v>
                </c:pt>
                <c:pt idx="4">
                  <c:v>153</c:v>
                </c:pt>
                <c:pt idx="5">
                  <c:v>157</c:v>
                </c:pt>
                <c:pt idx="6">
                  <c:v>180</c:v>
                </c:pt>
              </c:numCache>
            </c:numRef>
          </c:val>
        </c:ser>
        <c:ser>
          <c:idx val="3"/>
          <c:order val="4"/>
          <c:tx>
            <c:strRef>
              <c:f>Data!$B$57</c:f>
              <c:strCache>
                <c:ptCount val="1"/>
                <c:pt idx="0">
                  <c:v>2-3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Data!$C$57:$N$57</c:f>
              <c:numCache>
                <c:formatCode>General</c:formatCode>
                <c:ptCount val="12"/>
                <c:pt idx="0">
                  <c:v>412.5</c:v>
                </c:pt>
                <c:pt idx="1">
                  <c:v>625</c:v>
                </c:pt>
                <c:pt idx="2">
                  <c:v>475</c:v>
                </c:pt>
                <c:pt idx="3">
                  <c:v>306</c:v>
                </c:pt>
                <c:pt idx="4">
                  <c:v>352</c:v>
                </c:pt>
                <c:pt idx="5">
                  <c:v>379</c:v>
                </c:pt>
                <c:pt idx="6">
                  <c:v>352.5</c:v>
                </c:pt>
              </c:numCache>
            </c:numRef>
          </c:val>
        </c:ser>
        <c:ser>
          <c:idx val="2"/>
          <c:order val="5"/>
          <c:tx>
            <c:strRef>
              <c:f>Data!$B$56</c:f>
              <c:strCache>
                <c:ptCount val="1"/>
                <c:pt idx="0">
                  <c:v>Rookie last month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Data!$C$56:$N$56</c:f>
              <c:numCache>
                <c:formatCode>General</c:formatCode>
                <c:ptCount val="12"/>
                <c:pt idx="0">
                  <c:v>272</c:v>
                </c:pt>
                <c:pt idx="1">
                  <c:v>185</c:v>
                </c:pt>
                <c:pt idx="2">
                  <c:v>482</c:v>
                </c:pt>
                <c:pt idx="3">
                  <c:v>394</c:v>
                </c:pt>
                <c:pt idx="4">
                  <c:v>357</c:v>
                </c:pt>
                <c:pt idx="5">
                  <c:v>303.5</c:v>
                </c:pt>
                <c:pt idx="6">
                  <c:v>349</c:v>
                </c:pt>
              </c:numCache>
            </c:numRef>
          </c:val>
        </c:ser>
        <c:ser>
          <c:idx val="1"/>
          <c:order val="6"/>
          <c:tx>
            <c:strRef>
              <c:f>Data!$B$55</c:f>
              <c:strCache>
                <c:ptCount val="1"/>
                <c:pt idx="0">
                  <c:v>Rookie in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Data!$C$55:$N$55</c:f>
              <c:numCache>
                <c:formatCode>General</c:formatCode>
                <c:ptCount val="12"/>
                <c:pt idx="0">
                  <c:v>285</c:v>
                </c:pt>
                <c:pt idx="1">
                  <c:v>426</c:v>
                </c:pt>
                <c:pt idx="2">
                  <c:v>986</c:v>
                </c:pt>
                <c:pt idx="3">
                  <c:v>723</c:v>
                </c:pt>
                <c:pt idx="4">
                  <c:v>676.5</c:v>
                </c:pt>
                <c:pt idx="5">
                  <c:v>1390</c:v>
                </c:pt>
                <c:pt idx="6">
                  <c:v>792</c:v>
                </c:pt>
              </c:numCache>
            </c:numRef>
          </c:val>
        </c:ser>
        <c:ser>
          <c:idx val="0"/>
          <c:order val="7"/>
          <c:tx>
            <c:strRef>
              <c:f>Data!$B$54</c:f>
              <c:strCache>
                <c:ptCount val="1"/>
                <c:pt idx="0">
                  <c:v>MDRT / GenLion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Data!$C$53:$N$53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Data!$C$54:$N$54</c:f>
              <c:numCache>
                <c:formatCode>General</c:formatCode>
                <c:ptCount val="12"/>
                <c:pt idx="0">
                  <c:v>224</c:v>
                </c:pt>
                <c:pt idx="1">
                  <c:v>287</c:v>
                </c:pt>
                <c:pt idx="2">
                  <c:v>387</c:v>
                </c:pt>
                <c:pt idx="3">
                  <c:v>781</c:v>
                </c:pt>
                <c:pt idx="4">
                  <c:v>681.5</c:v>
                </c:pt>
                <c:pt idx="5">
                  <c:v>801</c:v>
                </c:pt>
                <c:pt idx="6">
                  <c:v>549.5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10099464"/>
        <c:axId val="710109264"/>
      </c:barChart>
      <c:catAx>
        <c:axId val="71009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09264"/>
        <c:crosses val="autoZero"/>
        <c:auto val="1"/>
        <c:lblAlgn val="ctr"/>
        <c:lblOffset val="100"/>
        <c:noMultiLvlLbl val="0"/>
      </c:catAx>
      <c:valAx>
        <c:axId val="710109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099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souTH - active ratio</a:t>
            </a:r>
          </a:p>
        </c:rich>
      </c:tx>
      <c:layout>
        <c:manualLayout>
          <c:xMode val="edge"/>
          <c:yMode val="edge"/>
          <c:x val="0.30258725546023468"/>
          <c:y val="2.2766572587119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Data!$B$64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Data!$C$64:$N$64</c:f>
              <c:numCache>
                <c:formatCode>0%</c:formatCode>
                <c:ptCount val="12"/>
                <c:pt idx="0">
                  <c:v>0.71052631578947367</c:v>
                </c:pt>
                <c:pt idx="1">
                  <c:v>0.69444444444444442</c:v>
                </c:pt>
                <c:pt idx="2">
                  <c:v>0.74125874125874125</c:v>
                </c:pt>
                <c:pt idx="3">
                  <c:v>0.83447332421340625</c:v>
                </c:pt>
                <c:pt idx="4">
                  <c:v>0.43090128755364809</c:v>
                </c:pt>
                <c:pt idx="5">
                  <c:v>0.41348713398402842</c:v>
                </c:pt>
                <c:pt idx="6">
                  <c:v>0.33648393194706994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Data!$B$65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Data!$C$65:$N$65</c:f>
              <c:numCache>
                <c:formatCode>0%</c:formatCode>
                <c:ptCount val="12"/>
                <c:pt idx="0">
                  <c:v>0.15952143569292124</c:v>
                </c:pt>
                <c:pt idx="1">
                  <c:v>0.41827541827541825</c:v>
                </c:pt>
                <c:pt idx="2">
                  <c:v>0.52626892252894031</c:v>
                </c:pt>
                <c:pt idx="3">
                  <c:v>0.42990654205607476</c:v>
                </c:pt>
                <c:pt idx="4">
                  <c:v>0.4580886278697277</c:v>
                </c:pt>
                <c:pt idx="5">
                  <c:v>0.68955111278762726</c:v>
                </c:pt>
                <c:pt idx="6">
                  <c:v>0.3576388888888889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Data!$B$66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Data!$C$66:$N$66</c:f>
              <c:numCache>
                <c:formatCode>0%</c:formatCode>
                <c:ptCount val="12"/>
                <c:pt idx="0">
                  <c:v>0.15649676956209618</c:v>
                </c:pt>
                <c:pt idx="1">
                  <c:v>0.11682476285571643</c:v>
                </c:pt>
                <c:pt idx="2">
                  <c:v>0.35400516795865633</c:v>
                </c:pt>
                <c:pt idx="3">
                  <c:v>0.23839854413102821</c:v>
                </c:pt>
                <c:pt idx="4">
                  <c:v>0.20343839541547279</c:v>
                </c:pt>
                <c:pt idx="5">
                  <c:v>0.21503017004936917</c:v>
                </c:pt>
                <c:pt idx="6">
                  <c:v>0.1875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Data!$B$67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Data!$C$67:$N$67</c:f>
              <c:numCache>
                <c:formatCode>0%</c:formatCode>
                <c:ptCount val="12"/>
                <c:pt idx="0">
                  <c:v>0.10175288584865327</c:v>
                </c:pt>
                <c:pt idx="1">
                  <c:v>0.16510538641686182</c:v>
                </c:pt>
                <c:pt idx="2">
                  <c:v>0.12029109589041095</c:v>
                </c:pt>
                <c:pt idx="3">
                  <c:v>0.12291169451073986</c:v>
                </c:pt>
                <c:pt idx="4">
                  <c:v>0.13220815752461323</c:v>
                </c:pt>
                <c:pt idx="5">
                  <c:v>0.10727228799226866</c:v>
                </c:pt>
                <c:pt idx="6">
                  <c:v>0.10455402856372946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Data!$B$68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Data!$C$68:$N$68</c:f>
              <c:numCache>
                <c:formatCode>0%</c:formatCode>
                <c:ptCount val="12"/>
                <c:pt idx="0">
                  <c:v>6.5412186379928322E-2</c:v>
                </c:pt>
                <c:pt idx="1">
                  <c:v>0.13403416557161629</c:v>
                </c:pt>
                <c:pt idx="2">
                  <c:v>0.23483619850794679</c:v>
                </c:pt>
                <c:pt idx="3">
                  <c:v>0.1256106071179344</c:v>
                </c:pt>
                <c:pt idx="4">
                  <c:v>0.10064635272391505</c:v>
                </c:pt>
                <c:pt idx="5">
                  <c:v>0.11804384485666104</c:v>
                </c:pt>
                <c:pt idx="6">
                  <c:v>0.13390139987827146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Data!$B$69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Data!$C$69:$N$69</c:f>
              <c:numCache>
                <c:formatCode>0%</c:formatCode>
                <c:ptCount val="12"/>
                <c:pt idx="0">
                  <c:v>5.1013277428371771E-2</c:v>
                </c:pt>
                <c:pt idx="1">
                  <c:v>8.2529888160431927E-2</c:v>
                </c:pt>
                <c:pt idx="2">
                  <c:v>0.16767676767676767</c:v>
                </c:pt>
                <c:pt idx="3">
                  <c:v>0.13865336658354116</c:v>
                </c:pt>
                <c:pt idx="4">
                  <c:v>0.11329812770043207</c:v>
                </c:pt>
                <c:pt idx="5">
                  <c:v>0.10051546391752578</c:v>
                </c:pt>
                <c:pt idx="6">
                  <c:v>8.1510081510081517E-2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Data!$B$70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Data!$C$70:$N$70</c:f>
              <c:numCache>
                <c:formatCode>0%</c:formatCode>
                <c:ptCount val="12"/>
                <c:pt idx="0">
                  <c:v>7.3658365485794464E-2</c:v>
                </c:pt>
                <c:pt idx="1">
                  <c:v>9.8332620778110308E-2</c:v>
                </c:pt>
                <c:pt idx="2">
                  <c:v>0.16483516483516483</c:v>
                </c:pt>
                <c:pt idx="3">
                  <c:v>0.16990920881971466</c:v>
                </c:pt>
                <c:pt idx="4">
                  <c:v>0.1492338441039307</c:v>
                </c:pt>
                <c:pt idx="5">
                  <c:v>0.13049095607235142</c:v>
                </c:pt>
                <c:pt idx="6">
                  <c:v>0.11545399879735418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Data!$B$71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Data!$C$63:$N$63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Data!$C$71:$N$71</c:f>
              <c:numCache>
                <c:formatCode>0%</c:formatCode>
                <c:ptCount val="12"/>
                <c:pt idx="1">
                  <c:v>8.3262531860662709E-2</c:v>
                </c:pt>
                <c:pt idx="2">
                  <c:v>3.0614300100704935E-2</c:v>
                </c:pt>
                <c:pt idx="3">
                  <c:v>4.9123956115932538E-2</c:v>
                </c:pt>
                <c:pt idx="4">
                  <c:v>1.7778957144752555E-2</c:v>
                </c:pt>
                <c:pt idx="5">
                  <c:v>1.2823397075365579E-2</c:v>
                </c:pt>
                <c:pt idx="6">
                  <c:v>9.716901803232739E-3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104168"/>
        <c:axId val="710104560"/>
      </c:lineChart>
      <c:catAx>
        <c:axId val="71010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04560"/>
        <c:crosses val="autoZero"/>
        <c:auto val="1"/>
        <c:lblAlgn val="ctr"/>
        <c:lblOffset val="100"/>
        <c:noMultiLvlLbl val="0"/>
      </c:catAx>
      <c:valAx>
        <c:axId val="710104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0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souTH - CASE SIZE</a:t>
            </a:r>
          </a:p>
        </c:rich>
      </c:tx>
      <c:layout>
        <c:manualLayout>
          <c:xMode val="edge"/>
          <c:yMode val="edge"/>
          <c:x val="0.31624949618246156"/>
          <c:y val="3.4158978785904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Data!$B$74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Data!$C$74:$N$74</c:f>
              <c:numCache>
                <c:formatCode>_-* #,##0.0\ _₫_-;\-* #,##0.0\ _₫_-;_-* "-"??\ _₫_-;_-@_-</c:formatCode>
                <c:ptCount val="12"/>
                <c:pt idx="0">
                  <c:v>22.4601875</c:v>
                </c:pt>
                <c:pt idx="1">
                  <c:v>32.71586585365857</c:v>
                </c:pt>
                <c:pt idx="2">
                  <c:v>26.061524547803621</c:v>
                </c:pt>
                <c:pt idx="3">
                  <c:v>20.095620998719589</c:v>
                </c:pt>
                <c:pt idx="4">
                  <c:v>21.665062362435805</c:v>
                </c:pt>
                <c:pt idx="5">
                  <c:v>21.616416978776531</c:v>
                </c:pt>
                <c:pt idx="6">
                  <c:v>20.286642402183805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Data!$B$75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Data!$C$75:$N$75</c:f>
              <c:numCache>
                <c:formatCode>_-* #,##0.0\ _₫_-;\-* #,##0.0\ _₫_-;_-* "-"??\ _₫_-;_-@_-</c:formatCode>
                <c:ptCount val="12"/>
                <c:pt idx="0">
                  <c:v>14.10920350877193</c:v>
                </c:pt>
                <c:pt idx="1">
                  <c:v>13.761591549295796</c:v>
                </c:pt>
                <c:pt idx="2">
                  <c:v>14.575081135902636</c:v>
                </c:pt>
                <c:pt idx="3">
                  <c:v>14.734702627939141</c:v>
                </c:pt>
                <c:pt idx="4">
                  <c:v>14.356526237989653</c:v>
                </c:pt>
                <c:pt idx="5">
                  <c:v>13.787705035971223</c:v>
                </c:pt>
                <c:pt idx="6">
                  <c:v>14.037916666666668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Data!$B$76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Data!$C$76:$N$76</c:f>
              <c:numCache>
                <c:formatCode>_-* #,##0.0\ _₫_-;\-* #,##0.0\ _₫_-;_-* "-"??\ _₫_-;_-@_-</c:formatCode>
                <c:ptCount val="12"/>
                <c:pt idx="0">
                  <c:v>13.037231617647059</c:v>
                </c:pt>
                <c:pt idx="1">
                  <c:v>14.310935135135136</c:v>
                </c:pt>
                <c:pt idx="2">
                  <c:v>14.639875518672198</c:v>
                </c:pt>
                <c:pt idx="3">
                  <c:v>13.724873096446702</c:v>
                </c:pt>
                <c:pt idx="4">
                  <c:v>16.369635854341738</c:v>
                </c:pt>
                <c:pt idx="5">
                  <c:v>14.090345963756178</c:v>
                </c:pt>
                <c:pt idx="6">
                  <c:v>15.488538681948423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Data!$B$77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Data!$C$77:$N$77</c:f>
              <c:numCache>
                <c:formatCode>_-* #,##0.0\ _₫_-;\-* #,##0.0\ _₫_-;_-* "-"??\ _₫_-;_-@_-</c:formatCode>
                <c:ptCount val="12"/>
                <c:pt idx="0">
                  <c:v>14.96110787878788</c:v>
                </c:pt>
                <c:pt idx="1">
                  <c:v>15.934097600000014</c:v>
                </c:pt>
                <c:pt idx="2">
                  <c:v>13.984021052631579</c:v>
                </c:pt>
                <c:pt idx="3">
                  <c:v>14.176143790849672</c:v>
                </c:pt>
                <c:pt idx="4">
                  <c:v>14.057727272727272</c:v>
                </c:pt>
                <c:pt idx="5">
                  <c:v>16.143562005277044</c:v>
                </c:pt>
                <c:pt idx="6">
                  <c:v>17.25676595744681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Data!$B$78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Data!$C$78:$N$78</c:f>
              <c:numCache>
                <c:formatCode>_-* #,##0.0\ _₫_-;\-* #,##0.0\ _₫_-;_-* "-"??\ _₫_-;_-@_-</c:formatCode>
                <c:ptCount val="12"/>
                <c:pt idx="0">
                  <c:v>15.878233243967829</c:v>
                </c:pt>
                <c:pt idx="1">
                  <c:v>17.531092307692308</c:v>
                </c:pt>
                <c:pt idx="2">
                  <c:v>16.372525732383213</c:v>
                </c:pt>
                <c:pt idx="3">
                  <c:v>14.472962138084632</c:v>
                </c:pt>
                <c:pt idx="4">
                  <c:v>17.503464052287583</c:v>
                </c:pt>
                <c:pt idx="5">
                  <c:v>15.781464968152866</c:v>
                </c:pt>
                <c:pt idx="6">
                  <c:v>15.145666666666665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Data!$B$79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Data!$C$79:$N$79</c:f>
              <c:numCache>
                <c:formatCode>_-* #,##0.0\ _₫_-;\-* #,##0.0\ _₫_-;_-* "-"??\ _₫_-;_-@_-</c:formatCode>
                <c:ptCount val="12"/>
                <c:pt idx="0">
                  <c:v>13.23024</c:v>
                </c:pt>
                <c:pt idx="1">
                  <c:v>13.600952000000001</c:v>
                </c:pt>
                <c:pt idx="2">
                  <c:v>15.020087527352299</c:v>
                </c:pt>
                <c:pt idx="3">
                  <c:v>18.393375527426159</c:v>
                </c:pt>
                <c:pt idx="4">
                  <c:v>10.625011441647597</c:v>
                </c:pt>
                <c:pt idx="5">
                  <c:v>16.27927927927928</c:v>
                </c:pt>
                <c:pt idx="6">
                  <c:v>18.19125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Data!$B$80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Data!$C$80:$N$80</c:f>
              <c:numCache>
                <c:formatCode>_-* #,##0.0\ _₫_-;\-* #,##0.0\ _₫_-;_-* "-"??\ _₫_-;_-@_-</c:formatCode>
                <c:ptCount val="12"/>
                <c:pt idx="0">
                  <c:v>19.774513605442177</c:v>
                </c:pt>
                <c:pt idx="1">
                  <c:v>17.623847761194028</c:v>
                </c:pt>
                <c:pt idx="2">
                  <c:v>17.462570806100221</c:v>
                </c:pt>
                <c:pt idx="3">
                  <c:v>17.76173913043478</c:v>
                </c:pt>
                <c:pt idx="4">
                  <c:v>19.874166666666664</c:v>
                </c:pt>
                <c:pt idx="5">
                  <c:v>20.181092636579571</c:v>
                </c:pt>
                <c:pt idx="6">
                  <c:v>24.10417112299465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Data!$B$81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4DA41C"/>
              </a:solidFill>
              <a:round/>
            </a:ln>
            <a:effectLst/>
          </c:spPr>
          <c:marker>
            <c:symbol val="none"/>
          </c:marker>
          <c:cat>
            <c:strRef>
              <c:f>Data!$C$73:$N$73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Data!$C$81:$N$81</c:f>
              <c:numCache>
                <c:formatCode>_-* #,##0.0\ _₫_-;\-* #,##0.0\ _₫_-;_-* "-"??\ _₫_-;_-@_-</c:formatCode>
                <c:ptCount val="12"/>
                <c:pt idx="1">
                  <c:v>13.753489361702128</c:v>
                </c:pt>
                <c:pt idx="2">
                  <c:v>13.615748792270532</c:v>
                </c:pt>
                <c:pt idx="3">
                  <c:v>13.966310904872389</c:v>
                </c:pt>
                <c:pt idx="4">
                  <c:v>16.018604651162789</c:v>
                </c:pt>
                <c:pt idx="5">
                  <c:v>14.664032258064516</c:v>
                </c:pt>
                <c:pt idx="6">
                  <c:v>15.408378378378378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12472"/>
        <c:axId val="645017568"/>
      </c:lineChart>
      <c:catAx>
        <c:axId val="64501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17568"/>
        <c:crosses val="autoZero"/>
        <c:auto val="1"/>
        <c:lblAlgn val="ctr"/>
        <c:lblOffset val="100"/>
        <c:noMultiLvlLbl val="0"/>
      </c:catAx>
      <c:valAx>
        <c:axId val="645017568"/>
        <c:scaling>
          <c:orientation val="minMax"/>
          <c:max val="36"/>
          <c:min val="6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\ _₫_-;\-* #,##0.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12472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souTH - CASE/ACTIVE</a:t>
            </a:r>
          </a:p>
        </c:rich>
      </c:tx>
      <c:layout>
        <c:manualLayout>
          <c:xMode val="edge"/>
          <c:yMode val="edge"/>
          <c:x val="0.3208035764232039"/>
          <c:y val="1.896910385419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Data!$B$84</c:f>
              <c:strCache>
                <c:ptCount val="1"/>
                <c:pt idx="0">
                  <c:v>MDRT / GenLion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Data!$C$84:$N$84</c:f>
              <c:numCache>
                <c:formatCode>_-* #,##0.0\ _₫_-;\-* #,##0.0\ _₫_-;_-* "-"??\ _₫_-;_-@_-</c:formatCode>
                <c:ptCount val="12"/>
                <c:pt idx="0">
                  <c:v>2.7654320987654319</c:v>
                </c:pt>
                <c:pt idx="1">
                  <c:v>2.87</c:v>
                </c:pt>
                <c:pt idx="2">
                  <c:v>3.6509433962264151</c:v>
                </c:pt>
                <c:pt idx="3">
                  <c:v>2.5606557377049182</c:v>
                </c:pt>
                <c:pt idx="4">
                  <c:v>2.7151394422310755</c:v>
                </c:pt>
                <c:pt idx="5">
                  <c:v>3.4377682403433476</c:v>
                </c:pt>
                <c:pt idx="6">
                  <c:v>3.0870786516853932</c:v>
                </c:pt>
              </c:numCache>
            </c:numRef>
          </c:val>
          <c:smooth val="1"/>
        </c:ser>
        <c:ser>
          <c:idx val="6"/>
          <c:order val="1"/>
          <c:tx>
            <c:strRef>
              <c:f>Data!$B$85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Data!$C$85:$N$85</c:f>
              <c:numCache>
                <c:formatCode>_-* #,##0.0\ _₫_-;\-* #,##0.0\ _₫_-;_-* "-"??\ _₫_-;_-@_-</c:formatCode>
                <c:ptCount val="12"/>
                <c:pt idx="0">
                  <c:v>1.78125</c:v>
                </c:pt>
                <c:pt idx="1">
                  <c:v>1.3107692307692307</c:v>
                </c:pt>
                <c:pt idx="2">
                  <c:v>1.6683587140439933</c:v>
                </c:pt>
                <c:pt idx="3">
                  <c:v>1.5717391304347825</c:v>
                </c:pt>
                <c:pt idx="4">
                  <c:v>1.5769230769230769</c:v>
                </c:pt>
                <c:pt idx="5">
                  <c:v>1.5207877461706782</c:v>
                </c:pt>
                <c:pt idx="6">
                  <c:v>1.5378640776699029</c:v>
                </c:pt>
              </c:numCache>
            </c:numRef>
          </c:val>
          <c:smooth val="1"/>
        </c:ser>
        <c:ser>
          <c:idx val="5"/>
          <c:order val="2"/>
          <c:tx>
            <c:strRef>
              <c:f>Data!$B$86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Data!$C$86:$N$86</c:f>
              <c:numCache>
                <c:formatCode>_-* #,##0.0\ _₫_-;\-* #,##0.0\ _₫_-;_-* "-"??\ _₫_-;_-@_-</c:formatCode>
                <c:ptCount val="12"/>
                <c:pt idx="0">
                  <c:v>1.2477064220183487</c:v>
                </c:pt>
                <c:pt idx="1">
                  <c:v>1.5811965811965811</c:v>
                </c:pt>
                <c:pt idx="2">
                  <c:v>1.7591240875912408</c:v>
                </c:pt>
                <c:pt idx="3">
                  <c:v>1.5038167938931297</c:v>
                </c:pt>
                <c:pt idx="4">
                  <c:v>1.676056338028169</c:v>
                </c:pt>
                <c:pt idx="5">
                  <c:v>1.5484693877551021</c:v>
                </c:pt>
                <c:pt idx="6">
                  <c:v>1.4362139917695473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Data!$B$87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Data!$C$87:$N$87</c:f>
              <c:numCache>
                <c:formatCode>_-* #,##0.0\ _₫_-;\-* #,##0.0\ _₫_-;_-* "-"??\ _₫_-;_-@_-</c:formatCode>
                <c:ptCount val="12"/>
                <c:pt idx="0">
                  <c:v>1.7331932773109244</c:v>
                </c:pt>
                <c:pt idx="1">
                  <c:v>1.4775413711583925</c:v>
                </c:pt>
                <c:pt idx="2">
                  <c:v>1.6903914590747331</c:v>
                </c:pt>
                <c:pt idx="3">
                  <c:v>1.4854368932038835</c:v>
                </c:pt>
                <c:pt idx="4">
                  <c:v>1.4978723404255319</c:v>
                </c:pt>
                <c:pt idx="5">
                  <c:v>1.7072072072072073</c:v>
                </c:pt>
                <c:pt idx="6">
                  <c:v>1.8170103092783505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Data!$B$88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rgbClr val="FAACF1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Data!$C$88:$N$88</c:f>
              <c:numCache>
                <c:formatCode>_-* #,##0.0\ _₫_-;\-* #,##0.0\ _₫_-;_-* "-"??\ _₫_-;_-@_-</c:formatCode>
                <c:ptCount val="12"/>
                <c:pt idx="0">
                  <c:v>1.2773972602739727</c:v>
                </c:pt>
                <c:pt idx="1">
                  <c:v>1.5294117647058822</c:v>
                </c:pt>
                <c:pt idx="2">
                  <c:v>1.7444751381215469</c:v>
                </c:pt>
                <c:pt idx="3">
                  <c:v>1.2472222222222222</c:v>
                </c:pt>
                <c:pt idx="4">
                  <c:v>1.4036697247706422</c:v>
                </c:pt>
                <c:pt idx="5">
                  <c:v>1.4952380952380953</c:v>
                </c:pt>
                <c:pt idx="6">
                  <c:v>1.6363636363636365</c:v>
                </c:pt>
              </c:numCache>
            </c:numRef>
          </c:val>
          <c:smooth val="1"/>
        </c:ser>
        <c:ser>
          <c:idx val="2"/>
          <c:order val="5"/>
          <c:tx>
            <c:strRef>
              <c:f>Data!$B$89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Data!$C$89:$N$89</c:f>
              <c:numCache>
                <c:formatCode>_-* #,##0.0\ _₫_-;\-* #,##0.0\ _₫_-;_-* "-"??\ _₫_-;_-@_-</c:formatCode>
                <c:ptCount val="12"/>
                <c:pt idx="0">
                  <c:v>1.0273972602739727</c:v>
                </c:pt>
                <c:pt idx="1">
                  <c:v>1.1682242990654206</c:v>
                </c:pt>
                <c:pt idx="2">
                  <c:v>1.3765060240963856</c:v>
                </c:pt>
                <c:pt idx="3">
                  <c:v>1.7050359712230216</c:v>
                </c:pt>
                <c:pt idx="4">
                  <c:v>7.406779661016949</c:v>
                </c:pt>
                <c:pt idx="5">
                  <c:v>1.8974358974358974</c:v>
                </c:pt>
                <c:pt idx="6">
                  <c:v>1.9368421052631579</c:v>
                </c:pt>
              </c:numCache>
            </c:numRef>
          </c:val>
          <c:smooth val="1"/>
        </c:ser>
        <c:ser>
          <c:idx val="1"/>
          <c:order val="6"/>
          <c:tx>
            <c:strRef>
              <c:f>Data!$B$90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Data!$C$90:$N$90</c:f>
              <c:numCache>
                <c:formatCode>_-* #,##0.0\ _₫_-;\-* #,##0.0\ _₫_-;_-* "-"??\ _₫_-;_-@_-</c:formatCode>
                <c:ptCount val="12"/>
                <c:pt idx="0">
                  <c:v>1.4</c:v>
                </c:pt>
                <c:pt idx="1">
                  <c:v>1.4565217391304348</c:v>
                </c:pt>
                <c:pt idx="2">
                  <c:v>1.7</c:v>
                </c:pt>
                <c:pt idx="3">
                  <c:v>1.9312977099236641</c:v>
                </c:pt>
                <c:pt idx="4">
                  <c:v>2.0357142857142856</c:v>
                </c:pt>
                <c:pt idx="5">
                  <c:v>2.0841584158415842</c:v>
                </c:pt>
                <c:pt idx="6">
                  <c:v>1.9479166666666667</c:v>
                </c:pt>
              </c:numCache>
            </c:numRef>
          </c:val>
          <c:smooth val="1"/>
        </c:ser>
        <c:ser>
          <c:idx val="0"/>
          <c:order val="7"/>
          <c:tx>
            <c:strRef>
              <c:f>Data!$B$91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Data!$C$83:$N$83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Data!$C$91:$N$91</c:f>
              <c:numCache>
                <c:formatCode>_-* #,##0.0\ _₫_-;\-* #,##0.0\ _₫_-;_-* "-"??\ _₫_-;_-@_-</c:formatCode>
                <c:ptCount val="12"/>
                <c:pt idx="1">
                  <c:v>1.1989795918367347</c:v>
                </c:pt>
                <c:pt idx="2">
                  <c:v>1.361842105263158</c:v>
                </c:pt>
                <c:pt idx="3">
                  <c:v>1.4366666666666668</c:v>
                </c:pt>
                <c:pt idx="4">
                  <c:v>1.2835820895522387</c:v>
                </c:pt>
                <c:pt idx="5">
                  <c:v>1.0877192982456141</c:v>
                </c:pt>
                <c:pt idx="6">
                  <c:v>1.4230769230769231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18352"/>
        <c:axId val="645020312"/>
      </c:lineChart>
      <c:catAx>
        <c:axId val="6450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20312"/>
        <c:crosses val="autoZero"/>
        <c:auto val="1"/>
        <c:lblAlgn val="ctr"/>
        <c:lblOffset val="100"/>
        <c:noMultiLvlLbl val="0"/>
      </c:catAx>
      <c:valAx>
        <c:axId val="645020312"/>
        <c:scaling>
          <c:orientation val="minMax"/>
          <c:max val="8"/>
          <c:min val="0.5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\ _₫_-;\-* #,##0.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1835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GA NORTH - OPENNING FROM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Data!$Q$93</c:f>
              <c:strCache>
                <c:ptCount val="1"/>
                <c:pt idx="0">
                  <c:v> BẮC NINH 1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Data!$Q$94:$Q$111</c:f>
              <c:numCache>
                <c:formatCode>_-* #,##0\ _₫_-;\-* #,##0\ _₫_-;_-* "-"??\ _₫_-;_-@_-</c:formatCode>
                <c:ptCount val="18"/>
                <c:pt idx="2">
                  <c:v>1835.7619999999999</c:v>
                </c:pt>
                <c:pt idx="3">
                  <c:v>1107.1579999999999</c:v>
                </c:pt>
                <c:pt idx="4">
                  <c:v>1442.3889999999999</c:v>
                </c:pt>
                <c:pt idx="5">
                  <c:v>4086.0079999999998</c:v>
                </c:pt>
                <c:pt idx="6">
                  <c:v>1306.336</c:v>
                </c:pt>
                <c:pt idx="7">
                  <c:v>1399.374</c:v>
                </c:pt>
                <c:pt idx="8">
                  <c:v>2186.5079999999998</c:v>
                </c:pt>
                <c:pt idx="9">
                  <c:v>1390.0429999999999</c:v>
                </c:pt>
                <c:pt idx="10">
                  <c:v>1150.8630000000001</c:v>
                </c:pt>
                <c:pt idx="11">
                  <c:v>1124.864</c:v>
                </c:pt>
                <c:pt idx="12">
                  <c:v>1358.4269999999999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Data!$R$93</c:f>
              <c:strCache>
                <c:ptCount val="1"/>
                <c:pt idx="0">
                  <c:v> THÁI BÌNH 1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Data!$R$94:$R$111</c:f>
              <c:numCache>
                <c:formatCode>_-* #,##0\ _₫_-;\-* #,##0\ _₫_-;_-* "-"??\ _₫_-;_-@_-</c:formatCode>
                <c:ptCount val="18"/>
                <c:pt idx="2">
                  <c:v>533.38</c:v>
                </c:pt>
                <c:pt idx="3">
                  <c:v>690.67700000000002</c:v>
                </c:pt>
                <c:pt idx="4">
                  <c:v>1023.956</c:v>
                </c:pt>
                <c:pt idx="5">
                  <c:v>1128.3530000000001</c:v>
                </c:pt>
                <c:pt idx="6">
                  <c:v>643.30899999999997</c:v>
                </c:pt>
                <c:pt idx="7">
                  <c:v>769.31399999999996</c:v>
                </c:pt>
                <c:pt idx="8">
                  <c:v>1080.951</c:v>
                </c:pt>
                <c:pt idx="9">
                  <c:v>1172.83</c:v>
                </c:pt>
                <c:pt idx="10">
                  <c:v>1116.145</c:v>
                </c:pt>
                <c:pt idx="11">
                  <c:v>907.3</c:v>
                </c:pt>
                <c:pt idx="12">
                  <c:v>1071.6199999999999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Data!$S$93</c:f>
              <c:strCache>
                <c:ptCount val="1"/>
                <c:pt idx="0">
                  <c:v> HƯNG YÊN 1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Data!$S$94:$S$111</c:f>
              <c:numCache>
                <c:formatCode>_-* #,##0\ _₫_-;\-* #,##0\ _₫_-;_-* "-"??\ _₫_-;_-@_-</c:formatCode>
                <c:ptCount val="18"/>
                <c:pt idx="2">
                  <c:v>295.387</c:v>
                </c:pt>
                <c:pt idx="3">
                  <c:v>672.40499999999997</c:v>
                </c:pt>
                <c:pt idx="4">
                  <c:v>273.36</c:v>
                </c:pt>
                <c:pt idx="5">
                  <c:v>1311.4159999999999</c:v>
                </c:pt>
                <c:pt idx="6">
                  <c:v>191.654</c:v>
                </c:pt>
                <c:pt idx="7">
                  <c:v>552.74400000000003</c:v>
                </c:pt>
                <c:pt idx="8">
                  <c:v>1072.693</c:v>
                </c:pt>
                <c:pt idx="9">
                  <c:v>379.166</c:v>
                </c:pt>
                <c:pt idx="10">
                  <c:v>592.47500000000002</c:v>
                </c:pt>
                <c:pt idx="11">
                  <c:v>686.62800000000004</c:v>
                </c:pt>
                <c:pt idx="12">
                  <c:v>684.27499999999998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Data!$T$93</c:f>
              <c:strCache>
                <c:ptCount val="1"/>
                <c:pt idx="0">
                  <c:v> NGHỆ AN 1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Data!$T$94:$T$111</c:f>
              <c:numCache>
                <c:formatCode>_-* #,##0\ _₫_-;\-* #,##0\ _₫_-;_-* "-"??\ _₫_-;_-@_-</c:formatCode>
                <c:ptCount val="18"/>
                <c:pt idx="3">
                  <c:v>760.04700000000003</c:v>
                </c:pt>
                <c:pt idx="4">
                  <c:v>944.11</c:v>
                </c:pt>
                <c:pt idx="5">
                  <c:v>1869.933</c:v>
                </c:pt>
                <c:pt idx="6">
                  <c:v>759.18700000000001</c:v>
                </c:pt>
                <c:pt idx="7">
                  <c:v>1038.06</c:v>
                </c:pt>
                <c:pt idx="8">
                  <c:v>994.91800000000001</c:v>
                </c:pt>
                <c:pt idx="9">
                  <c:v>966.44200000000001</c:v>
                </c:pt>
                <c:pt idx="10">
                  <c:v>930.93600000000004</c:v>
                </c:pt>
                <c:pt idx="11">
                  <c:v>1055.1179999999999</c:v>
                </c:pt>
                <c:pt idx="12">
                  <c:v>813.774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Data!$U$93</c:f>
              <c:strCache>
                <c:ptCount val="1"/>
                <c:pt idx="0">
                  <c:v> HÀ NỘI 1</c:v>
                </c:pt>
              </c:strCache>
            </c:strRef>
          </c:tx>
          <c:spPr>
            <a:ln w="28575" cap="rnd" cmpd="sng" algn="ctr">
              <a:solidFill>
                <a:srgbClr val="15FF7F"/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Data!$U$94:$U$111</c:f>
              <c:numCache>
                <c:formatCode>_-* #,##0\ _₫_-;\-* #,##0\ _₫_-;_-* "-"??\ _₫_-;_-@_-</c:formatCode>
                <c:ptCount val="18"/>
                <c:pt idx="3">
                  <c:v>135.49199999999999</c:v>
                </c:pt>
                <c:pt idx="4">
                  <c:v>862.654</c:v>
                </c:pt>
                <c:pt idx="5">
                  <c:v>1996.5440000000001</c:v>
                </c:pt>
                <c:pt idx="6">
                  <c:v>392.34199999999998</c:v>
                </c:pt>
                <c:pt idx="7">
                  <c:v>660.54899999999998</c:v>
                </c:pt>
                <c:pt idx="8">
                  <c:v>1003.804</c:v>
                </c:pt>
                <c:pt idx="9">
                  <c:v>851.447</c:v>
                </c:pt>
                <c:pt idx="10">
                  <c:v>538.11599999999999</c:v>
                </c:pt>
                <c:pt idx="11">
                  <c:v>856.44899999999996</c:v>
                </c:pt>
                <c:pt idx="12">
                  <c:v>769.36699999999996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Data!$V$93</c:f>
              <c:strCache>
                <c:ptCount val="1"/>
                <c:pt idx="0">
                  <c:v> HÀ NỘI 2</c:v>
                </c:pt>
              </c:strCache>
            </c:strRef>
          </c:tx>
          <c:spPr>
            <a:ln w="28575" cap="rnd" cmpd="sng" algn="ctr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Data!$V$94:$V$111</c:f>
              <c:numCache>
                <c:formatCode>_-* #,##0\ _₫_-;\-* #,##0\ _₫_-;_-* "-"??\ _₫_-;_-@_-</c:formatCode>
                <c:ptCount val="18"/>
                <c:pt idx="4">
                  <c:v>278.68599999999998</c:v>
                </c:pt>
                <c:pt idx="5">
                  <c:v>459.375</c:v>
                </c:pt>
                <c:pt idx="6">
                  <c:v>74.915000000000006</c:v>
                </c:pt>
                <c:pt idx="7">
                  <c:v>273.142</c:v>
                </c:pt>
                <c:pt idx="8">
                  <c:v>877.74900000000002</c:v>
                </c:pt>
                <c:pt idx="9">
                  <c:v>427.43</c:v>
                </c:pt>
                <c:pt idx="10">
                  <c:v>843.87300000000005</c:v>
                </c:pt>
                <c:pt idx="11">
                  <c:v>388.63400000000001</c:v>
                </c:pt>
                <c:pt idx="12">
                  <c:v>389.29199999999997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Data!$W$93</c:f>
              <c:strCache>
                <c:ptCount val="1"/>
                <c:pt idx="0">
                  <c:v> NGHỆ AN 2</c:v>
                </c:pt>
              </c:strCache>
            </c:strRef>
          </c:tx>
          <c:spPr>
            <a:ln w="28575" cap="rnd" cmpd="sng" algn="ctr">
              <a:solidFill>
                <a:srgbClr val="F11BD8"/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Data!$W$94:$W$111</c:f>
              <c:numCache>
                <c:formatCode>_-* #,##0\ _₫_-;\-* #,##0\ _₫_-;_-* "-"??\ _₫_-;_-@_-</c:formatCode>
                <c:ptCount val="18"/>
                <c:pt idx="4">
                  <c:v>1289.6559999999999</c:v>
                </c:pt>
                <c:pt idx="5">
                  <c:v>2380.1869999999999</c:v>
                </c:pt>
                <c:pt idx="6">
                  <c:v>765.41</c:v>
                </c:pt>
                <c:pt idx="7">
                  <c:v>1180.972</c:v>
                </c:pt>
                <c:pt idx="8">
                  <c:v>1563.673</c:v>
                </c:pt>
                <c:pt idx="9">
                  <c:v>1637.6659999999999</c:v>
                </c:pt>
                <c:pt idx="10">
                  <c:v>1204.4280000000001</c:v>
                </c:pt>
                <c:pt idx="11">
                  <c:v>1867.7809999999999</c:v>
                </c:pt>
                <c:pt idx="12">
                  <c:v>1863.5920000000001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Data!$X$93</c:f>
              <c:strCache>
                <c:ptCount val="1"/>
                <c:pt idx="0">
                  <c:v> NAM ĐỊNH 1</c:v>
                </c:pt>
              </c:strCache>
            </c:strRef>
          </c:tx>
          <c:spPr>
            <a:ln w="2857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Data!$X$94:$X$111</c:f>
              <c:numCache>
                <c:formatCode>_-* #,##0\ _₫_-;\-* #,##0\ _₫_-;_-* "-"??\ _₫_-;_-@_-</c:formatCode>
                <c:ptCount val="18"/>
                <c:pt idx="4">
                  <c:v>617.05399999999997</c:v>
                </c:pt>
                <c:pt idx="5">
                  <c:v>1846.7560000000001</c:v>
                </c:pt>
                <c:pt idx="6">
                  <c:v>512.09199999999998</c:v>
                </c:pt>
                <c:pt idx="7">
                  <c:v>813.197</c:v>
                </c:pt>
                <c:pt idx="8">
                  <c:v>1464.654</c:v>
                </c:pt>
                <c:pt idx="9">
                  <c:v>1108.2750000000001</c:v>
                </c:pt>
                <c:pt idx="10">
                  <c:v>634.60799999999995</c:v>
                </c:pt>
                <c:pt idx="11">
                  <c:v>1553.7190000000001</c:v>
                </c:pt>
                <c:pt idx="12">
                  <c:v>693.10900000000004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Data!$Y$93</c:f>
              <c:strCache>
                <c:ptCount val="1"/>
                <c:pt idx="0">
                  <c:v> YÊN BÁI 1</c:v>
                </c:pt>
              </c:strCache>
            </c:strRef>
          </c:tx>
          <c:spPr>
            <a:ln w="28575" cap="rnd" cmpd="sng" algn="ctr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Data!$Y$94:$Y$111</c:f>
              <c:numCache>
                <c:formatCode>_-* #,##0\ _₫_-;\-* #,##0\ _₫_-;_-* "-"??\ _₫_-;_-@_-</c:formatCode>
                <c:ptCount val="18"/>
                <c:pt idx="4">
                  <c:v>341.35300000000001</c:v>
                </c:pt>
                <c:pt idx="5">
                  <c:v>1258.846</c:v>
                </c:pt>
                <c:pt idx="6">
                  <c:v>431.81099999999998</c:v>
                </c:pt>
                <c:pt idx="7">
                  <c:v>838.86199999999997</c:v>
                </c:pt>
                <c:pt idx="8">
                  <c:v>1100.729</c:v>
                </c:pt>
                <c:pt idx="9">
                  <c:v>866.48400000000004</c:v>
                </c:pt>
                <c:pt idx="10">
                  <c:v>599.27499999999998</c:v>
                </c:pt>
                <c:pt idx="11">
                  <c:v>816.89099999999996</c:v>
                </c:pt>
                <c:pt idx="12">
                  <c:v>773.25199999999995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Data!$Z$93</c:f>
              <c:strCache>
                <c:ptCount val="1"/>
                <c:pt idx="0">
                  <c:v> THANH HÓA 1</c:v>
                </c:pt>
              </c:strCache>
            </c:strRef>
          </c:tx>
          <c:spPr>
            <a:ln w="2857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Data!$Z$94:$Z$111</c:f>
              <c:numCache>
                <c:formatCode>_-* #,##0\ _₫_-;\-* #,##0\ _₫_-;_-* "-"??\ _₫_-;_-@_-</c:formatCode>
                <c:ptCount val="18"/>
                <c:pt idx="5">
                  <c:v>3190.2660000000001</c:v>
                </c:pt>
                <c:pt idx="6">
                  <c:v>901.29399999999998</c:v>
                </c:pt>
                <c:pt idx="7">
                  <c:v>1371.9459999999999</c:v>
                </c:pt>
                <c:pt idx="8">
                  <c:v>2876.96</c:v>
                </c:pt>
                <c:pt idx="9">
                  <c:v>2433.9949999999999</c:v>
                </c:pt>
                <c:pt idx="10">
                  <c:v>1437.1189999999999</c:v>
                </c:pt>
                <c:pt idx="11">
                  <c:v>2019.4960000000001</c:v>
                </c:pt>
                <c:pt idx="12">
                  <c:v>1552.143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Data!$AA$93</c:f>
              <c:strCache>
                <c:ptCount val="1"/>
                <c:pt idx="0">
                  <c:v> HÀ NỘI 3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Data!$AA$94:$AA$111</c:f>
              <c:numCache>
                <c:formatCode>_-* #,##0\ _₫_-;\-* #,##0\ _₫_-;_-* "-"??\ _₫_-;_-@_-</c:formatCode>
                <c:ptCount val="18"/>
                <c:pt idx="5">
                  <c:v>1828.6469999999999</c:v>
                </c:pt>
                <c:pt idx="6">
                  <c:v>-22.446999999999999</c:v>
                </c:pt>
                <c:pt idx="7">
                  <c:v>576.36400000000003</c:v>
                </c:pt>
                <c:pt idx="8">
                  <c:v>568.69000000000005</c:v>
                </c:pt>
                <c:pt idx="9">
                  <c:v>224.518</c:v>
                </c:pt>
                <c:pt idx="10">
                  <c:v>623.16600000000005</c:v>
                </c:pt>
                <c:pt idx="11">
                  <c:v>871.25699999999995</c:v>
                </c:pt>
                <c:pt idx="12">
                  <c:v>887.45699999999999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Data!$AB$93</c:f>
              <c:strCache>
                <c:ptCount val="1"/>
                <c:pt idx="0">
                  <c:v> THANH HÓA 2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Data!$P$94:$P$111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Data!$AB$94:$AB$111</c:f>
              <c:numCache>
                <c:formatCode>_-* #,##0\ _₫_-;\-* #,##0\ _₫_-;_-* "-"??\ _₫_-;_-@_-</c:formatCode>
                <c:ptCount val="18"/>
                <c:pt idx="5">
                  <c:v>732.11300000000006</c:v>
                </c:pt>
                <c:pt idx="6">
                  <c:v>362.863</c:v>
                </c:pt>
                <c:pt idx="7">
                  <c:v>667.52099999999996</c:v>
                </c:pt>
                <c:pt idx="8">
                  <c:v>1282.866</c:v>
                </c:pt>
                <c:pt idx="9">
                  <c:v>1087.7729999999999</c:v>
                </c:pt>
                <c:pt idx="10">
                  <c:v>664.81</c:v>
                </c:pt>
                <c:pt idx="11">
                  <c:v>991.96699999999998</c:v>
                </c:pt>
                <c:pt idx="12">
                  <c:v>372.82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45012080"/>
        <c:axId val="645010120"/>
      </c:lineChart>
      <c:catAx>
        <c:axId val="6450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10120"/>
        <c:crosses val="autoZero"/>
        <c:auto val="1"/>
        <c:lblAlgn val="ctr"/>
        <c:lblOffset val="100"/>
        <c:noMultiLvlLbl val="0"/>
      </c:catAx>
      <c:valAx>
        <c:axId val="645010120"/>
        <c:scaling>
          <c:orientation val="minMax"/>
        </c:scaling>
        <c:delete val="0"/>
        <c:axPos val="l"/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120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GA NORTH - OPENNING FROM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Data!$AC$93</c:f>
              <c:strCache>
                <c:ptCount val="1"/>
                <c:pt idx="0">
                  <c:v> HÀ NỘI 4</c:v>
                </c:pt>
              </c:strCache>
            </c:strRef>
          </c:tx>
          <c:spPr>
            <a:ln w="2857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Data!$P$94:$P$111</c15:sqref>
                  </c15:fullRef>
                </c:ext>
              </c:extLst>
              <c:f>Data!$P$100:$P$111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Data!$AC$94:$AC$111</c15:sqref>
                  </c15:fullRef>
                </c:ext>
              </c:extLst>
              <c:f>Data!$AC$100:$AC$111</c:f>
              <c:numCache>
                <c:formatCode>General</c:formatCode>
                <c:ptCount val="12"/>
                <c:pt idx="2">
                  <c:v>206.93299999999999</c:v>
                </c:pt>
                <c:pt idx="3">
                  <c:v>1083.2809999999999</c:v>
                </c:pt>
                <c:pt idx="4">
                  <c:v>1647.462</c:v>
                </c:pt>
                <c:pt idx="5">
                  <c:v>1064.3209999999999</c:v>
                </c:pt>
                <c:pt idx="6">
                  <c:v>615.70100000000002</c:v>
                </c:pt>
              </c:numCache>
            </c:numRef>
          </c:val>
          <c:smooth val="1"/>
        </c:ser>
        <c:ser>
          <c:idx val="13"/>
          <c:order val="13"/>
          <c:tx>
            <c:strRef>
              <c:f>Data!$AD$93</c:f>
              <c:strCache>
                <c:ptCount val="1"/>
                <c:pt idx="0">
                  <c:v> LẠNG SƠN 1</c:v>
                </c:pt>
              </c:strCache>
            </c:strRef>
          </c:tx>
          <c:spPr>
            <a:ln w="28575" cap="rnd" cmpd="sng" algn="ctr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Data!$P$94:$P$111</c15:sqref>
                  </c15:fullRef>
                </c:ext>
              </c:extLst>
              <c:f>Data!$P$100:$P$111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Data!$AD$94:$AD$111</c15:sqref>
                  </c15:fullRef>
                </c:ext>
              </c:extLst>
              <c:f>Data!$AD$100:$AD$111</c:f>
              <c:numCache>
                <c:formatCode>General</c:formatCode>
                <c:ptCount val="12"/>
                <c:pt idx="3">
                  <c:v>663.53599999999994</c:v>
                </c:pt>
                <c:pt idx="4">
                  <c:v>836.49300000000005</c:v>
                </c:pt>
                <c:pt idx="5">
                  <c:v>1361.953</c:v>
                </c:pt>
                <c:pt idx="6">
                  <c:v>1085.549</c:v>
                </c:pt>
              </c:numCache>
            </c:numRef>
          </c:val>
          <c:smooth val="1"/>
        </c:ser>
        <c:ser>
          <c:idx val="14"/>
          <c:order val="14"/>
          <c:tx>
            <c:strRef>
              <c:f>Data!$AE$93</c:f>
              <c:strCache>
                <c:ptCount val="1"/>
                <c:pt idx="0">
                  <c:v> QUẢNG NINH 1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Data!$P$94:$P$111</c15:sqref>
                  </c15:fullRef>
                </c:ext>
              </c:extLst>
              <c:f>Data!$P$100:$P$111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Data!$AE$94:$AE$111</c15:sqref>
                  </c15:fullRef>
                </c:ext>
              </c:extLst>
              <c:f>Data!$AE$100:$AE$111</c:f>
              <c:numCache>
                <c:formatCode>General</c:formatCode>
                <c:ptCount val="12"/>
                <c:pt idx="3">
                  <c:v>1002.527</c:v>
                </c:pt>
                <c:pt idx="4">
                  <c:v>948.428</c:v>
                </c:pt>
                <c:pt idx="5">
                  <c:v>974.83</c:v>
                </c:pt>
                <c:pt idx="6">
                  <c:v>1079.211</c:v>
                </c:pt>
              </c:numCache>
            </c:numRef>
          </c:val>
          <c:smooth val="1"/>
        </c:ser>
        <c:ser>
          <c:idx val="15"/>
          <c:order val="15"/>
          <c:tx>
            <c:strRef>
              <c:f>Data!$AF$93</c:f>
              <c:strCache>
                <c:ptCount val="1"/>
                <c:pt idx="0">
                  <c:v> HẢI DƯƠNG 1</c:v>
                </c:pt>
              </c:strCache>
            </c:strRef>
          </c:tx>
          <c:spPr>
            <a:ln w="2857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Data!$P$94:$P$111</c15:sqref>
                  </c15:fullRef>
                </c:ext>
              </c:extLst>
              <c:f>Data!$P$100:$P$111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Data!$AF$94:$AF$111</c15:sqref>
                  </c15:fullRef>
                </c:ext>
              </c:extLst>
              <c:f>Data!$AF$100:$AF$111</c:f>
              <c:numCache>
                <c:formatCode>General</c:formatCode>
                <c:ptCount val="12"/>
                <c:pt idx="4">
                  <c:v>768.92600000000004</c:v>
                </c:pt>
                <c:pt idx="5">
                  <c:v>629.59299999999996</c:v>
                </c:pt>
                <c:pt idx="6">
                  <c:v>598.625</c:v>
                </c:pt>
              </c:numCache>
            </c:numRef>
          </c:val>
          <c:smooth val="1"/>
        </c:ser>
        <c:ser>
          <c:idx val="16"/>
          <c:order val="16"/>
          <c:tx>
            <c:strRef>
              <c:f>Data!$AG$93</c:f>
              <c:strCache>
                <c:ptCount val="1"/>
                <c:pt idx="0">
                  <c:v> HÀ TĨNH 1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Data!$P$94:$P$111</c15:sqref>
                  </c15:fullRef>
                </c:ext>
              </c:extLst>
              <c:f>Data!$P$100:$P$111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Data!$AG$94:$AG$111</c15:sqref>
                  </c15:fullRef>
                </c:ext>
              </c:extLst>
              <c:f>Data!$AG$100:$AG$111</c:f>
              <c:numCache>
                <c:formatCode>General</c:formatCode>
                <c:ptCount val="12"/>
                <c:pt idx="5">
                  <c:v>729.92</c:v>
                </c:pt>
                <c:pt idx="6">
                  <c:v>753.34299999999996</c:v>
                </c:pt>
              </c:numCache>
            </c:numRef>
          </c:val>
          <c:smooth val="1"/>
        </c:ser>
        <c:ser>
          <c:idx val="17"/>
          <c:order val="17"/>
          <c:tx>
            <c:strRef>
              <c:f>Data!$AH$93</c:f>
              <c:strCache>
                <c:ptCount val="1"/>
                <c:pt idx="0">
                  <c:v> THANH HÓA 3</c:v>
                </c:pt>
              </c:strCache>
            </c:strRef>
          </c:tx>
          <c:spPr>
            <a:ln w="28575" cap="rnd" cmpd="sng" algn="ctr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Data!$P$94:$P$111</c15:sqref>
                  </c15:fullRef>
                </c:ext>
              </c:extLst>
              <c:f>Data!$P$100:$P$111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Data!$AH$94:$AH$111</c15:sqref>
                  </c15:fullRef>
                </c:ext>
              </c:extLst>
              <c:f>Data!$AH$100:$AH$111</c:f>
              <c:numCache>
                <c:formatCode>General</c:formatCode>
                <c:ptCount val="12"/>
                <c:pt idx="5">
                  <c:v>281.25799999999998</c:v>
                </c:pt>
                <c:pt idx="6">
                  <c:v>978.59500000000003</c:v>
                </c:pt>
              </c:numCache>
            </c:numRef>
          </c:val>
          <c:smooth val="1"/>
        </c:ser>
        <c:ser>
          <c:idx val="18"/>
          <c:order val="18"/>
          <c:tx>
            <c:strRef>
              <c:f>Data!$AI$93</c:f>
              <c:strCache>
                <c:ptCount val="1"/>
                <c:pt idx="0">
                  <c:v> HÀ NỘI 5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Data!$P$94:$P$111</c15:sqref>
                  </c15:fullRef>
                </c:ext>
              </c:extLst>
              <c:f>Data!$P$100:$P$111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Data!$AI$94:$AI$111</c15:sqref>
                  </c15:fullRef>
                </c:ext>
              </c:extLst>
              <c:f>Data!$AI$100:$AI$111</c:f>
              <c:numCache>
                <c:formatCode>General</c:formatCode>
                <c:ptCount val="12"/>
                <c:pt idx="6">
                  <c:v>543.29999999999995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45016000"/>
        <c:axId val="645012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Data!$Q$93</c15:sqref>
                        </c15:formulaRef>
                      </c:ext>
                    </c:extLst>
                    <c:strCache>
                      <c:ptCount val="1"/>
                      <c:pt idx="0">
                        <c:v> BẮC NINH 1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Data!$Q$94:$Q$111</c15:sqref>
                        </c15:fullRef>
                        <c15:formulaRef>
                          <c15:sqref>Data!$Q$100:$Q$111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1306.336</c:v>
                      </c:pt>
                      <c:pt idx="1">
                        <c:v>1399.374</c:v>
                      </c:pt>
                      <c:pt idx="2">
                        <c:v>2186.5079999999998</c:v>
                      </c:pt>
                      <c:pt idx="3">
                        <c:v>1390.0429999999999</c:v>
                      </c:pt>
                      <c:pt idx="4">
                        <c:v>1150.8630000000001</c:v>
                      </c:pt>
                      <c:pt idx="5">
                        <c:v>1124.864</c:v>
                      </c:pt>
                      <c:pt idx="6">
                        <c:v>1358.4269999999999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Data!$R$93</c15:sqref>
                        </c15:formulaRef>
                      </c:ext>
                    </c:extLst>
                    <c:strCache>
                      <c:ptCount val="1"/>
                      <c:pt idx="0">
                        <c:v> THÁI BÌNH 1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Data!$R$94:$R$111</c15:sqref>
                        </c15:fullRef>
                        <c15:formulaRef>
                          <c15:sqref>Data!$R$100:$R$111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643.30899999999997</c:v>
                      </c:pt>
                      <c:pt idx="1">
                        <c:v>769.31399999999996</c:v>
                      </c:pt>
                      <c:pt idx="2">
                        <c:v>1080.951</c:v>
                      </c:pt>
                      <c:pt idx="3">
                        <c:v>1172.83</c:v>
                      </c:pt>
                      <c:pt idx="4">
                        <c:v>1116.145</c:v>
                      </c:pt>
                      <c:pt idx="5">
                        <c:v>907.3</c:v>
                      </c:pt>
                      <c:pt idx="6">
                        <c:v>1071.6199999999999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Data!$S$93</c15:sqref>
                        </c15:formulaRef>
                      </c:ext>
                    </c:extLst>
                    <c:strCache>
                      <c:ptCount val="1"/>
                      <c:pt idx="0">
                        <c:v> HƯNG YÊN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Data!$S$94:$S$111</c15:sqref>
                        </c15:fullRef>
                        <c15:formulaRef>
                          <c15:sqref>Data!$S$100:$S$111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191.654</c:v>
                      </c:pt>
                      <c:pt idx="1">
                        <c:v>552.74400000000003</c:v>
                      </c:pt>
                      <c:pt idx="2">
                        <c:v>1072.693</c:v>
                      </c:pt>
                      <c:pt idx="3">
                        <c:v>379.166</c:v>
                      </c:pt>
                      <c:pt idx="4">
                        <c:v>592.47500000000002</c:v>
                      </c:pt>
                      <c:pt idx="5">
                        <c:v>686.62800000000004</c:v>
                      </c:pt>
                      <c:pt idx="6">
                        <c:v>684.27499999999998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Data!$T$93</c15:sqref>
                        </c15:formulaRef>
                      </c:ext>
                    </c:extLst>
                    <c:strCache>
                      <c:ptCount val="1"/>
                      <c:pt idx="0">
                        <c:v> NGHỆ AN 1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Data!$T$94:$T$111</c15:sqref>
                        </c15:fullRef>
                        <c15:formulaRef>
                          <c15:sqref>Data!$T$100:$T$111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759.18700000000001</c:v>
                      </c:pt>
                      <c:pt idx="1">
                        <c:v>1038.06</c:v>
                      </c:pt>
                      <c:pt idx="2">
                        <c:v>994.91800000000001</c:v>
                      </c:pt>
                      <c:pt idx="3">
                        <c:v>966.44200000000001</c:v>
                      </c:pt>
                      <c:pt idx="4">
                        <c:v>930.93600000000004</c:v>
                      </c:pt>
                      <c:pt idx="5">
                        <c:v>1055.1179999999999</c:v>
                      </c:pt>
                      <c:pt idx="6">
                        <c:v>813.774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Data!$U$93</c15:sqref>
                        </c15:formulaRef>
                      </c:ext>
                    </c:extLst>
                    <c:strCache>
                      <c:ptCount val="1"/>
                      <c:pt idx="0">
                        <c:v> HÀ NỘI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15FF7F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Data!$U$94:$U$111</c15:sqref>
                        </c15:fullRef>
                        <c15:formulaRef>
                          <c15:sqref>Data!$U$100:$U$111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392.34199999999998</c:v>
                      </c:pt>
                      <c:pt idx="1">
                        <c:v>660.54899999999998</c:v>
                      </c:pt>
                      <c:pt idx="2">
                        <c:v>1003.804</c:v>
                      </c:pt>
                      <c:pt idx="3">
                        <c:v>851.447</c:v>
                      </c:pt>
                      <c:pt idx="4">
                        <c:v>538.11599999999999</c:v>
                      </c:pt>
                      <c:pt idx="5">
                        <c:v>856.44899999999996</c:v>
                      </c:pt>
                      <c:pt idx="6">
                        <c:v>769.36699999999996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Data!$V$93</c15:sqref>
                        </c15:formulaRef>
                      </c:ext>
                    </c:extLst>
                    <c:strCache>
                      <c:ptCount val="1"/>
                      <c:pt idx="0">
                        <c:v> HÀ NỘI 2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Data!$V$94:$V$111</c15:sqref>
                        </c15:fullRef>
                        <c15:formulaRef>
                          <c15:sqref>Data!$V$100:$V$111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74.915000000000006</c:v>
                      </c:pt>
                      <c:pt idx="1">
                        <c:v>273.142</c:v>
                      </c:pt>
                      <c:pt idx="2">
                        <c:v>877.74900000000002</c:v>
                      </c:pt>
                      <c:pt idx="3">
                        <c:v>427.43</c:v>
                      </c:pt>
                      <c:pt idx="4">
                        <c:v>843.87300000000005</c:v>
                      </c:pt>
                      <c:pt idx="5">
                        <c:v>388.63400000000001</c:v>
                      </c:pt>
                      <c:pt idx="6">
                        <c:v>389.29199999999997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Data!$W$93</c15:sqref>
                        </c15:formulaRef>
                      </c:ext>
                    </c:extLst>
                    <c:strCache>
                      <c:ptCount val="1"/>
                      <c:pt idx="0">
                        <c:v> NGHỆ AN 2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11BD8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Data!$W$94:$W$111</c15:sqref>
                        </c15:fullRef>
                        <c15:formulaRef>
                          <c15:sqref>Data!$W$100:$W$111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765.41</c:v>
                      </c:pt>
                      <c:pt idx="1">
                        <c:v>1180.972</c:v>
                      </c:pt>
                      <c:pt idx="2">
                        <c:v>1563.673</c:v>
                      </c:pt>
                      <c:pt idx="3">
                        <c:v>1637.6659999999999</c:v>
                      </c:pt>
                      <c:pt idx="4">
                        <c:v>1204.4280000000001</c:v>
                      </c:pt>
                      <c:pt idx="5">
                        <c:v>1867.7809999999999</c:v>
                      </c:pt>
                      <c:pt idx="6">
                        <c:v>1863.5920000000001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Data!$X$93</c15:sqref>
                        </c15:formulaRef>
                      </c:ext>
                    </c:extLst>
                    <c:strCache>
                      <c:ptCount val="1"/>
                      <c:pt idx="0">
                        <c:v> NAM ĐỊNH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Data!$X$94:$X$111</c15:sqref>
                        </c15:fullRef>
                        <c15:formulaRef>
                          <c15:sqref>Data!$X$100:$X$111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512.09199999999998</c:v>
                      </c:pt>
                      <c:pt idx="1">
                        <c:v>813.197</c:v>
                      </c:pt>
                      <c:pt idx="2">
                        <c:v>1464.654</c:v>
                      </c:pt>
                      <c:pt idx="3">
                        <c:v>1108.2750000000001</c:v>
                      </c:pt>
                      <c:pt idx="4">
                        <c:v>634.60799999999995</c:v>
                      </c:pt>
                      <c:pt idx="5">
                        <c:v>1553.7190000000001</c:v>
                      </c:pt>
                      <c:pt idx="6">
                        <c:v>693.10900000000004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Data!$Y$93</c15:sqref>
                        </c15:formulaRef>
                      </c:ext>
                    </c:extLst>
                    <c:strCache>
                      <c:ptCount val="1"/>
                      <c:pt idx="0">
                        <c:v> YÊN BÁI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Data!$Y$94:$Y$111</c15:sqref>
                        </c15:fullRef>
                        <c15:formulaRef>
                          <c15:sqref>Data!$Y$100:$Y$111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431.81099999999998</c:v>
                      </c:pt>
                      <c:pt idx="1">
                        <c:v>838.86199999999997</c:v>
                      </c:pt>
                      <c:pt idx="2">
                        <c:v>1100.729</c:v>
                      </c:pt>
                      <c:pt idx="3">
                        <c:v>866.48400000000004</c:v>
                      </c:pt>
                      <c:pt idx="4">
                        <c:v>599.27499999999998</c:v>
                      </c:pt>
                      <c:pt idx="5">
                        <c:v>816.89099999999996</c:v>
                      </c:pt>
                      <c:pt idx="6">
                        <c:v>773.25199999999995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Data!$Z$93</c15:sqref>
                        </c15:formulaRef>
                      </c:ext>
                    </c:extLst>
                    <c:strCache>
                      <c:ptCount val="1"/>
                      <c:pt idx="0">
                        <c:v> THANH HÓA 1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Data!$Z$94:$Z$111</c15:sqref>
                        </c15:fullRef>
                        <c15:formulaRef>
                          <c15:sqref>Data!$Z$100:$Z$111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901.29399999999998</c:v>
                      </c:pt>
                      <c:pt idx="1">
                        <c:v>1371.9459999999999</c:v>
                      </c:pt>
                      <c:pt idx="2">
                        <c:v>2876.96</c:v>
                      </c:pt>
                      <c:pt idx="3">
                        <c:v>2433.9949999999999</c:v>
                      </c:pt>
                      <c:pt idx="4">
                        <c:v>1437.1189999999999</c:v>
                      </c:pt>
                      <c:pt idx="5">
                        <c:v>2019.4960000000001</c:v>
                      </c:pt>
                      <c:pt idx="6">
                        <c:v>1552.143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Data!$AA$93</c15:sqref>
                        </c15:formulaRef>
                      </c:ext>
                    </c:extLst>
                    <c:strCache>
                      <c:ptCount val="1"/>
                      <c:pt idx="0">
                        <c:v> HÀ NỘI 3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Data!$AA$94:$AA$111</c15:sqref>
                        </c15:fullRef>
                        <c15:formulaRef>
                          <c15:sqref>Data!$AA$100:$AA$111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-22.446999999999999</c:v>
                      </c:pt>
                      <c:pt idx="1">
                        <c:v>576.36400000000003</c:v>
                      </c:pt>
                      <c:pt idx="2">
                        <c:v>568.69000000000005</c:v>
                      </c:pt>
                      <c:pt idx="3">
                        <c:v>224.518</c:v>
                      </c:pt>
                      <c:pt idx="4">
                        <c:v>623.16600000000005</c:v>
                      </c:pt>
                      <c:pt idx="5">
                        <c:v>871.25699999999995</c:v>
                      </c:pt>
                      <c:pt idx="6">
                        <c:v>887.45699999999999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Data!$AB$93</c15:sqref>
                        </c15:formulaRef>
                      </c:ext>
                    </c:extLst>
                    <c:strCache>
                      <c:ptCount val="1"/>
                      <c:pt idx="0">
                        <c:v> THANH HÓA 2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Data!$P$94:$P$111</c15:sqref>
                        </c15:fullRef>
                        <c15:formulaRef>
                          <c15:sqref>Data!$P$100:$P$111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Data!$AB$94:$AB$111</c15:sqref>
                        </c15:fullRef>
                        <c15:formulaRef>
                          <c15:sqref>Data!$AB$100:$AB$111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362.863</c:v>
                      </c:pt>
                      <c:pt idx="1">
                        <c:v>667.52099999999996</c:v>
                      </c:pt>
                      <c:pt idx="2">
                        <c:v>1282.866</c:v>
                      </c:pt>
                      <c:pt idx="3">
                        <c:v>1087.7729999999999</c:v>
                      </c:pt>
                      <c:pt idx="4">
                        <c:v>664.81</c:v>
                      </c:pt>
                      <c:pt idx="5">
                        <c:v>991.96699999999998</c:v>
                      </c:pt>
                      <c:pt idx="6">
                        <c:v>372.82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6450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12864"/>
        <c:crosses val="autoZero"/>
        <c:auto val="1"/>
        <c:lblAlgn val="ctr"/>
        <c:lblOffset val="100"/>
        <c:noMultiLvlLbl val="0"/>
      </c:catAx>
      <c:valAx>
        <c:axId val="64501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160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GA SOUTH - OPENNING FROM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Data!$Q$114</c:f>
              <c:strCache>
                <c:ptCount val="1"/>
                <c:pt idx="0">
                  <c:v> HCM 1</c:v>
                </c:pt>
              </c:strCache>
            </c:strRef>
          </c:tx>
          <c:spPr>
            <a:ln w="28575" cap="rnd" cmpd="sng" algn="ctr">
              <a:solidFill>
                <a:srgbClr val="15FF7F"/>
              </a:solidFill>
              <a:round/>
            </a:ln>
            <a:effectLst/>
          </c:spPr>
          <c:marker>
            <c:symbol val="none"/>
          </c:marker>
          <c:cat>
            <c:strRef>
              <c:f>Data!$P$115:$P$132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Data!$Q$115:$Q$132</c:f>
              <c:numCache>
                <c:formatCode>_-* #,##0\ _₫_-;\-* #,##0\ _₫_-;_-* "-"??\ _₫_-;_-@_-</c:formatCode>
                <c:ptCount val="18"/>
                <c:pt idx="0">
                  <c:v>1069.7360000000001</c:v>
                </c:pt>
                <c:pt idx="1">
                  <c:v>836.10500000000002</c:v>
                </c:pt>
                <c:pt idx="2">
                  <c:v>1043.807</c:v>
                </c:pt>
                <c:pt idx="3">
                  <c:v>1046.8499999999999</c:v>
                </c:pt>
                <c:pt idx="4">
                  <c:v>1786.1130000000001</c:v>
                </c:pt>
                <c:pt idx="5">
                  <c:v>2327.924</c:v>
                </c:pt>
                <c:pt idx="6">
                  <c:v>258.12900000000002</c:v>
                </c:pt>
                <c:pt idx="7">
                  <c:v>332.62099999999998</c:v>
                </c:pt>
                <c:pt idx="8">
                  <c:v>372.82100000000003</c:v>
                </c:pt>
                <c:pt idx="9">
                  <c:v>715.87099999999998</c:v>
                </c:pt>
                <c:pt idx="10">
                  <c:v>5712.03</c:v>
                </c:pt>
                <c:pt idx="11">
                  <c:v>491.82400000000001</c:v>
                </c:pt>
                <c:pt idx="12">
                  <c:v>383.24099999999999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Data!$R$114</c:f>
              <c:strCache>
                <c:ptCount val="1"/>
                <c:pt idx="0">
                  <c:v> HCM 2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Data!$P$115:$P$132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Data!$R$115:$R$132</c:f>
              <c:numCache>
                <c:formatCode>_-* #,##0\ _₫_-;\-* #,##0\ _₫_-;_-* "-"??\ _₫_-;_-@_-</c:formatCode>
                <c:ptCount val="18"/>
                <c:pt idx="2">
                  <c:v>2241.9969999999998</c:v>
                </c:pt>
                <c:pt idx="3">
                  <c:v>2916.5390000000002</c:v>
                </c:pt>
                <c:pt idx="4">
                  <c:v>3667.8380000000002</c:v>
                </c:pt>
                <c:pt idx="5">
                  <c:v>5048.4870000000001</c:v>
                </c:pt>
                <c:pt idx="6">
                  <c:v>2662.625</c:v>
                </c:pt>
                <c:pt idx="7">
                  <c:v>3746.09</c:v>
                </c:pt>
                <c:pt idx="8">
                  <c:v>4580.857</c:v>
                </c:pt>
                <c:pt idx="9">
                  <c:v>4420.7299999999996</c:v>
                </c:pt>
                <c:pt idx="10">
                  <c:v>4465.8209999999999</c:v>
                </c:pt>
                <c:pt idx="11">
                  <c:v>5760.1279999999997</c:v>
                </c:pt>
                <c:pt idx="12">
                  <c:v>4361.7740000000003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Data!$S$114</c:f>
              <c:strCache>
                <c:ptCount val="1"/>
                <c:pt idx="0">
                  <c:v> TIỀN GIANG 1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Data!$P$115:$P$132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Data!$S$115:$S$132</c:f>
              <c:numCache>
                <c:formatCode>_-* #,##0\ _₫_-;\-* #,##0\ _₫_-;_-* "-"??\ _₫_-;_-@_-</c:formatCode>
                <c:ptCount val="18"/>
                <c:pt idx="4">
                  <c:v>5954.9290000000001</c:v>
                </c:pt>
                <c:pt idx="5">
                  <c:v>12258.708000000001</c:v>
                </c:pt>
                <c:pt idx="6">
                  <c:v>3292.7759999999998</c:v>
                </c:pt>
                <c:pt idx="7">
                  <c:v>6609.683</c:v>
                </c:pt>
                <c:pt idx="8">
                  <c:v>6829.5559999999996</c:v>
                </c:pt>
                <c:pt idx="9">
                  <c:v>5643.7719999999999</c:v>
                </c:pt>
                <c:pt idx="10">
                  <c:v>6019.0079999999998</c:v>
                </c:pt>
                <c:pt idx="11">
                  <c:v>10661.888999999999</c:v>
                </c:pt>
                <c:pt idx="12">
                  <c:v>5299.9870000000001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Data!$T$114</c:f>
              <c:strCache>
                <c:ptCount val="1"/>
                <c:pt idx="0">
                  <c:v> BÀ RỊA - VŨNG TÀU 1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Data!$P$115:$P$132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Data!$T$115:$T$132</c:f>
              <c:numCache>
                <c:formatCode>_-* #,##0\ _₫_-;\-* #,##0\ _₫_-;_-* "-"??\ _₫_-;_-@_-</c:formatCode>
                <c:ptCount val="18"/>
                <c:pt idx="4">
                  <c:v>681.77599999999995</c:v>
                </c:pt>
                <c:pt idx="5">
                  <c:v>1055.461</c:v>
                </c:pt>
                <c:pt idx="6">
                  <c:v>215.79300000000001</c:v>
                </c:pt>
                <c:pt idx="7">
                  <c:v>448.596</c:v>
                </c:pt>
                <c:pt idx="8">
                  <c:v>1633.075</c:v>
                </c:pt>
                <c:pt idx="9">
                  <c:v>758.20299999999997</c:v>
                </c:pt>
                <c:pt idx="10">
                  <c:v>1319.096</c:v>
                </c:pt>
                <c:pt idx="11">
                  <c:v>2480.1889999999999</c:v>
                </c:pt>
                <c:pt idx="12">
                  <c:v>1941.327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Data!$U$114</c:f>
              <c:strCache>
                <c:ptCount val="1"/>
                <c:pt idx="0">
                  <c:v> ĐÀ NẴNG 1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Data!$P$115:$P$132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Data!$U$115:$U$132</c:f>
              <c:numCache>
                <c:formatCode>_-* #,##0\ _₫_-;\-* #,##0\ _₫_-;_-* "-"??\ _₫_-;_-@_-</c:formatCode>
                <c:ptCount val="18"/>
                <c:pt idx="5">
                  <c:v>1486.758</c:v>
                </c:pt>
                <c:pt idx="6">
                  <c:v>767.95100000000002</c:v>
                </c:pt>
                <c:pt idx="7">
                  <c:v>1067.277</c:v>
                </c:pt>
                <c:pt idx="8">
                  <c:v>1114.2270000000001</c:v>
                </c:pt>
                <c:pt idx="9">
                  <c:v>557.13699999999994</c:v>
                </c:pt>
                <c:pt idx="10">
                  <c:v>1265.165</c:v>
                </c:pt>
                <c:pt idx="11">
                  <c:v>1167.67</c:v>
                </c:pt>
                <c:pt idx="12">
                  <c:v>1107.269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Data!$V$114</c:f>
              <c:strCache>
                <c:ptCount val="1"/>
                <c:pt idx="0">
                  <c:v> HCM 3</c:v>
                </c:pt>
              </c:strCache>
            </c:strRef>
          </c:tx>
          <c:spPr>
            <a:ln w="2857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Data!$P$115:$P$132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Data!$V$115:$V$132</c:f>
              <c:numCache>
                <c:formatCode>_-* #,##0\ _₫_-;\-* #,##0\ _₫_-;_-* "-"??\ _₫_-;_-@_-</c:formatCode>
                <c:ptCount val="18"/>
                <c:pt idx="5">
                  <c:v>1044.2180000000001</c:v>
                </c:pt>
                <c:pt idx="6">
                  <c:v>227.63800000000001</c:v>
                </c:pt>
                <c:pt idx="7">
                  <c:v>376.09</c:v>
                </c:pt>
                <c:pt idx="8">
                  <c:v>612.21600000000001</c:v>
                </c:pt>
                <c:pt idx="9">
                  <c:v>653.36199999999997</c:v>
                </c:pt>
                <c:pt idx="10">
                  <c:v>1117.9159999999999</c:v>
                </c:pt>
                <c:pt idx="11">
                  <c:v>484.07</c:v>
                </c:pt>
                <c:pt idx="12">
                  <c:v>465.279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Data!$W$114</c:f>
              <c:strCache>
                <c:ptCount val="1"/>
                <c:pt idx="0">
                  <c:v> HUẾ 1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Data!$P$115:$P$132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Data!$W$115:$W$132</c:f>
              <c:numCache>
                <c:formatCode>_-* #,##0\ _₫_-;\-* #,##0\ _₫_-;_-* "-"??\ _₫_-;_-@_-</c:formatCode>
                <c:ptCount val="18"/>
                <c:pt idx="5">
                  <c:v>657.048</c:v>
                </c:pt>
                <c:pt idx="6">
                  <c:v>942.95799999999997</c:v>
                </c:pt>
                <c:pt idx="7">
                  <c:v>1082.45</c:v>
                </c:pt>
                <c:pt idx="8">
                  <c:v>1587.011</c:v>
                </c:pt>
                <c:pt idx="9">
                  <c:v>1911.2339999999999</c:v>
                </c:pt>
                <c:pt idx="10">
                  <c:v>2048.7750000000001</c:v>
                </c:pt>
                <c:pt idx="11">
                  <c:v>2095.1570000000002</c:v>
                </c:pt>
                <c:pt idx="12">
                  <c:v>1257.0340000000001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Data!$X$114</c:f>
              <c:strCache>
                <c:ptCount val="1"/>
                <c:pt idx="0">
                  <c:v> BẾN TRE 1</c:v>
                </c:pt>
              </c:strCache>
            </c:strRef>
          </c:tx>
          <c:spPr>
            <a:ln w="28575" cap="rnd" cmpd="sng" algn="ctr">
              <a:solidFill>
                <a:srgbClr val="F11BD8"/>
              </a:solidFill>
              <a:round/>
            </a:ln>
            <a:effectLst/>
          </c:spPr>
          <c:marker>
            <c:symbol val="none"/>
          </c:marker>
          <c:cat>
            <c:strRef>
              <c:f>Data!$P$115:$P$132</c:f>
              <c:strCache>
                <c:ptCount val="18"/>
                <c:pt idx="0">
                  <c:v>Jul2016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Jan2017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  <c:pt idx="12">
                  <c:v>Jul</c:v>
                </c:pt>
                <c:pt idx="13">
                  <c:v>Aug</c:v>
                </c:pt>
                <c:pt idx="14">
                  <c:v>Sep</c:v>
                </c:pt>
                <c:pt idx="15">
                  <c:v>Oct</c:v>
                </c:pt>
                <c:pt idx="16">
                  <c:v>Nov</c:v>
                </c:pt>
                <c:pt idx="17">
                  <c:v>Dec</c:v>
                </c:pt>
              </c:strCache>
            </c:strRef>
          </c:cat>
          <c:val>
            <c:numRef>
              <c:f>Data!$X$115:$X$132</c:f>
              <c:numCache>
                <c:formatCode>_-* #,##0\ _₫_-;\-* #,##0\ _₫_-;_-* "-"??\ _₫_-;_-@_-</c:formatCode>
                <c:ptCount val="18"/>
                <c:pt idx="5">
                  <c:v>104.369</c:v>
                </c:pt>
                <c:pt idx="6">
                  <c:v>12.092000000000001</c:v>
                </c:pt>
                <c:pt idx="7">
                  <c:v>298.19900000000001</c:v>
                </c:pt>
                <c:pt idx="8">
                  <c:v>319.46300000000002</c:v>
                </c:pt>
                <c:pt idx="9">
                  <c:v>359.45800000000003</c:v>
                </c:pt>
                <c:pt idx="10">
                  <c:v>76.040000000000006</c:v>
                </c:pt>
                <c:pt idx="11">
                  <c:v>333.88</c:v>
                </c:pt>
                <c:pt idx="12">
                  <c:v>884.55600000000004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45018744"/>
        <c:axId val="645019528"/>
      </c:lineChart>
      <c:catAx>
        <c:axId val="64501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19528"/>
        <c:crosses val="autoZero"/>
        <c:auto val="1"/>
        <c:lblAlgn val="ctr"/>
        <c:lblOffset val="100"/>
        <c:noMultiLvlLbl val="0"/>
      </c:catAx>
      <c:valAx>
        <c:axId val="645019528"/>
        <c:scaling>
          <c:orientation val="minMax"/>
        </c:scaling>
        <c:delete val="0"/>
        <c:axPos val="l"/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187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GA SOUTH - OPENNING FROM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Data!$Y$114</c:f>
              <c:strCache>
                <c:ptCount val="1"/>
                <c:pt idx="0">
                  <c:v> HCM 4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Data!$P$115:$P$132</c15:sqref>
                  </c15:fullRef>
                </c:ext>
              </c:extLst>
              <c:f>Data!$P$121:$P$132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Data!$Y$115:$Y$132</c15:sqref>
                  </c15:fullRef>
                </c:ext>
              </c:extLst>
              <c:f>Data!$Y$121:$Y$132</c:f>
              <c:numCache>
                <c:formatCode>_-* #,##0\ _₫_-;\-* #,##0\ _₫_-;_-* "-"??\ _₫_-;_-@_-</c:formatCode>
                <c:ptCount val="12"/>
                <c:pt idx="5">
                  <c:v>683.22799999999995</c:v>
                </c:pt>
                <c:pt idx="6">
                  <c:v>819.02599999999995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Data!$Z$114</c:f>
              <c:strCache>
                <c:ptCount val="1"/>
                <c:pt idx="0">
                  <c:v> BÀ RỊA - VŨNG TÀU 2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Data!$P$115:$P$132</c15:sqref>
                  </c15:fullRef>
                </c:ext>
              </c:extLst>
              <c:f>Data!$P$121:$P$132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Data!$Z$115:$Z$132</c15:sqref>
                  </c15:fullRef>
                </c:ext>
              </c:extLst>
              <c:f>Data!$Z$121:$Z$132</c:f>
              <c:numCache>
                <c:formatCode>_-* #,##0\ _₫_-;\-* #,##0\ _₫_-;_-* "-"??\ _₫_-;_-@_-</c:formatCode>
                <c:ptCount val="12"/>
                <c:pt idx="6">
                  <c:v>782.69600000000003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Data!$AA$114</c:f>
              <c:strCache>
                <c:ptCount val="1"/>
                <c:pt idx="0">
                  <c:v> AN GIANG 1</c:v>
                </c:pt>
              </c:strCache>
            </c:strRef>
          </c:tx>
          <c:spPr>
            <a:ln w="2857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Data!$P$115:$P$132</c15:sqref>
                  </c15:fullRef>
                </c:ext>
              </c:extLst>
              <c:f>Data!$P$121:$P$132</c:f>
              <c:strCache>
                <c:ptCount val="12"/>
                <c:pt idx="0">
                  <c:v>Jan2017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Data!$AA$115:$AA$132</c15:sqref>
                  </c15:fullRef>
                </c:ext>
              </c:extLst>
              <c:f>Data!$AA$121:$AA$132</c:f>
              <c:numCache>
                <c:formatCode>_-* #,##0\ _₫_-;\-* #,##0\ _₫_-;_-* "-"??\ _₫_-;_-@_-</c:formatCode>
                <c:ptCount val="12"/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45016392"/>
        <c:axId val="6450191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Data!$Q$114</c15:sqref>
                        </c15:formulaRef>
                      </c:ext>
                    </c:extLst>
                    <c:strCache>
                      <c:ptCount val="1"/>
                      <c:pt idx="0">
                        <c:v> HCM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15FF7F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Data!$P$115:$P$132</c15:sqref>
                        </c15:fullRef>
                        <c15:formulaRef>
                          <c15:sqref>Data!$P$121:$P$132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Data!$Q$115:$Q$132</c15:sqref>
                        </c15:fullRef>
                        <c15:formulaRef>
                          <c15:sqref>Data!$Q$121:$Q$132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258.12900000000002</c:v>
                      </c:pt>
                      <c:pt idx="1">
                        <c:v>332.62099999999998</c:v>
                      </c:pt>
                      <c:pt idx="2">
                        <c:v>372.82100000000003</c:v>
                      </c:pt>
                      <c:pt idx="3">
                        <c:v>715.87099999999998</c:v>
                      </c:pt>
                      <c:pt idx="4">
                        <c:v>5712.03</c:v>
                      </c:pt>
                      <c:pt idx="5">
                        <c:v>491.82400000000001</c:v>
                      </c:pt>
                      <c:pt idx="6">
                        <c:v>383.24099999999999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Data!$R$114</c15:sqref>
                        </c15:formulaRef>
                      </c:ext>
                    </c:extLst>
                    <c:strCache>
                      <c:ptCount val="1"/>
                      <c:pt idx="0">
                        <c:v> HCM 2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Data!$P$115:$P$132</c15:sqref>
                        </c15:fullRef>
                        <c15:formulaRef>
                          <c15:sqref>Data!$P$121:$P$132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Data!$R$115:$R$132</c15:sqref>
                        </c15:fullRef>
                        <c15:formulaRef>
                          <c15:sqref>Data!$R$121:$R$132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2662.625</c:v>
                      </c:pt>
                      <c:pt idx="1">
                        <c:v>3746.09</c:v>
                      </c:pt>
                      <c:pt idx="2">
                        <c:v>4580.857</c:v>
                      </c:pt>
                      <c:pt idx="3">
                        <c:v>4420.7299999999996</c:v>
                      </c:pt>
                      <c:pt idx="4">
                        <c:v>4465.8209999999999</c:v>
                      </c:pt>
                      <c:pt idx="5">
                        <c:v>5760.1279999999997</c:v>
                      </c:pt>
                      <c:pt idx="6">
                        <c:v>4361.7740000000003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Data!$S$114</c15:sqref>
                        </c15:formulaRef>
                      </c:ext>
                    </c:extLst>
                    <c:strCache>
                      <c:ptCount val="1"/>
                      <c:pt idx="0">
                        <c:v> TIỀN GIANG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Data!$P$115:$P$132</c15:sqref>
                        </c15:fullRef>
                        <c15:formulaRef>
                          <c15:sqref>Data!$P$121:$P$132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Data!$S$115:$S$132</c15:sqref>
                        </c15:fullRef>
                        <c15:formulaRef>
                          <c15:sqref>Data!$S$121:$S$132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3292.7759999999998</c:v>
                      </c:pt>
                      <c:pt idx="1">
                        <c:v>6609.683</c:v>
                      </c:pt>
                      <c:pt idx="2">
                        <c:v>6829.5559999999996</c:v>
                      </c:pt>
                      <c:pt idx="3">
                        <c:v>5643.7719999999999</c:v>
                      </c:pt>
                      <c:pt idx="4">
                        <c:v>6019.0079999999998</c:v>
                      </c:pt>
                      <c:pt idx="5">
                        <c:v>10661.888999999999</c:v>
                      </c:pt>
                      <c:pt idx="6">
                        <c:v>5299.9870000000001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Data!$T$114</c15:sqref>
                        </c15:formulaRef>
                      </c:ext>
                    </c:extLst>
                    <c:strCache>
                      <c:ptCount val="1"/>
                      <c:pt idx="0">
                        <c:v> BÀ RỊA - VŨNG TÀU 1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Data!$P$115:$P$132</c15:sqref>
                        </c15:fullRef>
                        <c15:formulaRef>
                          <c15:sqref>Data!$P$121:$P$132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Data!$T$115:$T$132</c15:sqref>
                        </c15:fullRef>
                        <c15:formulaRef>
                          <c15:sqref>Data!$T$121:$T$132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215.79300000000001</c:v>
                      </c:pt>
                      <c:pt idx="1">
                        <c:v>448.596</c:v>
                      </c:pt>
                      <c:pt idx="2">
                        <c:v>1633.075</c:v>
                      </c:pt>
                      <c:pt idx="3">
                        <c:v>758.20299999999997</c:v>
                      </c:pt>
                      <c:pt idx="4">
                        <c:v>1319.096</c:v>
                      </c:pt>
                      <c:pt idx="5">
                        <c:v>2480.1889999999999</c:v>
                      </c:pt>
                      <c:pt idx="6">
                        <c:v>1941.327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Data!$U$114</c15:sqref>
                        </c15:formulaRef>
                      </c:ext>
                    </c:extLst>
                    <c:strCache>
                      <c:ptCount val="1"/>
                      <c:pt idx="0">
                        <c:v> ĐÀ NẴNG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Data!$P$115:$P$132</c15:sqref>
                        </c15:fullRef>
                        <c15:formulaRef>
                          <c15:sqref>Data!$P$121:$P$132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Data!$U$115:$U$132</c15:sqref>
                        </c15:fullRef>
                        <c15:formulaRef>
                          <c15:sqref>Data!$U$121:$U$132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767.95100000000002</c:v>
                      </c:pt>
                      <c:pt idx="1">
                        <c:v>1067.277</c:v>
                      </c:pt>
                      <c:pt idx="2">
                        <c:v>1114.2270000000001</c:v>
                      </c:pt>
                      <c:pt idx="3">
                        <c:v>557.13699999999994</c:v>
                      </c:pt>
                      <c:pt idx="4">
                        <c:v>1265.165</c:v>
                      </c:pt>
                      <c:pt idx="5">
                        <c:v>1167.67</c:v>
                      </c:pt>
                      <c:pt idx="6">
                        <c:v>1107.269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Data!$V$114</c15:sqref>
                        </c15:formulaRef>
                      </c:ext>
                    </c:extLst>
                    <c:strCache>
                      <c:ptCount val="1"/>
                      <c:pt idx="0">
                        <c:v> HCM 3</c:v>
                      </c:pt>
                    </c:strCache>
                  </c:strRef>
                </c:tx>
                <c:spPr>
                  <a:ln w="2857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Data!$P$115:$P$132</c15:sqref>
                        </c15:fullRef>
                        <c15:formulaRef>
                          <c15:sqref>Data!$P$121:$P$132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Data!$V$115:$V$132</c15:sqref>
                        </c15:fullRef>
                        <c15:formulaRef>
                          <c15:sqref>Data!$V$121:$V$132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227.63800000000001</c:v>
                      </c:pt>
                      <c:pt idx="1">
                        <c:v>376.09</c:v>
                      </c:pt>
                      <c:pt idx="2">
                        <c:v>612.21600000000001</c:v>
                      </c:pt>
                      <c:pt idx="3">
                        <c:v>653.36199999999997</c:v>
                      </c:pt>
                      <c:pt idx="4">
                        <c:v>1117.9159999999999</c:v>
                      </c:pt>
                      <c:pt idx="5">
                        <c:v>484.07</c:v>
                      </c:pt>
                      <c:pt idx="6">
                        <c:v>465.279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Data!$W$114</c15:sqref>
                        </c15:formulaRef>
                      </c:ext>
                    </c:extLst>
                    <c:strCache>
                      <c:ptCount val="1"/>
                      <c:pt idx="0">
                        <c:v> HUẾ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Data!$P$115:$P$132</c15:sqref>
                        </c15:fullRef>
                        <c15:formulaRef>
                          <c15:sqref>Data!$P$121:$P$132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Data!$W$115:$W$132</c15:sqref>
                        </c15:fullRef>
                        <c15:formulaRef>
                          <c15:sqref>Data!$W$121:$W$132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942.95799999999997</c:v>
                      </c:pt>
                      <c:pt idx="1">
                        <c:v>1082.45</c:v>
                      </c:pt>
                      <c:pt idx="2">
                        <c:v>1587.011</c:v>
                      </c:pt>
                      <c:pt idx="3">
                        <c:v>1911.2339999999999</c:v>
                      </c:pt>
                      <c:pt idx="4">
                        <c:v>2048.7750000000001</c:v>
                      </c:pt>
                      <c:pt idx="5">
                        <c:v>2095.1570000000002</c:v>
                      </c:pt>
                      <c:pt idx="6">
                        <c:v>1257.0340000000001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Data!$X$114</c15:sqref>
                        </c15:formulaRef>
                      </c:ext>
                    </c:extLst>
                    <c:strCache>
                      <c:ptCount val="1"/>
                      <c:pt idx="0">
                        <c:v> BẾN TRE 1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11BD8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Data!$P$115:$P$132</c15:sqref>
                        </c15:fullRef>
                        <c15:formulaRef>
                          <c15:sqref>Data!$P$121:$P$132</c15:sqref>
                        </c15:formulaRef>
                      </c:ext>
                    </c:extLst>
                    <c:strCache>
                      <c:ptCount val="12"/>
                      <c:pt idx="0">
                        <c:v>Jan2017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Data!$X$115:$X$132</c15:sqref>
                        </c15:fullRef>
                        <c15:formulaRef>
                          <c15:sqref>Data!$X$121:$X$132</c15:sqref>
                        </c15:formulaRef>
                      </c:ext>
                    </c:extLst>
                    <c:numCache>
                      <c:formatCode>_-* #,##0\ _₫_-;\-* #,##0\ _₫_-;_-* "-"??\ _₫_-;_-@_-</c:formatCode>
                      <c:ptCount val="12"/>
                      <c:pt idx="0">
                        <c:v>12.092000000000001</c:v>
                      </c:pt>
                      <c:pt idx="1">
                        <c:v>298.19900000000001</c:v>
                      </c:pt>
                      <c:pt idx="2">
                        <c:v>319.46300000000002</c:v>
                      </c:pt>
                      <c:pt idx="3">
                        <c:v>359.45800000000003</c:v>
                      </c:pt>
                      <c:pt idx="4">
                        <c:v>76.040000000000006</c:v>
                      </c:pt>
                      <c:pt idx="5">
                        <c:v>333.88</c:v>
                      </c:pt>
                      <c:pt idx="6">
                        <c:v>884.55600000000004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64501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19136"/>
        <c:crosses val="autoZero"/>
        <c:auto val="1"/>
        <c:lblAlgn val="ctr"/>
        <c:lblOffset val="100"/>
        <c:noMultiLvlLbl val="0"/>
      </c:catAx>
      <c:valAx>
        <c:axId val="645019136"/>
        <c:scaling>
          <c:orientation val="minMax"/>
        </c:scaling>
        <c:delete val="0"/>
        <c:axPos val="l"/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16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Data!$B$7</c:f>
              <c:strCache>
                <c:ptCount val="1"/>
                <c:pt idx="0">
                  <c:v>APE-Target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Data!$C$7:$N$7</c:f>
              <c:numCache>
                <c:formatCode>_-* #,##0\ _₫_-;\-* #,##0\ _₫_-;_-* "-"??\ _₫_-;_-@_-</c:formatCode>
                <c:ptCount val="12"/>
                <c:pt idx="0">
                  <c:v>21159.465884169887</c:v>
                </c:pt>
                <c:pt idx="1">
                  <c:v>20867.642534235856</c:v>
                </c:pt>
                <c:pt idx="2">
                  <c:v>49678.550803872859</c:v>
                </c:pt>
                <c:pt idx="3">
                  <c:v>49306.357366960248</c:v>
                </c:pt>
                <c:pt idx="4">
                  <c:v>57719.167284380776</c:v>
                </c:pt>
                <c:pt idx="5">
                  <c:v>64986.347978287136</c:v>
                </c:pt>
                <c:pt idx="6">
                  <c:v>59891.902241751806</c:v>
                </c:pt>
                <c:pt idx="7">
                  <c:v>66554.351797741721</c:v>
                </c:pt>
                <c:pt idx="8">
                  <c:v>74354.220299720429</c:v>
                </c:pt>
                <c:pt idx="9">
                  <c:v>70348.989256097513</c:v>
                </c:pt>
                <c:pt idx="10">
                  <c:v>77982.43853511526</c:v>
                </c:pt>
                <c:pt idx="11">
                  <c:v>87307.252311144912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06904"/>
        <c:axId val="537507688"/>
      </c:areaChart>
      <c:barChart>
        <c:barDir val="col"/>
        <c:grouping val="clustere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APE-2017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Data!$C$6:$N$6</c:f>
              <c:numCache>
                <c:formatCode>_-* #,##0\ _₫_-;\-* #,##0\ _₫_-;_-* "-"??\ _₫_-;_-@_-</c:formatCode>
                <c:ptCount val="12"/>
                <c:pt idx="0">
                  <c:v>26687.802739999999</c:v>
                </c:pt>
                <c:pt idx="1">
                  <c:v>41713.019300000036</c:v>
                </c:pt>
                <c:pt idx="2">
                  <c:v>58504.867000000006</c:v>
                </c:pt>
                <c:pt idx="3">
                  <c:v>51457.592300000048</c:v>
                </c:pt>
                <c:pt idx="4">
                  <c:v>54412.827999999994</c:v>
                </c:pt>
                <c:pt idx="5">
                  <c:v>59446.574000000001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06904"/>
        <c:axId val="537507688"/>
      </c:barChart>
      <c:lineChart>
        <c:grouping val="standard"/>
        <c:varyColors val="0"/>
        <c:ser>
          <c:idx val="2"/>
          <c:order val="2"/>
          <c:tx>
            <c:strRef>
              <c:f>Data!$B$8</c:f>
              <c:strCache>
                <c:ptCount val="1"/>
                <c:pt idx="0">
                  <c:v>APE-2016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Data!$C$8:$N$8</c:f>
              <c:numCache>
                <c:formatCode>_-* #,##0\ _₫_-;\-* #,##0\ _₫_-;_-* "-"??\ _₫_-;_-@_-</c:formatCode>
                <c:ptCount val="12"/>
                <c:pt idx="0">
                  <c:v>13422.264399999998</c:v>
                </c:pt>
                <c:pt idx="1">
                  <c:v>13983.777799999969</c:v>
                </c:pt>
                <c:pt idx="2">
                  <c:v>34363.530299999991</c:v>
                </c:pt>
                <c:pt idx="3">
                  <c:v>31029.739200000011</c:v>
                </c:pt>
                <c:pt idx="4">
                  <c:v>29098.451900000004</c:v>
                </c:pt>
                <c:pt idx="5">
                  <c:v>42616.913540000067</c:v>
                </c:pt>
                <c:pt idx="6">
                  <c:v>30649.18507000001</c:v>
                </c:pt>
                <c:pt idx="7">
                  <c:v>32361.144800000031</c:v>
                </c:pt>
                <c:pt idx="8">
                  <c:v>49563.993800000069</c:v>
                </c:pt>
                <c:pt idx="9">
                  <c:v>40919.720650000017</c:v>
                </c:pt>
                <c:pt idx="10">
                  <c:v>52866.932160000091</c:v>
                </c:pt>
                <c:pt idx="11">
                  <c:v>97022.200140000321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506904"/>
        <c:axId val="537507688"/>
      </c:lineChart>
      <c:catAx>
        <c:axId val="53750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07688"/>
        <c:crosses val="autoZero"/>
        <c:auto val="1"/>
        <c:lblAlgn val="ctr"/>
        <c:lblOffset val="100"/>
        <c:noMultiLvlLbl val="0"/>
      </c:catAx>
      <c:valAx>
        <c:axId val="53750768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06904"/>
        <c:crosses val="autoZero"/>
        <c:crossBetween val="between"/>
        <c:majorUnit val="10000"/>
        <c:minorUnit val="1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Data!$B$7</c:f>
              <c:strCache>
                <c:ptCount val="1"/>
                <c:pt idx="0">
                  <c:v>APE-Target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Data!$C$7:$N$7</c:f>
              <c:numCache>
                <c:formatCode>_-* #,##0\ _₫_-;\-* #,##0\ _₫_-;_-* "-"??\ _₫_-;_-@_-</c:formatCode>
                <c:ptCount val="12"/>
                <c:pt idx="0">
                  <c:v>21159.465884169887</c:v>
                </c:pt>
                <c:pt idx="1">
                  <c:v>20867.642534235856</c:v>
                </c:pt>
                <c:pt idx="2">
                  <c:v>49678.550803872859</c:v>
                </c:pt>
                <c:pt idx="3">
                  <c:v>49306.357366960248</c:v>
                </c:pt>
                <c:pt idx="4">
                  <c:v>57719.167284380776</c:v>
                </c:pt>
                <c:pt idx="5">
                  <c:v>64986.347978287136</c:v>
                </c:pt>
                <c:pt idx="6">
                  <c:v>59891.902241751806</c:v>
                </c:pt>
                <c:pt idx="7">
                  <c:v>66554.351797741721</c:v>
                </c:pt>
                <c:pt idx="8">
                  <c:v>74354.220299720429</c:v>
                </c:pt>
                <c:pt idx="9">
                  <c:v>70348.989256097513</c:v>
                </c:pt>
                <c:pt idx="10">
                  <c:v>77982.43853511526</c:v>
                </c:pt>
                <c:pt idx="11">
                  <c:v>87307.252311144912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04944"/>
        <c:axId val="537506120"/>
      </c:areaChart>
      <c:barChart>
        <c:barDir val="col"/>
        <c:grouping val="clustered"/>
        <c:varyColors val="0"/>
        <c:ser>
          <c:idx val="0"/>
          <c:order val="0"/>
          <c:tx>
            <c:strRef>
              <c:f>Data!$B$6</c:f>
              <c:strCache>
                <c:ptCount val="1"/>
                <c:pt idx="0">
                  <c:v>APE-2017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Data!$C$6:$N$6</c:f>
              <c:numCache>
                <c:formatCode>_-* #,##0\ _₫_-;\-* #,##0\ _₫_-;_-* "-"??\ _₫_-;_-@_-</c:formatCode>
                <c:ptCount val="12"/>
                <c:pt idx="0">
                  <c:v>26687.802739999999</c:v>
                </c:pt>
                <c:pt idx="1">
                  <c:v>41713.019300000036</c:v>
                </c:pt>
                <c:pt idx="2">
                  <c:v>58504.867000000006</c:v>
                </c:pt>
                <c:pt idx="3">
                  <c:v>51457.592300000048</c:v>
                </c:pt>
                <c:pt idx="4">
                  <c:v>54412.827999999994</c:v>
                </c:pt>
                <c:pt idx="5">
                  <c:v>59446.574000000001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04944"/>
        <c:axId val="537506120"/>
      </c:barChart>
      <c:lineChart>
        <c:grouping val="standard"/>
        <c:varyColors val="0"/>
        <c:ser>
          <c:idx val="2"/>
          <c:order val="2"/>
          <c:tx>
            <c:strRef>
              <c:f>Data!$B$8</c:f>
              <c:strCache>
                <c:ptCount val="1"/>
                <c:pt idx="0">
                  <c:v>APE-2016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Data!$C$4:$N$5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Data!$C$8:$N$8</c:f>
              <c:numCache>
                <c:formatCode>_-* #,##0\ _₫_-;\-* #,##0\ _₫_-;_-* "-"??\ _₫_-;_-@_-</c:formatCode>
                <c:ptCount val="12"/>
                <c:pt idx="0">
                  <c:v>13422.264399999998</c:v>
                </c:pt>
                <c:pt idx="1">
                  <c:v>13983.777799999969</c:v>
                </c:pt>
                <c:pt idx="2">
                  <c:v>34363.530299999991</c:v>
                </c:pt>
                <c:pt idx="3">
                  <c:v>31029.739200000011</c:v>
                </c:pt>
                <c:pt idx="4">
                  <c:v>29098.451900000004</c:v>
                </c:pt>
                <c:pt idx="5">
                  <c:v>42616.913540000067</c:v>
                </c:pt>
                <c:pt idx="6">
                  <c:v>30649.18507000001</c:v>
                </c:pt>
                <c:pt idx="7">
                  <c:v>32361.144800000031</c:v>
                </c:pt>
                <c:pt idx="8">
                  <c:v>49563.993800000069</c:v>
                </c:pt>
                <c:pt idx="9">
                  <c:v>40919.720650000017</c:v>
                </c:pt>
                <c:pt idx="10">
                  <c:v>52866.932160000091</c:v>
                </c:pt>
                <c:pt idx="11">
                  <c:v>97022.200140000321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504944"/>
        <c:axId val="537506120"/>
      </c:lineChart>
      <c:catAx>
        <c:axId val="53750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06120"/>
        <c:crosses val="autoZero"/>
        <c:auto val="1"/>
        <c:lblAlgn val="ctr"/>
        <c:lblOffset val="100"/>
        <c:noMultiLvlLbl val="0"/>
      </c:catAx>
      <c:valAx>
        <c:axId val="537506120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₫_-;\-* #,##0\ _₫_-;_-* &quot;-&quot;??\ _₫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04944"/>
        <c:crosses val="autoZero"/>
        <c:crossBetween val="between"/>
        <c:majorUnit val="10000"/>
        <c:minorUnit val="1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FF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Active Ratio - Case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Data!$B$12</c:f>
              <c:strCache>
                <c:ptCount val="1"/>
                <c:pt idx="0">
                  <c:v>AR-2017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Data!$C$12:$N$12</c:f>
              <c:numCache>
                <c:formatCode>0%</c:formatCode>
                <c:ptCount val="12"/>
                <c:pt idx="0">
                  <c:v>0.10274213836477987</c:v>
                </c:pt>
                <c:pt idx="1">
                  <c:v>0.16288263865356375</c:v>
                </c:pt>
                <c:pt idx="2">
                  <c:v>0.24784831424318904</c:v>
                </c:pt>
                <c:pt idx="3">
                  <c:v>0.22691115006067142</c:v>
                </c:pt>
                <c:pt idx="4">
                  <c:v>0.20322781741359008</c:v>
                </c:pt>
                <c:pt idx="5">
                  <c:v>0.24527443975316662</c:v>
                </c:pt>
              </c:numCache>
            </c:numRef>
          </c:val>
        </c:ser>
        <c:ser>
          <c:idx val="1"/>
          <c:order val="1"/>
          <c:tx>
            <c:strRef>
              <c:f>Data!$B$13</c:f>
              <c:strCache>
                <c:ptCount val="1"/>
                <c:pt idx="0">
                  <c:v>AR-2016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Data!$C$13:$N$13</c:f>
              <c:numCache>
                <c:formatCode>0%</c:formatCode>
                <c:ptCount val="12"/>
                <c:pt idx="0">
                  <c:v>0.15349286922890984</c:v>
                </c:pt>
                <c:pt idx="1">
                  <c:v>0.15041242115477924</c:v>
                </c:pt>
                <c:pt idx="2">
                  <c:v>0.2659358989634219</c:v>
                </c:pt>
                <c:pt idx="3">
                  <c:v>0.22171894462688257</c:v>
                </c:pt>
                <c:pt idx="4">
                  <c:v>0.23105458399576045</c:v>
                </c:pt>
                <c:pt idx="5">
                  <c:v>0.30644711135919622</c:v>
                </c:pt>
                <c:pt idx="6">
                  <c:v>0.21556689155833469</c:v>
                </c:pt>
                <c:pt idx="7">
                  <c:v>0.21345358887636226</c:v>
                </c:pt>
                <c:pt idx="8">
                  <c:v>0.23630417007358953</c:v>
                </c:pt>
                <c:pt idx="9">
                  <c:v>0.18195358073724713</c:v>
                </c:pt>
                <c:pt idx="10">
                  <c:v>0.17629875708803483</c:v>
                </c:pt>
                <c:pt idx="11">
                  <c:v>0.26672311600338694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overlap val="-13"/>
        <c:axId val="537505728"/>
        <c:axId val="537504160"/>
      </c:barChart>
      <c:lineChart>
        <c:grouping val="standard"/>
        <c:varyColors val="0"/>
        <c:ser>
          <c:idx val="2"/>
          <c:order val="2"/>
          <c:tx>
            <c:strRef>
              <c:f>Data!$B$14</c:f>
              <c:strCache>
                <c:ptCount val="1"/>
                <c:pt idx="0">
                  <c:v>CaseSize-2017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Data!$C$14:$N$14</c:f>
              <c:numCache>
                <c:formatCode>_-* #,##0.0\ _₫_-;\-* #,##0.0\ _₫_-;_-* "-"??\ _₫_-;_-@_-</c:formatCode>
                <c:ptCount val="12"/>
                <c:pt idx="0">
                  <c:v>16.659052896379524</c:v>
                </c:pt>
                <c:pt idx="1">
                  <c:v>17.956530047352576</c:v>
                </c:pt>
                <c:pt idx="2">
                  <c:v>16.606547544706217</c:v>
                </c:pt>
                <c:pt idx="3">
                  <c:v>16.419142405871106</c:v>
                </c:pt>
                <c:pt idx="4">
                  <c:v>15.966205399061032</c:v>
                </c:pt>
                <c:pt idx="5">
                  <c:v>16.864276312056738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Data!$B$15</c:f>
              <c:strCache>
                <c:ptCount val="1"/>
                <c:pt idx="0">
                  <c:v>CaseSize-2016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Data!$C$15:$N$15</c:f>
              <c:numCache>
                <c:formatCode>_-* #,##0.0\ _₫_-;\-* #,##0.0\ _₫_-;_-* "-"??\ _₫_-;_-@_-</c:formatCode>
                <c:ptCount val="12"/>
                <c:pt idx="0">
                  <c:v>15.713935128518971</c:v>
                </c:pt>
                <c:pt idx="1">
                  <c:v>16.858400244798041</c:v>
                </c:pt>
                <c:pt idx="2">
                  <c:v>17.586248874104395</c:v>
                </c:pt>
                <c:pt idx="3">
                  <c:v>20.617766910299011</c:v>
                </c:pt>
                <c:pt idx="4">
                  <c:v>17.86276973603438</c:v>
                </c:pt>
                <c:pt idx="5">
                  <c:v>15.285836994261143</c:v>
                </c:pt>
                <c:pt idx="6">
                  <c:v>16.311434310803623</c:v>
                </c:pt>
                <c:pt idx="7">
                  <c:v>15.468998470363303</c:v>
                </c:pt>
                <c:pt idx="8">
                  <c:v>15.74960082618369</c:v>
                </c:pt>
                <c:pt idx="9">
                  <c:v>17.806666949521329</c:v>
                </c:pt>
                <c:pt idx="10">
                  <c:v>18.117523015764252</c:v>
                </c:pt>
                <c:pt idx="11">
                  <c:v>19.012776825396887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504552"/>
        <c:axId val="537494752"/>
      </c:lineChart>
      <c:catAx>
        <c:axId val="53750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04160"/>
        <c:crosses val="autoZero"/>
        <c:auto val="1"/>
        <c:lblAlgn val="ctr"/>
        <c:lblOffset val="100"/>
        <c:noMultiLvlLbl val="0"/>
      </c:catAx>
      <c:valAx>
        <c:axId val="5375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05728"/>
        <c:crosses val="autoZero"/>
        <c:crossBetween val="between"/>
      </c:valAx>
      <c:valAx>
        <c:axId val="537494752"/>
        <c:scaling>
          <c:orientation val="minMax"/>
        </c:scaling>
        <c:delete val="0"/>
        <c:axPos val="r"/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04552"/>
        <c:crosses val="max"/>
        <c:crossBetween val="between"/>
      </c:valAx>
      <c:catAx>
        <c:axId val="53750455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94752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FF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Case/Active - APE/Active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Data!$B$18</c:f>
              <c:strCache>
                <c:ptCount val="1"/>
                <c:pt idx="0">
                  <c:v>APEperActive-2016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Data!$C$18:$N$18</c:f>
              <c:numCache>
                <c:formatCode>_-* #,##0.0\ _₫_-;\-* #,##0.0\ _₫_-;_-* "-"??\ _₫_-;_-@_-</c:formatCode>
                <c:ptCount val="12"/>
                <c:pt idx="0">
                  <c:v>20.217771653543306</c:v>
                </c:pt>
                <c:pt idx="1">
                  <c:v>22.215020967741935</c:v>
                </c:pt>
                <c:pt idx="2">
                  <c:v>30.791693817204294</c:v>
                </c:pt>
                <c:pt idx="3">
                  <c:v>31.695341368743627</c:v>
                </c:pt>
                <c:pt idx="4">
                  <c:v>26.695827431192665</c:v>
                </c:pt>
                <c:pt idx="5">
                  <c:v>25.875478773527668</c:v>
                </c:pt>
                <c:pt idx="6">
                  <c:v>23.396324480916039</c:v>
                </c:pt>
                <c:pt idx="7">
                  <c:v>22.789538591549316</c:v>
                </c:pt>
                <c:pt idx="8">
                  <c:v>28.583618108419877</c:v>
                </c:pt>
                <c:pt idx="9">
                  <c:v>27.912497032742166</c:v>
                </c:pt>
                <c:pt idx="10">
                  <c:v>34.351482884990311</c:v>
                </c:pt>
                <c:pt idx="11">
                  <c:v>38.5008730714287</c:v>
                </c:pt>
              </c:numCache>
            </c:numRef>
          </c:val>
        </c:ser>
        <c:ser>
          <c:idx val="7"/>
          <c:order val="7"/>
          <c:tx>
            <c:strRef>
              <c:f>Data!$B$19</c:f>
              <c:strCache>
                <c:ptCount val="1"/>
                <c:pt idx="0">
                  <c:v>APEperActive-2017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Data!$C$19:$N$19</c:f>
              <c:numCache>
                <c:formatCode>_-* #,##0.0\ _₫_-;\-* #,##0.0\ _₫_-;_-* "-"??\ _₫_-;_-@_-</c:formatCode>
                <c:ptCount val="12"/>
                <c:pt idx="0">
                  <c:v>26.138886131243879</c:v>
                </c:pt>
                <c:pt idx="1">
                  <c:v>28.927197850208071</c:v>
                </c:pt>
                <c:pt idx="2">
                  <c:v>30.55084438642298</c:v>
                </c:pt>
                <c:pt idx="3">
                  <c:v>30.574921152703535</c:v>
                </c:pt>
                <c:pt idx="4">
                  <c:v>37.09122563053851</c:v>
                </c:pt>
                <c:pt idx="5">
                  <c:v>31.486532838983052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500632"/>
        <c:axId val="53749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Data!$B$12</c15:sqref>
                        </c15:formulaRef>
                      </c:ext>
                    </c:extLst>
                    <c:strCache>
                      <c:ptCount val="1"/>
                      <c:pt idx="0">
                        <c:v>AR-2017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Data!$C$12:$N$12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0.10274213836477987</c:v>
                      </c:pt>
                      <c:pt idx="1">
                        <c:v>0.16288263865356375</c:v>
                      </c:pt>
                      <c:pt idx="2">
                        <c:v>0.24784831424318904</c:v>
                      </c:pt>
                      <c:pt idx="3">
                        <c:v>0.22691115006067142</c:v>
                      </c:pt>
                      <c:pt idx="4">
                        <c:v>0.20322781741359008</c:v>
                      </c:pt>
                      <c:pt idx="5">
                        <c:v>0.24527443975316662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Data!$B$13</c15:sqref>
                        </c15:formulaRef>
                      </c:ext>
                    </c:extLst>
                    <c:strCache>
                      <c:ptCount val="1"/>
                      <c:pt idx="0">
                        <c:v>AR-2016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Data!$C$13:$N$13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0.15349286922890984</c:v>
                      </c:pt>
                      <c:pt idx="1">
                        <c:v>0.15041242115477924</c:v>
                      </c:pt>
                      <c:pt idx="2">
                        <c:v>0.2659358989634219</c:v>
                      </c:pt>
                      <c:pt idx="3">
                        <c:v>0.22171894462688257</c:v>
                      </c:pt>
                      <c:pt idx="4">
                        <c:v>0.23105458399576045</c:v>
                      </c:pt>
                      <c:pt idx="5">
                        <c:v>0.30644711135919622</c:v>
                      </c:pt>
                      <c:pt idx="6">
                        <c:v>0.21556689155833469</c:v>
                      </c:pt>
                      <c:pt idx="7">
                        <c:v>0.21345358887636226</c:v>
                      </c:pt>
                      <c:pt idx="8">
                        <c:v>0.23630417007358953</c:v>
                      </c:pt>
                      <c:pt idx="9">
                        <c:v>0.18195358073724713</c:v>
                      </c:pt>
                      <c:pt idx="10">
                        <c:v>0.17629875708803483</c:v>
                      </c:pt>
                      <c:pt idx="11">
                        <c:v>0.26672311600338694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Data!$B$17</c:f>
              <c:strCache>
                <c:ptCount val="1"/>
                <c:pt idx="0">
                  <c:v>CaseperActive-2017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Data!$C$17:$N$17</c:f>
              <c:numCache>
                <c:formatCode>_-* #,##0.0\ _₫_-;\-* #,##0.0\ _₫_-;_-* "-"??\ _₫_-;_-@_-</c:formatCode>
                <c:ptCount val="12"/>
                <c:pt idx="0">
                  <c:v>1.5690499510284035</c:v>
                </c:pt>
                <c:pt idx="1">
                  <c:v>1.6109570041608876</c:v>
                </c:pt>
                <c:pt idx="2">
                  <c:v>1.839686684073107</c:v>
                </c:pt>
                <c:pt idx="3">
                  <c:v>1.8621509209744505</c:v>
                </c:pt>
                <c:pt idx="4">
                  <c:v>2.3231083844580778</c:v>
                </c:pt>
                <c:pt idx="5">
                  <c:v>1.8670550847457628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Data!$B$16</c:f>
              <c:strCache>
                <c:ptCount val="1"/>
                <c:pt idx="0">
                  <c:v>CaseperActive-2016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Data!$C$16:$N$16</c:f>
              <c:numCache>
                <c:formatCode>_-* #,##0.0\ _₫_-;\-* #,##0.0\ _₫_-;_-* "-"??\ _₫_-;_-@_-</c:formatCode>
                <c:ptCount val="12"/>
                <c:pt idx="0">
                  <c:v>1.2866141732283465</c:v>
                </c:pt>
                <c:pt idx="1">
                  <c:v>1.3177419354838709</c:v>
                </c:pt>
                <c:pt idx="2">
                  <c:v>1.7508960573476702</c:v>
                </c:pt>
                <c:pt idx="3">
                  <c:v>1.5372829417773237</c:v>
                </c:pt>
                <c:pt idx="4">
                  <c:v>1.4944954128440366</c:v>
                </c:pt>
                <c:pt idx="5">
                  <c:v>1.6927747419550698</c:v>
                </c:pt>
                <c:pt idx="6">
                  <c:v>1.4343511450381679</c:v>
                </c:pt>
                <c:pt idx="7">
                  <c:v>1.4732394366197183</c:v>
                </c:pt>
                <c:pt idx="8">
                  <c:v>1.814878892733564</c:v>
                </c:pt>
                <c:pt idx="9">
                  <c:v>1.5675306957708048</c:v>
                </c:pt>
                <c:pt idx="10">
                  <c:v>1.8960363872644574</c:v>
                </c:pt>
                <c:pt idx="11">
                  <c:v>2.0249999999999999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496712"/>
        <c:axId val="5374994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Data!$B$14</c15:sqref>
                        </c15:formulaRef>
                      </c:ext>
                    </c:extLst>
                    <c:strCache>
                      <c:ptCount val="1"/>
                      <c:pt idx="0">
                        <c:v>CaseSize-2017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C00000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Data!$C$14:$N$14</c15:sqref>
                        </c15:formulaRef>
                      </c:ext>
                    </c:extLst>
                    <c:numCache>
                      <c:formatCode>_-* #,##0.0\ _₫_-;\-* #,##0.0\ _₫_-;_-* "-"??\ _₫_-;_-@_-</c:formatCode>
                      <c:ptCount val="12"/>
                      <c:pt idx="0">
                        <c:v>16.659052896379524</c:v>
                      </c:pt>
                      <c:pt idx="1">
                        <c:v>17.956530047352576</c:v>
                      </c:pt>
                      <c:pt idx="2">
                        <c:v>16.606547544706217</c:v>
                      </c:pt>
                      <c:pt idx="3">
                        <c:v>16.419142405871106</c:v>
                      </c:pt>
                      <c:pt idx="4">
                        <c:v>15.966205399061032</c:v>
                      </c:pt>
                      <c:pt idx="5">
                        <c:v>16.864276312056738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Data!$B$15</c15:sqref>
                        </c15:formulaRef>
                      </c:ext>
                    </c:extLst>
                    <c:strCache>
                      <c:ptCount val="1"/>
                      <c:pt idx="0">
                        <c:v>CaseSize-2016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Data!$C$15:$N$15</c15:sqref>
                        </c15:formulaRef>
                      </c:ext>
                    </c:extLst>
                    <c:numCache>
                      <c:formatCode>_-* #,##0.0\ _₫_-;\-* #,##0.0\ _₫_-;_-* "-"??\ _₫_-;_-@_-</c:formatCode>
                      <c:ptCount val="12"/>
                      <c:pt idx="0">
                        <c:v>15.713935128518971</c:v>
                      </c:pt>
                      <c:pt idx="1">
                        <c:v>16.858400244798041</c:v>
                      </c:pt>
                      <c:pt idx="2">
                        <c:v>17.586248874104395</c:v>
                      </c:pt>
                      <c:pt idx="3">
                        <c:v>20.617766910299011</c:v>
                      </c:pt>
                      <c:pt idx="4">
                        <c:v>17.86276973603438</c:v>
                      </c:pt>
                      <c:pt idx="5">
                        <c:v>15.285836994261143</c:v>
                      </c:pt>
                      <c:pt idx="6">
                        <c:v>16.311434310803623</c:v>
                      </c:pt>
                      <c:pt idx="7">
                        <c:v>15.468998470363303</c:v>
                      </c:pt>
                      <c:pt idx="8">
                        <c:v>15.74960082618369</c:v>
                      </c:pt>
                      <c:pt idx="9">
                        <c:v>17.806666949521329</c:v>
                      </c:pt>
                      <c:pt idx="10">
                        <c:v>18.117523015764252</c:v>
                      </c:pt>
                      <c:pt idx="11">
                        <c:v>19.012776825396887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750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95536"/>
        <c:crosses val="autoZero"/>
        <c:auto val="1"/>
        <c:lblAlgn val="ctr"/>
        <c:lblOffset val="100"/>
        <c:noMultiLvlLbl val="0"/>
      </c:catAx>
      <c:valAx>
        <c:axId val="5374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00632"/>
        <c:crosses val="autoZero"/>
        <c:crossBetween val="between"/>
      </c:valAx>
      <c:valAx>
        <c:axId val="537499456"/>
        <c:scaling>
          <c:orientation val="minMax"/>
        </c:scaling>
        <c:delete val="0"/>
        <c:axPos val="r"/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96712"/>
        <c:crosses val="max"/>
        <c:crossBetween val="between"/>
      </c:valAx>
      <c:catAx>
        <c:axId val="53749671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99456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FF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Active Ratio - Case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Data!$B$12</c:f>
              <c:strCache>
                <c:ptCount val="1"/>
                <c:pt idx="0">
                  <c:v>AR-2017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Data!$C$12:$N$12</c:f>
              <c:numCache>
                <c:formatCode>0%</c:formatCode>
                <c:ptCount val="12"/>
                <c:pt idx="0">
                  <c:v>0.10274213836477987</c:v>
                </c:pt>
                <c:pt idx="1">
                  <c:v>0.16288263865356375</c:v>
                </c:pt>
                <c:pt idx="2">
                  <c:v>0.24784831424318904</c:v>
                </c:pt>
                <c:pt idx="3">
                  <c:v>0.22691115006067142</c:v>
                </c:pt>
                <c:pt idx="4">
                  <c:v>0.20322781741359008</c:v>
                </c:pt>
                <c:pt idx="5">
                  <c:v>0.24527443975316662</c:v>
                </c:pt>
              </c:numCache>
            </c:numRef>
          </c:val>
        </c:ser>
        <c:ser>
          <c:idx val="1"/>
          <c:order val="1"/>
          <c:tx>
            <c:strRef>
              <c:f>Data!$B$13</c:f>
              <c:strCache>
                <c:ptCount val="1"/>
                <c:pt idx="0">
                  <c:v>AR-2016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Data!$C$13:$N$13</c:f>
              <c:numCache>
                <c:formatCode>0%</c:formatCode>
                <c:ptCount val="12"/>
                <c:pt idx="0">
                  <c:v>0.15349286922890984</c:v>
                </c:pt>
                <c:pt idx="1">
                  <c:v>0.15041242115477924</c:v>
                </c:pt>
                <c:pt idx="2">
                  <c:v>0.2659358989634219</c:v>
                </c:pt>
                <c:pt idx="3">
                  <c:v>0.22171894462688257</c:v>
                </c:pt>
                <c:pt idx="4">
                  <c:v>0.23105458399576045</c:v>
                </c:pt>
                <c:pt idx="5">
                  <c:v>0.30644711135919622</c:v>
                </c:pt>
                <c:pt idx="6">
                  <c:v>0.21556689155833469</c:v>
                </c:pt>
                <c:pt idx="7">
                  <c:v>0.21345358887636226</c:v>
                </c:pt>
                <c:pt idx="8">
                  <c:v>0.23630417007358953</c:v>
                </c:pt>
                <c:pt idx="9">
                  <c:v>0.18195358073724713</c:v>
                </c:pt>
                <c:pt idx="10">
                  <c:v>0.17629875708803483</c:v>
                </c:pt>
                <c:pt idx="11">
                  <c:v>0.26672311600338694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overlap val="-13"/>
        <c:axId val="537499064"/>
        <c:axId val="537501024"/>
      </c:barChart>
      <c:lineChart>
        <c:grouping val="standard"/>
        <c:varyColors val="0"/>
        <c:ser>
          <c:idx val="2"/>
          <c:order val="2"/>
          <c:tx>
            <c:strRef>
              <c:f>Data!$B$14</c:f>
              <c:strCache>
                <c:ptCount val="1"/>
                <c:pt idx="0">
                  <c:v>CaseSize-2017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Data!$C$14:$N$14</c:f>
              <c:numCache>
                <c:formatCode>_-* #,##0.0\ _₫_-;\-* #,##0.0\ _₫_-;_-* "-"??\ _₫_-;_-@_-</c:formatCode>
                <c:ptCount val="12"/>
                <c:pt idx="0">
                  <c:v>16.659052896379524</c:v>
                </c:pt>
                <c:pt idx="1">
                  <c:v>17.956530047352576</c:v>
                </c:pt>
                <c:pt idx="2">
                  <c:v>16.606547544706217</c:v>
                </c:pt>
                <c:pt idx="3">
                  <c:v>16.419142405871106</c:v>
                </c:pt>
                <c:pt idx="4">
                  <c:v>15.966205399061032</c:v>
                </c:pt>
                <c:pt idx="5">
                  <c:v>16.864276312056738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Data!$B$15</c:f>
              <c:strCache>
                <c:ptCount val="1"/>
                <c:pt idx="0">
                  <c:v>CaseSize-2016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Data!$C$15:$N$15</c:f>
              <c:numCache>
                <c:formatCode>_-* #,##0.0\ _₫_-;\-* #,##0.0\ _₫_-;_-* "-"??\ _₫_-;_-@_-</c:formatCode>
                <c:ptCount val="12"/>
                <c:pt idx="0">
                  <c:v>15.713935128518971</c:v>
                </c:pt>
                <c:pt idx="1">
                  <c:v>16.858400244798041</c:v>
                </c:pt>
                <c:pt idx="2">
                  <c:v>17.586248874104395</c:v>
                </c:pt>
                <c:pt idx="3">
                  <c:v>20.617766910299011</c:v>
                </c:pt>
                <c:pt idx="4">
                  <c:v>17.86276973603438</c:v>
                </c:pt>
                <c:pt idx="5">
                  <c:v>15.285836994261143</c:v>
                </c:pt>
                <c:pt idx="6">
                  <c:v>16.311434310803623</c:v>
                </c:pt>
                <c:pt idx="7">
                  <c:v>15.468998470363303</c:v>
                </c:pt>
                <c:pt idx="8">
                  <c:v>15.74960082618369</c:v>
                </c:pt>
                <c:pt idx="9">
                  <c:v>17.806666949521329</c:v>
                </c:pt>
                <c:pt idx="10">
                  <c:v>18.117523015764252</c:v>
                </c:pt>
                <c:pt idx="11">
                  <c:v>19.012776825396887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499848"/>
        <c:axId val="537497888"/>
      </c:lineChart>
      <c:catAx>
        <c:axId val="5374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01024"/>
        <c:crosses val="autoZero"/>
        <c:auto val="1"/>
        <c:lblAlgn val="ctr"/>
        <c:lblOffset val="100"/>
        <c:noMultiLvlLbl val="0"/>
      </c:catAx>
      <c:valAx>
        <c:axId val="5375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99064"/>
        <c:crosses val="autoZero"/>
        <c:crossBetween val="between"/>
      </c:valAx>
      <c:valAx>
        <c:axId val="537497888"/>
        <c:scaling>
          <c:orientation val="minMax"/>
        </c:scaling>
        <c:delete val="0"/>
        <c:axPos val="r"/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99848"/>
        <c:crosses val="max"/>
        <c:crossBetween val="between"/>
      </c:valAx>
      <c:catAx>
        <c:axId val="5374998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97888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FF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Case/Active - APE/Active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Data!$B$18</c:f>
              <c:strCache>
                <c:ptCount val="1"/>
                <c:pt idx="0">
                  <c:v>APEperActive-2016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Data!$C$18:$N$18</c:f>
              <c:numCache>
                <c:formatCode>_-* #,##0.0\ _₫_-;\-* #,##0.0\ _₫_-;_-* "-"??\ _₫_-;_-@_-</c:formatCode>
                <c:ptCount val="12"/>
                <c:pt idx="0">
                  <c:v>20.217771653543306</c:v>
                </c:pt>
                <c:pt idx="1">
                  <c:v>22.215020967741935</c:v>
                </c:pt>
                <c:pt idx="2">
                  <c:v>30.791693817204294</c:v>
                </c:pt>
                <c:pt idx="3">
                  <c:v>31.695341368743627</c:v>
                </c:pt>
                <c:pt idx="4">
                  <c:v>26.695827431192665</c:v>
                </c:pt>
                <c:pt idx="5">
                  <c:v>25.875478773527668</c:v>
                </c:pt>
                <c:pt idx="6">
                  <c:v>23.396324480916039</c:v>
                </c:pt>
                <c:pt idx="7">
                  <c:v>22.789538591549316</c:v>
                </c:pt>
                <c:pt idx="8">
                  <c:v>28.583618108419877</c:v>
                </c:pt>
                <c:pt idx="9">
                  <c:v>27.912497032742166</c:v>
                </c:pt>
                <c:pt idx="10">
                  <c:v>34.351482884990311</c:v>
                </c:pt>
                <c:pt idx="11">
                  <c:v>38.5008730714287</c:v>
                </c:pt>
              </c:numCache>
            </c:numRef>
          </c:val>
        </c:ser>
        <c:ser>
          <c:idx val="7"/>
          <c:order val="7"/>
          <c:tx>
            <c:strRef>
              <c:f>Data!$B$19</c:f>
              <c:strCache>
                <c:ptCount val="1"/>
                <c:pt idx="0">
                  <c:v>APEperActive-2017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Data!$C$19:$N$19</c:f>
              <c:numCache>
                <c:formatCode>_-* #,##0.0\ _₫_-;\-* #,##0.0\ _₫_-;_-* "-"??\ _₫_-;_-@_-</c:formatCode>
                <c:ptCount val="12"/>
                <c:pt idx="0">
                  <c:v>26.138886131243879</c:v>
                </c:pt>
                <c:pt idx="1">
                  <c:v>28.927197850208071</c:v>
                </c:pt>
                <c:pt idx="2">
                  <c:v>30.55084438642298</c:v>
                </c:pt>
                <c:pt idx="3">
                  <c:v>30.574921152703535</c:v>
                </c:pt>
                <c:pt idx="4">
                  <c:v>37.09122563053851</c:v>
                </c:pt>
                <c:pt idx="5">
                  <c:v>31.486532838983052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501416"/>
        <c:axId val="53749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Data!$B$12</c15:sqref>
                        </c15:formulaRef>
                      </c:ext>
                    </c:extLst>
                    <c:strCache>
                      <c:ptCount val="1"/>
                      <c:pt idx="0">
                        <c:v>AR-2017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Data!$C$12:$N$12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0.10274213836477987</c:v>
                      </c:pt>
                      <c:pt idx="1">
                        <c:v>0.16288263865356375</c:v>
                      </c:pt>
                      <c:pt idx="2">
                        <c:v>0.24784831424318904</c:v>
                      </c:pt>
                      <c:pt idx="3">
                        <c:v>0.22691115006067142</c:v>
                      </c:pt>
                      <c:pt idx="4">
                        <c:v>0.20322781741359008</c:v>
                      </c:pt>
                      <c:pt idx="5">
                        <c:v>0.24527443975316662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Data!$B$13</c15:sqref>
                        </c15:formulaRef>
                      </c:ext>
                    </c:extLst>
                    <c:strCache>
                      <c:ptCount val="1"/>
                      <c:pt idx="0">
                        <c:v>AR-2016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Data!$C$13:$N$13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0.15349286922890984</c:v>
                      </c:pt>
                      <c:pt idx="1">
                        <c:v>0.15041242115477924</c:v>
                      </c:pt>
                      <c:pt idx="2">
                        <c:v>0.2659358989634219</c:v>
                      </c:pt>
                      <c:pt idx="3">
                        <c:v>0.22171894462688257</c:v>
                      </c:pt>
                      <c:pt idx="4">
                        <c:v>0.23105458399576045</c:v>
                      </c:pt>
                      <c:pt idx="5">
                        <c:v>0.30644711135919622</c:v>
                      </c:pt>
                      <c:pt idx="6">
                        <c:v>0.21556689155833469</c:v>
                      </c:pt>
                      <c:pt idx="7">
                        <c:v>0.21345358887636226</c:v>
                      </c:pt>
                      <c:pt idx="8">
                        <c:v>0.23630417007358953</c:v>
                      </c:pt>
                      <c:pt idx="9">
                        <c:v>0.18195358073724713</c:v>
                      </c:pt>
                      <c:pt idx="10">
                        <c:v>0.17629875708803483</c:v>
                      </c:pt>
                      <c:pt idx="11">
                        <c:v>0.26672311600338694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Data!$B$17</c:f>
              <c:strCache>
                <c:ptCount val="1"/>
                <c:pt idx="0">
                  <c:v>CaseperActive-2017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Data!$C$17:$N$17</c:f>
              <c:numCache>
                <c:formatCode>_-* #,##0.0\ _₫_-;\-* #,##0.0\ _₫_-;_-* "-"??\ _₫_-;_-@_-</c:formatCode>
                <c:ptCount val="12"/>
                <c:pt idx="0">
                  <c:v>1.5690499510284035</c:v>
                </c:pt>
                <c:pt idx="1">
                  <c:v>1.6109570041608876</c:v>
                </c:pt>
                <c:pt idx="2">
                  <c:v>1.839686684073107</c:v>
                </c:pt>
                <c:pt idx="3">
                  <c:v>1.8621509209744505</c:v>
                </c:pt>
                <c:pt idx="4">
                  <c:v>2.3231083844580778</c:v>
                </c:pt>
                <c:pt idx="5">
                  <c:v>1.8670550847457628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Data!$B$16</c:f>
              <c:strCache>
                <c:ptCount val="1"/>
                <c:pt idx="0">
                  <c:v>CaseperActive-2016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Data!$C$10:$N$11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Data!$C$16:$N$16</c:f>
              <c:numCache>
                <c:formatCode>_-* #,##0.0\ _₫_-;\-* #,##0.0\ _₫_-;_-* "-"??\ _₫_-;_-@_-</c:formatCode>
                <c:ptCount val="12"/>
                <c:pt idx="0">
                  <c:v>1.2866141732283465</c:v>
                </c:pt>
                <c:pt idx="1">
                  <c:v>1.3177419354838709</c:v>
                </c:pt>
                <c:pt idx="2">
                  <c:v>1.7508960573476702</c:v>
                </c:pt>
                <c:pt idx="3">
                  <c:v>1.5372829417773237</c:v>
                </c:pt>
                <c:pt idx="4">
                  <c:v>1.4944954128440366</c:v>
                </c:pt>
                <c:pt idx="5">
                  <c:v>1.6927747419550698</c:v>
                </c:pt>
                <c:pt idx="6">
                  <c:v>1.4343511450381679</c:v>
                </c:pt>
                <c:pt idx="7">
                  <c:v>1.4732394366197183</c:v>
                </c:pt>
                <c:pt idx="8">
                  <c:v>1.814878892733564</c:v>
                </c:pt>
                <c:pt idx="9">
                  <c:v>1.5675306957708048</c:v>
                </c:pt>
                <c:pt idx="10">
                  <c:v>1.8960363872644574</c:v>
                </c:pt>
                <c:pt idx="11">
                  <c:v>2.0249999999999999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495928"/>
        <c:axId val="5375033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Data!$B$14</c15:sqref>
                        </c15:formulaRef>
                      </c:ext>
                    </c:extLst>
                    <c:strCache>
                      <c:ptCount val="1"/>
                      <c:pt idx="0">
                        <c:v>CaseSize-2017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C00000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Data!$C$14:$N$14</c15:sqref>
                        </c15:formulaRef>
                      </c:ext>
                    </c:extLst>
                    <c:numCache>
                      <c:formatCode>_-* #,##0.0\ _₫_-;\-* #,##0.0\ _₫_-;_-* "-"??\ _₫_-;_-@_-</c:formatCode>
                      <c:ptCount val="12"/>
                      <c:pt idx="0">
                        <c:v>16.659052896379524</c:v>
                      </c:pt>
                      <c:pt idx="1">
                        <c:v>17.956530047352576</c:v>
                      </c:pt>
                      <c:pt idx="2">
                        <c:v>16.606547544706217</c:v>
                      </c:pt>
                      <c:pt idx="3">
                        <c:v>16.419142405871106</c:v>
                      </c:pt>
                      <c:pt idx="4">
                        <c:v>15.966205399061032</c:v>
                      </c:pt>
                      <c:pt idx="5">
                        <c:v>16.864276312056738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Data!$B$15</c15:sqref>
                        </c15:formulaRef>
                      </c:ext>
                    </c:extLst>
                    <c:strCache>
                      <c:ptCount val="1"/>
                      <c:pt idx="0">
                        <c:v>CaseSize-2016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Data!$C$10:$N$11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Data!$C$15:$N$15</c15:sqref>
                        </c15:formulaRef>
                      </c:ext>
                    </c:extLst>
                    <c:numCache>
                      <c:formatCode>_-* #,##0.0\ _₫_-;\-* #,##0.0\ _₫_-;_-* "-"??\ _₫_-;_-@_-</c:formatCode>
                      <c:ptCount val="12"/>
                      <c:pt idx="0">
                        <c:v>15.713935128518971</c:v>
                      </c:pt>
                      <c:pt idx="1">
                        <c:v>16.858400244798041</c:v>
                      </c:pt>
                      <c:pt idx="2">
                        <c:v>17.586248874104395</c:v>
                      </c:pt>
                      <c:pt idx="3">
                        <c:v>20.617766910299011</c:v>
                      </c:pt>
                      <c:pt idx="4">
                        <c:v>17.86276973603438</c:v>
                      </c:pt>
                      <c:pt idx="5">
                        <c:v>15.285836994261143</c:v>
                      </c:pt>
                      <c:pt idx="6">
                        <c:v>16.311434310803623</c:v>
                      </c:pt>
                      <c:pt idx="7">
                        <c:v>15.468998470363303</c:v>
                      </c:pt>
                      <c:pt idx="8">
                        <c:v>15.74960082618369</c:v>
                      </c:pt>
                      <c:pt idx="9">
                        <c:v>17.806666949521329</c:v>
                      </c:pt>
                      <c:pt idx="10">
                        <c:v>18.117523015764252</c:v>
                      </c:pt>
                      <c:pt idx="11">
                        <c:v>19.012776825396887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750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92400"/>
        <c:crosses val="autoZero"/>
        <c:auto val="1"/>
        <c:lblAlgn val="ctr"/>
        <c:lblOffset val="100"/>
        <c:noMultiLvlLbl val="0"/>
      </c:catAx>
      <c:valAx>
        <c:axId val="5374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01416"/>
        <c:crosses val="autoZero"/>
        <c:crossBetween val="between"/>
      </c:valAx>
      <c:valAx>
        <c:axId val="537503376"/>
        <c:scaling>
          <c:orientation val="minMax"/>
        </c:scaling>
        <c:delete val="0"/>
        <c:axPos val="r"/>
        <c:numFmt formatCode="_-* #,##0.0\ _₫_-;\-* #,##0.0\ _₫_-;_-* &quot;-&quot;??\ _₫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95928"/>
        <c:crosses val="max"/>
        <c:crossBetween val="between"/>
      </c:valAx>
      <c:catAx>
        <c:axId val="53749592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03376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18" Type="http://schemas.openxmlformats.org/officeDocument/2006/relationships/chart" Target="../charts/chart3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17" Type="http://schemas.openxmlformats.org/officeDocument/2006/relationships/chart" Target="../charts/chart32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14288</xdr:colOff>
      <xdr:row>12</xdr:row>
      <xdr:rowOff>238131</xdr:rowOff>
    </xdr:from>
    <xdr:to>
      <xdr:col>10</xdr:col>
      <xdr:colOff>200025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333373</xdr:colOff>
      <xdr:row>12</xdr:row>
      <xdr:rowOff>228599</xdr:rowOff>
    </xdr:from>
    <xdr:to>
      <xdr:col>21</xdr:col>
      <xdr:colOff>276225</xdr:colOff>
      <xdr:row>27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21167</xdr:colOff>
      <xdr:row>28</xdr:row>
      <xdr:rowOff>211667</xdr:rowOff>
    </xdr:from>
    <xdr:to>
      <xdr:col>21</xdr:col>
      <xdr:colOff>302685</xdr:colOff>
      <xdr:row>50</xdr:row>
      <xdr:rowOff>62443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328083</xdr:colOff>
      <xdr:row>28</xdr:row>
      <xdr:rowOff>222250</xdr:rowOff>
    </xdr:from>
    <xdr:to>
      <xdr:col>11</xdr:col>
      <xdr:colOff>26878</xdr:colOff>
      <xdr:row>50</xdr:row>
      <xdr:rowOff>95250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8083" y="6953250"/>
          <a:ext cx="6800212" cy="3651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23</xdr:row>
      <xdr:rowOff>6</xdr:rowOff>
    </xdr:from>
    <xdr:to>
      <xdr:col>10</xdr:col>
      <xdr:colOff>0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23</xdr:row>
      <xdr:rowOff>0</xdr:rowOff>
    </xdr:from>
    <xdr:to>
      <xdr:col>22</xdr:col>
      <xdr:colOff>28576</xdr:colOff>
      <xdr:row>37</xdr:row>
      <xdr:rowOff>161919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10</xdr:col>
      <xdr:colOff>10583</xdr:colOff>
      <xdr:row>62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10</xdr:col>
      <xdr:colOff>0</xdr:colOff>
      <xdr:row>85</xdr:row>
      <xdr:rowOff>10584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40</xdr:row>
      <xdr:rowOff>0</xdr:rowOff>
    </xdr:from>
    <xdr:to>
      <xdr:col>22</xdr:col>
      <xdr:colOff>52917</xdr:colOff>
      <xdr:row>61</xdr:row>
      <xdr:rowOff>148167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64</xdr:row>
      <xdr:rowOff>0</xdr:rowOff>
    </xdr:from>
    <xdr:to>
      <xdr:col>22</xdr:col>
      <xdr:colOff>95250</xdr:colOff>
      <xdr:row>84</xdr:row>
      <xdr:rowOff>21167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306917</xdr:colOff>
      <xdr:row>86</xdr:row>
      <xdr:rowOff>148167</xdr:rowOff>
    </xdr:from>
    <xdr:to>
      <xdr:col>10</xdr:col>
      <xdr:colOff>79011</xdr:colOff>
      <xdr:row>109</xdr:row>
      <xdr:rowOff>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6917" y="16192500"/>
          <a:ext cx="6524261" cy="3503083"/>
        </a:xfrm>
        <a:prstGeom prst="rect">
          <a:avLst/>
        </a:prstGeom>
      </xdr:spPr>
    </xdr:pic>
    <xdr:clientData/>
  </xdr:twoCellAnchor>
  <xdr:twoCellAnchor editAs="oneCell">
    <xdr:from>
      <xdr:col>12</xdr:col>
      <xdr:colOff>169334</xdr:colOff>
      <xdr:row>87</xdr:row>
      <xdr:rowOff>0</xdr:rowOff>
    </xdr:from>
    <xdr:to>
      <xdr:col>22</xdr:col>
      <xdr:colOff>158528</xdr:colOff>
      <xdr:row>108</xdr:row>
      <xdr:rowOff>52916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81334" y="16203083"/>
          <a:ext cx="6307444" cy="338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243416</xdr:colOff>
      <xdr:row>4</xdr:row>
      <xdr:rowOff>21165</xdr:rowOff>
    </xdr:from>
    <xdr:to>
      <xdr:col>28</xdr:col>
      <xdr:colOff>31750</xdr:colOff>
      <xdr:row>20</xdr:row>
      <xdr:rowOff>42334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222250</xdr:colOff>
      <xdr:row>20</xdr:row>
      <xdr:rowOff>137583</xdr:rowOff>
    </xdr:from>
    <xdr:to>
      <xdr:col>28</xdr:col>
      <xdr:colOff>105834</xdr:colOff>
      <xdr:row>36</xdr:row>
      <xdr:rowOff>137584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243416</xdr:colOff>
      <xdr:row>38</xdr:row>
      <xdr:rowOff>21165</xdr:rowOff>
    </xdr:from>
    <xdr:to>
      <xdr:col>28</xdr:col>
      <xdr:colOff>31750</xdr:colOff>
      <xdr:row>54</xdr:row>
      <xdr:rowOff>42334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222250</xdr:colOff>
      <xdr:row>54</xdr:row>
      <xdr:rowOff>137583</xdr:rowOff>
    </xdr:from>
    <xdr:to>
      <xdr:col>28</xdr:col>
      <xdr:colOff>105834</xdr:colOff>
      <xdr:row>70</xdr:row>
      <xdr:rowOff>137584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243416</xdr:colOff>
      <xdr:row>72</xdr:row>
      <xdr:rowOff>21165</xdr:rowOff>
    </xdr:from>
    <xdr:to>
      <xdr:col>28</xdr:col>
      <xdr:colOff>31750</xdr:colOff>
      <xdr:row>88</xdr:row>
      <xdr:rowOff>42334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222250</xdr:colOff>
      <xdr:row>88</xdr:row>
      <xdr:rowOff>137583</xdr:rowOff>
    </xdr:from>
    <xdr:to>
      <xdr:col>28</xdr:col>
      <xdr:colOff>105834</xdr:colOff>
      <xdr:row>104</xdr:row>
      <xdr:rowOff>137584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305857</xdr:colOff>
      <xdr:row>2</xdr:row>
      <xdr:rowOff>133350</xdr:rowOff>
    </xdr:from>
    <xdr:to>
      <xdr:col>23</xdr:col>
      <xdr:colOff>38100</xdr:colOff>
      <xdr:row>15</xdr:row>
      <xdr:rowOff>137583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0</xdr:colOff>
      <xdr:row>3</xdr:row>
      <xdr:rowOff>0</xdr:rowOff>
    </xdr:from>
    <xdr:to>
      <xdr:col>33</xdr:col>
      <xdr:colOff>31750</xdr:colOff>
      <xdr:row>16</xdr:row>
      <xdr:rowOff>31750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0</xdr:colOff>
      <xdr:row>3</xdr:row>
      <xdr:rowOff>0</xdr:rowOff>
    </xdr:from>
    <xdr:to>
      <xdr:col>43</xdr:col>
      <xdr:colOff>52916</xdr:colOff>
      <xdr:row>16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44</xdr:col>
      <xdr:colOff>0</xdr:colOff>
      <xdr:row>3</xdr:row>
      <xdr:rowOff>0</xdr:rowOff>
    </xdr:from>
    <xdr:to>
      <xdr:col>53</xdr:col>
      <xdr:colOff>52916</xdr:colOff>
      <xdr:row>16</xdr:row>
      <xdr:rowOff>10583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54</xdr:col>
      <xdr:colOff>0</xdr:colOff>
      <xdr:row>3</xdr:row>
      <xdr:rowOff>0</xdr:rowOff>
    </xdr:from>
    <xdr:to>
      <xdr:col>63</xdr:col>
      <xdr:colOff>52916</xdr:colOff>
      <xdr:row>16</xdr:row>
      <xdr:rowOff>10583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64</xdr:col>
      <xdr:colOff>0</xdr:colOff>
      <xdr:row>3</xdr:row>
      <xdr:rowOff>0</xdr:rowOff>
    </xdr:from>
    <xdr:to>
      <xdr:col>73</xdr:col>
      <xdr:colOff>52916</xdr:colOff>
      <xdr:row>16</xdr:row>
      <xdr:rowOff>10583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14</xdr:col>
      <xdr:colOff>252940</xdr:colOff>
      <xdr:row>16</xdr:row>
      <xdr:rowOff>302683</xdr:rowOff>
    </xdr:from>
    <xdr:ext cx="5457826" cy="3359150"/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23</xdr:col>
      <xdr:colOff>285751</xdr:colOff>
      <xdr:row>16</xdr:row>
      <xdr:rowOff>296333</xdr:rowOff>
    </xdr:from>
    <xdr:ext cx="5556250" cy="3365500"/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34</xdr:col>
      <xdr:colOff>21166</xdr:colOff>
      <xdr:row>16</xdr:row>
      <xdr:rowOff>285749</xdr:rowOff>
    </xdr:from>
    <xdr:ext cx="5577416" cy="3344333"/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43</xdr:col>
      <xdr:colOff>328083</xdr:colOff>
      <xdr:row>16</xdr:row>
      <xdr:rowOff>306917</xdr:rowOff>
    </xdr:from>
    <xdr:ext cx="5577416" cy="3344333"/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54</xdr:col>
      <xdr:colOff>0</xdr:colOff>
      <xdr:row>16</xdr:row>
      <xdr:rowOff>317500</xdr:rowOff>
    </xdr:from>
    <xdr:ext cx="5577416" cy="3344333"/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63</xdr:col>
      <xdr:colOff>275166</xdr:colOff>
      <xdr:row>16</xdr:row>
      <xdr:rowOff>328083</xdr:rowOff>
    </xdr:from>
    <xdr:ext cx="5577416" cy="3344333"/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14</xdr:col>
      <xdr:colOff>252940</xdr:colOff>
      <xdr:row>28</xdr:row>
      <xdr:rowOff>302683</xdr:rowOff>
    </xdr:from>
    <xdr:ext cx="5457826" cy="3359150"/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23</xdr:col>
      <xdr:colOff>285751</xdr:colOff>
      <xdr:row>28</xdr:row>
      <xdr:rowOff>296333</xdr:rowOff>
    </xdr:from>
    <xdr:ext cx="5556250" cy="3365500"/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34</xdr:col>
      <xdr:colOff>21166</xdr:colOff>
      <xdr:row>28</xdr:row>
      <xdr:rowOff>285749</xdr:rowOff>
    </xdr:from>
    <xdr:ext cx="5577416" cy="3344333"/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43</xdr:col>
      <xdr:colOff>328083</xdr:colOff>
      <xdr:row>28</xdr:row>
      <xdr:rowOff>306917</xdr:rowOff>
    </xdr:from>
    <xdr:ext cx="5577416" cy="3344333"/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  <xdr:oneCellAnchor>
    <xdr:from>
      <xdr:col>54</xdr:col>
      <xdr:colOff>0</xdr:colOff>
      <xdr:row>28</xdr:row>
      <xdr:rowOff>317500</xdr:rowOff>
    </xdr:from>
    <xdr:ext cx="5577416" cy="3344333"/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oneCellAnchor>
  <xdr:oneCellAnchor>
    <xdr:from>
      <xdr:col>63</xdr:col>
      <xdr:colOff>275166</xdr:colOff>
      <xdr:row>28</xdr:row>
      <xdr:rowOff>328083</xdr:rowOff>
    </xdr:from>
    <xdr:ext cx="5577416" cy="3344333"/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1862136</xdr:colOff>
      <xdr:row>39</xdr:row>
      <xdr:rowOff>157161</xdr:rowOff>
    </xdr:from>
    <xdr:to>
      <xdr:col>23</xdr:col>
      <xdr:colOff>9524</xdr:colOff>
      <xdr:row>65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628652</xdr:colOff>
      <xdr:row>40</xdr:row>
      <xdr:rowOff>0</xdr:rowOff>
    </xdr:from>
    <xdr:to>
      <xdr:col>36</xdr:col>
      <xdr:colOff>19050</xdr:colOff>
      <xdr:row>65</xdr:row>
      <xdr:rowOff>128588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1845468</xdr:colOff>
      <xdr:row>67</xdr:row>
      <xdr:rowOff>47626</xdr:rowOff>
    </xdr:from>
    <xdr:to>
      <xdr:col>22</xdr:col>
      <xdr:colOff>538163</xdr:colOff>
      <xdr:row>92</xdr:row>
      <xdr:rowOff>4763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631031</xdr:colOff>
      <xdr:row>67</xdr:row>
      <xdr:rowOff>47625</xdr:rowOff>
    </xdr:from>
    <xdr:to>
      <xdr:col>35</xdr:col>
      <xdr:colOff>595313</xdr:colOff>
      <xdr:row>92</xdr:row>
      <xdr:rowOff>4762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siness%20Planning/Performance%20Tracking/201706_GVL_Agency%20reports_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BA7">
            <v>13422.264399999998</v>
          </cell>
          <cell r="BB7">
            <v>13983.777799999969</v>
          </cell>
          <cell r="BC7">
            <v>34363.530299999991</v>
          </cell>
          <cell r="BD7">
            <v>31029.739200000011</v>
          </cell>
          <cell r="BE7">
            <v>29098.451900000004</v>
          </cell>
          <cell r="BF7">
            <v>42616.913540000067</v>
          </cell>
          <cell r="BG7">
            <v>30649.18507000001</v>
          </cell>
          <cell r="BH7">
            <v>32361.144800000031</v>
          </cell>
          <cell r="BI7">
            <v>49563.993800000069</v>
          </cell>
          <cell r="BJ7">
            <v>40919.720650000017</v>
          </cell>
          <cell r="BK7">
            <v>52866.932160000091</v>
          </cell>
          <cell r="BL7">
            <v>97022.200140000321</v>
          </cell>
          <cell r="BM7">
            <v>26687.802739999999</v>
          </cell>
          <cell r="BN7">
            <v>41713.019300000036</v>
          </cell>
          <cell r="BO7">
            <v>58504.867000000006</v>
          </cell>
          <cell r="BP7">
            <v>51457.592300000048</v>
          </cell>
          <cell r="BQ7">
            <v>54412.827999999994</v>
          </cell>
          <cell r="BR7">
            <v>59446.574000000001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showGridLines="0" workbookViewId="0">
      <selection activeCell="E5" sqref="E5"/>
    </sheetView>
  </sheetViews>
  <sheetFormatPr defaultColWidth="9.125" defaultRowHeight="14.25" x14ac:dyDescent="0.2"/>
  <cols>
    <col min="1" max="1" width="4.125" style="1" customWidth="1"/>
    <col min="2" max="2" width="6.375" style="1" customWidth="1"/>
    <col min="3" max="3" width="9.125" style="1"/>
    <col min="4" max="4" width="5.75" style="1" customWidth="1"/>
    <col min="5" max="5" width="11.625" style="1" customWidth="1"/>
    <col min="6" max="9" width="9.125" style="1"/>
    <col min="10" max="10" width="9.75" style="1" customWidth="1"/>
    <col min="11" max="16384" width="9.125" style="1"/>
  </cols>
  <sheetData>
    <row r="2" spans="2:10" ht="25.5" customHeight="1" x14ac:dyDescent="0.25">
      <c r="B2" s="80" t="s">
        <v>0</v>
      </c>
      <c r="C2" s="81"/>
      <c r="D2" s="81"/>
      <c r="E2" s="81"/>
      <c r="F2" s="81"/>
      <c r="G2" s="81"/>
      <c r="H2" s="81"/>
      <c r="I2" s="81"/>
      <c r="J2" s="81"/>
    </row>
    <row r="3" spans="2:10" ht="25.5" customHeight="1" x14ac:dyDescent="0.35">
      <c r="B3" s="82" t="s">
        <v>1</v>
      </c>
      <c r="C3" s="81"/>
      <c r="D3" s="81"/>
      <c r="E3" s="81"/>
      <c r="F3" s="81"/>
      <c r="G3" s="81"/>
      <c r="H3" s="81"/>
      <c r="I3" s="81"/>
      <c r="J3" s="81"/>
    </row>
    <row r="4" spans="2:10" ht="25.5" customHeight="1" x14ac:dyDescent="0.25">
      <c r="B4" s="87" t="s">
        <v>2</v>
      </c>
      <c r="C4" s="81"/>
      <c r="D4" s="81"/>
      <c r="E4" s="83">
        <v>42978</v>
      </c>
      <c r="F4" s="81"/>
      <c r="G4" s="81"/>
      <c r="H4" s="81"/>
      <c r="I4" s="81"/>
      <c r="J4" s="81"/>
    </row>
    <row r="5" spans="2:10" ht="25.5" customHeight="1" x14ac:dyDescent="0.2">
      <c r="B5" s="81"/>
      <c r="C5" s="81"/>
      <c r="D5" s="81"/>
      <c r="E5" s="81"/>
      <c r="F5" s="81"/>
      <c r="G5" s="81"/>
      <c r="H5" s="81"/>
      <c r="I5" s="81"/>
      <c r="J5" s="81"/>
    </row>
    <row r="6" spans="2:10" ht="25.5" customHeight="1" x14ac:dyDescent="0.25">
      <c r="B6" s="81"/>
      <c r="C6" s="86" t="s">
        <v>3</v>
      </c>
      <c r="D6" s="81"/>
      <c r="E6" s="283" t="s">
        <v>341</v>
      </c>
      <c r="F6" s="282"/>
      <c r="G6" s="81"/>
      <c r="H6" s="81"/>
      <c r="I6" s="81"/>
      <c r="J6" s="81"/>
    </row>
    <row r="7" spans="2:10" ht="25.5" customHeight="1" x14ac:dyDescent="0.25">
      <c r="B7" s="81"/>
      <c r="C7" s="81"/>
      <c r="D7" s="286" t="s">
        <v>4</v>
      </c>
      <c r="E7" s="284" t="s">
        <v>131</v>
      </c>
      <c r="F7" s="282"/>
      <c r="G7" s="81"/>
      <c r="H7" s="81"/>
      <c r="I7" s="81"/>
      <c r="J7" s="81"/>
    </row>
    <row r="8" spans="2:10" ht="25.5" customHeight="1" x14ac:dyDescent="0.25">
      <c r="B8" s="81"/>
      <c r="C8" s="81"/>
      <c r="D8" s="286" t="s">
        <v>5</v>
      </c>
      <c r="E8" s="284" t="s">
        <v>132</v>
      </c>
      <c r="F8" s="282"/>
      <c r="G8" s="81"/>
      <c r="H8" s="81"/>
      <c r="I8" s="81"/>
      <c r="J8" s="81"/>
    </row>
    <row r="9" spans="2:10" ht="25.5" customHeight="1" x14ac:dyDescent="0.25">
      <c r="B9" s="81"/>
      <c r="C9" s="81"/>
      <c r="D9" s="286" t="s">
        <v>6</v>
      </c>
      <c r="E9" s="284" t="s">
        <v>60</v>
      </c>
      <c r="F9" s="282"/>
      <c r="G9" s="81"/>
      <c r="H9" s="81"/>
      <c r="I9" s="81"/>
      <c r="J9" s="81"/>
    </row>
    <row r="10" spans="2:10" ht="25.5" customHeight="1" x14ac:dyDescent="0.25">
      <c r="B10" s="81"/>
      <c r="C10" s="81"/>
      <c r="D10" s="286" t="s">
        <v>7</v>
      </c>
      <c r="E10" s="284" t="s">
        <v>77</v>
      </c>
      <c r="F10" s="282"/>
      <c r="G10" s="81"/>
      <c r="H10" s="81"/>
      <c r="I10" s="81"/>
      <c r="J10" s="81"/>
    </row>
    <row r="11" spans="2:10" ht="25.5" customHeight="1" x14ac:dyDescent="0.25">
      <c r="B11" s="81"/>
      <c r="C11" s="81"/>
      <c r="D11" s="286" t="s">
        <v>8</v>
      </c>
      <c r="E11" s="284" t="s">
        <v>87</v>
      </c>
      <c r="F11" s="282"/>
      <c r="G11" s="81"/>
      <c r="H11" s="81"/>
      <c r="I11" s="81"/>
      <c r="J11" s="81"/>
    </row>
    <row r="12" spans="2:10" ht="25.5" customHeight="1" x14ac:dyDescent="0.25">
      <c r="B12" s="81"/>
      <c r="C12" s="81"/>
      <c r="D12" s="287" t="s">
        <v>9</v>
      </c>
      <c r="E12" s="285" t="s">
        <v>11</v>
      </c>
      <c r="F12" s="282"/>
      <c r="G12" s="81"/>
      <c r="H12" s="81"/>
      <c r="I12" s="81"/>
      <c r="J12" s="81"/>
    </row>
    <row r="13" spans="2:10" ht="25.5" customHeight="1" x14ac:dyDescent="0.25">
      <c r="B13" s="81"/>
      <c r="C13" s="81"/>
      <c r="D13" s="287" t="s">
        <v>10</v>
      </c>
      <c r="E13" s="285" t="s">
        <v>129</v>
      </c>
      <c r="F13" s="282"/>
      <c r="G13" s="81"/>
      <c r="H13" s="81"/>
      <c r="I13" s="81"/>
      <c r="J13" s="81"/>
    </row>
    <row r="14" spans="2:10" ht="25.5" customHeight="1" x14ac:dyDescent="0.2">
      <c r="B14" s="81"/>
      <c r="C14" s="81"/>
      <c r="D14" s="84"/>
      <c r="E14" s="85"/>
      <c r="F14" s="81"/>
      <c r="G14" s="81"/>
      <c r="H14" s="81"/>
      <c r="I14" s="81"/>
      <c r="J14" s="81"/>
    </row>
  </sheetData>
  <hyperlinks>
    <hyperlink ref="E7" location="'1.0 Overrall (Tied Agency)'!A1" display="Overral Perfomance (Tied Agency)"/>
    <hyperlink ref="E8" location="'1.1 Overrall (Territory)'!A1" display="Overral Perfomance (by Territory)"/>
    <hyperlink ref="E9" location="'2.0 Manpower'!A1" display="Agency Manpower"/>
    <hyperlink ref="E10" location="'3.0 Rookies'!A1" display="Rookies performance"/>
    <hyperlink ref="E11" location="'4.0 Segmentation'!A1" display="Segmentation"/>
    <hyperlink ref="E12" location="'5.0 Product MIx'!A1" display="Agency Product mix"/>
    <hyperlink ref="E13" location="'6.0 GA Performance'!A1" display="GA Perfomance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showGridLines="0" zoomScale="85" zoomScaleNormal="85" workbookViewId="0">
      <selection activeCell="H2" sqref="H2"/>
    </sheetView>
  </sheetViews>
  <sheetFormatPr defaultColWidth="9.125" defaultRowHeight="12.75" x14ac:dyDescent="0.2"/>
  <cols>
    <col min="1" max="1" width="5.75" style="2" customWidth="1"/>
    <col min="2" max="2" width="16.75" style="2" customWidth="1"/>
    <col min="3" max="3" width="11.75" style="2" customWidth="1"/>
    <col min="4" max="4" width="10.875" style="2" bestFit="1" customWidth="1"/>
    <col min="5" max="6" width="9.125" style="2"/>
    <col min="7" max="7" width="10.75" style="2" customWidth="1"/>
    <col min="8" max="8" width="10.625" style="2" customWidth="1"/>
    <col min="9" max="10" width="9.125" style="2"/>
    <col min="11" max="11" width="3.25" style="2" customWidth="1"/>
    <col min="12" max="12" width="5.125" style="2" customWidth="1"/>
    <col min="13" max="13" width="16.125" style="2" customWidth="1"/>
    <col min="14" max="21" width="10.375" style="2" customWidth="1"/>
    <col min="22" max="22" width="4.625" style="2" customWidth="1"/>
    <col min="23" max="16384" width="9.125" style="2"/>
  </cols>
  <sheetData>
    <row r="1" spans="1:22" ht="24.75" customHeight="1" x14ac:dyDescent="0.3">
      <c r="B1" s="3" t="str">
        <f>Cover!E7</f>
        <v>Overral Perfomance (Tied Agency)</v>
      </c>
    </row>
    <row r="2" spans="1:22" ht="15" customHeight="1" x14ac:dyDescent="0.2">
      <c r="B2" s="4" t="s">
        <v>12</v>
      </c>
      <c r="C2" s="5">
        <f>Cover!E4</f>
        <v>42978</v>
      </c>
    </row>
    <row r="3" spans="1:22" ht="14.25" x14ac:dyDescent="0.2">
      <c r="B3" s="289" t="s">
        <v>342</v>
      </c>
    </row>
    <row r="5" spans="1:22" s="6" customFormat="1" x14ac:dyDescent="0.2">
      <c r="B5" s="47"/>
      <c r="C5" s="291" t="str">
        <f>"Current month ( " &amp; MONTH(C2) &amp;"/" &amp; YEAR(C2) &amp; " )"</f>
        <v>Current month ( 8/2017 )</v>
      </c>
      <c r="D5" s="291"/>
      <c r="E5" s="291"/>
      <c r="F5" s="291"/>
      <c r="G5" s="292" t="str">
        <f>"YTD ( " &amp; MONTH(C2) &amp;"/" &amp; YEAR(C2) &amp; " )"</f>
        <v>YTD ( 8/2017 )</v>
      </c>
      <c r="H5" s="291"/>
      <c r="I5" s="291"/>
      <c r="J5" s="291"/>
      <c r="K5" s="60"/>
      <c r="L5" s="2"/>
      <c r="M5" s="47"/>
      <c r="N5" s="291" t="str">
        <f>"Current month ( " &amp; MONTH(C2) &amp;"/" &amp; YEAR(C2) &amp; " )"</f>
        <v>Current month ( 8/2017 )</v>
      </c>
      <c r="O5" s="291"/>
      <c r="P5" s="291"/>
      <c r="Q5" s="291"/>
      <c r="R5" s="292" t="str">
        <f>"YTD ( " &amp; MONTH(C2) &amp;"/" &amp; YEAR(C2) &amp; " )"</f>
        <v>YTD ( 8/2017 )</v>
      </c>
      <c r="S5" s="291"/>
      <c r="T5" s="291"/>
      <c r="U5" s="291"/>
      <c r="V5" s="60"/>
    </row>
    <row r="6" spans="1:22" s="6" customFormat="1" ht="30" customHeight="1" x14ac:dyDescent="0.2">
      <c r="B6" s="49" t="s">
        <v>17</v>
      </c>
      <c r="C6" s="56" t="s">
        <v>13</v>
      </c>
      <c r="D6" s="56" t="s">
        <v>14</v>
      </c>
      <c r="E6" s="56" t="s">
        <v>15</v>
      </c>
      <c r="F6" s="56" t="s">
        <v>16</v>
      </c>
      <c r="G6" s="95" t="s">
        <v>13</v>
      </c>
      <c r="H6" s="96" t="s">
        <v>14</v>
      </c>
      <c r="I6" s="96" t="s">
        <v>15</v>
      </c>
      <c r="J6" s="96" t="s">
        <v>16</v>
      </c>
      <c r="K6" s="57"/>
      <c r="L6" s="2"/>
      <c r="M6" s="49" t="s">
        <v>19</v>
      </c>
      <c r="N6" s="56" t="s">
        <v>13</v>
      </c>
      <c r="O6" s="56" t="s">
        <v>14</v>
      </c>
      <c r="P6" s="56" t="s">
        <v>15</v>
      </c>
      <c r="Q6" s="56" t="s">
        <v>16</v>
      </c>
      <c r="R6" s="98" t="s">
        <v>13</v>
      </c>
      <c r="S6" s="56" t="s">
        <v>14</v>
      </c>
      <c r="T6" s="56" t="s">
        <v>15</v>
      </c>
      <c r="U6" s="56" t="s">
        <v>16</v>
      </c>
      <c r="V6" s="57"/>
    </row>
    <row r="7" spans="1:22" ht="18" customHeight="1" x14ac:dyDescent="0.2">
      <c r="A7" s="14"/>
      <c r="B7" s="50" t="s">
        <v>33</v>
      </c>
      <c r="C7" s="63">
        <v>59446.574000000001</v>
      </c>
      <c r="D7" s="63">
        <v>64986.347978287136</v>
      </c>
      <c r="E7" s="64">
        <v>0.91475480388376262</v>
      </c>
      <c r="F7" s="93">
        <v>1.3949056621428879</v>
      </c>
      <c r="G7" s="94">
        <v>292222.68334000011</v>
      </c>
      <c r="H7" s="63">
        <v>263717.5318519068</v>
      </c>
      <c r="I7" s="64">
        <v>1.1080897098039757</v>
      </c>
      <c r="J7" s="64">
        <v>1.6030030659664869</v>
      </c>
      <c r="K7" s="58"/>
      <c r="L7" s="14"/>
      <c r="M7" s="50" t="s">
        <v>20</v>
      </c>
      <c r="N7" s="66">
        <v>0.24527443975316662</v>
      </c>
      <c r="O7" s="66">
        <v>0.22474807097317945</v>
      </c>
      <c r="P7" s="64"/>
      <c r="Q7" s="93"/>
      <c r="R7" s="99">
        <v>0.1981477497481601</v>
      </c>
      <c r="S7" s="63"/>
      <c r="T7" s="64"/>
      <c r="U7" s="64"/>
      <c r="V7" s="58"/>
    </row>
    <row r="8" spans="1:22" ht="18" customHeight="1" x14ac:dyDescent="0.2">
      <c r="A8" s="14"/>
      <c r="B8" s="59" t="s">
        <v>54</v>
      </c>
      <c r="C8" s="63">
        <v>58133.58</v>
      </c>
      <c r="D8" s="63">
        <v>64986.347978287136</v>
      </c>
      <c r="E8" s="64">
        <v>0.89455065269128919</v>
      </c>
      <c r="F8" s="93">
        <v>1.4018856156091868</v>
      </c>
      <c r="G8" s="94">
        <v>284857.28330000007</v>
      </c>
      <c r="H8" s="63">
        <v>263717.5318519068</v>
      </c>
      <c r="I8" s="64">
        <v>1.0801605843177864</v>
      </c>
      <c r="J8" s="64">
        <v>1.6457448449863485</v>
      </c>
      <c r="K8" s="58"/>
      <c r="L8" s="14"/>
      <c r="M8" s="50" t="s">
        <v>32</v>
      </c>
      <c r="N8" s="67">
        <v>16.864276312056738</v>
      </c>
      <c r="O8" s="67">
        <v>16.114414828249785</v>
      </c>
      <c r="P8" s="64"/>
      <c r="Q8" s="93"/>
      <c r="R8" s="100">
        <v>16.745292434237868</v>
      </c>
      <c r="S8" s="63"/>
      <c r="T8" s="64"/>
      <c r="U8" s="64"/>
      <c r="V8" s="58"/>
    </row>
    <row r="9" spans="1:22" ht="18" customHeight="1" x14ac:dyDescent="0.2">
      <c r="A9" s="14"/>
      <c r="B9" s="50" t="s">
        <v>31</v>
      </c>
      <c r="C9" s="63">
        <v>3463</v>
      </c>
      <c r="D9" s="65">
        <v>4032.8084308938833</v>
      </c>
      <c r="E9" s="64">
        <v>0.85870679436970343</v>
      </c>
      <c r="F9" s="93">
        <v>1.2421090387374463</v>
      </c>
      <c r="G9" s="94">
        <v>17367</v>
      </c>
      <c r="H9" s="63">
        <v>4032.8084308938833</v>
      </c>
      <c r="I9" s="64">
        <v>4.3064282119025812</v>
      </c>
      <c r="J9" s="64">
        <v>0.42405977191313177</v>
      </c>
      <c r="K9" s="58"/>
      <c r="L9" s="14"/>
      <c r="M9" s="50" t="s">
        <v>21</v>
      </c>
      <c r="N9" s="67">
        <v>1.8670550847457628</v>
      </c>
      <c r="O9" s="68">
        <v>1.555378745008112</v>
      </c>
      <c r="P9" s="64"/>
      <c r="Q9" s="93"/>
      <c r="R9" s="100">
        <v>1.845334671573448</v>
      </c>
      <c r="S9" s="63"/>
      <c r="T9" s="64"/>
      <c r="U9" s="64"/>
      <c r="V9" s="58"/>
    </row>
    <row r="10" spans="1:22" ht="18" customHeight="1" x14ac:dyDescent="0.2">
      <c r="A10" s="6"/>
      <c r="B10" s="50" t="s">
        <v>128</v>
      </c>
      <c r="C10" s="63"/>
      <c r="D10" s="65"/>
      <c r="E10" s="64"/>
      <c r="F10" s="93"/>
      <c r="G10" s="94"/>
      <c r="H10" s="63"/>
      <c r="I10" s="64"/>
      <c r="J10" s="64"/>
      <c r="K10" s="52"/>
      <c r="L10" s="14"/>
      <c r="M10" s="50" t="s">
        <v>22</v>
      </c>
      <c r="N10" s="69">
        <v>31.486532838983052</v>
      </c>
      <c r="O10" s="70">
        <v>25.064018312103258</v>
      </c>
      <c r="P10" s="71"/>
      <c r="Q10" s="97"/>
      <c r="R10" s="101">
        <v>30.794934665016672</v>
      </c>
      <c r="S10" s="71"/>
      <c r="T10" s="71"/>
      <c r="U10" s="71"/>
      <c r="V10" s="52"/>
    </row>
    <row r="11" spans="1:22" ht="18" customHeight="1" x14ac:dyDescent="0.2">
      <c r="A11" s="6"/>
      <c r="B11" s="50" t="s">
        <v>130</v>
      </c>
      <c r="C11" s="63"/>
      <c r="D11" s="65"/>
      <c r="E11" s="64"/>
      <c r="F11" s="93"/>
      <c r="G11" s="94"/>
      <c r="H11" s="63"/>
      <c r="I11" s="64"/>
      <c r="J11" s="64"/>
      <c r="K11" s="52"/>
      <c r="L11" s="14"/>
      <c r="M11" s="50"/>
      <c r="N11" s="91"/>
      <c r="O11" s="92"/>
      <c r="P11" s="51"/>
      <c r="Q11" s="51"/>
      <c r="R11" s="91"/>
      <c r="S11" s="51"/>
      <c r="T11" s="51"/>
      <c r="U11" s="51"/>
      <c r="V11" s="52"/>
    </row>
    <row r="12" spans="1:22" ht="18" customHeight="1" x14ac:dyDescent="0.2">
      <c r="A12" s="6"/>
      <c r="B12" s="90"/>
      <c r="C12" s="54"/>
      <c r="D12" s="54"/>
      <c r="E12" s="54"/>
      <c r="F12" s="54"/>
      <c r="G12" s="54"/>
      <c r="H12" s="54"/>
      <c r="I12" s="54"/>
      <c r="J12" s="54"/>
      <c r="K12" s="55"/>
      <c r="L12" s="14"/>
      <c r="M12" s="53"/>
      <c r="N12" s="61"/>
      <c r="O12" s="62"/>
      <c r="P12" s="54"/>
      <c r="Q12" s="54"/>
      <c r="R12" s="61"/>
      <c r="S12" s="54"/>
      <c r="T12" s="54"/>
      <c r="U12" s="54"/>
      <c r="V12" s="55"/>
    </row>
    <row r="13" spans="1:22" ht="20.25" customHeight="1" x14ac:dyDescent="0.2"/>
    <row r="14" spans="1:22" ht="20.25" customHeight="1" x14ac:dyDescent="0.2">
      <c r="L14" s="8"/>
      <c r="M14" s="8"/>
      <c r="N14" s="8"/>
      <c r="O14" s="8"/>
      <c r="P14" s="8"/>
      <c r="Q14" s="8"/>
      <c r="R14" s="8"/>
      <c r="S14" s="8"/>
    </row>
    <row r="15" spans="1:22" ht="20.25" customHeight="1" x14ac:dyDescent="0.2">
      <c r="L15" s="8"/>
      <c r="M15" s="8"/>
      <c r="N15" s="8"/>
      <c r="O15" s="8"/>
      <c r="P15" s="8"/>
      <c r="Q15" s="8"/>
      <c r="R15" s="8"/>
      <c r="S15" s="8"/>
    </row>
    <row r="16" spans="1:22" ht="20.25" customHeight="1" x14ac:dyDescent="0.2">
      <c r="L16" s="8"/>
      <c r="M16" s="8"/>
      <c r="N16" s="8"/>
      <c r="O16" s="8"/>
      <c r="P16" s="8"/>
      <c r="Q16" s="8"/>
      <c r="R16" s="8"/>
      <c r="S16" s="8"/>
    </row>
    <row r="17" spans="1:19" ht="20.25" customHeight="1" x14ac:dyDescent="0.2">
      <c r="A17" s="6"/>
      <c r="C17" s="7"/>
      <c r="L17" s="8"/>
      <c r="M17" s="8"/>
      <c r="N17" s="8"/>
      <c r="O17" s="8"/>
      <c r="P17" s="8"/>
      <c r="Q17" s="8"/>
      <c r="R17" s="8"/>
      <c r="S17" s="8"/>
    </row>
    <row r="18" spans="1:19" ht="20.25" customHeight="1" x14ac:dyDescent="0.2">
      <c r="L18" s="8"/>
      <c r="M18" s="8"/>
      <c r="N18" s="8"/>
      <c r="O18" s="8"/>
      <c r="P18" s="8"/>
      <c r="Q18" s="8"/>
      <c r="R18" s="8"/>
      <c r="S18" s="8"/>
    </row>
    <row r="19" spans="1:19" ht="20.25" customHeight="1" x14ac:dyDescent="0.2"/>
    <row r="20" spans="1:19" ht="20.25" customHeight="1" x14ac:dyDescent="0.2">
      <c r="L20" s="8"/>
      <c r="M20" s="8"/>
      <c r="N20" s="8"/>
      <c r="O20" s="8"/>
      <c r="P20" s="8"/>
      <c r="Q20" s="8"/>
      <c r="R20" s="8"/>
      <c r="S20" s="8"/>
    </row>
    <row r="21" spans="1:19" ht="20.25" customHeight="1" x14ac:dyDescent="0.2">
      <c r="L21" s="8"/>
      <c r="M21" s="8"/>
      <c r="N21" s="8"/>
      <c r="O21" s="8"/>
      <c r="P21" s="8"/>
      <c r="Q21" s="8"/>
      <c r="R21" s="8"/>
      <c r="S21" s="8"/>
    </row>
    <row r="22" spans="1:19" ht="20.25" customHeight="1" x14ac:dyDescent="0.2">
      <c r="L22" s="8"/>
      <c r="M22" s="8"/>
      <c r="N22" s="8"/>
      <c r="O22" s="8"/>
      <c r="P22" s="8"/>
      <c r="Q22" s="8"/>
      <c r="R22" s="8"/>
      <c r="S22" s="8"/>
    </row>
    <row r="23" spans="1:19" ht="20.25" customHeight="1" x14ac:dyDescent="0.2">
      <c r="L23" s="8"/>
      <c r="M23" s="8"/>
      <c r="N23" s="8"/>
      <c r="O23" s="8"/>
      <c r="P23" s="8"/>
      <c r="Q23" s="8"/>
      <c r="R23" s="8"/>
      <c r="S23" s="8"/>
    </row>
    <row r="24" spans="1:19" ht="20.25" customHeight="1" x14ac:dyDescent="0.2">
      <c r="L24" s="8"/>
      <c r="M24" s="8"/>
      <c r="N24" s="8"/>
      <c r="O24" s="8"/>
      <c r="P24" s="8"/>
      <c r="Q24" s="8"/>
      <c r="R24" s="8"/>
      <c r="S24" s="8"/>
    </row>
    <row r="25" spans="1:19" ht="20.25" customHeight="1" x14ac:dyDescent="0.2">
      <c r="L25" s="8"/>
      <c r="M25" s="8"/>
      <c r="N25" s="8"/>
      <c r="O25" s="8"/>
      <c r="P25" s="8"/>
      <c r="Q25" s="8"/>
      <c r="R25" s="8"/>
      <c r="S25" s="8"/>
    </row>
    <row r="26" spans="1:19" ht="20.25" customHeight="1" x14ac:dyDescent="0.2">
      <c r="L26" s="8"/>
      <c r="M26" s="8"/>
      <c r="N26" s="8"/>
      <c r="O26" s="8"/>
      <c r="P26" s="8"/>
      <c r="Q26" s="8"/>
      <c r="R26" s="8"/>
      <c r="S26" s="8"/>
    </row>
    <row r="27" spans="1:19" ht="20.25" customHeight="1" x14ac:dyDescent="0.2">
      <c r="L27" s="8"/>
      <c r="M27" s="8"/>
      <c r="N27" s="8"/>
      <c r="O27" s="8"/>
      <c r="P27" s="8"/>
      <c r="Q27" s="8"/>
      <c r="R27" s="8"/>
      <c r="S27" s="8"/>
    </row>
    <row r="28" spans="1:19" ht="20.25" customHeight="1" x14ac:dyDescent="0.2"/>
    <row r="29" spans="1:19" ht="20.25" customHeight="1" x14ac:dyDescent="0.2">
      <c r="L29" s="8"/>
      <c r="M29" s="8"/>
      <c r="N29" s="8"/>
      <c r="O29" s="8"/>
      <c r="P29" s="8"/>
      <c r="Q29" s="8"/>
      <c r="R29" s="8"/>
      <c r="S29" s="8"/>
    </row>
    <row r="30" spans="1:19" ht="20.25" customHeight="1" x14ac:dyDescent="0.2">
      <c r="L30" s="8"/>
      <c r="M30" s="8"/>
      <c r="N30" s="8"/>
      <c r="O30" s="8"/>
      <c r="P30" s="8"/>
      <c r="Q30" s="8"/>
      <c r="R30" s="8"/>
      <c r="S30" s="8"/>
    </row>
    <row r="31" spans="1:19" ht="20.25" customHeight="1" x14ac:dyDescent="0.2">
      <c r="L31" s="8"/>
      <c r="M31" s="8"/>
      <c r="N31" s="8"/>
      <c r="O31" s="8"/>
      <c r="P31" s="8"/>
      <c r="Q31" s="8"/>
      <c r="R31" s="8"/>
      <c r="S31" s="8"/>
    </row>
  </sheetData>
  <mergeCells count="4">
    <mergeCell ref="C5:F5"/>
    <mergeCell ref="G5:J5"/>
    <mergeCell ref="N5:Q5"/>
    <mergeCell ref="R5:U5"/>
  </mergeCells>
  <hyperlinks>
    <hyperlink ref="B3" location="Cover!A1" display="Back to cover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showGridLines="0" zoomScale="80" zoomScaleNormal="80" workbookViewId="0">
      <selection activeCell="F1" sqref="F1"/>
    </sheetView>
  </sheetViews>
  <sheetFormatPr defaultColWidth="9.125" defaultRowHeight="12.75" x14ac:dyDescent="0.2"/>
  <cols>
    <col min="1" max="1" width="4.75" style="2" customWidth="1"/>
    <col min="2" max="2" width="16.125" style="2" customWidth="1"/>
    <col min="3" max="3" width="11.25" style="2" customWidth="1"/>
    <col min="4" max="4" width="10.875" style="2" bestFit="1" customWidth="1"/>
    <col min="5" max="6" width="9.125" style="2"/>
    <col min="7" max="7" width="10.75" style="2" customWidth="1"/>
    <col min="8" max="8" width="10.625" style="2" customWidth="1"/>
    <col min="9" max="10" width="9.125" style="2"/>
    <col min="11" max="12" width="2.75" style="2" customWidth="1"/>
    <col min="13" max="13" width="3" style="2" customWidth="1"/>
    <col min="14" max="14" width="16.25" style="2" customWidth="1"/>
    <col min="15" max="18" width="9.125" style="2"/>
    <col min="19" max="19" width="10" style="2" customWidth="1"/>
    <col min="20" max="20" width="10.125" style="2" customWidth="1"/>
    <col min="21" max="22" width="9.125" style="2"/>
    <col min="23" max="23" width="3" style="2" customWidth="1"/>
    <col min="24" max="16384" width="9.125" style="2"/>
  </cols>
  <sheetData>
    <row r="1" spans="1:23" x14ac:dyDescent="0.2">
      <c r="C1" s="2" t="str">
        <f>TEXT(Cover!E4,"yyyymm")</f>
        <v>201708</v>
      </c>
      <c r="O1" s="2" t="str">
        <f>TEXT(Cover!E4,"yyyymm")</f>
        <v>201708</v>
      </c>
    </row>
    <row r="2" spans="1:23" ht="24.75" customHeight="1" x14ac:dyDescent="0.3">
      <c r="B2" s="3" t="str">
        <f>Cover!E8</f>
        <v>Overral Perfomance (by Territory)</v>
      </c>
    </row>
    <row r="3" spans="1:23" ht="14.25" customHeight="1" x14ac:dyDescent="0.2">
      <c r="B3" s="4" t="s">
        <v>12</v>
      </c>
      <c r="C3" s="5">
        <f>Cover!E4</f>
        <v>42978</v>
      </c>
    </row>
    <row r="4" spans="1:23" ht="14.25" x14ac:dyDescent="0.2">
      <c r="B4" s="289" t="s">
        <v>342</v>
      </c>
    </row>
    <row r="5" spans="1:23" ht="14.25" x14ac:dyDescent="0.2">
      <c r="B5" s="288"/>
    </row>
    <row r="6" spans="1:23" s="15" customFormat="1" ht="15.75" x14ac:dyDescent="0.25">
      <c r="C6" s="44" t="s">
        <v>55</v>
      </c>
      <c r="O6" s="44" t="s">
        <v>56</v>
      </c>
    </row>
    <row r="8" spans="1:23" s="6" customFormat="1" x14ac:dyDescent="0.2">
      <c r="B8" s="47"/>
      <c r="C8" s="291" t="str">
        <f>"Current month ( " &amp; MONTH(C3) &amp;"/" &amp; YEAR(C3) &amp; " )"</f>
        <v>Current month ( 8/2017 )</v>
      </c>
      <c r="D8" s="291"/>
      <c r="E8" s="291"/>
      <c r="F8" s="291"/>
      <c r="G8" s="292" t="str">
        <f>"YTD ( " &amp; MONTH(C3) &amp;"/" &amp; YEAR(C3) &amp; " )"</f>
        <v>YTD ( 8/2017 )</v>
      </c>
      <c r="H8" s="291"/>
      <c r="I8" s="291"/>
      <c r="J8" s="291"/>
      <c r="K8" s="60"/>
      <c r="L8" s="17"/>
      <c r="M8" s="2"/>
      <c r="N8" s="47"/>
      <c r="O8" s="291" t="str">
        <f>"Current month ( " &amp; MONTH(C3) &amp;"/" &amp; YEAR(C3) &amp; " )"</f>
        <v>Current month ( 8/2017 )</v>
      </c>
      <c r="P8" s="291"/>
      <c r="Q8" s="291"/>
      <c r="R8" s="291"/>
      <c r="S8" s="292" t="str">
        <f>"YTD ( " &amp; MONTH(C3) &amp;"/" &amp; YEAR(C3) &amp; " )"</f>
        <v>YTD ( 8/2017 )</v>
      </c>
      <c r="T8" s="291"/>
      <c r="U8" s="291"/>
      <c r="V8" s="291"/>
      <c r="W8" s="60"/>
    </row>
    <row r="9" spans="1:23" s="6" customFormat="1" ht="38.25" customHeight="1" x14ac:dyDescent="0.2">
      <c r="B9" s="48"/>
      <c r="C9" s="56" t="s">
        <v>13</v>
      </c>
      <c r="D9" s="56" t="s">
        <v>14</v>
      </c>
      <c r="E9" s="56" t="s">
        <v>15</v>
      </c>
      <c r="F9" s="56" t="s">
        <v>16</v>
      </c>
      <c r="G9" s="98" t="s">
        <v>13</v>
      </c>
      <c r="H9" s="56" t="s">
        <v>14</v>
      </c>
      <c r="I9" s="56" t="s">
        <v>15</v>
      </c>
      <c r="J9" s="56" t="s">
        <v>16</v>
      </c>
      <c r="K9" s="57"/>
      <c r="L9" s="18"/>
      <c r="M9" s="2"/>
      <c r="N9" s="48"/>
      <c r="O9" s="56" t="s">
        <v>13</v>
      </c>
      <c r="P9" s="56" t="s">
        <v>14</v>
      </c>
      <c r="Q9" s="56" t="s">
        <v>15</v>
      </c>
      <c r="R9" s="56" t="s">
        <v>16</v>
      </c>
      <c r="S9" s="98" t="s">
        <v>13</v>
      </c>
      <c r="T9" s="56" t="s">
        <v>14</v>
      </c>
      <c r="U9" s="56" t="s">
        <v>15</v>
      </c>
      <c r="V9" s="56" t="s">
        <v>16</v>
      </c>
      <c r="W9" s="57"/>
    </row>
    <row r="10" spans="1:23" x14ac:dyDescent="0.2">
      <c r="B10" s="72" t="s">
        <v>17</v>
      </c>
      <c r="C10" s="51"/>
      <c r="D10" s="51"/>
      <c r="E10" s="51"/>
      <c r="F10" s="51"/>
      <c r="G10" s="50"/>
      <c r="H10" s="51"/>
      <c r="I10" s="51"/>
      <c r="J10" s="51"/>
      <c r="K10" s="52"/>
      <c r="N10" s="72" t="s">
        <v>17</v>
      </c>
      <c r="O10" s="51"/>
      <c r="P10" s="51"/>
      <c r="Q10" s="51"/>
      <c r="R10" s="51"/>
      <c r="S10" s="50"/>
      <c r="T10" s="51"/>
      <c r="U10" s="51"/>
      <c r="V10" s="51"/>
      <c r="W10" s="52"/>
    </row>
    <row r="11" spans="1:23" ht="20.25" customHeight="1" x14ac:dyDescent="0.2">
      <c r="A11" s="14" t="s">
        <v>343</v>
      </c>
      <c r="B11" s="50" t="s">
        <v>33</v>
      </c>
      <c r="C11" s="73"/>
      <c r="D11" s="73"/>
      <c r="E11" s="74"/>
      <c r="F11" s="102"/>
      <c r="G11" s="103"/>
      <c r="H11" s="73"/>
      <c r="I11" s="74"/>
      <c r="J11" s="74"/>
      <c r="K11" s="58"/>
      <c r="L11" s="16"/>
      <c r="M11" s="14"/>
      <c r="N11" s="50" t="s">
        <v>33</v>
      </c>
      <c r="O11" s="73"/>
      <c r="P11" s="73"/>
      <c r="Q11" s="74"/>
      <c r="R11" s="102"/>
      <c r="S11" s="103"/>
      <c r="T11" s="73"/>
      <c r="U11" s="74"/>
      <c r="V11" s="74"/>
      <c r="W11" s="58"/>
    </row>
    <row r="12" spans="1:23" ht="20.25" customHeight="1" x14ac:dyDescent="0.25">
      <c r="A12" s="290" t="s">
        <v>344</v>
      </c>
      <c r="B12" s="59" t="s">
        <v>54</v>
      </c>
      <c r="C12" s="73"/>
      <c r="D12" s="73"/>
      <c r="E12" s="74"/>
      <c r="F12" s="102"/>
      <c r="G12" s="103"/>
      <c r="H12" s="73"/>
      <c r="I12" s="74"/>
      <c r="J12" s="74"/>
      <c r="K12" s="58"/>
      <c r="L12" s="16"/>
      <c r="M12" s="14"/>
      <c r="N12" s="59" t="s">
        <v>54</v>
      </c>
      <c r="O12" s="73"/>
      <c r="P12" s="73"/>
      <c r="Q12" s="74"/>
      <c r="R12" s="102"/>
      <c r="S12" s="103"/>
      <c r="T12" s="73"/>
      <c r="U12" s="74"/>
      <c r="V12" s="74"/>
      <c r="W12" s="58"/>
    </row>
    <row r="13" spans="1:23" ht="20.25" customHeight="1" x14ac:dyDescent="0.2">
      <c r="A13" s="14" t="s">
        <v>345</v>
      </c>
      <c r="B13" s="50" t="s">
        <v>31</v>
      </c>
      <c r="C13" s="73"/>
      <c r="D13" s="75"/>
      <c r="E13" s="74"/>
      <c r="F13" s="102"/>
      <c r="G13" s="103"/>
      <c r="H13" s="73"/>
      <c r="I13" s="74"/>
      <c r="J13" s="74"/>
      <c r="K13" s="58"/>
      <c r="L13" s="16"/>
      <c r="M13" s="14"/>
      <c r="N13" s="50" t="s">
        <v>31</v>
      </c>
      <c r="O13" s="73"/>
      <c r="P13" s="75"/>
      <c r="Q13" s="74"/>
      <c r="R13" s="102"/>
      <c r="S13" s="103"/>
      <c r="T13" s="73"/>
      <c r="U13" s="74"/>
      <c r="V13" s="74"/>
      <c r="W13" s="58"/>
    </row>
    <row r="14" spans="1:23" ht="20.25" customHeight="1" x14ac:dyDescent="0.2">
      <c r="A14" s="14"/>
      <c r="B14" s="50" t="s">
        <v>128</v>
      </c>
      <c r="C14" s="73"/>
      <c r="D14" s="75"/>
      <c r="E14" s="74"/>
      <c r="F14" s="102"/>
      <c r="G14" s="103"/>
      <c r="H14" s="73"/>
      <c r="I14" s="74"/>
      <c r="J14" s="74"/>
      <c r="K14" s="58"/>
      <c r="L14" s="16"/>
      <c r="M14" s="14"/>
      <c r="N14" s="50" t="s">
        <v>128</v>
      </c>
      <c r="O14" s="73"/>
      <c r="P14" s="75"/>
      <c r="Q14" s="74"/>
      <c r="R14" s="102"/>
      <c r="S14" s="103"/>
      <c r="T14" s="73"/>
      <c r="U14" s="74"/>
      <c r="V14" s="74"/>
      <c r="W14" s="58"/>
    </row>
    <row r="15" spans="1:23" ht="20.25" customHeight="1" x14ac:dyDescent="0.2">
      <c r="A15" s="14"/>
      <c r="B15" s="50" t="s">
        <v>130</v>
      </c>
      <c r="C15" s="73"/>
      <c r="D15" s="75"/>
      <c r="E15" s="74"/>
      <c r="F15" s="102"/>
      <c r="G15" s="103"/>
      <c r="H15" s="73"/>
      <c r="I15" s="74"/>
      <c r="J15" s="74"/>
      <c r="K15" s="58"/>
      <c r="L15" s="16"/>
      <c r="M15" s="14"/>
      <c r="N15" s="50" t="s">
        <v>130</v>
      </c>
      <c r="O15" s="73"/>
      <c r="P15" s="75"/>
      <c r="Q15" s="74"/>
      <c r="R15" s="102"/>
      <c r="S15" s="103"/>
      <c r="T15" s="73"/>
      <c r="U15" s="74"/>
      <c r="V15" s="74"/>
      <c r="W15" s="58"/>
    </row>
    <row r="16" spans="1:23" ht="10.5" customHeight="1" x14ac:dyDescent="0.2">
      <c r="A16" s="6"/>
      <c r="B16" s="50"/>
      <c r="C16" s="51"/>
      <c r="D16" s="51"/>
      <c r="E16" s="51"/>
      <c r="F16" s="51"/>
      <c r="G16" s="51"/>
      <c r="H16" s="51"/>
      <c r="I16" s="51"/>
      <c r="J16" s="51"/>
      <c r="K16" s="52"/>
      <c r="M16" s="14"/>
      <c r="N16" s="50"/>
      <c r="O16" s="51"/>
      <c r="P16" s="51"/>
      <c r="Q16" s="51"/>
      <c r="R16" s="51"/>
      <c r="S16" s="51"/>
      <c r="T16" s="51"/>
      <c r="U16" s="51"/>
      <c r="V16" s="51"/>
      <c r="W16" s="52"/>
    </row>
    <row r="17" spans="1:23" ht="16.5" customHeight="1" x14ac:dyDescent="0.2">
      <c r="B17" s="72" t="s">
        <v>19</v>
      </c>
      <c r="C17" s="51"/>
      <c r="D17" s="51"/>
      <c r="E17" s="51"/>
      <c r="F17" s="51"/>
      <c r="G17" s="51"/>
      <c r="H17" s="51"/>
      <c r="I17" s="51"/>
      <c r="J17" s="51"/>
      <c r="K17" s="52"/>
      <c r="M17" s="14"/>
      <c r="N17" s="72" t="s">
        <v>19</v>
      </c>
      <c r="O17" s="51"/>
      <c r="P17" s="51"/>
      <c r="Q17" s="51"/>
      <c r="R17" s="51"/>
      <c r="S17" s="51"/>
      <c r="T17" s="51"/>
      <c r="U17" s="51"/>
      <c r="V17" s="51"/>
      <c r="W17" s="52"/>
    </row>
    <row r="18" spans="1:23" ht="20.25" customHeight="1" x14ac:dyDescent="0.2">
      <c r="B18" s="50" t="s">
        <v>20</v>
      </c>
      <c r="C18" s="76"/>
      <c r="D18" s="76"/>
      <c r="E18" s="77"/>
      <c r="F18" s="104"/>
      <c r="G18" s="105"/>
      <c r="H18" s="77"/>
      <c r="I18" s="77"/>
      <c r="J18" s="77"/>
      <c r="K18" s="52"/>
      <c r="L18" s="8"/>
      <c r="N18" s="50" t="s">
        <v>20</v>
      </c>
      <c r="O18" s="76"/>
      <c r="P18" s="76"/>
      <c r="Q18" s="77"/>
      <c r="R18" s="104"/>
      <c r="S18" s="105"/>
      <c r="T18" s="77"/>
      <c r="U18" s="77"/>
      <c r="V18" s="77"/>
      <c r="W18" s="52"/>
    </row>
    <row r="19" spans="1:23" ht="20.25" customHeight="1" x14ac:dyDescent="0.2">
      <c r="B19" s="50" t="s">
        <v>32</v>
      </c>
      <c r="C19" s="78"/>
      <c r="D19" s="79"/>
      <c r="E19" s="77"/>
      <c r="F19" s="104"/>
      <c r="G19" s="106"/>
      <c r="H19" s="77"/>
      <c r="I19" s="77"/>
      <c r="J19" s="77"/>
      <c r="K19" s="52"/>
      <c r="L19" s="8"/>
      <c r="M19" s="8"/>
      <c r="N19" s="50" t="s">
        <v>32</v>
      </c>
      <c r="O19" s="78"/>
      <c r="P19" s="79"/>
      <c r="Q19" s="77"/>
      <c r="R19" s="104"/>
      <c r="S19" s="106"/>
      <c r="T19" s="77"/>
      <c r="U19" s="77"/>
      <c r="V19" s="77"/>
      <c r="W19" s="52"/>
    </row>
    <row r="20" spans="1:23" ht="20.25" customHeight="1" x14ac:dyDescent="0.2">
      <c r="B20" s="50" t="s">
        <v>21</v>
      </c>
      <c r="C20" s="78"/>
      <c r="D20" s="79"/>
      <c r="E20" s="77"/>
      <c r="F20" s="104"/>
      <c r="G20" s="106"/>
      <c r="H20" s="77"/>
      <c r="I20" s="77"/>
      <c r="J20" s="77"/>
      <c r="K20" s="52"/>
      <c r="L20" s="8"/>
      <c r="M20" s="8"/>
      <c r="N20" s="50" t="s">
        <v>21</v>
      </c>
      <c r="O20" s="78"/>
      <c r="P20" s="79"/>
      <c r="Q20" s="77"/>
      <c r="R20" s="104"/>
      <c r="S20" s="106"/>
      <c r="T20" s="77"/>
      <c r="U20" s="77"/>
      <c r="V20" s="77"/>
      <c r="W20" s="52"/>
    </row>
    <row r="21" spans="1:23" ht="20.25" customHeight="1" x14ac:dyDescent="0.2">
      <c r="B21" s="50" t="s">
        <v>22</v>
      </c>
      <c r="C21" s="78"/>
      <c r="D21" s="79"/>
      <c r="E21" s="77"/>
      <c r="F21" s="104"/>
      <c r="G21" s="106"/>
      <c r="H21" s="77"/>
      <c r="I21" s="77"/>
      <c r="J21" s="77"/>
      <c r="K21" s="52"/>
      <c r="L21" s="8"/>
      <c r="M21" s="8"/>
      <c r="N21" s="50" t="s">
        <v>22</v>
      </c>
      <c r="O21" s="78"/>
      <c r="P21" s="79"/>
      <c r="Q21" s="77"/>
      <c r="R21" s="104"/>
      <c r="S21" s="106"/>
      <c r="T21" s="77"/>
      <c r="U21" s="77"/>
      <c r="V21" s="77"/>
      <c r="W21" s="52"/>
    </row>
    <row r="22" spans="1:23" ht="14.25" customHeight="1" x14ac:dyDescent="0.2">
      <c r="A22" s="6"/>
      <c r="B22" s="53"/>
      <c r="C22" s="54"/>
      <c r="D22" s="54"/>
      <c r="E22" s="54"/>
      <c r="F22" s="54"/>
      <c r="G22" s="54"/>
      <c r="H22" s="54"/>
      <c r="I22" s="54"/>
      <c r="J22" s="54"/>
      <c r="K22" s="55"/>
      <c r="L22" s="8"/>
      <c r="M22" s="8"/>
      <c r="N22" s="53"/>
      <c r="O22" s="54"/>
      <c r="P22" s="54"/>
      <c r="Q22" s="54"/>
      <c r="R22" s="54"/>
      <c r="S22" s="54"/>
      <c r="T22" s="54"/>
      <c r="U22" s="54"/>
      <c r="V22" s="54"/>
      <c r="W22" s="55"/>
    </row>
    <row r="23" spans="1:23" ht="20.25" customHeight="1" x14ac:dyDescent="0.2">
      <c r="M23" s="8"/>
      <c r="N23" s="8"/>
      <c r="O23" s="8"/>
      <c r="P23" s="8"/>
      <c r="Q23" s="8"/>
      <c r="R23" s="8"/>
      <c r="S23" s="8"/>
      <c r="T23" s="8"/>
    </row>
    <row r="24" spans="1:23" ht="20.25" customHeight="1" x14ac:dyDescent="0.2"/>
    <row r="25" spans="1:23" ht="20.25" customHeight="1" x14ac:dyDescent="0.2">
      <c r="M25" s="8"/>
      <c r="N25" s="8"/>
      <c r="O25" s="8"/>
      <c r="P25" s="8"/>
      <c r="Q25" s="8"/>
      <c r="R25" s="8"/>
      <c r="S25" s="8"/>
      <c r="T25" s="8"/>
    </row>
    <row r="26" spans="1:23" ht="20.25" customHeight="1" x14ac:dyDescent="0.2">
      <c r="M26" s="8"/>
      <c r="N26" s="8"/>
      <c r="O26" s="8"/>
      <c r="P26" s="8"/>
      <c r="Q26" s="8"/>
      <c r="R26" s="8"/>
      <c r="S26" s="8"/>
      <c r="T26" s="8"/>
    </row>
    <row r="27" spans="1:23" ht="20.25" customHeight="1" x14ac:dyDescent="0.2">
      <c r="M27" s="8"/>
      <c r="N27" s="8"/>
      <c r="O27" s="8"/>
      <c r="P27" s="8"/>
      <c r="Q27" s="8"/>
      <c r="R27" s="8"/>
      <c r="S27" s="8"/>
      <c r="T27" s="8"/>
    </row>
    <row r="28" spans="1:23" ht="20.25" customHeight="1" x14ac:dyDescent="0.2">
      <c r="M28" s="8"/>
      <c r="N28" s="8"/>
      <c r="O28" s="8"/>
      <c r="P28" s="8"/>
      <c r="Q28" s="8"/>
      <c r="R28" s="8"/>
      <c r="S28" s="8"/>
      <c r="T28" s="8"/>
    </row>
    <row r="29" spans="1:23" ht="20.25" customHeight="1" x14ac:dyDescent="0.2">
      <c r="M29" s="8"/>
      <c r="N29" s="8"/>
      <c r="O29" s="8"/>
      <c r="P29" s="8"/>
      <c r="Q29" s="8"/>
      <c r="R29" s="8"/>
      <c r="S29" s="8"/>
      <c r="T29" s="8"/>
    </row>
    <row r="30" spans="1:23" ht="20.25" customHeight="1" x14ac:dyDescent="0.2">
      <c r="M30" s="8"/>
      <c r="N30" s="8"/>
      <c r="O30" s="8"/>
      <c r="P30" s="8"/>
      <c r="Q30" s="8"/>
      <c r="R30" s="8"/>
      <c r="S30" s="8"/>
      <c r="T30" s="8"/>
    </row>
    <row r="31" spans="1:23" ht="20.25" customHeight="1" x14ac:dyDescent="0.2">
      <c r="M31" s="8"/>
      <c r="N31" s="8"/>
      <c r="O31" s="8"/>
      <c r="P31" s="8"/>
      <c r="Q31" s="8"/>
      <c r="R31" s="8"/>
      <c r="S31" s="8"/>
      <c r="T31" s="8"/>
    </row>
    <row r="32" spans="1:23" ht="20.25" customHeight="1" x14ac:dyDescent="0.2">
      <c r="M32" s="8"/>
      <c r="N32" s="8"/>
      <c r="O32" s="8"/>
      <c r="P32" s="8"/>
      <c r="Q32" s="8"/>
      <c r="R32" s="8"/>
      <c r="S32" s="8"/>
      <c r="T32" s="8"/>
    </row>
    <row r="33" spans="13:20" ht="20.25" customHeight="1" x14ac:dyDescent="0.2"/>
    <row r="34" spans="13:20" ht="20.25" customHeight="1" x14ac:dyDescent="0.2">
      <c r="M34" s="8"/>
      <c r="N34" s="8"/>
      <c r="O34" s="8"/>
      <c r="P34" s="8"/>
      <c r="Q34" s="8"/>
      <c r="R34" s="8"/>
      <c r="S34" s="8"/>
      <c r="T34" s="8"/>
    </row>
    <row r="35" spans="13:20" ht="20.25" customHeight="1" x14ac:dyDescent="0.2">
      <c r="M35" s="8"/>
      <c r="N35" s="8"/>
      <c r="O35" s="8"/>
      <c r="P35" s="8"/>
      <c r="Q35" s="8"/>
      <c r="R35" s="8"/>
      <c r="S35" s="8"/>
      <c r="T35" s="8"/>
    </row>
    <row r="36" spans="13:20" ht="20.25" customHeight="1" x14ac:dyDescent="0.2">
      <c r="M36" s="8"/>
      <c r="N36" s="8"/>
      <c r="O36" s="8"/>
      <c r="P36" s="8"/>
      <c r="Q36" s="8"/>
      <c r="R36" s="8"/>
      <c r="S36" s="8"/>
      <c r="T36" s="8"/>
    </row>
  </sheetData>
  <mergeCells count="4">
    <mergeCell ref="C8:F8"/>
    <mergeCell ref="G8:J8"/>
    <mergeCell ref="O8:R8"/>
    <mergeCell ref="S8:V8"/>
  </mergeCells>
  <hyperlinks>
    <hyperlink ref="B4" location="Cover!A1" display="Back to cover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05"/>
  <sheetViews>
    <sheetView showGridLines="0" zoomScale="85" zoomScaleNormal="85" workbookViewId="0">
      <selection activeCell="B3" sqref="B3"/>
    </sheetView>
  </sheetViews>
  <sheetFormatPr defaultColWidth="9.125" defaultRowHeight="12.75" x14ac:dyDescent="0.2"/>
  <cols>
    <col min="1" max="1" width="4.375" style="2" customWidth="1"/>
    <col min="2" max="2" width="11.75" style="2" customWidth="1"/>
    <col min="3" max="3" width="15.25" style="2" customWidth="1"/>
    <col min="4" max="4" width="9.125" style="2"/>
    <col min="5" max="5" width="2.75" style="2" customWidth="1"/>
    <col min="6" max="17" width="9.125" style="2"/>
    <col min="18" max="18" width="4" style="2" customWidth="1"/>
    <col min="19" max="16384" width="9.125" style="2"/>
  </cols>
  <sheetData>
    <row r="1" spans="2:18" ht="20.25" x14ac:dyDescent="0.3">
      <c r="B1" s="3" t="str">
        <f>Cover!E9</f>
        <v>Agency Manpower</v>
      </c>
    </row>
    <row r="2" spans="2:18" x14ac:dyDescent="0.2">
      <c r="B2" s="4" t="s">
        <v>12</v>
      </c>
      <c r="C2" s="5">
        <f>Cover!E4</f>
        <v>42978</v>
      </c>
    </row>
    <row r="3" spans="2:18" ht="14.25" x14ac:dyDescent="0.2">
      <c r="B3" s="289" t="s">
        <v>342</v>
      </c>
    </row>
    <row r="5" spans="2:18" x14ac:dyDescent="0.2">
      <c r="B5" s="19" t="s">
        <v>71</v>
      </c>
      <c r="C5" s="107"/>
      <c r="D5" s="108"/>
      <c r="E5" s="108"/>
      <c r="F5" s="108"/>
      <c r="G5" s="108"/>
      <c r="H5" s="108"/>
      <c r="I5" s="108"/>
      <c r="J5" s="108"/>
      <c r="K5" s="20"/>
      <c r="L5" s="20"/>
      <c r="M5" s="108"/>
      <c r="N5" s="108"/>
      <c r="O5" s="108"/>
      <c r="P5" s="108"/>
      <c r="Q5" s="108"/>
      <c r="R5" s="109"/>
    </row>
    <row r="6" spans="2:18" x14ac:dyDescent="0.2">
      <c r="B6" s="110"/>
      <c r="C6" s="111" t="s">
        <v>61</v>
      </c>
      <c r="D6" s="112" t="s">
        <v>62</v>
      </c>
      <c r="E6" s="113"/>
      <c r="F6" s="114" t="s">
        <v>37</v>
      </c>
      <c r="G6" s="114" t="s">
        <v>38</v>
      </c>
      <c r="H6" s="114" t="s">
        <v>39</v>
      </c>
      <c r="I6" s="114" t="s">
        <v>40</v>
      </c>
      <c r="J6" s="114" t="s">
        <v>41</v>
      </c>
      <c r="K6" s="115" t="s">
        <v>63</v>
      </c>
      <c r="L6" s="115" t="s">
        <v>64</v>
      </c>
      <c r="M6" s="114" t="s">
        <v>44</v>
      </c>
      <c r="N6" s="114" t="s">
        <v>45</v>
      </c>
      <c r="O6" s="115" t="s">
        <v>46</v>
      </c>
      <c r="P6" s="115" t="s">
        <v>47</v>
      </c>
      <c r="Q6" s="115" t="s">
        <v>48</v>
      </c>
      <c r="R6" s="116"/>
    </row>
    <row r="7" spans="2:18" x14ac:dyDescent="0.2">
      <c r="B7" s="110"/>
      <c r="C7" s="117"/>
      <c r="D7" s="118"/>
      <c r="E7" s="113"/>
      <c r="F7" s="119"/>
      <c r="G7" s="119"/>
      <c r="H7" s="119"/>
      <c r="I7" s="119"/>
      <c r="J7" s="119"/>
      <c r="K7" s="120"/>
      <c r="L7" s="120"/>
      <c r="M7" s="119"/>
      <c r="N7" s="119"/>
      <c r="O7" s="120"/>
      <c r="P7" s="120"/>
      <c r="Q7" s="120"/>
      <c r="R7" s="116"/>
    </row>
    <row r="8" spans="2:18" x14ac:dyDescent="0.2">
      <c r="B8" s="121"/>
      <c r="C8" s="122" t="s">
        <v>24</v>
      </c>
      <c r="D8" s="123"/>
      <c r="E8" s="124"/>
      <c r="F8" s="125"/>
      <c r="G8" s="125"/>
      <c r="H8" s="125"/>
      <c r="I8" s="125"/>
      <c r="J8" s="125"/>
      <c r="K8" s="43"/>
      <c r="L8" s="43"/>
      <c r="M8" s="125"/>
      <c r="N8" s="125"/>
      <c r="O8" s="43"/>
      <c r="P8" s="43"/>
      <c r="Q8" s="43"/>
      <c r="R8" s="34"/>
    </row>
    <row r="9" spans="2:18" x14ac:dyDescent="0.2">
      <c r="B9" s="121"/>
      <c r="C9" s="122" t="s">
        <v>25</v>
      </c>
      <c r="D9" s="123"/>
      <c r="E9" s="124"/>
      <c r="F9" s="125"/>
      <c r="G9" s="125"/>
      <c r="H9" s="125"/>
      <c r="I9" s="125"/>
      <c r="J9" s="125"/>
      <c r="K9" s="43"/>
      <c r="L9" s="43"/>
      <c r="M9" s="125"/>
      <c r="N9" s="125"/>
      <c r="O9" s="43"/>
      <c r="P9" s="43"/>
      <c r="Q9" s="43"/>
      <c r="R9" s="34"/>
    </row>
    <row r="10" spans="2:18" x14ac:dyDescent="0.2">
      <c r="B10" s="121"/>
      <c r="C10" s="122" t="s">
        <v>26</v>
      </c>
      <c r="D10" s="123"/>
      <c r="E10" s="124"/>
      <c r="F10" s="125"/>
      <c r="G10" s="125"/>
      <c r="H10" s="125"/>
      <c r="I10" s="125"/>
      <c r="J10" s="125"/>
      <c r="K10" s="43"/>
      <c r="L10" s="43"/>
      <c r="M10" s="125"/>
      <c r="N10" s="125"/>
      <c r="O10" s="43"/>
      <c r="P10" s="43"/>
      <c r="Q10" s="43"/>
      <c r="R10" s="34"/>
    </row>
    <row r="11" spans="2:18" x14ac:dyDescent="0.2">
      <c r="B11" s="121"/>
      <c r="C11" s="122" t="s">
        <v>27</v>
      </c>
      <c r="D11" s="123"/>
      <c r="E11" s="124"/>
      <c r="F11" s="125"/>
      <c r="G11" s="125"/>
      <c r="H11" s="125"/>
      <c r="I11" s="125"/>
      <c r="J11" s="125"/>
      <c r="K11" s="43"/>
      <c r="L11" s="43"/>
      <c r="M11" s="125"/>
      <c r="N11" s="125"/>
      <c r="O11" s="43"/>
      <c r="P11" s="43"/>
      <c r="Q11" s="43"/>
      <c r="R11" s="34"/>
    </row>
    <row r="12" spans="2:18" x14ac:dyDescent="0.2">
      <c r="B12" s="121"/>
      <c r="C12" s="122" t="s">
        <v>29</v>
      </c>
      <c r="D12" s="123"/>
      <c r="E12" s="124"/>
      <c r="F12" s="125"/>
      <c r="G12" s="125"/>
      <c r="H12" s="125"/>
      <c r="I12" s="125"/>
      <c r="J12" s="125"/>
      <c r="K12" s="43"/>
      <c r="L12" s="43"/>
      <c r="M12" s="43"/>
      <c r="N12" s="125"/>
      <c r="O12" s="43"/>
      <c r="P12" s="43"/>
      <c r="Q12" s="43"/>
      <c r="R12" s="34"/>
    </row>
    <row r="13" spans="2:18" x14ac:dyDescent="0.2">
      <c r="B13" s="121"/>
      <c r="C13" s="122" t="s">
        <v>30</v>
      </c>
      <c r="D13" s="123"/>
      <c r="E13" s="124"/>
      <c r="F13" s="125"/>
      <c r="G13" s="125"/>
      <c r="H13" s="125"/>
      <c r="I13" s="125"/>
      <c r="J13" s="125"/>
      <c r="K13" s="43"/>
      <c r="L13" s="43"/>
      <c r="M13" s="43"/>
      <c r="N13" s="125"/>
      <c r="O13" s="43"/>
      <c r="P13" s="43"/>
      <c r="Q13" s="43"/>
      <c r="R13" s="34"/>
    </row>
    <row r="14" spans="2:18" x14ac:dyDescent="0.2">
      <c r="B14" s="121"/>
      <c r="C14" s="122"/>
      <c r="D14" s="124"/>
      <c r="E14" s="124"/>
      <c r="F14" s="124"/>
      <c r="G14" s="124"/>
      <c r="H14" s="124"/>
      <c r="I14" s="124"/>
      <c r="J14" s="124"/>
      <c r="K14" s="21"/>
      <c r="L14" s="21"/>
      <c r="M14" s="21"/>
      <c r="N14" s="124"/>
      <c r="O14" s="21"/>
      <c r="P14" s="21"/>
      <c r="Q14" s="21"/>
      <c r="R14" s="34"/>
    </row>
    <row r="15" spans="2:18" x14ac:dyDescent="0.2">
      <c r="B15" s="121"/>
      <c r="C15" s="126" t="s">
        <v>72</v>
      </c>
      <c r="D15" s="123"/>
      <c r="E15" s="124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34"/>
    </row>
    <row r="16" spans="2:18" x14ac:dyDescent="0.2">
      <c r="B16" s="22"/>
      <c r="C16" s="126" t="s">
        <v>73</v>
      </c>
      <c r="D16" s="123"/>
      <c r="E16" s="23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35"/>
    </row>
    <row r="17" spans="2:18" s="4" customFormat="1" x14ac:dyDescent="0.2">
      <c r="B17" s="25"/>
      <c r="C17" s="127" t="s">
        <v>65</v>
      </c>
      <c r="D17" s="26"/>
      <c r="E17" s="27"/>
      <c r="F17" s="26"/>
      <c r="G17" s="26"/>
      <c r="H17" s="28"/>
      <c r="I17" s="28"/>
      <c r="J17" s="28"/>
      <c r="K17" s="28"/>
      <c r="L17" s="28"/>
      <c r="M17" s="29"/>
      <c r="N17" s="29"/>
      <c r="O17" s="29"/>
      <c r="P17" s="29"/>
      <c r="Q17" s="29"/>
      <c r="R17" s="36"/>
    </row>
    <row r="18" spans="2:18" x14ac:dyDescent="0.2">
      <c r="B18" s="121"/>
      <c r="C18" s="128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7"/>
    </row>
    <row r="19" spans="2:18" x14ac:dyDescent="0.2">
      <c r="B19" s="121"/>
      <c r="C19" s="129" t="s">
        <v>74</v>
      </c>
      <c r="D19" s="130" t="str">
        <f>D6</f>
        <v>YTD'17</v>
      </c>
      <c r="E19" s="113"/>
      <c r="F19" s="131" t="s">
        <v>37</v>
      </c>
      <c r="G19" s="131" t="s">
        <v>38</v>
      </c>
      <c r="H19" s="131" t="s">
        <v>39</v>
      </c>
      <c r="I19" s="131" t="s">
        <v>40</v>
      </c>
      <c r="J19" s="131" t="s">
        <v>41</v>
      </c>
      <c r="K19" s="132" t="s">
        <v>63</v>
      </c>
      <c r="L19" s="132" t="s">
        <v>64</v>
      </c>
      <c r="M19" s="132" t="s">
        <v>44</v>
      </c>
      <c r="N19" s="132" t="s">
        <v>45</v>
      </c>
      <c r="O19" s="132" t="s">
        <v>46</v>
      </c>
      <c r="P19" s="132" t="str">
        <f>P6</f>
        <v>Nov</v>
      </c>
      <c r="Q19" s="132" t="str">
        <f>Q6</f>
        <v>Dec</v>
      </c>
      <c r="R19" s="133"/>
    </row>
    <row r="20" spans="2:18" x14ac:dyDescent="0.2">
      <c r="B20" s="121"/>
      <c r="C20" s="134"/>
      <c r="D20" s="118"/>
      <c r="E20" s="113"/>
      <c r="F20" s="113"/>
      <c r="G20" s="113"/>
      <c r="H20" s="113"/>
      <c r="I20" s="113"/>
      <c r="J20" s="113"/>
      <c r="K20" s="135"/>
      <c r="L20" s="135"/>
      <c r="M20" s="135"/>
      <c r="N20" s="135"/>
      <c r="O20" s="135"/>
      <c r="P20" s="135"/>
      <c r="Q20" s="135"/>
      <c r="R20" s="133"/>
    </row>
    <row r="21" spans="2:18" x14ac:dyDescent="0.2">
      <c r="B21" s="121"/>
      <c r="C21" s="122" t="s">
        <v>24</v>
      </c>
      <c r="D21" s="124"/>
      <c r="E21" s="124"/>
      <c r="F21" s="125"/>
      <c r="G21" s="125"/>
      <c r="H21" s="125"/>
      <c r="I21" s="125"/>
      <c r="J21" s="125"/>
      <c r="K21" s="43"/>
      <c r="L21" s="43"/>
      <c r="M21" s="125"/>
      <c r="N21" s="125"/>
      <c r="O21" s="43"/>
      <c r="P21" s="43"/>
      <c r="Q21" s="43"/>
      <c r="R21" s="34"/>
    </row>
    <row r="22" spans="2:18" x14ac:dyDescent="0.2">
      <c r="B22" s="121"/>
      <c r="C22" s="122" t="s">
        <v>25</v>
      </c>
      <c r="D22" s="124"/>
      <c r="E22" s="124"/>
      <c r="F22" s="125"/>
      <c r="G22" s="125"/>
      <c r="H22" s="125"/>
      <c r="I22" s="125"/>
      <c r="J22" s="125"/>
      <c r="K22" s="43"/>
      <c r="L22" s="43"/>
      <c r="M22" s="125"/>
      <c r="N22" s="125"/>
      <c r="O22" s="43"/>
      <c r="P22" s="43"/>
      <c r="Q22" s="43"/>
      <c r="R22" s="34"/>
    </row>
    <row r="23" spans="2:18" x14ac:dyDescent="0.2">
      <c r="B23" s="121"/>
      <c r="C23" s="122" t="s">
        <v>26</v>
      </c>
      <c r="D23" s="124"/>
      <c r="E23" s="124"/>
      <c r="F23" s="125"/>
      <c r="G23" s="125"/>
      <c r="H23" s="125"/>
      <c r="I23" s="125"/>
      <c r="J23" s="125"/>
      <c r="K23" s="43"/>
      <c r="L23" s="43"/>
      <c r="M23" s="125"/>
      <c r="N23" s="125"/>
      <c r="O23" s="43"/>
      <c r="P23" s="43"/>
      <c r="Q23" s="43"/>
      <c r="R23" s="34"/>
    </row>
    <row r="24" spans="2:18" x14ac:dyDescent="0.2">
      <c r="B24" s="121"/>
      <c r="C24" s="122" t="s">
        <v>27</v>
      </c>
      <c r="D24" s="124"/>
      <c r="E24" s="124"/>
      <c r="F24" s="125"/>
      <c r="G24" s="125"/>
      <c r="H24" s="125"/>
      <c r="I24" s="125"/>
      <c r="J24" s="125"/>
      <c r="K24" s="43"/>
      <c r="L24" s="43"/>
      <c r="M24" s="43"/>
      <c r="N24" s="125"/>
      <c r="O24" s="43"/>
      <c r="P24" s="43"/>
      <c r="Q24" s="43"/>
      <c r="R24" s="34"/>
    </row>
    <row r="25" spans="2:18" x14ac:dyDescent="0.2">
      <c r="B25" s="121"/>
      <c r="C25" s="122" t="s">
        <v>28</v>
      </c>
      <c r="D25" s="124"/>
      <c r="E25" s="124"/>
      <c r="F25" s="125"/>
      <c r="G25" s="125"/>
      <c r="H25" s="125"/>
      <c r="I25" s="125"/>
      <c r="J25" s="125"/>
      <c r="K25" s="43"/>
      <c r="L25" s="43"/>
      <c r="M25" s="43"/>
      <c r="N25" s="125"/>
      <c r="O25" s="43"/>
      <c r="P25" s="43"/>
      <c r="Q25" s="43"/>
      <c r="R25" s="34"/>
    </row>
    <row r="26" spans="2:18" x14ac:dyDescent="0.2">
      <c r="B26" s="121"/>
      <c r="C26" s="122" t="s">
        <v>29</v>
      </c>
      <c r="D26" s="124"/>
      <c r="E26" s="124"/>
      <c r="F26" s="125"/>
      <c r="G26" s="125"/>
      <c r="H26" s="125"/>
      <c r="I26" s="125"/>
      <c r="J26" s="125"/>
      <c r="K26" s="43"/>
      <c r="L26" s="43"/>
      <c r="M26" s="43"/>
      <c r="N26" s="125"/>
      <c r="O26" s="43"/>
      <c r="P26" s="43"/>
      <c r="Q26" s="43"/>
      <c r="R26" s="34"/>
    </row>
    <row r="27" spans="2:18" x14ac:dyDescent="0.2">
      <c r="B27" s="22"/>
      <c r="C27" s="126"/>
      <c r="D27" s="124"/>
      <c r="E27" s="23"/>
      <c r="F27" s="23"/>
      <c r="G27" s="23"/>
      <c r="H27" s="23"/>
      <c r="I27" s="23"/>
      <c r="J27" s="23"/>
      <c r="K27" s="24"/>
      <c r="L27" s="24"/>
      <c r="M27" s="24"/>
      <c r="N27" s="23"/>
      <c r="O27" s="24"/>
      <c r="P27" s="24"/>
      <c r="Q27" s="24"/>
      <c r="R27" s="35"/>
    </row>
    <row r="28" spans="2:18" x14ac:dyDescent="0.2">
      <c r="B28" s="22"/>
      <c r="C28" s="126" t="s">
        <v>76</v>
      </c>
      <c r="D28" s="124"/>
      <c r="E28" s="23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35"/>
    </row>
    <row r="29" spans="2:18" x14ac:dyDescent="0.2">
      <c r="B29" s="31"/>
      <c r="C29" s="127" t="s">
        <v>75</v>
      </c>
      <c r="D29" s="26"/>
      <c r="E29" s="26"/>
      <c r="F29" s="26"/>
      <c r="G29" s="26"/>
      <c r="H29" s="28"/>
      <c r="I29" s="28"/>
      <c r="J29" s="28"/>
      <c r="K29" s="28"/>
      <c r="L29" s="28"/>
      <c r="M29" s="29"/>
      <c r="N29" s="29"/>
      <c r="O29" s="29"/>
      <c r="P29" s="29"/>
      <c r="Q29" s="29"/>
      <c r="R29" s="36"/>
    </row>
    <row r="30" spans="2:18" x14ac:dyDescent="0.2">
      <c r="B30" s="121"/>
      <c r="C30" s="136"/>
      <c r="D30" s="137"/>
      <c r="E30" s="137"/>
      <c r="F30" s="137"/>
      <c r="G30" s="137"/>
      <c r="H30" s="137"/>
      <c r="I30" s="137"/>
      <c r="J30" s="137"/>
      <c r="K30" s="32"/>
      <c r="L30" s="32"/>
      <c r="M30" s="32"/>
      <c r="N30" s="32"/>
      <c r="O30" s="32"/>
      <c r="P30" s="32"/>
      <c r="Q30" s="32"/>
      <c r="R30" s="38"/>
    </row>
    <row r="31" spans="2:18" x14ac:dyDescent="0.2">
      <c r="B31" s="121"/>
      <c r="C31" s="138" t="s">
        <v>66</v>
      </c>
      <c r="D31" s="139" t="str">
        <f>D6</f>
        <v>YTD'17</v>
      </c>
      <c r="E31" s="113"/>
      <c r="F31" s="131" t="s">
        <v>37</v>
      </c>
      <c r="G31" s="131" t="s">
        <v>38</v>
      </c>
      <c r="H31" s="131" t="s">
        <v>39</v>
      </c>
      <c r="I31" s="131" t="s">
        <v>40</v>
      </c>
      <c r="J31" s="131" t="s">
        <v>41</v>
      </c>
      <c r="K31" s="132" t="s">
        <v>63</v>
      </c>
      <c r="L31" s="132" t="s">
        <v>64</v>
      </c>
      <c r="M31" s="132" t="s">
        <v>44</v>
      </c>
      <c r="N31" s="132" t="s">
        <v>45</v>
      </c>
      <c r="O31" s="132" t="s">
        <v>46</v>
      </c>
      <c r="P31" s="132" t="str">
        <f>P6</f>
        <v>Nov</v>
      </c>
      <c r="Q31" s="132" t="str">
        <f>Q6</f>
        <v>Dec</v>
      </c>
      <c r="R31" s="133"/>
    </row>
    <row r="32" spans="2:18" x14ac:dyDescent="0.2">
      <c r="B32" s="121"/>
      <c r="C32" s="140"/>
      <c r="D32" s="141"/>
      <c r="E32" s="113"/>
      <c r="F32" s="113"/>
      <c r="G32" s="113"/>
      <c r="H32" s="113"/>
      <c r="I32" s="113"/>
      <c r="J32" s="113"/>
      <c r="K32" s="135"/>
      <c r="L32" s="135"/>
      <c r="M32" s="135"/>
      <c r="N32" s="135"/>
      <c r="O32" s="135"/>
      <c r="P32" s="135"/>
      <c r="Q32" s="135"/>
      <c r="R32" s="133"/>
    </row>
    <row r="33" spans="2:18" x14ac:dyDescent="0.2">
      <c r="B33" s="121"/>
      <c r="C33" s="142" t="s">
        <v>67</v>
      </c>
      <c r="D33" s="143"/>
      <c r="E33" s="143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39"/>
    </row>
    <row r="34" spans="2:18" x14ac:dyDescent="0.2">
      <c r="B34" s="121"/>
      <c r="C34" s="142" t="s">
        <v>68</v>
      </c>
      <c r="D34" s="143"/>
      <c r="E34" s="143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39"/>
    </row>
    <row r="35" spans="2:18" x14ac:dyDescent="0.2">
      <c r="B35" s="121"/>
      <c r="C35" s="142" t="s">
        <v>69</v>
      </c>
      <c r="D35" s="144"/>
      <c r="E35" s="144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40"/>
    </row>
    <row r="36" spans="2:18" x14ac:dyDescent="0.2">
      <c r="B36" s="121"/>
      <c r="C36" s="145" t="s">
        <v>70</v>
      </c>
      <c r="D36" s="146"/>
      <c r="E36" s="146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41"/>
    </row>
    <row r="37" spans="2:18" x14ac:dyDescent="0.2">
      <c r="B37" s="147"/>
      <c r="C37" s="148"/>
      <c r="D37" s="149"/>
      <c r="E37" s="149"/>
      <c r="F37" s="149"/>
      <c r="G37" s="149"/>
      <c r="H37" s="149"/>
      <c r="I37" s="149"/>
      <c r="J37" s="149"/>
      <c r="K37" s="33"/>
      <c r="L37" s="33"/>
      <c r="M37" s="149"/>
      <c r="N37" s="33"/>
      <c r="O37" s="33"/>
      <c r="P37" s="33"/>
      <c r="Q37" s="33"/>
      <c r="R37" s="42"/>
    </row>
    <row r="39" spans="2:18" x14ac:dyDescent="0.2">
      <c r="B39" s="19" t="s">
        <v>55</v>
      </c>
      <c r="C39" s="107"/>
      <c r="D39" s="108"/>
      <c r="E39" s="108"/>
      <c r="F39" s="108"/>
      <c r="G39" s="108"/>
      <c r="H39" s="108"/>
      <c r="I39" s="108"/>
      <c r="J39" s="108"/>
      <c r="K39" s="20"/>
      <c r="L39" s="20"/>
      <c r="M39" s="108"/>
      <c r="N39" s="108"/>
      <c r="O39" s="108"/>
      <c r="P39" s="108"/>
      <c r="Q39" s="108"/>
      <c r="R39" s="109"/>
    </row>
    <row r="40" spans="2:18" x14ac:dyDescent="0.2">
      <c r="B40" s="110"/>
      <c r="C40" s="111" t="s">
        <v>61</v>
      </c>
      <c r="D40" s="112" t="s">
        <v>62</v>
      </c>
      <c r="E40" s="113"/>
      <c r="F40" s="114" t="s">
        <v>37</v>
      </c>
      <c r="G40" s="114" t="s">
        <v>38</v>
      </c>
      <c r="H40" s="114" t="s">
        <v>39</v>
      </c>
      <c r="I40" s="114" t="s">
        <v>40</v>
      </c>
      <c r="J40" s="114" t="s">
        <v>41</v>
      </c>
      <c r="K40" s="115" t="s">
        <v>63</v>
      </c>
      <c r="L40" s="115" t="s">
        <v>64</v>
      </c>
      <c r="M40" s="114" t="s">
        <v>44</v>
      </c>
      <c r="N40" s="114" t="s">
        <v>45</v>
      </c>
      <c r="O40" s="115" t="s">
        <v>46</v>
      </c>
      <c r="P40" s="115" t="s">
        <v>47</v>
      </c>
      <c r="Q40" s="115" t="s">
        <v>48</v>
      </c>
      <c r="R40" s="116"/>
    </row>
    <row r="41" spans="2:18" x14ac:dyDescent="0.2">
      <c r="B41" s="110"/>
      <c r="C41" s="117"/>
      <c r="D41" s="118"/>
      <c r="E41" s="113"/>
      <c r="F41" s="119"/>
      <c r="G41" s="119"/>
      <c r="H41" s="119"/>
      <c r="I41" s="119"/>
      <c r="J41" s="119"/>
      <c r="K41" s="120"/>
      <c r="L41" s="120"/>
      <c r="M41" s="119"/>
      <c r="N41" s="119"/>
      <c r="O41" s="120"/>
      <c r="P41" s="120"/>
      <c r="Q41" s="120"/>
      <c r="R41" s="116"/>
    </row>
    <row r="42" spans="2:18" x14ac:dyDescent="0.2">
      <c r="B42" s="121"/>
      <c r="C42" s="122" t="s">
        <v>24</v>
      </c>
      <c r="D42" s="123"/>
      <c r="E42" s="124"/>
      <c r="F42" s="125"/>
      <c r="G42" s="125"/>
      <c r="H42" s="125"/>
      <c r="I42" s="125"/>
      <c r="J42" s="125"/>
      <c r="K42" s="43"/>
      <c r="L42" s="43"/>
      <c r="M42" s="125"/>
      <c r="N42" s="125"/>
      <c r="O42" s="43"/>
      <c r="P42" s="43"/>
      <c r="Q42" s="43"/>
      <c r="R42" s="34"/>
    </row>
    <row r="43" spans="2:18" x14ac:dyDescent="0.2">
      <c r="B43" s="121"/>
      <c r="C43" s="122" t="s">
        <v>25</v>
      </c>
      <c r="D43" s="123"/>
      <c r="E43" s="124"/>
      <c r="F43" s="125"/>
      <c r="G43" s="125"/>
      <c r="H43" s="125"/>
      <c r="I43" s="125"/>
      <c r="J43" s="125"/>
      <c r="K43" s="43"/>
      <c r="L43" s="43"/>
      <c r="M43" s="125"/>
      <c r="N43" s="125"/>
      <c r="O43" s="43"/>
      <c r="P43" s="43"/>
      <c r="Q43" s="43"/>
      <c r="R43" s="34"/>
    </row>
    <row r="44" spans="2:18" x14ac:dyDescent="0.2">
      <c r="B44" s="121"/>
      <c r="C44" s="122" t="s">
        <v>26</v>
      </c>
      <c r="D44" s="123"/>
      <c r="E44" s="124"/>
      <c r="F44" s="125"/>
      <c r="G44" s="125"/>
      <c r="H44" s="125"/>
      <c r="I44" s="125"/>
      <c r="J44" s="125"/>
      <c r="K44" s="43"/>
      <c r="L44" s="43"/>
      <c r="M44" s="125"/>
      <c r="N44" s="125"/>
      <c r="O44" s="43"/>
      <c r="P44" s="43"/>
      <c r="Q44" s="43"/>
      <c r="R44" s="34"/>
    </row>
    <row r="45" spans="2:18" x14ac:dyDescent="0.2">
      <c r="B45" s="121"/>
      <c r="C45" s="122" t="s">
        <v>27</v>
      </c>
      <c r="D45" s="123"/>
      <c r="E45" s="124"/>
      <c r="F45" s="125"/>
      <c r="G45" s="125"/>
      <c r="H45" s="125"/>
      <c r="I45" s="125"/>
      <c r="J45" s="125"/>
      <c r="K45" s="43"/>
      <c r="L45" s="43"/>
      <c r="M45" s="125"/>
      <c r="N45" s="125"/>
      <c r="O45" s="43"/>
      <c r="P45" s="43"/>
      <c r="Q45" s="43"/>
      <c r="R45" s="34"/>
    </row>
    <row r="46" spans="2:18" x14ac:dyDescent="0.2">
      <c r="B46" s="121"/>
      <c r="C46" s="122" t="s">
        <v>29</v>
      </c>
      <c r="D46" s="123"/>
      <c r="E46" s="124"/>
      <c r="F46" s="125"/>
      <c r="G46" s="125"/>
      <c r="H46" s="125"/>
      <c r="I46" s="125"/>
      <c r="J46" s="125"/>
      <c r="K46" s="43"/>
      <c r="L46" s="43"/>
      <c r="M46" s="43"/>
      <c r="N46" s="125"/>
      <c r="O46" s="43"/>
      <c r="P46" s="43"/>
      <c r="Q46" s="43"/>
      <c r="R46" s="34"/>
    </row>
    <row r="47" spans="2:18" x14ac:dyDescent="0.2">
      <c r="B47" s="121"/>
      <c r="C47" s="122" t="s">
        <v>30</v>
      </c>
      <c r="D47" s="123"/>
      <c r="E47" s="124"/>
      <c r="F47" s="125"/>
      <c r="G47" s="125"/>
      <c r="H47" s="125"/>
      <c r="I47" s="125"/>
      <c r="J47" s="125"/>
      <c r="K47" s="43"/>
      <c r="L47" s="43"/>
      <c r="M47" s="43"/>
      <c r="N47" s="125"/>
      <c r="O47" s="43"/>
      <c r="P47" s="43"/>
      <c r="Q47" s="43"/>
      <c r="R47" s="34"/>
    </row>
    <row r="48" spans="2:18" x14ac:dyDescent="0.2">
      <c r="B48" s="121"/>
      <c r="C48" s="122"/>
      <c r="D48" s="124"/>
      <c r="E48" s="124"/>
      <c r="F48" s="124"/>
      <c r="G48" s="124"/>
      <c r="H48" s="124"/>
      <c r="I48" s="124"/>
      <c r="J48" s="124"/>
      <c r="K48" s="21"/>
      <c r="L48" s="21"/>
      <c r="M48" s="21"/>
      <c r="N48" s="124"/>
      <c r="O48" s="21"/>
      <c r="P48" s="21"/>
      <c r="Q48" s="21"/>
      <c r="R48" s="34"/>
    </row>
    <row r="49" spans="2:29" x14ac:dyDescent="0.2">
      <c r="B49" s="121"/>
      <c r="C49" s="126" t="s">
        <v>72</v>
      </c>
      <c r="D49" s="123"/>
      <c r="E49" s="124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34"/>
    </row>
    <row r="50" spans="2:29" x14ac:dyDescent="0.2">
      <c r="B50" s="22"/>
      <c r="C50" s="126" t="s">
        <v>73</v>
      </c>
      <c r="D50" s="123"/>
      <c r="E50" s="23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35"/>
    </row>
    <row r="51" spans="2:29" x14ac:dyDescent="0.2">
      <c r="B51" s="25"/>
      <c r="C51" s="127" t="s">
        <v>65</v>
      </c>
      <c r="D51" s="26"/>
      <c r="E51" s="27"/>
      <c r="F51" s="26"/>
      <c r="G51" s="26"/>
      <c r="H51" s="28"/>
      <c r="I51" s="28"/>
      <c r="J51" s="28"/>
      <c r="K51" s="28"/>
      <c r="L51" s="28"/>
      <c r="M51" s="29"/>
      <c r="N51" s="29"/>
      <c r="O51" s="29"/>
      <c r="P51" s="29"/>
      <c r="Q51" s="29"/>
      <c r="R51" s="36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2">
      <c r="B52" s="121"/>
      <c r="C52" s="128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7"/>
    </row>
    <row r="53" spans="2:29" x14ac:dyDescent="0.2">
      <c r="B53" s="121"/>
      <c r="C53" s="129" t="s">
        <v>74</v>
      </c>
      <c r="D53" s="130" t="str">
        <f>D40</f>
        <v>YTD'17</v>
      </c>
      <c r="E53" s="113"/>
      <c r="F53" s="131" t="s">
        <v>37</v>
      </c>
      <c r="G53" s="131" t="s">
        <v>38</v>
      </c>
      <c r="H53" s="131" t="s">
        <v>39</v>
      </c>
      <c r="I53" s="131" t="s">
        <v>40</v>
      </c>
      <c r="J53" s="131" t="s">
        <v>41</v>
      </c>
      <c r="K53" s="132" t="s">
        <v>63</v>
      </c>
      <c r="L53" s="132" t="s">
        <v>64</v>
      </c>
      <c r="M53" s="132" t="s">
        <v>44</v>
      </c>
      <c r="N53" s="132" t="s">
        <v>45</v>
      </c>
      <c r="O53" s="132" t="s">
        <v>46</v>
      </c>
      <c r="P53" s="132" t="str">
        <f>P40</f>
        <v>Nov</v>
      </c>
      <c r="Q53" s="132" t="str">
        <f>Q40</f>
        <v>Dec</v>
      </c>
      <c r="R53" s="133"/>
    </row>
    <row r="54" spans="2:29" x14ac:dyDescent="0.2">
      <c r="B54" s="121"/>
      <c r="C54" s="134"/>
      <c r="D54" s="118"/>
      <c r="E54" s="113"/>
      <c r="F54" s="113"/>
      <c r="G54" s="113"/>
      <c r="H54" s="113"/>
      <c r="I54" s="113"/>
      <c r="J54" s="113"/>
      <c r="K54" s="135"/>
      <c r="L54" s="135"/>
      <c r="M54" s="135"/>
      <c r="N54" s="135"/>
      <c r="O54" s="135"/>
      <c r="P54" s="135"/>
      <c r="Q54" s="135"/>
      <c r="R54" s="133"/>
    </row>
    <row r="55" spans="2:29" x14ac:dyDescent="0.2">
      <c r="B55" s="121"/>
      <c r="C55" s="122" t="s">
        <v>24</v>
      </c>
      <c r="D55" s="124"/>
      <c r="E55" s="124"/>
      <c r="F55" s="125"/>
      <c r="G55" s="125"/>
      <c r="H55" s="125"/>
      <c r="I55" s="125"/>
      <c r="J55" s="125"/>
      <c r="K55" s="43"/>
      <c r="L55" s="43"/>
      <c r="M55" s="125"/>
      <c r="N55" s="125"/>
      <c r="O55" s="43"/>
      <c r="P55" s="43"/>
      <c r="Q55" s="43"/>
      <c r="R55" s="34"/>
    </row>
    <row r="56" spans="2:29" x14ac:dyDescent="0.2">
      <c r="B56" s="121"/>
      <c r="C56" s="122" t="s">
        <v>25</v>
      </c>
      <c r="D56" s="124"/>
      <c r="E56" s="124"/>
      <c r="F56" s="125"/>
      <c r="G56" s="125"/>
      <c r="H56" s="125"/>
      <c r="I56" s="125"/>
      <c r="J56" s="125"/>
      <c r="K56" s="43"/>
      <c r="L56" s="43"/>
      <c r="M56" s="125"/>
      <c r="N56" s="125"/>
      <c r="O56" s="43"/>
      <c r="P56" s="43"/>
      <c r="Q56" s="43"/>
      <c r="R56" s="34"/>
    </row>
    <row r="57" spans="2:29" x14ac:dyDescent="0.2">
      <c r="B57" s="121"/>
      <c r="C57" s="122" t="s">
        <v>26</v>
      </c>
      <c r="D57" s="124"/>
      <c r="E57" s="124"/>
      <c r="F57" s="125"/>
      <c r="G57" s="125"/>
      <c r="H57" s="125"/>
      <c r="I57" s="125"/>
      <c r="J57" s="125"/>
      <c r="K57" s="43"/>
      <c r="L57" s="43"/>
      <c r="M57" s="125"/>
      <c r="N57" s="125"/>
      <c r="O57" s="43"/>
      <c r="P57" s="43"/>
      <c r="Q57" s="43"/>
      <c r="R57" s="34"/>
    </row>
    <row r="58" spans="2:29" x14ac:dyDescent="0.2">
      <c r="B58" s="121"/>
      <c r="C58" s="122" t="s">
        <v>27</v>
      </c>
      <c r="D58" s="124"/>
      <c r="E58" s="124"/>
      <c r="F58" s="125"/>
      <c r="G58" s="125"/>
      <c r="H58" s="125"/>
      <c r="I58" s="125"/>
      <c r="J58" s="125"/>
      <c r="K58" s="43"/>
      <c r="L58" s="43"/>
      <c r="M58" s="43"/>
      <c r="N58" s="125"/>
      <c r="O58" s="43"/>
      <c r="P58" s="43"/>
      <c r="Q58" s="43"/>
      <c r="R58" s="34"/>
    </row>
    <row r="59" spans="2:29" x14ac:dyDescent="0.2">
      <c r="B59" s="121"/>
      <c r="C59" s="122" t="s">
        <v>28</v>
      </c>
      <c r="D59" s="124"/>
      <c r="E59" s="124"/>
      <c r="F59" s="125"/>
      <c r="G59" s="125"/>
      <c r="H59" s="125"/>
      <c r="I59" s="125"/>
      <c r="J59" s="125"/>
      <c r="K59" s="43"/>
      <c r="L59" s="43"/>
      <c r="M59" s="43"/>
      <c r="N59" s="125"/>
      <c r="O59" s="43"/>
      <c r="P59" s="43"/>
      <c r="Q59" s="43"/>
      <c r="R59" s="34"/>
    </row>
    <row r="60" spans="2:29" x14ac:dyDescent="0.2">
      <c r="B60" s="121"/>
      <c r="C60" s="122" t="s">
        <v>29</v>
      </c>
      <c r="D60" s="124"/>
      <c r="E60" s="124"/>
      <c r="F60" s="125"/>
      <c r="G60" s="125"/>
      <c r="H60" s="125"/>
      <c r="I60" s="125"/>
      <c r="J60" s="125"/>
      <c r="K60" s="43"/>
      <c r="L60" s="43"/>
      <c r="M60" s="43"/>
      <c r="N60" s="125"/>
      <c r="O60" s="43"/>
      <c r="P60" s="43"/>
      <c r="Q60" s="43"/>
      <c r="R60" s="34"/>
    </row>
    <row r="61" spans="2:29" x14ac:dyDescent="0.2">
      <c r="B61" s="22"/>
      <c r="C61" s="126"/>
      <c r="D61" s="124"/>
      <c r="E61" s="23"/>
      <c r="F61" s="23"/>
      <c r="G61" s="23"/>
      <c r="H61" s="23"/>
      <c r="I61" s="23"/>
      <c r="J61" s="23"/>
      <c r="K61" s="24"/>
      <c r="L61" s="24"/>
      <c r="M61" s="24"/>
      <c r="N61" s="23"/>
      <c r="O61" s="24"/>
      <c r="P61" s="24"/>
      <c r="Q61" s="24"/>
      <c r="R61" s="35"/>
    </row>
    <row r="62" spans="2:29" x14ac:dyDescent="0.2">
      <c r="B62" s="22"/>
      <c r="C62" s="126" t="s">
        <v>76</v>
      </c>
      <c r="D62" s="124"/>
      <c r="E62" s="23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35"/>
    </row>
    <row r="63" spans="2:29" x14ac:dyDescent="0.2">
      <c r="B63" s="31"/>
      <c r="C63" s="127" t="s">
        <v>75</v>
      </c>
      <c r="D63" s="26"/>
      <c r="E63" s="26"/>
      <c r="F63" s="26"/>
      <c r="G63" s="26"/>
      <c r="H63" s="28"/>
      <c r="I63" s="28"/>
      <c r="J63" s="28"/>
      <c r="K63" s="28"/>
      <c r="L63" s="28"/>
      <c r="M63" s="29"/>
      <c r="N63" s="29"/>
      <c r="O63" s="29"/>
      <c r="P63" s="29"/>
      <c r="Q63" s="29"/>
      <c r="R63" s="36"/>
    </row>
    <row r="64" spans="2:29" x14ac:dyDescent="0.2">
      <c r="B64" s="121"/>
      <c r="C64" s="136"/>
      <c r="D64" s="137"/>
      <c r="E64" s="137"/>
      <c r="F64" s="137"/>
      <c r="G64" s="137"/>
      <c r="H64" s="137"/>
      <c r="I64" s="137"/>
      <c r="J64" s="137"/>
      <c r="K64" s="32"/>
      <c r="L64" s="32"/>
      <c r="M64" s="32"/>
      <c r="N64" s="32"/>
      <c r="O64" s="32"/>
      <c r="P64" s="32"/>
      <c r="Q64" s="32"/>
      <c r="R64" s="38"/>
    </row>
    <row r="65" spans="2:18" x14ac:dyDescent="0.2">
      <c r="B65" s="121"/>
      <c r="C65" s="138" t="s">
        <v>66</v>
      </c>
      <c r="D65" s="139" t="str">
        <f>D40</f>
        <v>YTD'17</v>
      </c>
      <c r="E65" s="113"/>
      <c r="F65" s="131" t="s">
        <v>37</v>
      </c>
      <c r="G65" s="131" t="s">
        <v>38</v>
      </c>
      <c r="H65" s="131" t="s">
        <v>39</v>
      </c>
      <c r="I65" s="131" t="s">
        <v>40</v>
      </c>
      <c r="J65" s="131" t="s">
        <v>41</v>
      </c>
      <c r="K65" s="132" t="s">
        <v>63</v>
      </c>
      <c r="L65" s="132" t="s">
        <v>64</v>
      </c>
      <c r="M65" s="132" t="s">
        <v>44</v>
      </c>
      <c r="N65" s="132" t="s">
        <v>45</v>
      </c>
      <c r="O65" s="132" t="s">
        <v>46</v>
      </c>
      <c r="P65" s="132" t="str">
        <f>P40</f>
        <v>Nov</v>
      </c>
      <c r="Q65" s="132" t="str">
        <f>Q40</f>
        <v>Dec</v>
      </c>
      <c r="R65" s="133"/>
    </row>
    <row r="66" spans="2:18" x14ac:dyDescent="0.2">
      <c r="B66" s="121"/>
      <c r="C66" s="140"/>
      <c r="D66" s="141"/>
      <c r="E66" s="113"/>
      <c r="F66" s="113"/>
      <c r="G66" s="113"/>
      <c r="H66" s="113"/>
      <c r="I66" s="113"/>
      <c r="J66" s="113"/>
      <c r="K66" s="135"/>
      <c r="L66" s="135"/>
      <c r="M66" s="135"/>
      <c r="N66" s="135"/>
      <c r="O66" s="135"/>
      <c r="P66" s="135"/>
      <c r="Q66" s="135"/>
      <c r="R66" s="133"/>
    </row>
    <row r="67" spans="2:18" x14ac:dyDescent="0.2">
      <c r="B67" s="121"/>
      <c r="C67" s="142" t="s">
        <v>67</v>
      </c>
      <c r="D67" s="143"/>
      <c r="E67" s="143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39"/>
    </row>
    <row r="68" spans="2:18" x14ac:dyDescent="0.2">
      <c r="B68" s="121"/>
      <c r="C68" s="142" t="s">
        <v>68</v>
      </c>
      <c r="D68" s="143"/>
      <c r="E68" s="143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39"/>
    </row>
    <row r="69" spans="2:18" x14ac:dyDescent="0.2">
      <c r="B69" s="121"/>
      <c r="C69" s="142" t="s">
        <v>69</v>
      </c>
      <c r="D69" s="144"/>
      <c r="E69" s="144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40"/>
    </row>
    <row r="70" spans="2:18" x14ac:dyDescent="0.2">
      <c r="B70" s="121"/>
      <c r="C70" s="145" t="s">
        <v>70</v>
      </c>
      <c r="D70" s="146"/>
      <c r="E70" s="146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41"/>
    </row>
    <row r="71" spans="2:18" x14ac:dyDescent="0.2">
      <c r="B71" s="147"/>
      <c r="C71" s="148"/>
      <c r="D71" s="149"/>
      <c r="E71" s="149"/>
      <c r="F71" s="149"/>
      <c r="G71" s="149"/>
      <c r="H71" s="149"/>
      <c r="I71" s="149"/>
      <c r="J71" s="149"/>
      <c r="K71" s="33"/>
      <c r="L71" s="33"/>
      <c r="M71" s="149"/>
      <c r="N71" s="33"/>
      <c r="O71" s="33"/>
      <c r="P71" s="33"/>
      <c r="Q71" s="33"/>
      <c r="R71" s="42"/>
    </row>
    <row r="73" spans="2:18" x14ac:dyDescent="0.2">
      <c r="B73" s="19" t="s">
        <v>56</v>
      </c>
      <c r="C73" s="107"/>
      <c r="D73" s="108"/>
      <c r="E73" s="108"/>
      <c r="F73" s="108"/>
      <c r="G73" s="108"/>
      <c r="H73" s="108"/>
      <c r="I73" s="108"/>
      <c r="J73" s="108"/>
      <c r="K73" s="20"/>
      <c r="L73" s="20"/>
      <c r="M73" s="108"/>
      <c r="N73" s="108"/>
      <c r="O73" s="108"/>
      <c r="P73" s="108"/>
      <c r="Q73" s="108"/>
      <c r="R73" s="109"/>
    </row>
    <row r="74" spans="2:18" x14ac:dyDescent="0.2">
      <c r="B74" s="110"/>
      <c r="C74" s="111" t="s">
        <v>61</v>
      </c>
      <c r="D74" s="112" t="s">
        <v>62</v>
      </c>
      <c r="E74" s="113"/>
      <c r="F74" s="114" t="s">
        <v>37</v>
      </c>
      <c r="G74" s="114" t="s">
        <v>38</v>
      </c>
      <c r="H74" s="114" t="s">
        <v>39</v>
      </c>
      <c r="I74" s="114" t="s">
        <v>40</v>
      </c>
      <c r="J74" s="114" t="s">
        <v>41</v>
      </c>
      <c r="K74" s="115" t="s">
        <v>63</v>
      </c>
      <c r="L74" s="115" t="s">
        <v>64</v>
      </c>
      <c r="M74" s="114" t="s">
        <v>44</v>
      </c>
      <c r="N74" s="114" t="s">
        <v>45</v>
      </c>
      <c r="O74" s="115" t="s">
        <v>46</v>
      </c>
      <c r="P74" s="115" t="s">
        <v>47</v>
      </c>
      <c r="Q74" s="115" t="s">
        <v>48</v>
      </c>
      <c r="R74" s="116"/>
    </row>
    <row r="75" spans="2:18" x14ac:dyDescent="0.2">
      <c r="B75" s="110"/>
      <c r="C75" s="117"/>
      <c r="D75" s="118"/>
      <c r="E75" s="113"/>
      <c r="F75" s="119"/>
      <c r="G75" s="119"/>
      <c r="H75" s="119"/>
      <c r="I75" s="119"/>
      <c r="J75" s="119"/>
      <c r="K75" s="120"/>
      <c r="L75" s="120"/>
      <c r="M75" s="119"/>
      <c r="N75" s="119"/>
      <c r="O75" s="120"/>
      <c r="P75" s="120"/>
      <c r="Q75" s="120"/>
      <c r="R75" s="116"/>
    </row>
    <row r="76" spans="2:18" x14ac:dyDescent="0.2">
      <c r="B76" s="121"/>
      <c r="C76" s="122" t="s">
        <v>24</v>
      </c>
      <c r="D76" s="123"/>
      <c r="E76" s="124"/>
      <c r="F76" s="125"/>
      <c r="G76" s="125"/>
      <c r="H76" s="125"/>
      <c r="I76" s="125"/>
      <c r="J76" s="125"/>
      <c r="K76" s="43"/>
      <c r="L76" s="43"/>
      <c r="M76" s="125"/>
      <c r="N76" s="125"/>
      <c r="O76" s="43"/>
      <c r="P76" s="43"/>
      <c r="Q76" s="43"/>
      <c r="R76" s="34"/>
    </row>
    <row r="77" spans="2:18" x14ac:dyDescent="0.2">
      <c r="B77" s="121"/>
      <c r="C77" s="122" t="s">
        <v>25</v>
      </c>
      <c r="D77" s="123"/>
      <c r="E77" s="124"/>
      <c r="F77" s="125"/>
      <c r="G77" s="125"/>
      <c r="H77" s="125"/>
      <c r="I77" s="125"/>
      <c r="J77" s="125"/>
      <c r="K77" s="43"/>
      <c r="L77" s="43"/>
      <c r="M77" s="125"/>
      <c r="N77" s="125"/>
      <c r="O77" s="43"/>
      <c r="P77" s="43"/>
      <c r="Q77" s="43"/>
      <c r="R77" s="34"/>
    </row>
    <row r="78" spans="2:18" x14ac:dyDescent="0.2">
      <c r="B78" s="121"/>
      <c r="C78" s="122" t="s">
        <v>26</v>
      </c>
      <c r="D78" s="123"/>
      <c r="E78" s="124"/>
      <c r="F78" s="125"/>
      <c r="G78" s="125"/>
      <c r="H78" s="125"/>
      <c r="I78" s="125"/>
      <c r="J78" s="125"/>
      <c r="K78" s="43"/>
      <c r="L78" s="43"/>
      <c r="M78" s="125"/>
      <c r="N78" s="125"/>
      <c r="O78" s="43"/>
      <c r="P78" s="43"/>
      <c r="Q78" s="43"/>
      <c r="R78" s="34"/>
    </row>
    <row r="79" spans="2:18" x14ac:dyDescent="0.2">
      <c r="B79" s="121"/>
      <c r="C79" s="122" t="s">
        <v>27</v>
      </c>
      <c r="D79" s="123"/>
      <c r="E79" s="124"/>
      <c r="F79" s="125"/>
      <c r="G79" s="125"/>
      <c r="H79" s="125"/>
      <c r="I79" s="125"/>
      <c r="J79" s="125"/>
      <c r="K79" s="43"/>
      <c r="L79" s="43"/>
      <c r="M79" s="125"/>
      <c r="N79" s="125"/>
      <c r="O79" s="43"/>
      <c r="P79" s="43"/>
      <c r="Q79" s="43"/>
      <c r="R79" s="34"/>
    </row>
    <row r="80" spans="2:18" x14ac:dyDescent="0.2">
      <c r="B80" s="121"/>
      <c r="C80" s="122" t="s">
        <v>29</v>
      </c>
      <c r="D80" s="123"/>
      <c r="E80" s="124"/>
      <c r="F80" s="125"/>
      <c r="G80" s="125"/>
      <c r="H80" s="125"/>
      <c r="I80" s="125"/>
      <c r="J80" s="125"/>
      <c r="K80" s="43"/>
      <c r="L80" s="43"/>
      <c r="M80" s="43"/>
      <c r="N80" s="125"/>
      <c r="O80" s="43"/>
      <c r="P80" s="43"/>
      <c r="Q80" s="43"/>
      <c r="R80" s="34"/>
    </row>
    <row r="81" spans="2:29" x14ac:dyDescent="0.2">
      <c r="B81" s="121"/>
      <c r="C81" s="122" t="s">
        <v>30</v>
      </c>
      <c r="D81" s="123"/>
      <c r="E81" s="124"/>
      <c r="F81" s="125"/>
      <c r="G81" s="125"/>
      <c r="H81" s="125"/>
      <c r="I81" s="125"/>
      <c r="J81" s="125"/>
      <c r="K81" s="43"/>
      <c r="L81" s="43"/>
      <c r="M81" s="43"/>
      <c r="N81" s="125"/>
      <c r="O81" s="43"/>
      <c r="P81" s="43"/>
      <c r="Q81" s="43"/>
      <c r="R81" s="34"/>
    </row>
    <row r="82" spans="2:29" x14ac:dyDescent="0.2">
      <c r="B82" s="121"/>
      <c r="C82" s="122"/>
      <c r="D82" s="124"/>
      <c r="E82" s="124"/>
      <c r="F82" s="124"/>
      <c r="G82" s="124"/>
      <c r="H82" s="124"/>
      <c r="I82" s="124"/>
      <c r="J82" s="124"/>
      <c r="K82" s="21"/>
      <c r="L82" s="21"/>
      <c r="M82" s="21"/>
      <c r="N82" s="124"/>
      <c r="O82" s="21"/>
      <c r="P82" s="21"/>
      <c r="Q82" s="21"/>
      <c r="R82" s="34"/>
    </row>
    <row r="83" spans="2:29" x14ac:dyDescent="0.2">
      <c r="B83" s="121"/>
      <c r="C83" s="126" t="s">
        <v>72</v>
      </c>
      <c r="D83" s="123"/>
      <c r="E83" s="124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34"/>
    </row>
    <row r="84" spans="2:29" x14ac:dyDescent="0.2">
      <c r="B84" s="22"/>
      <c r="C84" s="126" t="s">
        <v>73</v>
      </c>
      <c r="D84" s="123"/>
      <c r="E84" s="23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35"/>
    </row>
    <row r="85" spans="2:29" x14ac:dyDescent="0.2">
      <c r="B85" s="25"/>
      <c r="C85" s="127" t="s">
        <v>65</v>
      </c>
      <c r="D85" s="26"/>
      <c r="E85" s="27"/>
      <c r="F85" s="26"/>
      <c r="G85" s="26"/>
      <c r="H85" s="28"/>
      <c r="I85" s="28"/>
      <c r="J85" s="28"/>
      <c r="K85" s="28"/>
      <c r="L85" s="28"/>
      <c r="M85" s="29"/>
      <c r="N85" s="29"/>
      <c r="O85" s="29"/>
      <c r="P85" s="29"/>
      <c r="Q85" s="29"/>
      <c r="R85" s="3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2">
      <c r="B86" s="121"/>
      <c r="C86" s="128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7"/>
    </row>
    <row r="87" spans="2:29" x14ac:dyDescent="0.2">
      <c r="B87" s="121"/>
      <c r="C87" s="129" t="s">
        <v>74</v>
      </c>
      <c r="D87" s="130" t="str">
        <f>D74</f>
        <v>YTD'17</v>
      </c>
      <c r="E87" s="113"/>
      <c r="F87" s="131" t="s">
        <v>37</v>
      </c>
      <c r="G87" s="131" t="s">
        <v>38</v>
      </c>
      <c r="H87" s="131" t="s">
        <v>39</v>
      </c>
      <c r="I87" s="131" t="s">
        <v>40</v>
      </c>
      <c r="J87" s="131" t="s">
        <v>41</v>
      </c>
      <c r="K87" s="132" t="s">
        <v>63</v>
      </c>
      <c r="L87" s="132" t="s">
        <v>64</v>
      </c>
      <c r="M87" s="132" t="s">
        <v>44</v>
      </c>
      <c r="N87" s="132" t="s">
        <v>45</v>
      </c>
      <c r="O87" s="132" t="s">
        <v>46</v>
      </c>
      <c r="P87" s="132" t="str">
        <f>P74</f>
        <v>Nov</v>
      </c>
      <c r="Q87" s="132" t="str">
        <f>Q74</f>
        <v>Dec</v>
      </c>
      <c r="R87" s="133"/>
    </row>
    <row r="88" spans="2:29" x14ac:dyDescent="0.2">
      <c r="B88" s="121"/>
      <c r="C88" s="134"/>
      <c r="D88" s="118"/>
      <c r="E88" s="113"/>
      <c r="F88" s="113"/>
      <c r="G88" s="113"/>
      <c r="H88" s="113"/>
      <c r="I88" s="113"/>
      <c r="J88" s="113"/>
      <c r="K88" s="135"/>
      <c r="L88" s="135"/>
      <c r="M88" s="135"/>
      <c r="N88" s="135"/>
      <c r="O88" s="135"/>
      <c r="P88" s="135"/>
      <c r="Q88" s="135"/>
      <c r="R88" s="133"/>
    </row>
    <row r="89" spans="2:29" x14ac:dyDescent="0.2">
      <c r="B89" s="121"/>
      <c r="C89" s="122" t="s">
        <v>24</v>
      </c>
      <c r="D89" s="124"/>
      <c r="E89" s="124"/>
      <c r="F89" s="125"/>
      <c r="G89" s="125"/>
      <c r="H89" s="125"/>
      <c r="I89" s="125"/>
      <c r="J89" s="125"/>
      <c r="K89" s="43"/>
      <c r="L89" s="43"/>
      <c r="M89" s="125"/>
      <c r="N89" s="125"/>
      <c r="O89" s="43"/>
      <c r="P89" s="43"/>
      <c r="Q89" s="43"/>
      <c r="R89" s="34"/>
    </row>
    <row r="90" spans="2:29" x14ac:dyDescent="0.2">
      <c r="B90" s="121"/>
      <c r="C90" s="122" t="s">
        <v>25</v>
      </c>
      <c r="D90" s="124"/>
      <c r="E90" s="124"/>
      <c r="F90" s="125"/>
      <c r="G90" s="125"/>
      <c r="H90" s="125"/>
      <c r="I90" s="125"/>
      <c r="J90" s="125"/>
      <c r="K90" s="43"/>
      <c r="L90" s="43"/>
      <c r="M90" s="125"/>
      <c r="N90" s="125"/>
      <c r="O90" s="43"/>
      <c r="P90" s="43"/>
      <c r="Q90" s="43"/>
      <c r="R90" s="34"/>
    </row>
    <row r="91" spans="2:29" x14ac:dyDescent="0.2">
      <c r="B91" s="121"/>
      <c r="C91" s="122" t="s">
        <v>26</v>
      </c>
      <c r="D91" s="124"/>
      <c r="E91" s="124"/>
      <c r="F91" s="125"/>
      <c r="G91" s="125"/>
      <c r="H91" s="125"/>
      <c r="I91" s="125"/>
      <c r="J91" s="125"/>
      <c r="K91" s="43"/>
      <c r="L91" s="43"/>
      <c r="M91" s="125"/>
      <c r="N91" s="125"/>
      <c r="O91" s="43"/>
      <c r="P91" s="43"/>
      <c r="Q91" s="43"/>
      <c r="R91" s="34"/>
    </row>
    <row r="92" spans="2:29" x14ac:dyDescent="0.2">
      <c r="B92" s="121"/>
      <c r="C92" s="122" t="s">
        <v>27</v>
      </c>
      <c r="D92" s="124"/>
      <c r="E92" s="124"/>
      <c r="F92" s="125"/>
      <c r="G92" s="125"/>
      <c r="H92" s="125"/>
      <c r="I92" s="125"/>
      <c r="J92" s="125"/>
      <c r="K92" s="43"/>
      <c r="L92" s="43"/>
      <c r="M92" s="43"/>
      <c r="N92" s="125"/>
      <c r="O92" s="43"/>
      <c r="P92" s="43"/>
      <c r="Q92" s="43"/>
      <c r="R92" s="34"/>
    </row>
    <row r="93" spans="2:29" x14ac:dyDescent="0.2">
      <c r="B93" s="121"/>
      <c r="C93" s="122" t="s">
        <v>28</v>
      </c>
      <c r="D93" s="124"/>
      <c r="E93" s="124"/>
      <c r="F93" s="125"/>
      <c r="G93" s="125"/>
      <c r="H93" s="125"/>
      <c r="I93" s="125"/>
      <c r="J93" s="125"/>
      <c r="K93" s="43"/>
      <c r="L93" s="43"/>
      <c r="M93" s="43"/>
      <c r="N93" s="125"/>
      <c r="O93" s="43"/>
      <c r="P93" s="43"/>
      <c r="Q93" s="43"/>
      <c r="R93" s="34"/>
    </row>
    <row r="94" spans="2:29" x14ac:dyDescent="0.2">
      <c r="B94" s="121"/>
      <c r="C94" s="122" t="s">
        <v>29</v>
      </c>
      <c r="D94" s="124"/>
      <c r="E94" s="124"/>
      <c r="F94" s="125"/>
      <c r="G94" s="125"/>
      <c r="H94" s="125"/>
      <c r="I94" s="125"/>
      <c r="J94" s="125"/>
      <c r="K94" s="43"/>
      <c r="L94" s="43"/>
      <c r="M94" s="43"/>
      <c r="N94" s="125"/>
      <c r="O94" s="43"/>
      <c r="P94" s="43"/>
      <c r="Q94" s="43"/>
      <c r="R94" s="34"/>
    </row>
    <row r="95" spans="2:29" x14ac:dyDescent="0.2">
      <c r="B95" s="22"/>
      <c r="C95" s="126"/>
      <c r="D95" s="124"/>
      <c r="E95" s="23"/>
      <c r="F95" s="23"/>
      <c r="G95" s="23"/>
      <c r="H95" s="23"/>
      <c r="I95" s="23"/>
      <c r="J95" s="23"/>
      <c r="K95" s="24"/>
      <c r="L95" s="24"/>
      <c r="M95" s="24"/>
      <c r="N95" s="23"/>
      <c r="O95" s="24"/>
      <c r="P95" s="24"/>
      <c r="Q95" s="24"/>
      <c r="R95" s="35"/>
    </row>
    <row r="96" spans="2:29" x14ac:dyDescent="0.2">
      <c r="B96" s="22"/>
      <c r="C96" s="126" t="s">
        <v>76</v>
      </c>
      <c r="D96" s="124"/>
      <c r="E96" s="23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35"/>
    </row>
    <row r="97" spans="2:18" x14ac:dyDescent="0.2">
      <c r="B97" s="31"/>
      <c r="C97" s="127" t="s">
        <v>75</v>
      </c>
      <c r="D97" s="26"/>
      <c r="E97" s="26"/>
      <c r="F97" s="26"/>
      <c r="G97" s="26"/>
      <c r="H97" s="28"/>
      <c r="I97" s="28"/>
      <c r="J97" s="28"/>
      <c r="K97" s="28"/>
      <c r="L97" s="28"/>
      <c r="M97" s="29"/>
      <c r="N97" s="29"/>
      <c r="O97" s="29"/>
      <c r="P97" s="29"/>
      <c r="Q97" s="29"/>
      <c r="R97" s="36"/>
    </row>
    <row r="98" spans="2:18" x14ac:dyDescent="0.2">
      <c r="B98" s="121"/>
      <c r="C98" s="136"/>
      <c r="D98" s="137"/>
      <c r="E98" s="137"/>
      <c r="F98" s="137"/>
      <c r="G98" s="137"/>
      <c r="H98" s="137"/>
      <c r="I98" s="137"/>
      <c r="J98" s="137"/>
      <c r="K98" s="32"/>
      <c r="L98" s="32"/>
      <c r="M98" s="32"/>
      <c r="N98" s="32"/>
      <c r="O98" s="32"/>
      <c r="P98" s="32"/>
      <c r="Q98" s="32"/>
      <c r="R98" s="38"/>
    </row>
    <row r="99" spans="2:18" x14ac:dyDescent="0.2">
      <c r="B99" s="121"/>
      <c r="C99" s="138" t="s">
        <v>66</v>
      </c>
      <c r="D99" s="139" t="str">
        <f>D74</f>
        <v>YTD'17</v>
      </c>
      <c r="E99" s="113"/>
      <c r="F99" s="131" t="s">
        <v>37</v>
      </c>
      <c r="G99" s="131" t="s">
        <v>38</v>
      </c>
      <c r="H99" s="131" t="s">
        <v>39</v>
      </c>
      <c r="I99" s="131" t="s">
        <v>40</v>
      </c>
      <c r="J99" s="131" t="s">
        <v>41</v>
      </c>
      <c r="K99" s="132" t="s">
        <v>63</v>
      </c>
      <c r="L99" s="132" t="s">
        <v>64</v>
      </c>
      <c r="M99" s="132" t="s">
        <v>44</v>
      </c>
      <c r="N99" s="132" t="s">
        <v>45</v>
      </c>
      <c r="O99" s="132" t="s">
        <v>46</v>
      </c>
      <c r="P99" s="132" t="str">
        <f>P74</f>
        <v>Nov</v>
      </c>
      <c r="Q99" s="132" t="str">
        <f>Q74</f>
        <v>Dec</v>
      </c>
      <c r="R99" s="133"/>
    </row>
    <row r="100" spans="2:18" x14ac:dyDescent="0.2">
      <c r="B100" s="121"/>
      <c r="C100" s="140"/>
      <c r="D100" s="141"/>
      <c r="E100" s="113"/>
      <c r="F100" s="113"/>
      <c r="G100" s="113"/>
      <c r="H100" s="113"/>
      <c r="I100" s="113"/>
      <c r="J100" s="113"/>
      <c r="K100" s="135"/>
      <c r="L100" s="135"/>
      <c r="M100" s="135"/>
      <c r="N100" s="135"/>
      <c r="O100" s="135"/>
      <c r="P100" s="135"/>
      <c r="Q100" s="135"/>
      <c r="R100" s="133"/>
    </row>
    <row r="101" spans="2:18" x14ac:dyDescent="0.2">
      <c r="B101" s="121"/>
      <c r="C101" s="142" t="s">
        <v>67</v>
      </c>
      <c r="D101" s="143"/>
      <c r="E101" s="143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39"/>
    </row>
    <row r="102" spans="2:18" x14ac:dyDescent="0.2">
      <c r="B102" s="121"/>
      <c r="C102" s="142" t="s">
        <v>68</v>
      </c>
      <c r="D102" s="143"/>
      <c r="E102" s="143"/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39"/>
    </row>
    <row r="103" spans="2:18" x14ac:dyDescent="0.2">
      <c r="B103" s="121"/>
      <c r="C103" s="142" t="s">
        <v>69</v>
      </c>
      <c r="D103" s="144"/>
      <c r="E103" s="144"/>
      <c r="F103" s="125"/>
      <c r="G103" s="125"/>
      <c r="H103" s="125"/>
      <c r="I103" s="125"/>
      <c r="J103" s="125"/>
      <c r="K103" s="125"/>
      <c r="L103" s="125"/>
      <c r="M103" s="125"/>
      <c r="N103" s="125"/>
      <c r="O103" s="125"/>
      <c r="P103" s="125"/>
      <c r="Q103" s="125"/>
      <c r="R103" s="40"/>
    </row>
    <row r="104" spans="2:18" x14ac:dyDescent="0.2">
      <c r="B104" s="121"/>
      <c r="C104" s="145" t="s">
        <v>70</v>
      </c>
      <c r="D104" s="146"/>
      <c r="E104" s="146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41"/>
    </row>
    <row r="105" spans="2:18" x14ac:dyDescent="0.2">
      <c r="B105" s="147"/>
      <c r="C105" s="148"/>
      <c r="D105" s="149"/>
      <c r="E105" s="149"/>
      <c r="F105" s="149"/>
      <c r="G105" s="149"/>
      <c r="H105" s="149"/>
      <c r="I105" s="149"/>
      <c r="J105" s="149"/>
      <c r="K105" s="33"/>
      <c r="L105" s="33"/>
      <c r="M105" s="149"/>
      <c r="N105" s="33"/>
      <c r="O105" s="33"/>
      <c r="P105" s="33"/>
      <c r="Q105" s="33"/>
      <c r="R105" s="42"/>
    </row>
  </sheetData>
  <hyperlinks>
    <hyperlink ref="B3" location="Cover!A1" display="Back to cover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8"/>
  <sheetViews>
    <sheetView showGridLines="0" topLeftCell="A25" zoomScale="90" zoomScaleNormal="90" workbookViewId="0">
      <selection activeCell="B3" sqref="B3"/>
    </sheetView>
  </sheetViews>
  <sheetFormatPr defaultColWidth="9.125" defaultRowHeight="12.75" x14ac:dyDescent="0.2"/>
  <cols>
    <col min="1" max="1" width="4.375" style="2" customWidth="1"/>
    <col min="2" max="2" width="11.75" style="2" customWidth="1"/>
    <col min="3" max="3" width="12.75" style="2" customWidth="1"/>
    <col min="4" max="4" width="9.125" style="2"/>
    <col min="5" max="5" width="6" style="2" customWidth="1"/>
    <col min="6" max="17" width="9.125" style="2"/>
    <col min="18" max="18" width="4" style="2" customWidth="1"/>
    <col min="19" max="16384" width="9.125" style="2"/>
  </cols>
  <sheetData>
    <row r="1" spans="2:18" ht="20.25" x14ac:dyDescent="0.3">
      <c r="B1" s="3" t="str">
        <f>Cover!E10</f>
        <v>Rookies performance</v>
      </c>
    </row>
    <row r="2" spans="2:18" x14ac:dyDescent="0.2">
      <c r="B2" s="4" t="s">
        <v>12</v>
      </c>
      <c r="C2" s="5">
        <f>Cover!E4</f>
        <v>42978</v>
      </c>
    </row>
    <row r="3" spans="2:18" ht="14.25" x14ac:dyDescent="0.2">
      <c r="B3" s="289" t="s">
        <v>342</v>
      </c>
    </row>
    <row r="5" spans="2:18" x14ac:dyDescent="0.2">
      <c r="B5" s="19" t="s">
        <v>71</v>
      </c>
      <c r="C5" s="107"/>
      <c r="D5" s="108"/>
      <c r="E5" s="108"/>
      <c r="F5" s="108"/>
      <c r="G5" s="108"/>
      <c r="H5" s="108"/>
      <c r="I5" s="108"/>
      <c r="J5" s="108"/>
      <c r="K5" s="20"/>
      <c r="L5" s="20"/>
      <c r="M5" s="108"/>
      <c r="N5" s="108"/>
      <c r="O5" s="108"/>
      <c r="P5" s="108"/>
      <c r="Q5" s="108"/>
      <c r="R5" s="109"/>
    </row>
    <row r="6" spans="2:18" x14ac:dyDescent="0.2">
      <c r="B6" s="110"/>
      <c r="C6" s="111" t="s">
        <v>77</v>
      </c>
      <c r="D6" s="112" t="s">
        <v>62</v>
      </c>
      <c r="E6" s="113"/>
      <c r="F6" s="114" t="s">
        <v>37</v>
      </c>
      <c r="G6" s="114" t="s">
        <v>38</v>
      </c>
      <c r="H6" s="114" t="s">
        <v>39</v>
      </c>
      <c r="I6" s="114" t="s">
        <v>40</v>
      </c>
      <c r="J6" s="114" t="s">
        <v>41</v>
      </c>
      <c r="K6" s="115" t="s">
        <v>63</v>
      </c>
      <c r="L6" s="115" t="s">
        <v>64</v>
      </c>
      <c r="M6" s="114" t="s">
        <v>44</v>
      </c>
      <c r="N6" s="114" t="s">
        <v>45</v>
      </c>
      <c r="O6" s="115" t="s">
        <v>46</v>
      </c>
      <c r="P6" s="115" t="s">
        <v>47</v>
      </c>
      <c r="Q6" s="115" t="s">
        <v>48</v>
      </c>
      <c r="R6" s="116"/>
    </row>
    <row r="7" spans="2:18" x14ac:dyDescent="0.2">
      <c r="B7" s="110"/>
      <c r="C7" s="117"/>
      <c r="D7" s="118"/>
      <c r="E7" s="113"/>
      <c r="F7" s="119"/>
      <c r="G7" s="119"/>
      <c r="H7" s="119"/>
      <c r="I7" s="119"/>
      <c r="J7" s="119"/>
      <c r="K7" s="120"/>
      <c r="L7" s="120"/>
      <c r="M7" s="119"/>
      <c r="N7" s="119"/>
      <c r="O7" s="120"/>
      <c r="P7" s="120"/>
      <c r="Q7" s="120"/>
      <c r="R7" s="116"/>
    </row>
    <row r="8" spans="2:18" x14ac:dyDescent="0.2">
      <c r="B8" s="121"/>
      <c r="C8" s="122" t="s">
        <v>78</v>
      </c>
      <c r="D8" s="124"/>
      <c r="E8" s="124"/>
      <c r="F8" s="125"/>
      <c r="G8" s="125"/>
      <c r="H8" s="125"/>
      <c r="I8" s="125"/>
      <c r="J8" s="125"/>
      <c r="K8" s="43"/>
      <c r="L8" s="43"/>
      <c r="M8" s="125"/>
      <c r="N8" s="125"/>
      <c r="O8" s="43"/>
      <c r="P8" s="43"/>
      <c r="Q8" s="43"/>
      <c r="R8" s="34"/>
    </row>
    <row r="9" spans="2:18" x14ac:dyDescent="0.2">
      <c r="B9" s="121"/>
      <c r="C9" s="122" t="s">
        <v>79</v>
      </c>
      <c r="D9" s="124"/>
      <c r="E9" s="124"/>
      <c r="F9" s="125"/>
      <c r="G9" s="125"/>
      <c r="H9" s="125"/>
      <c r="I9" s="125"/>
      <c r="J9" s="125"/>
      <c r="K9" s="43"/>
      <c r="L9" s="43"/>
      <c r="M9" s="125"/>
      <c r="N9" s="125"/>
      <c r="O9" s="43"/>
      <c r="P9" s="43"/>
      <c r="Q9" s="43"/>
      <c r="R9" s="34"/>
    </row>
    <row r="10" spans="2:18" x14ac:dyDescent="0.2">
      <c r="B10" s="121"/>
      <c r="C10" s="122" t="s">
        <v>80</v>
      </c>
      <c r="D10" s="124"/>
      <c r="E10" s="124"/>
      <c r="F10" s="125"/>
      <c r="G10" s="125"/>
      <c r="H10" s="125"/>
      <c r="I10" s="125"/>
      <c r="J10" s="125"/>
      <c r="K10" s="43"/>
      <c r="L10" s="43"/>
      <c r="M10" s="125"/>
      <c r="N10" s="125"/>
      <c r="O10" s="43"/>
      <c r="P10" s="43"/>
      <c r="Q10" s="43"/>
      <c r="R10" s="34"/>
    </row>
    <row r="11" spans="2:18" x14ac:dyDescent="0.2">
      <c r="B11" s="121"/>
      <c r="C11" s="122" t="s">
        <v>81</v>
      </c>
      <c r="D11" s="124"/>
      <c r="E11" s="124"/>
      <c r="F11" s="125"/>
      <c r="G11" s="125"/>
      <c r="H11" s="125"/>
      <c r="I11" s="125"/>
      <c r="J11" s="125"/>
      <c r="K11" s="43"/>
      <c r="L11" s="43"/>
      <c r="M11" s="125"/>
      <c r="N11" s="125"/>
      <c r="O11" s="43"/>
      <c r="P11" s="43"/>
      <c r="Q11" s="43"/>
      <c r="R11" s="34"/>
    </row>
    <row r="12" spans="2:18" x14ac:dyDescent="0.2">
      <c r="B12" s="121"/>
      <c r="C12" s="122" t="s">
        <v>82</v>
      </c>
      <c r="D12" s="124"/>
      <c r="E12" s="124"/>
      <c r="F12" s="125"/>
      <c r="G12" s="125"/>
      <c r="H12" s="125"/>
      <c r="I12" s="125"/>
      <c r="J12" s="125"/>
      <c r="K12" s="43"/>
      <c r="L12" s="43"/>
      <c r="M12" s="43"/>
      <c r="N12" s="125"/>
      <c r="O12" s="43"/>
      <c r="P12" s="43"/>
      <c r="Q12" s="43"/>
      <c r="R12" s="34"/>
    </row>
    <row r="13" spans="2:18" x14ac:dyDescent="0.2">
      <c r="B13" s="121"/>
      <c r="C13" s="150"/>
      <c r="D13" s="124"/>
      <c r="E13" s="124"/>
      <c r="F13" s="124"/>
      <c r="G13" s="124"/>
      <c r="H13" s="124"/>
      <c r="I13" s="124"/>
      <c r="J13" s="124"/>
      <c r="K13" s="21"/>
      <c r="L13" s="21"/>
      <c r="M13" s="21"/>
      <c r="N13" s="124"/>
      <c r="O13" s="21"/>
      <c r="P13" s="21"/>
      <c r="Q13" s="21"/>
      <c r="R13" s="34"/>
    </row>
    <row r="14" spans="2:18" x14ac:dyDescent="0.2">
      <c r="B14" s="121"/>
      <c r="C14" s="127" t="s">
        <v>83</v>
      </c>
      <c r="D14" s="124"/>
      <c r="E14" s="124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34"/>
    </row>
    <row r="15" spans="2:18" x14ac:dyDescent="0.2">
      <c r="B15" s="121"/>
      <c r="C15" s="151" t="s">
        <v>84</v>
      </c>
      <c r="D15" s="124"/>
      <c r="E15" s="124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34"/>
    </row>
    <row r="16" spans="2:18" x14ac:dyDescent="0.2">
      <c r="B16" s="22"/>
      <c r="C16" s="151" t="s">
        <v>85</v>
      </c>
      <c r="D16" s="124"/>
      <c r="E16" s="23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35"/>
    </row>
    <row r="17" spans="2:18" x14ac:dyDescent="0.2">
      <c r="B17" s="25"/>
      <c r="C17" s="127" t="s">
        <v>86</v>
      </c>
      <c r="D17" s="26"/>
      <c r="E17" s="27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36"/>
    </row>
    <row r="18" spans="2:18" x14ac:dyDescent="0.2">
      <c r="B18" s="147"/>
      <c r="C18" s="148"/>
      <c r="D18" s="149"/>
      <c r="E18" s="149"/>
      <c r="F18" s="149"/>
      <c r="G18" s="149"/>
      <c r="H18" s="149"/>
      <c r="I18" s="149"/>
      <c r="J18" s="149"/>
      <c r="K18" s="33"/>
      <c r="L18" s="33"/>
      <c r="M18" s="149"/>
      <c r="N18" s="33"/>
      <c r="O18" s="33"/>
      <c r="P18" s="33"/>
      <c r="Q18" s="33"/>
      <c r="R18" s="42"/>
    </row>
    <row r="20" spans="2:18" x14ac:dyDescent="0.2">
      <c r="B20" s="19" t="s">
        <v>55</v>
      </c>
      <c r="C20" s="107"/>
      <c r="D20" s="108"/>
      <c r="E20" s="108"/>
      <c r="F20" s="108"/>
      <c r="G20" s="108"/>
      <c r="H20" s="108"/>
      <c r="I20" s="108"/>
      <c r="J20" s="108"/>
      <c r="K20" s="20"/>
      <c r="L20" s="20"/>
      <c r="M20" s="108"/>
      <c r="N20" s="108"/>
      <c r="O20" s="108"/>
      <c r="P20" s="108"/>
      <c r="Q20" s="108"/>
      <c r="R20" s="109"/>
    </row>
    <row r="21" spans="2:18" x14ac:dyDescent="0.2">
      <c r="B21" s="110"/>
      <c r="C21" s="111" t="s">
        <v>77</v>
      </c>
      <c r="D21" s="112" t="s">
        <v>62</v>
      </c>
      <c r="E21" s="113"/>
      <c r="F21" s="114" t="s">
        <v>37</v>
      </c>
      <c r="G21" s="114" t="s">
        <v>38</v>
      </c>
      <c r="H21" s="114" t="s">
        <v>39</v>
      </c>
      <c r="I21" s="114" t="s">
        <v>40</v>
      </c>
      <c r="J21" s="114" t="s">
        <v>41</v>
      </c>
      <c r="K21" s="115" t="s">
        <v>63</v>
      </c>
      <c r="L21" s="115" t="s">
        <v>64</v>
      </c>
      <c r="M21" s="114" t="s">
        <v>44</v>
      </c>
      <c r="N21" s="114" t="s">
        <v>45</v>
      </c>
      <c r="O21" s="115" t="s">
        <v>46</v>
      </c>
      <c r="P21" s="115" t="s">
        <v>47</v>
      </c>
      <c r="Q21" s="115" t="s">
        <v>48</v>
      </c>
      <c r="R21" s="116"/>
    </row>
    <row r="22" spans="2:18" x14ac:dyDescent="0.2">
      <c r="B22" s="110"/>
      <c r="C22" s="117"/>
      <c r="D22" s="118"/>
      <c r="E22" s="113"/>
      <c r="F22" s="119"/>
      <c r="G22" s="119"/>
      <c r="H22" s="119"/>
      <c r="I22" s="119"/>
      <c r="J22" s="119"/>
      <c r="K22" s="120"/>
      <c r="L22" s="120"/>
      <c r="M22" s="119"/>
      <c r="N22" s="119"/>
      <c r="O22" s="120"/>
      <c r="P22" s="120"/>
      <c r="Q22" s="120"/>
      <c r="R22" s="116"/>
    </row>
    <row r="23" spans="2:18" x14ac:dyDescent="0.2">
      <c r="B23" s="121"/>
      <c r="C23" s="122" t="s">
        <v>78</v>
      </c>
      <c r="D23" s="124"/>
      <c r="E23" s="124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34"/>
    </row>
    <row r="24" spans="2:18" x14ac:dyDescent="0.2">
      <c r="B24" s="121"/>
      <c r="C24" s="122" t="s">
        <v>79</v>
      </c>
      <c r="D24" s="124"/>
      <c r="E24" s="124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34"/>
    </row>
    <row r="25" spans="2:18" x14ac:dyDescent="0.2">
      <c r="B25" s="121"/>
      <c r="C25" s="122" t="s">
        <v>80</v>
      </c>
      <c r="D25" s="124"/>
      <c r="E25" s="124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34"/>
    </row>
    <row r="26" spans="2:18" x14ac:dyDescent="0.2">
      <c r="B26" s="121"/>
      <c r="C26" s="122" t="s">
        <v>81</v>
      </c>
      <c r="D26" s="124"/>
      <c r="E26" s="124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34"/>
    </row>
    <row r="27" spans="2:18" x14ac:dyDescent="0.2">
      <c r="B27" s="121"/>
      <c r="C27" s="122" t="s">
        <v>82</v>
      </c>
      <c r="D27" s="124"/>
      <c r="E27" s="124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34"/>
    </row>
    <row r="28" spans="2:18" x14ac:dyDescent="0.2">
      <c r="B28" s="121"/>
      <c r="C28" s="150"/>
      <c r="D28" s="124"/>
      <c r="E28" s="124"/>
      <c r="F28" s="124"/>
      <c r="G28" s="124"/>
      <c r="H28" s="124"/>
      <c r="I28" s="124"/>
      <c r="J28" s="124"/>
      <c r="K28" s="21"/>
      <c r="L28" s="21"/>
      <c r="M28" s="21"/>
      <c r="N28" s="124"/>
      <c r="O28" s="21"/>
      <c r="P28" s="21"/>
      <c r="Q28" s="21"/>
      <c r="R28" s="34"/>
    </row>
    <row r="29" spans="2:18" x14ac:dyDescent="0.2">
      <c r="B29" s="121"/>
      <c r="C29" s="127" t="s">
        <v>83</v>
      </c>
      <c r="D29" s="124"/>
      <c r="E29" s="124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34"/>
    </row>
    <row r="30" spans="2:18" x14ac:dyDescent="0.2">
      <c r="B30" s="121"/>
      <c r="C30" s="151" t="s">
        <v>84</v>
      </c>
      <c r="D30" s="124"/>
      <c r="E30" s="124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34"/>
    </row>
    <row r="31" spans="2:18" x14ac:dyDescent="0.2">
      <c r="B31" s="22"/>
      <c r="C31" s="151" t="s">
        <v>85</v>
      </c>
      <c r="D31" s="124"/>
      <c r="E31" s="23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35"/>
    </row>
    <row r="32" spans="2:18" x14ac:dyDescent="0.2">
      <c r="B32" s="25"/>
      <c r="C32" s="127" t="s">
        <v>86</v>
      </c>
      <c r="D32" s="26"/>
      <c r="E32" s="27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36"/>
    </row>
    <row r="33" spans="2:18" x14ac:dyDescent="0.2">
      <c r="B33" s="147"/>
      <c r="C33" s="148"/>
      <c r="D33" s="149"/>
      <c r="E33" s="149"/>
      <c r="F33" s="149"/>
      <c r="G33" s="149"/>
      <c r="H33" s="149"/>
      <c r="I33" s="149"/>
      <c r="J33" s="149"/>
      <c r="K33" s="33"/>
      <c r="L33" s="33"/>
      <c r="M33" s="149"/>
      <c r="N33" s="33"/>
      <c r="O33" s="33"/>
      <c r="P33" s="33"/>
      <c r="Q33" s="33"/>
      <c r="R33" s="42"/>
    </row>
    <row r="35" spans="2:18" x14ac:dyDescent="0.2">
      <c r="B35" s="19" t="s">
        <v>56</v>
      </c>
      <c r="C35" s="107"/>
      <c r="D35" s="108"/>
      <c r="E35" s="108"/>
      <c r="F35" s="108"/>
      <c r="G35" s="108"/>
      <c r="H35" s="108"/>
      <c r="I35" s="108"/>
      <c r="J35" s="108"/>
      <c r="K35" s="20"/>
      <c r="L35" s="20"/>
      <c r="M35" s="108"/>
      <c r="N35" s="108"/>
      <c r="O35" s="108"/>
      <c r="P35" s="108"/>
      <c r="Q35" s="108"/>
      <c r="R35" s="109"/>
    </row>
    <row r="36" spans="2:18" x14ac:dyDescent="0.2">
      <c r="B36" s="110"/>
      <c r="C36" s="111" t="s">
        <v>77</v>
      </c>
      <c r="D36" s="112" t="s">
        <v>62</v>
      </c>
      <c r="E36" s="113"/>
      <c r="F36" s="114" t="s">
        <v>37</v>
      </c>
      <c r="G36" s="114" t="s">
        <v>38</v>
      </c>
      <c r="H36" s="114" t="s">
        <v>39</v>
      </c>
      <c r="I36" s="114" t="s">
        <v>40</v>
      </c>
      <c r="J36" s="114" t="s">
        <v>41</v>
      </c>
      <c r="K36" s="115" t="s">
        <v>63</v>
      </c>
      <c r="L36" s="115" t="s">
        <v>64</v>
      </c>
      <c r="M36" s="114" t="s">
        <v>44</v>
      </c>
      <c r="N36" s="114" t="s">
        <v>45</v>
      </c>
      <c r="O36" s="115" t="s">
        <v>46</v>
      </c>
      <c r="P36" s="115" t="s">
        <v>47</v>
      </c>
      <c r="Q36" s="115" t="s">
        <v>48</v>
      </c>
      <c r="R36" s="116"/>
    </row>
    <row r="37" spans="2:18" x14ac:dyDescent="0.2">
      <c r="B37" s="110"/>
      <c r="C37" s="117"/>
      <c r="D37" s="118"/>
      <c r="E37" s="113"/>
      <c r="F37" s="119"/>
      <c r="G37" s="119"/>
      <c r="H37" s="119"/>
      <c r="I37" s="119"/>
      <c r="J37" s="119"/>
      <c r="K37" s="120"/>
      <c r="L37" s="120"/>
      <c r="M37" s="119"/>
      <c r="N37" s="119"/>
      <c r="O37" s="120"/>
      <c r="P37" s="120"/>
      <c r="Q37" s="120"/>
      <c r="R37" s="116"/>
    </row>
    <row r="38" spans="2:18" x14ac:dyDescent="0.2">
      <c r="B38" s="121"/>
      <c r="C38" s="122" t="s">
        <v>78</v>
      </c>
      <c r="D38" s="124"/>
      <c r="E38" s="124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34"/>
    </row>
    <row r="39" spans="2:18" x14ac:dyDescent="0.2">
      <c r="B39" s="121"/>
      <c r="C39" s="122" t="s">
        <v>79</v>
      </c>
      <c r="D39" s="124"/>
      <c r="E39" s="124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34"/>
    </row>
    <row r="40" spans="2:18" x14ac:dyDescent="0.2">
      <c r="B40" s="121"/>
      <c r="C40" s="122" t="s">
        <v>80</v>
      </c>
      <c r="D40" s="124"/>
      <c r="E40" s="124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34"/>
    </row>
    <row r="41" spans="2:18" x14ac:dyDescent="0.2">
      <c r="B41" s="121"/>
      <c r="C41" s="122" t="s">
        <v>81</v>
      </c>
      <c r="D41" s="124"/>
      <c r="E41" s="124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34"/>
    </row>
    <row r="42" spans="2:18" x14ac:dyDescent="0.2">
      <c r="B42" s="121"/>
      <c r="C42" s="122" t="s">
        <v>82</v>
      </c>
      <c r="D42" s="124"/>
      <c r="E42" s="124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34"/>
    </row>
    <row r="43" spans="2:18" x14ac:dyDescent="0.2">
      <c r="B43" s="121"/>
      <c r="C43" s="150"/>
      <c r="D43" s="124"/>
      <c r="E43" s="124"/>
      <c r="F43" s="124"/>
      <c r="G43" s="124"/>
      <c r="H43" s="124"/>
      <c r="I43" s="124"/>
      <c r="J43" s="124"/>
      <c r="K43" s="21"/>
      <c r="L43" s="21"/>
      <c r="M43" s="21"/>
      <c r="N43" s="124"/>
      <c r="O43" s="21"/>
      <c r="P43" s="21"/>
      <c r="Q43" s="21"/>
      <c r="R43" s="34"/>
    </row>
    <row r="44" spans="2:18" x14ac:dyDescent="0.2">
      <c r="B44" s="121"/>
      <c r="C44" s="127" t="s">
        <v>83</v>
      </c>
      <c r="D44" s="124"/>
      <c r="E44" s="124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34"/>
    </row>
    <row r="45" spans="2:18" x14ac:dyDescent="0.2">
      <c r="B45" s="121"/>
      <c r="C45" s="151" t="s">
        <v>84</v>
      </c>
      <c r="D45" s="124"/>
      <c r="E45" s="124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34"/>
    </row>
    <row r="46" spans="2:18" x14ac:dyDescent="0.2">
      <c r="B46" s="22"/>
      <c r="C46" s="151" t="s">
        <v>85</v>
      </c>
      <c r="D46" s="124"/>
      <c r="E46" s="23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35"/>
    </row>
    <row r="47" spans="2:18" x14ac:dyDescent="0.2">
      <c r="B47" s="25"/>
      <c r="C47" s="127" t="s">
        <v>86</v>
      </c>
      <c r="D47" s="26"/>
      <c r="E47" s="27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36"/>
    </row>
    <row r="48" spans="2:18" x14ac:dyDescent="0.2">
      <c r="B48" s="147"/>
      <c r="C48" s="148"/>
      <c r="D48" s="149"/>
      <c r="E48" s="149"/>
      <c r="F48" s="149"/>
      <c r="G48" s="149"/>
      <c r="H48" s="149"/>
      <c r="I48" s="149"/>
      <c r="J48" s="149"/>
      <c r="K48" s="33"/>
      <c r="L48" s="33"/>
      <c r="M48" s="149"/>
      <c r="N48" s="33"/>
      <c r="O48" s="33"/>
      <c r="P48" s="33"/>
      <c r="Q48" s="33"/>
      <c r="R48" s="42"/>
    </row>
  </sheetData>
  <hyperlinks>
    <hyperlink ref="B3" location="Cover!A1" display="Back to cover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showGridLines="0" zoomScale="90" zoomScaleNormal="90" workbookViewId="0">
      <selection activeCell="B3" sqref="B3"/>
    </sheetView>
  </sheetViews>
  <sheetFormatPr defaultColWidth="9.125" defaultRowHeight="12.75" x14ac:dyDescent="0.2"/>
  <cols>
    <col min="1" max="1" width="3.875" style="2" customWidth="1"/>
    <col min="2" max="2" width="9.125" style="2"/>
    <col min="3" max="3" width="10.75" style="2" customWidth="1"/>
    <col min="4" max="4" width="12.875" style="2" customWidth="1"/>
    <col min="5" max="5" width="10.125" style="2" customWidth="1"/>
    <col min="6" max="6" width="7.625" style="2" customWidth="1"/>
    <col min="7" max="7" width="10.625" style="2" customWidth="1"/>
    <col min="8" max="8" width="7.375" style="2" customWidth="1"/>
    <col min="9" max="9" width="9.125" style="2"/>
    <col min="10" max="10" width="7" style="2" customWidth="1"/>
    <col min="11" max="13" width="8.375" style="2" customWidth="1"/>
    <col min="14" max="14" width="5" style="2" customWidth="1"/>
    <col min="15" max="15" width="4.875" style="2" customWidth="1"/>
    <col min="16" max="17" width="12.125" style="2" bestFit="1" customWidth="1"/>
    <col min="18" max="18" width="10.375" style="2" bestFit="1" customWidth="1"/>
    <col min="19" max="23" width="9.125" style="2"/>
    <col min="24" max="24" width="4.375" style="2" customWidth="1"/>
    <col min="25" max="33" width="9.125" style="2"/>
    <col min="34" max="34" width="4.25" style="2" customWidth="1"/>
    <col min="35" max="43" width="9.125" style="2"/>
    <col min="44" max="44" width="5.375" style="2" customWidth="1"/>
    <col min="45" max="53" width="9.125" style="2"/>
    <col min="54" max="54" width="4.625" style="2" customWidth="1"/>
    <col min="55" max="63" width="9.125" style="2"/>
    <col min="64" max="64" width="4.375" style="2" customWidth="1"/>
    <col min="65" max="16384" width="9.125" style="2"/>
  </cols>
  <sheetData>
    <row r="1" spans="2:14" ht="20.25" x14ac:dyDescent="0.3">
      <c r="B1" s="3" t="str">
        <f>Cover!E11</f>
        <v>Segmentation</v>
      </c>
    </row>
    <row r="2" spans="2:14" x14ac:dyDescent="0.2">
      <c r="B2" s="4" t="s">
        <v>12</v>
      </c>
      <c r="C2" s="46">
        <f>Cover!E4</f>
        <v>42978</v>
      </c>
    </row>
    <row r="3" spans="2:14" ht="14.25" x14ac:dyDescent="0.2">
      <c r="B3" s="289" t="s">
        <v>342</v>
      </c>
    </row>
    <row r="5" spans="2:14" x14ac:dyDescent="0.2">
      <c r="E5" s="162" t="str">
        <f>"Current month : " &amp; MONTH(C2) &amp;"/" &amp; YEAR(C2)</f>
        <v>Current month : 8/2017</v>
      </c>
    </row>
    <row r="6" spans="2:14" ht="25.5" x14ac:dyDescent="0.2">
      <c r="C6" s="45" t="s">
        <v>71</v>
      </c>
      <c r="D6" s="152"/>
      <c r="E6" s="293" t="s">
        <v>59</v>
      </c>
      <c r="F6" s="293"/>
      <c r="G6" s="293" t="s">
        <v>18</v>
      </c>
      <c r="H6" s="293"/>
      <c r="I6" s="293" t="s">
        <v>95</v>
      </c>
      <c r="J6" s="293"/>
      <c r="K6" s="161" t="s">
        <v>20</v>
      </c>
      <c r="L6" s="161" t="s">
        <v>32</v>
      </c>
      <c r="M6" s="161" t="s">
        <v>96</v>
      </c>
      <c r="N6" s="153"/>
    </row>
    <row r="7" spans="2:14" ht="6" customHeight="1" x14ac:dyDescent="0.2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2"/>
    </row>
    <row r="8" spans="2:14" ht="24" customHeight="1" x14ac:dyDescent="0.2">
      <c r="C8" s="50"/>
      <c r="D8" s="154" t="s">
        <v>94</v>
      </c>
      <c r="E8" s="155">
        <v>550</v>
      </c>
      <c r="F8" s="156">
        <f>E8/SUM($E$8:$E$15)</f>
        <v>4.2754975124378113E-2</v>
      </c>
      <c r="G8" s="157">
        <v>17314.75</v>
      </c>
      <c r="H8" s="156">
        <f>G8/SUM($G$8:$G$15)</f>
        <v>0.29789601343484823</v>
      </c>
      <c r="I8" s="158">
        <v>801</v>
      </c>
      <c r="J8" s="159">
        <f>I8/SUM($I$8:$I$15)</f>
        <v>0.22723404255319149</v>
      </c>
      <c r="K8" s="66">
        <v>0.41348713398402842</v>
      </c>
      <c r="L8" s="160">
        <v>21.616416978776531</v>
      </c>
      <c r="M8" s="160">
        <v>3.4377682403433476</v>
      </c>
      <c r="N8" s="52"/>
    </row>
    <row r="9" spans="2:14" ht="24" customHeight="1" x14ac:dyDescent="0.2">
      <c r="C9" s="50"/>
      <c r="D9" s="154" t="s">
        <v>88</v>
      </c>
      <c r="E9" s="155">
        <v>1717</v>
      </c>
      <c r="F9" s="156">
        <f t="shared" ref="F9:F15" si="0">E9/SUM($E$8:$E$15)</f>
        <v>0.13347325870646767</v>
      </c>
      <c r="G9" s="157">
        <v>19164.91</v>
      </c>
      <c r="H9" s="156">
        <f t="shared" ref="H9:H15" si="1">G9/SUM($G$8:$G$15)</f>
        <v>0.32972756100074541</v>
      </c>
      <c r="I9" s="158">
        <v>1390</v>
      </c>
      <c r="J9" s="159">
        <f t="shared" ref="J9:J15" si="2">I9/SUM($I$8:$I$15)</f>
        <v>0.39432624113475179</v>
      </c>
      <c r="K9" s="66">
        <v>0.68955111278762726</v>
      </c>
      <c r="L9" s="160">
        <v>13.787705035971223</v>
      </c>
      <c r="M9" s="160">
        <v>1.5207877461706782</v>
      </c>
      <c r="N9" s="52"/>
    </row>
    <row r="10" spans="2:14" ht="24" customHeight="1" x14ac:dyDescent="0.2">
      <c r="C10" s="50"/>
      <c r="D10" s="154" t="s">
        <v>89</v>
      </c>
      <c r="E10" s="155">
        <v>887</v>
      </c>
      <c r="F10" s="156">
        <f t="shared" si="0"/>
        <v>6.89521144278607E-2</v>
      </c>
      <c r="G10" s="157">
        <v>4276.42</v>
      </c>
      <c r="H10" s="156">
        <f t="shared" si="1"/>
        <v>7.3574753881693558E-2</v>
      </c>
      <c r="I10" s="158">
        <v>303.5</v>
      </c>
      <c r="J10" s="159">
        <f t="shared" si="2"/>
        <v>8.6099290780141849E-2</v>
      </c>
      <c r="K10" s="66">
        <v>0.21503017004936917</v>
      </c>
      <c r="L10" s="160">
        <v>14.090345963756178</v>
      </c>
      <c r="M10" s="160">
        <v>1.5484693877551021</v>
      </c>
      <c r="N10" s="52"/>
    </row>
    <row r="11" spans="2:14" ht="24" customHeight="1" x14ac:dyDescent="0.2">
      <c r="C11" s="50"/>
      <c r="D11" s="154" t="s">
        <v>90</v>
      </c>
      <c r="E11" s="155">
        <v>2003</v>
      </c>
      <c r="F11" s="156">
        <f t="shared" si="0"/>
        <v>0.15570584577114427</v>
      </c>
      <c r="G11" s="157">
        <v>6118.41</v>
      </c>
      <c r="H11" s="156">
        <f t="shared" si="1"/>
        <v>0.10526573860782915</v>
      </c>
      <c r="I11" s="158">
        <v>379</v>
      </c>
      <c r="J11" s="159">
        <f t="shared" si="2"/>
        <v>0.1075177304964539</v>
      </c>
      <c r="K11" s="66">
        <v>0.10727228799226866</v>
      </c>
      <c r="L11" s="160">
        <v>16.143562005277044</v>
      </c>
      <c r="M11" s="160">
        <v>1.7072072072072073</v>
      </c>
      <c r="N11" s="52"/>
    </row>
    <row r="12" spans="2:14" ht="24" customHeight="1" x14ac:dyDescent="0.2">
      <c r="C12" s="50"/>
      <c r="D12" s="154" t="s">
        <v>91</v>
      </c>
      <c r="E12" s="155">
        <v>860</v>
      </c>
      <c r="F12" s="156">
        <f t="shared" si="0"/>
        <v>6.6853233830845765E-2</v>
      </c>
      <c r="G12" s="157">
        <v>2477.69</v>
      </c>
      <c r="H12" s="156">
        <f t="shared" si="1"/>
        <v>4.2628046811382728E-2</v>
      </c>
      <c r="I12" s="158">
        <v>157</v>
      </c>
      <c r="J12" s="159">
        <f t="shared" si="2"/>
        <v>4.4539007092198581E-2</v>
      </c>
      <c r="K12" s="66">
        <v>0.11804384485666104</v>
      </c>
      <c r="L12" s="160">
        <v>15.781464968152866</v>
      </c>
      <c r="M12" s="160">
        <v>1.4952380952380953</v>
      </c>
      <c r="N12" s="52"/>
    </row>
    <row r="13" spans="2:14" ht="24" customHeight="1" x14ac:dyDescent="0.2">
      <c r="C13" s="50"/>
      <c r="D13" s="154" t="s">
        <v>92</v>
      </c>
      <c r="E13" s="155">
        <v>1206</v>
      </c>
      <c r="F13" s="156">
        <f t="shared" si="0"/>
        <v>9.375E-2</v>
      </c>
      <c r="G13" s="157">
        <v>3614</v>
      </c>
      <c r="H13" s="156">
        <f t="shared" si="1"/>
        <v>6.2177980770934692E-2</v>
      </c>
      <c r="I13" s="158">
        <v>222</v>
      </c>
      <c r="J13" s="159">
        <f t="shared" si="2"/>
        <v>6.2978723404255324E-2</v>
      </c>
      <c r="K13" s="66">
        <v>0.10051546391752578</v>
      </c>
      <c r="L13" s="160">
        <v>16.27927927927928</v>
      </c>
      <c r="M13" s="160">
        <v>1.8974358974358974</v>
      </c>
      <c r="N13" s="52"/>
    </row>
    <row r="14" spans="2:14" ht="24" customHeight="1" x14ac:dyDescent="0.2">
      <c r="C14" s="50"/>
      <c r="D14" s="154" t="s">
        <v>93</v>
      </c>
      <c r="E14" s="155">
        <v>792</v>
      </c>
      <c r="F14" s="156">
        <f t="shared" si="0"/>
        <v>6.1567164179104475E-2</v>
      </c>
      <c r="G14" s="157">
        <v>4248.12</v>
      </c>
      <c r="H14" s="156">
        <f t="shared" si="1"/>
        <v>7.3087859344942746E-2</v>
      </c>
      <c r="I14" s="158">
        <v>210.5</v>
      </c>
      <c r="J14" s="159">
        <f t="shared" si="2"/>
        <v>5.9716312056737587E-2</v>
      </c>
      <c r="K14" s="66">
        <v>0.13049095607235142</v>
      </c>
      <c r="L14" s="160">
        <v>20.181092636579571</v>
      </c>
      <c r="M14" s="160">
        <v>2.0841584158415842</v>
      </c>
      <c r="N14" s="52"/>
    </row>
    <row r="15" spans="2:14" ht="24" customHeight="1" x14ac:dyDescent="0.2">
      <c r="C15" s="50"/>
      <c r="D15" s="154" t="s">
        <v>30</v>
      </c>
      <c r="E15" s="155">
        <v>4849</v>
      </c>
      <c r="F15" s="156">
        <f t="shared" si="0"/>
        <v>0.37694340796019898</v>
      </c>
      <c r="G15" s="157">
        <v>909.17</v>
      </c>
      <c r="H15" s="156">
        <f t="shared" si="1"/>
        <v>1.5642046147623323E-2</v>
      </c>
      <c r="I15" s="158">
        <v>62</v>
      </c>
      <c r="J15" s="159">
        <f t="shared" si="2"/>
        <v>1.7588652482269502E-2</v>
      </c>
      <c r="K15" s="66">
        <v>1.2823397075365579E-2</v>
      </c>
      <c r="L15" s="160">
        <v>14.664032258064516</v>
      </c>
      <c r="M15" s="160">
        <v>1.0877192982456141</v>
      </c>
      <c r="N15" s="52"/>
    </row>
    <row r="16" spans="2:14" x14ac:dyDescent="0.2">
      <c r="C16" s="53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5"/>
    </row>
    <row r="17" spans="3:14" ht="33" customHeight="1" x14ac:dyDescent="0.2"/>
    <row r="18" spans="3:14" ht="25.5" x14ac:dyDescent="0.2">
      <c r="C18" s="45" t="s">
        <v>55</v>
      </c>
      <c r="D18" s="152"/>
      <c r="E18" s="293" t="s">
        <v>59</v>
      </c>
      <c r="F18" s="293"/>
      <c r="G18" s="293" t="s">
        <v>18</v>
      </c>
      <c r="H18" s="293"/>
      <c r="I18" s="293" t="s">
        <v>95</v>
      </c>
      <c r="J18" s="293"/>
      <c r="K18" s="161" t="s">
        <v>20</v>
      </c>
      <c r="L18" s="161" t="s">
        <v>32</v>
      </c>
      <c r="M18" s="161" t="s">
        <v>145</v>
      </c>
      <c r="N18" s="153"/>
    </row>
    <row r="19" spans="3:14" ht="6" customHeight="1" x14ac:dyDescent="0.2">
      <c r="C19" s="50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</row>
    <row r="20" spans="3:14" ht="24" customHeight="1" x14ac:dyDescent="0.2">
      <c r="C20" s="50"/>
      <c r="D20" s="154" t="s">
        <v>94</v>
      </c>
      <c r="E20" s="155">
        <v>550</v>
      </c>
      <c r="F20" s="156">
        <f>E20/SUM($E$8:$E$15)</f>
        <v>4.2754975124378113E-2</v>
      </c>
      <c r="G20" s="157">
        <v>17314.75</v>
      </c>
      <c r="H20" s="156">
        <f>G20/SUM($G$8:$G$15)</f>
        <v>0.29789601343484823</v>
      </c>
      <c r="I20" s="158">
        <v>801</v>
      </c>
      <c r="J20" s="159">
        <f>I20/SUM($I$8:$I$15)</f>
        <v>0.22723404255319149</v>
      </c>
      <c r="K20" s="66">
        <v>0.41348713398402842</v>
      </c>
      <c r="L20" s="160">
        <v>21.616416978776531</v>
      </c>
      <c r="M20" s="160">
        <v>3.4377682403433476</v>
      </c>
      <c r="N20" s="52"/>
    </row>
    <row r="21" spans="3:14" ht="24" customHeight="1" x14ac:dyDescent="0.2">
      <c r="C21" s="50"/>
      <c r="D21" s="154" t="s">
        <v>88</v>
      </c>
      <c r="E21" s="155">
        <v>1717</v>
      </c>
      <c r="F21" s="156">
        <f t="shared" ref="F21:F27" si="3">E21/SUM($E$8:$E$15)</f>
        <v>0.13347325870646767</v>
      </c>
      <c r="G21" s="157">
        <v>19164.91</v>
      </c>
      <c r="H21" s="156">
        <f t="shared" ref="H21:H27" si="4">G21/SUM($G$8:$G$15)</f>
        <v>0.32972756100074541</v>
      </c>
      <c r="I21" s="158">
        <v>1390</v>
      </c>
      <c r="J21" s="159">
        <f t="shared" ref="J21:J27" si="5">I21/SUM($I$8:$I$15)</f>
        <v>0.39432624113475179</v>
      </c>
      <c r="K21" s="66">
        <v>0.68955111278762726</v>
      </c>
      <c r="L21" s="160">
        <v>13.787705035971223</v>
      </c>
      <c r="M21" s="160">
        <v>1.5207877461706782</v>
      </c>
      <c r="N21" s="52"/>
    </row>
    <row r="22" spans="3:14" ht="24" customHeight="1" x14ac:dyDescent="0.2">
      <c r="C22" s="50"/>
      <c r="D22" s="154" t="s">
        <v>89</v>
      </c>
      <c r="E22" s="155">
        <v>887</v>
      </c>
      <c r="F22" s="156">
        <f t="shared" si="3"/>
        <v>6.89521144278607E-2</v>
      </c>
      <c r="G22" s="157">
        <v>4276.42</v>
      </c>
      <c r="H22" s="156">
        <f t="shared" si="4"/>
        <v>7.3574753881693558E-2</v>
      </c>
      <c r="I22" s="158">
        <v>303.5</v>
      </c>
      <c r="J22" s="159">
        <f t="shared" si="5"/>
        <v>8.6099290780141849E-2</v>
      </c>
      <c r="K22" s="66">
        <v>0.21503017004936917</v>
      </c>
      <c r="L22" s="160">
        <v>14.090345963756178</v>
      </c>
      <c r="M22" s="160">
        <v>1.5484693877551021</v>
      </c>
      <c r="N22" s="52"/>
    </row>
    <row r="23" spans="3:14" ht="24" customHeight="1" x14ac:dyDescent="0.2">
      <c r="C23" s="50"/>
      <c r="D23" s="154" t="s">
        <v>90</v>
      </c>
      <c r="E23" s="155">
        <v>2003</v>
      </c>
      <c r="F23" s="156">
        <f t="shared" si="3"/>
        <v>0.15570584577114427</v>
      </c>
      <c r="G23" s="157">
        <v>6118.41</v>
      </c>
      <c r="H23" s="156">
        <f t="shared" si="4"/>
        <v>0.10526573860782915</v>
      </c>
      <c r="I23" s="158">
        <v>379</v>
      </c>
      <c r="J23" s="159">
        <f t="shared" si="5"/>
        <v>0.1075177304964539</v>
      </c>
      <c r="K23" s="66">
        <v>0.10727228799226866</v>
      </c>
      <c r="L23" s="160">
        <v>16.143562005277044</v>
      </c>
      <c r="M23" s="160">
        <v>1.7072072072072073</v>
      </c>
      <c r="N23" s="52"/>
    </row>
    <row r="24" spans="3:14" ht="24" customHeight="1" x14ac:dyDescent="0.2">
      <c r="C24" s="50"/>
      <c r="D24" s="154" t="s">
        <v>91</v>
      </c>
      <c r="E24" s="155">
        <v>860</v>
      </c>
      <c r="F24" s="156">
        <f t="shared" si="3"/>
        <v>6.6853233830845765E-2</v>
      </c>
      <c r="G24" s="157">
        <v>2477.69</v>
      </c>
      <c r="H24" s="156">
        <f t="shared" si="4"/>
        <v>4.2628046811382728E-2</v>
      </c>
      <c r="I24" s="158">
        <v>157</v>
      </c>
      <c r="J24" s="159">
        <f t="shared" si="5"/>
        <v>4.4539007092198581E-2</v>
      </c>
      <c r="K24" s="66">
        <v>0.11804384485666104</v>
      </c>
      <c r="L24" s="160">
        <v>15.781464968152866</v>
      </c>
      <c r="M24" s="160">
        <v>1.4952380952380953</v>
      </c>
      <c r="N24" s="52"/>
    </row>
    <row r="25" spans="3:14" ht="24" customHeight="1" x14ac:dyDescent="0.2">
      <c r="C25" s="50"/>
      <c r="D25" s="154" t="s">
        <v>92</v>
      </c>
      <c r="E25" s="155">
        <v>1206</v>
      </c>
      <c r="F25" s="156">
        <f t="shared" si="3"/>
        <v>9.375E-2</v>
      </c>
      <c r="G25" s="157">
        <v>3614</v>
      </c>
      <c r="H25" s="156">
        <f t="shared" si="4"/>
        <v>6.2177980770934692E-2</v>
      </c>
      <c r="I25" s="158">
        <v>222</v>
      </c>
      <c r="J25" s="159">
        <f t="shared" si="5"/>
        <v>6.2978723404255324E-2</v>
      </c>
      <c r="K25" s="66">
        <v>0.10051546391752578</v>
      </c>
      <c r="L25" s="160">
        <v>16.27927927927928</v>
      </c>
      <c r="M25" s="160">
        <v>1.8974358974358974</v>
      </c>
      <c r="N25" s="52"/>
    </row>
    <row r="26" spans="3:14" ht="24" customHeight="1" x14ac:dyDescent="0.2">
      <c r="C26" s="50"/>
      <c r="D26" s="154" t="s">
        <v>93</v>
      </c>
      <c r="E26" s="155">
        <v>792</v>
      </c>
      <c r="F26" s="156">
        <f t="shared" si="3"/>
        <v>6.1567164179104475E-2</v>
      </c>
      <c r="G26" s="157">
        <v>4248.12</v>
      </c>
      <c r="H26" s="156">
        <f t="shared" si="4"/>
        <v>7.3087859344942746E-2</v>
      </c>
      <c r="I26" s="158">
        <v>210.5</v>
      </c>
      <c r="J26" s="159">
        <f t="shared" si="5"/>
        <v>5.9716312056737587E-2</v>
      </c>
      <c r="K26" s="66">
        <v>0.13049095607235142</v>
      </c>
      <c r="L26" s="160">
        <v>20.181092636579571</v>
      </c>
      <c r="M26" s="160">
        <v>2.0841584158415842</v>
      </c>
      <c r="N26" s="52"/>
    </row>
    <row r="27" spans="3:14" ht="24" customHeight="1" x14ac:dyDescent="0.2">
      <c r="C27" s="50"/>
      <c r="D27" s="154" t="s">
        <v>30</v>
      </c>
      <c r="E27" s="155">
        <v>4849</v>
      </c>
      <c r="F27" s="156">
        <f t="shared" si="3"/>
        <v>0.37694340796019898</v>
      </c>
      <c r="G27" s="157">
        <v>909.17</v>
      </c>
      <c r="H27" s="156">
        <f t="shared" si="4"/>
        <v>1.5642046147623323E-2</v>
      </c>
      <c r="I27" s="158">
        <v>62</v>
      </c>
      <c r="J27" s="159">
        <f t="shared" si="5"/>
        <v>1.7588652482269502E-2</v>
      </c>
      <c r="K27" s="66">
        <v>1.2823397075365579E-2</v>
      </c>
      <c r="L27" s="160">
        <v>14.664032258064516</v>
      </c>
      <c r="M27" s="160">
        <v>1.0877192982456141</v>
      </c>
      <c r="N27" s="52"/>
    </row>
    <row r="28" spans="3:14" x14ac:dyDescent="0.2"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5"/>
    </row>
    <row r="29" spans="3:14" ht="38.25" customHeight="1" x14ac:dyDescent="0.2"/>
    <row r="30" spans="3:14" ht="25.5" x14ac:dyDescent="0.2">
      <c r="C30" s="45" t="s">
        <v>56</v>
      </c>
      <c r="D30" s="152"/>
      <c r="E30" s="293" t="s">
        <v>59</v>
      </c>
      <c r="F30" s="293"/>
      <c r="G30" s="293" t="s">
        <v>18</v>
      </c>
      <c r="H30" s="293"/>
      <c r="I30" s="293" t="s">
        <v>95</v>
      </c>
      <c r="J30" s="293"/>
      <c r="K30" s="161" t="s">
        <v>20</v>
      </c>
      <c r="L30" s="161" t="s">
        <v>32</v>
      </c>
      <c r="M30" s="161" t="s">
        <v>145</v>
      </c>
      <c r="N30" s="153"/>
    </row>
    <row r="31" spans="3:14" ht="8.25" customHeight="1" x14ac:dyDescent="0.2">
      <c r="C31" s="50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2"/>
    </row>
    <row r="32" spans="3:14" ht="24" customHeight="1" x14ac:dyDescent="0.2">
      <c r="C32" s="50"/>
      <c r="D32" s="154" t="s">
        <v>94</v>
      </c>
      <c r="E32" s="155">
        <v>550</v>
      </c>
      <c r="F32" s="156">
        <f>E32/SUM($E$8:$E$15)</f>
        <v>4.2754975124378113E-2</v>
      </c>
      <c r="G32" s="157">
        <v>17314.75</v>
      </c>
      <c r="H32" s="156">
        <f>G32/SUM($G$8:$G$15)</f>
        <v>0.29789601343484823</v>
      </c>
      <c r="I32" s="158">
        <v>801</v>
      </c>
      <c r="J32" s="159">
        <f>I32/SUM($I$8:$I$15)</f>
        <v>0.22723404255319149</v>
      </c>
      <c r="K32" s="66">
        <v>0.41348713398402842</v>
      </c>
      <c r="L32" s="160">
        <v>21.616416978776531</v>
      </c>
      <c r="M32" s="160">
        <v>3.4377682403433476</v>
      </c>
      <c r="N32" s="52"/>
    </row>
    <row r="33" spans="3:14" ht="24" customHeight="1" x14ac:dyDescent="0.2">
      <c r="C33" s="50"/>
      <c r="D33" s="154" t="s">
        <v>88</v>
      </c>
      <c r="E33" s="155">
        <v>1717</v>
      </c>
      <c r="F33" s="156">
        <f t="shared" ref="F33:F39" si="6">E33/SUM($E$8:$E$15)</f>
        <v>0.13347325870646767</v>
      </c>
      <c r="G33" s="157">
        <v>19164.91</v>
      </c>
      <c r="H33" s="156">
        <f t="shared" ref="H33:H39" si="7">G33/SUM($G$8:$G$15)</f>
        <v>0.32972756100074541</v>
      </c>
      <c r="I33" s="158">
        <v>1390</v>
      </c>
      <c r="J33" s="159">
        <f t="shared" ref="J33:J39" si="8">I33/SUM($I$8:$I$15)</f>
        <v>0.39432624113475179</v>
      </c>
      <c r="K33" s="66">
        <v>0.68955111278762726</v>
      </c>
      <c r="L33" s="160">
        <v>13.787705035971223</v>
      </c>
      <c r="M33" s="160">
        <v>1.5207877461706782</v>
      </c>
      <c r="N33" s="52"/>
    </row>
    <row r="34" spans="3:14" ht="24" customHeight="1" x14ac:dyDescent="0.2">
      <c r="C34" s="50"/>
      <c r="D34" s="154" t="s">
        <v>89</v>
      </c>
      <c r="E34" s="155">
        <v>887</v>
      </c>
      <c r="F34" s="156">
        <f t="shared" si="6"/>
        <v>6.89521144278607E-2</v>
      </c>
      <c r="G34" s="157">
        <v>4276.42</v>
      </c>
      <c r="H34" s="156">
        <f t="shared" si="7"/>
        <v>7.3574753881693558E-2</v>
      </c>
      <c r="I34" s="158">
        <v>303.5</v>
      </c>
      <c r="J34" s="159">
        <f t="shared" si="8"/>
        <v>8.6099290780141849E-2</v>
      </c>
      <c r="K34" s="66">
        <v>0.21503017004936917</v>
      </c>
      <c r="L34" s="160">
        <v>14.090345963756178</v>
      </c>
      <c r="M34" s="160">
        <v>1.5484693877551021</v>
      </c>
      <c r="N34" s="52"/>
    </row>
    <row r="35" spans="3:14" ht="24" customHeight="1" x14ac:dyDescent="0.2">
      <c r="C35" s="50"/>
      <c r="D35" s="154" t="s">
        <v>90</v>
      </c>
      <c r="E35" s="155">
        <v>2003</v>
      </c>
      <c r="F35" s="156">
        <f t="shared" si="6"/>
        <v>0.15570584577114427</v>
      </c>
      <c r="G35" s="157">
        <v>6118.41</v>
      </c>
      <c r="H35" s="156">
        <f t="shared" si="7"/>
        <v>0.10526573860782915</v>
      </c>
      <c r="I35" s="158">
        <v>379</v>
      </c>
      <c r="J35" s="159">
        <f t="shared" si="8"/>
        <v>0.1075177304964539</v>
      </c>
      <c r="K35" s="66">
        <v>0.10727228799226866</v>
      </c>
      <c r="L35" s="160">
        <v>16.143562005277044</v>
      </c>
      <c r="M35" s="160">
        <v>1.7072072072072073</v>
      </c>
      <c r="N35" s="52"/>
    </row>
    <row r="36" spans="3:14" ht="24" customHeight="1" x14ac:dyDescent="0.2">
      <c r="C36" s="50"/>
      <c r="D36" s="154" t="s">
        <v>91</v>
      </c>
      <c r="E36" s="155">
        <v>860</v>
      </c>
      <c r="F36" s="156">
        <f t="shared" si="6"/>
        <v>6.6853233830845765E-2</v>
      </c>
      <c r="G36" s="157">
        <v>2477.69</v>
      </c>
      <c r="H36" s="156">
        <f t="shared" si="7"/>
        <v>4.2628046811382728E-2</v>
      </c>
      <c r="I36" s="158">
        <v>157</v>
      </c>
      <c r="J36" s="159">
        <f t="shared" si="8"/>
        <v>4.4539007092198581E-2</v>
      </c>
      <c r="K36" s="66">
        <v>0.11804384485666104</v>
      </c>
      <c r="L36" s="160">
        <v>15.781464968152866</v>
      </c>
      <c r="M36" s="160">
        <v>1.4952380952380953</v>
      </c>
      <c r="N36" s="52"/>
    </row>
    <row r="37" spans="3:14" ht="24" customHeight="1" x14ac:dyDescent="0.2">
      <c r="C37" s="50"/>
      <c r="D37" s="154" t="s">
        <v>92</v>
      </c>
      <c r="E37" s="155">
        <v>1206</v>
      </c>
      <c r="F37" s="156">
        <f t="shared" si="6"/>
        <v>9.375E-2</v>
      </c>
      <c r="G37" s="157">
        <v>3614</v>
      </c>
      <c r="H37" s="156">
        <f t="shared" si="7"/>
        <v>6.2177980770934692E-2</v>
      </c>
      <c r="I37" s="158">
        <v>222</v>
      </c>
      <c r="J37" s="159">
        <f t="shared" si="8"/>
        <v>6.2978723404255324E-2</v>
      </c>
      <c r="K37" s="66">
        <v>0.10051546391752578</v>
      </c>
      <c r="L37" s="160">
        <v>16.27927927927928</v>
      </c>
      <c r="M37" s="160">
        <v>1.8974358974358974</v>
      </c>
      <c r="N37" s="52"/>
    </row>
    <row r="38" spans="3:14" ht="24" customHeight="1" x14ac:dyDescent="0.2">
      <c r="C38" s="50"/>
      <c r="D38" s="154" t="s">
        <v>93</v>
      </c>
      <c r="E38" s="155">
        <v>792</v>
      </c>
      <c r="F38" s="156">
        <f t="shared" si="6"/>
        <v>6.1567164179104475E-2</v>
      </c>
      <c r="G38" s="157">
        <v>4248.12</v>
      </c>
      <c r="H38" s="156">
        <f t="shared" si="7"/>
        <v>7.3087859344942746E-2</v>
      </c>
      <c r="I38" s="158">
        <v>210.5</v>
      </c>
      <c r="J38" s="159">
        <f t="shared" si="8"/>
        <v>5.9716312056737587E-2</v>
      </c>
      <c r="K38" s="66">
        <v>0.13049095607235142</v>
      </c>
      <c r="L38" s="160">
        <v>20.181092636579571</v>
      </c>
      <c r="M38" s="160">
        <v>2.0841584158415842</v>
      </c>
      <c r="N38" s="52"/>
    </row>
    <row r="39" spans="3:14" ht="24" customHeight="1" x14ac:dyDescent="0.2">
      <c r="C39" s="50"/>
      <c r="D39" s="154" t="s">
        <v>30</v>
      </c>
      <c r="E39" s="155">
        <v>4849</v>
      </c>
      <c r="F39" s="156">
        <f t="shared" si="6"/>
        <v>0.37694340796019898</v>
      </c>
      <c r="G39" s="157">
        <v>909.17</v>
      </c>
      <c r="H39" s="156">
        <f t="shared" si="7"/>
        <v>1.5642046147623323E-2</v>
      </c>
      <c r="I39" s="158">
        <v>62</v>
      </c>
      <c r="J39" s="159">
        <f t="shared" si="8"/>
        <v>1.7588652482269502E-2</v>
      </c>
      <c r="K39" s="66">
        <v>1.2823397075365579E-2</v>
      </c>
      <c r="L39" s="160">
        <v>14.664032258064516</v>
      </c>
      <c r="M39" s="160">
        <v>1.0877192982456141</v>
      </c>
      <c r="N39" s="52"/>
    </row>
    <row r="40" spans="3:14" x14ac:dyDescent="0.2">
      <c r="C40" s="53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5"/>
    </row>
  </sheetData>
  <mergeCells count="9">
    <mergeCell ref="E30:F30"/>
    <mergeCell ref="G30:H30"/>
    <mergeCell ref="I30:J30"/>
    <mergeCell ref="E6:F6"/>
    <mergeCell ref="G6:H6"/>
    <mergeCell ref="I6:J6"/>
    <mergeCell ref="E18:F18"/>
    <mergeCell ref="G18:H18"/>
    <mergeCell ref="I18:J18"/>
  </mergeCells>
  <hyperlinks>
    <hyperlink ref="B3" location="Cover!A1" display="Back to cover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6"/>
  <sheetViews>
    <sheetView showGridLines="0" zoomScale="90" zoomScaleNormal="90" workbookViewId="0">
      <selection activeCell="H13" sqref="H13"/>
    </sheetView>
  </sheetViews>
  <sheetFormatPr defaultColWidth="9.125" defaultRowHeight="14.25" x14ac:dyDescent="0.2"/>
  <cols>
    <col min="1" max="1" width="1.75" style="1" customWidth="1"/>
    <col min="2" max="2" width="9.125" style="1"/>
    <col min="3" max="3" width="35.25" style="1" bestFit="1" customWidth="1"/>
    <col min="4" max="4" width="9.125" style="1"/>
    <col min="5" max="15" width="9.125" style="1" customWidth="1"/>
    <col min="16" max="16384" width="9.125" style="1"/>
  </cols>
  <sheetData>
    <row r="1" spans="2:22" ht="20.25" x14ac:dyDescent="0.3">
      <c r="B1" s="3" t="str">
        <f>Cover!E12</f>
        <v>Agency Product mix</v>
      </c>
    </row>
    <row r="2" spans="2:22" x14ac:dyDescent="0.2">
      <c r="B2" s="4" t="s">
        <v>12</v>
      </c>
      <c r="C2" s="200">
        <f>Cover!E4</f>
        <v>42978</v>
      </c>
    </row>
    <row r="3" spans="2:22" x14ac:dyDescent="0.2">
      <c r="B3" s="289" t="s">
        <v>342</v>
      </c>
    </row>
    <row r="4" spans="2:22" x14ac:dyDescent="0.2">
      <c r="B4" s="288"/>
    </row>
    <row r="5" spans="2:22" x14ac:dyDescent="0.2">
      <c r="B5" s="4" t="s">
        <v>97</v>
      </c>
    </row>
    <row r="6" spans="2:22" ht="15" x14ac:dyDescent="0.25">
      <c r="B6" s="174" t="s">
        <v>98</v>
      </c>
      <c r="C6" s="174" t="s">
        <v>99</v>
      </c>
      <c r="D6" s="175">
        <v>42400</v>
      </c>
      <c r="E6" s="175">
        <v>42429</v>
      </c>
      <c r="F6" s="175">
        <v>42460</v>
      </c>
      <c r="G6" s="175">
        <v>42490</v>
      </c>
      <c r="H6" s="175">
        <v>42521</v>
      </c>
      <c r="I6" s="175">
        <v>42551</v>
      </c>
      <c r="J6" s="175">
        <v>42582</v>
      </c>
      <c r="K6" s="175">
        <v>42613</v>
      </c>
      <c r="L6" s="175">
        <v>42643</v>
      </c>
      <c r="M6" s="175">
        <v>42674</v>
      </c>
      <c r="N6" s="175">
        <v>42704</v>
      </c>
      <c r="O6" s="175">
        <v>42735</v>
      </c>
      <c r="P6" s="176">
        <v>42766</v>
      </c>
      <c r="Q6" s="176">
        <v>42794</v>
      </c>
      <c r="R6" s="176">
        <v>42825</v>
      </c>
      <c r="S6" s="177">
        <v>42855</v>
      </c>
      <c r="T6" s="177">
        <v>42886</v>
      </c>
      <c r="U6" s="177">
        <v>42916</v>
      </c>
      <c r="V6" s="192" t="s">
        <v>23</v>
      </c>
    </row>
    <row r="7" spans="2:22" s="2" customFormat="1" ht="12.75" x14ac:dyDescent="0.2">
      <c r="B7" s="6" t="s">
        <v>100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93"/>
    </row>
    <row r="8" spans="2:22" s="191" customFormat="1" ht="12.75" x14ac:dyDescent="0.2">
      <c r="B8" s="186" t="s">
        <v>101</v>
      </c>
      <c r="C8" s="186" t="s">
        <v>102</v>
      </c>
      <c r="D8" s="187">
        <v>0</v>
      </c>
      <c r="E8" s="187">
        <v>0</v>
      </c>
      <c r="F8" s="187">
        <v>0</v>
      </c>
      <c r="G8" s="187">
        <v>0</v>
      </c>
      <c r="H8" s="187">
        <v>0</v>
      </c>
      <c r="I8" s="187">
        <v>0</v>
      </c>
      <c r="J8" s="187">
        <v>0</v>
      </c>
      <c r="K8" s="187">
        <v>0</v>
      </c>
      <c r="L8" s="187">
        <v>0</v>
      </c>
      <c r="M8" s="187">
        <v>0</v>
      </c>
      <c r="N8" s="187">
        <v>0</v>
      </c>
      <c r="O8" s="187">
        <v>0</v>
      </c>
      <c r="P8" s="188">
        <v>0</v>
      </c>
      <c r="Q8" s="188">
        <v>0</v>
      </c>
      <c r="R8" s="189">
        <v>0.10641230533996771</v>
      </c>
      <c r="S8" s="190">
        <v>0.41047055708497859</v>
      </c>
      <c r="T8" s="190">
        <v>0.55532337647696761</v>
      </c>
      <c r="U8" s="190">
        <v>0.70969505448765668</v>
      </c>
      <c r="V8" s="194">
        <v>0.13107835425782788</v>
      </c>
    </row>
    <row r="9" spans="2:22" s="2" customFormat="1" ht="12.75" x14ac:dyDescent="0.2">
      <c r="B9" s="169" t="s">
        <v>103</v>
      </c>
      <c r="C9" s="169" t="s">
        <v>104</v>
      </c>
      <c r="D9" s="168">
        <v>5.6446246519687E-2</v>
      </c>
      <c r="E9" s="168">
        <v>4.5237554682740426E-2</v>
      </c>
      <c r="F9" s="168">
        <v>4.9555469371022669E-2</v>
      </c>
      <c r="G9" s="168">
        <v>9.1083352435644402E-2</v>
      </c>
      <c r="H9" s="168">
        <v>5.164493877710355E-2</v>
      </c>
      <c r="I9" s="168">
        <v>4.170115256533119E-2</v>
      </c>
      <c r="J9" s="168">
        <v>7.6537833318861742E-2</v>
      </c>
      <c r="K9" s="168">
        <v>6.8261778592992484E-2</v>
      </c>
      <c r="L9" s="168">
        <v>6.4436151138658943E-2</v>
      </c>
      <c r="M9" s="168">
        <v>6.7270207803377446E-2</v>
      </c>
      <c r="N9" s="168">
        <v>0.11050157140667546</v>
      </c>
      <c r="O9" s="168">
        <v>0.11013376693733605</v>
      </c>
      <c r="P9" s="178">
        <v>6.2694124014087957E-2</v>
      </c>
      <c r="Q9" s="178">
        <v>6.9819378755618139E-2</v>
      </c>
      <c r="R9" s="178">
        <v>5.4989507599633308E-2</v>
      </c>
      <c r="S9" s="182">
        <v>6.4691585557426157E-2</v>
      </c>
      <c r="T9" s="182">
        <v>0.20948094392935773</v>
      </c>
      <c r="U9" s="182">
        <v>7.7106151438855644E-2</v>
      </c>
      <c r="V9" s="195">
        <v>8.3276738564306993E-2</v>
      </c>
    </row>
    <row r="10" spans="2:22" s="2" customFormat="1" ht="12.75" x14ac:dyDescent="0.2">
      <c r="B10" s="169" t="s">
        <v>105</v>
      </c>
      <c r="C10" s="169" t="s">
        <v>106</v>
      </c>
      <c r="D10" s="168">
        <v>0.14346495657324942</v>
      </c>
      <c r="E10" s="168">
        <v>0.10836492280397594</v>
      </c>
      <c r="F10" s="168">
        <v>0.11813516354490217</v>
      </c>
      <c r="G10" s="168">
        <v>7.0910404309935296E-2</v>
      </c>
      <c r="H10" s="168">
        <v>0.11203763951900869</v>
      </c>
      <c r="I10" s="168">
        <v>0.10424772364612185</v>
      </c>
      <c r="J10" s="168">
        <v>9.1129551553008531E-2</v>
      </c>
      <c r="K10" s="168">
        <v>9.8722239806658882E-2</v>
      </c>
      <c r="L10" s="168">
        <v>8.1179918723030375E-2</v>
      </c>
      <c r="M10" s="168">
        <v>6.3933610441726685E-2</v>
      </c>
      <c r="N10" s="168">
        <v>6.3855381004460518E-2</v>
      </c>
      <c r="O10" s="168">
        <v>5.6300777531304996E-2</v>
      </c>
      <c r="P10" s="178">
        <v>6.0121026752774982E-2</v>
      </c>
      <c r="Q10" s="178">
        <v>5.8345976831019913E-2</v>
      </c>
      <c r="R10" s="178">
        <v>5.6894906928611502E-2</v>
      </c>
      <c r="S10" s="182">
        <v>5.1889219423753304E-2</v>
      </c>
      <c r="T10" s="182">
        <v>6.7859023854187739E-2</v>
      </c>
      <c r="U10" s="182">
        <v>4.6696954247394229E-2</v>
      </c>
      <c r="V10" s="195">
        <v>7.2834687636728457E-2</v>
      </c>
    </row>
    <row r="11" spans="2:22" s="2" customFormat="1" ht="12.75" x14ac:dyDescent="0.2">
      <c r="B11" s="169" t="s">
        <v>107</v>
      </c>
      <c r="C11" s="169" t="s">
        <v>108</v>
      </c>
      <c r="D11" s="168">
        <v>-6.2002050896984922E-4</v>
      </c>
      <c r="E11" s="168">
        <v>2.6852145159265595E-2</v>
      </c>
      <c r="F11" s="168">
        <v>4.1917070990631425E-2</v>
      </c>
      <c r="G11" s="168">
        <v>0.11388368282701115</v>
      </c>
      <c r="H11" s="168">
        <v>3.0678242545243168E-2</v>
      </c>
      <c r="I11" s="168">
        <v>4.228173929870023E-2</v>
      </c>
      <c r="J11" s="168">
        <v>4.4056634810679639E-2</v>
      </c>
      <c r="K11" s="168">
        <v>4.7523371003371721E-2</v>
      </c>
      <c r="L11" s="168">
        <v>6.5473522159592429E-2</v>
      </c>
      <c r="M11" s="168">
        <v>0.10654802433892964</v>
      </c>
      <c r="N11" s="168">
        <v>0.18026205665051914</v>
      </c>
      <c r="O11" s="168">
        <v>0.17437724844256536</v>
      </c>
      <c r="P11" s="178">
        <v>0.15835435703371978</v>
      </c>
      <c r="Q11" s="178">
        <v>0.19366697062495336</v>
      </c>
      <c r="R11" s="178">
        <v>6.4249291794582775E-2</v>
      </c>
      <c r="S11" s="182">
        <v>2.5462246799750239E-3</v>
      </c>
      <c r="T11" s="182">
        <v>8.9700487608681753E-3</v>
      </c>
      <c r="U11" s="182">
        <v>2.4134427679636496E-2</v>
      </c>
      <c r="V11" s="195">
        <v>8.2964005416213696E-2</v>
      </c>
    </row>
    <row r="12" spans="2:22" s="2" customFormat="1" ht="12.75" x14ac:dyDescent="0.2">
      <c r="B12" s="169" t="s">
        <v>109</v>
      </c>
      <c r="C12" s="169" t="s">
        <v>110</v>
      </c>
      <c r="D12" s="168">
        <v>7.951373567419635E-3</v>
      </c>
      <c r="E12" s="168">
        <v>1.0048780565721546E-2</v>
      </c>
      <c r="F12" s="168">
        <v>1.184515006941925E-2</v>
      </c>
      <c r="G12" s="168">
        <v>1.796567082113161E-2</v>
      </c>
      <c r="H12" s="168">
        <v>2.4857388580594018E-2</v>
      </c>
      <c r="I12" s="168">
        <v>1.596738014593993E-2</v>
      </c>
      <c r="J12" s="168">
        <v>3.0773092714043333E-2</v>
      </c>
      <c r="K12" s="168">
        <v>9.1716047751523953E-3</v>
      </c>
      <c r="L12" s="168">
        <v>1.5790421781521749E-2</v>
      </c>
      <c r="M12" s="168">
        <v>1.4668734693324092E-2</v>
      </c>
      <c r="N12" s="168">
        <v>1.0715694416455559E-2</v>
      </c>
      <c r="O12" s="168">
        <v>1.0997912842156008E-2</v>
      </c>
      <c r="P12" s="178">
        <v>1.2418435579182549E-2</v>
      </c>
      <c r="Q12" s="178">
        <v>1.1326277291942863E-2</v>
      </c>
      <c r="R12" s="178">
        <v>1.23994738061434E-2</v>
      </c>
      <c r="S12" s="182">
        <v>6.4122170977014836E-3</v>
      </c>
      <c r="T12" s="182">
        <v>1.2120602210562183E-2</v>
      </c>
      <c r="U12" s="182">
        <v>1.3208043485587954E-2</v>
      </c>
      <c r="V12" s="195">
        <v>1.3379349972938218E-2</v>
      </c>
    </row>
    <row r="13" spans="2:22" s="2" customFormat="1" ht="12.75" x14ac:dyDescent="0.2">
      <c r="B13" s="169" t="s">
        <v>111</v>
      </c>
      <c r="C13" s="169" t="s">
        <v>112</v>
      </c>
      <c r="D13" s="168">
        <v>1.1188799750122385E-2</v>
      </c>
      <c r="E13" s="168">
        <v>1.8514209326398075E-2</v>
      </c>
      <c r="F13" s="168">
        <v>1.2398783959512598E-2</v>
      </c>
      <c r="G13" s="168">
        <v>1.6031806993037568E-2</v>
      </c>
      <c r="H13" s="168">
        <v>1.1218671458759401E-2</v>
      </c>
      <c r="I13" s="168">
        <v>9.7384573319854537E-3</v>
      </c>
      <c r="J13" s="168">
        <v>1.088323113575158E-2</v>
      </c>
      <c r="K13" s="168">
        <v>1.3506259970509003E-2</v>
      </c>
      <c r="L13" s="168">
        <v>9.5004146324474629E-3</v>
      </c>
      <c r="M13" s="168">
        <v>1.6363530131873607E-2</v>
      </c>
      <c r="N13" s="168">
        <v>7.1324101958070924E-3</v>
      </c>
      <c r="O13" s="168">
        <v>8.646578703579464E-3</v>
      </c>
      <c r="P13" s="178">
        <v>9.9900113931997679E-3</v>
      </c>
      <c r="Q13" s="178">
        <v>7.0937218335127821E-3</v>
      </c>
      <c r="R13" s="178">
        <v>5.4691271789485442E-3</v>
      </c>
      <c r="S13" s="182">
        <v>4.9032889653324828E-3</v>
      </c>
      <c r="T13" s="182">
        <v>5.2493292127573669E-3</v>
      </c>
      <c r="U13" s="182">
        <v>1.0581836711298583E-2</v>
      </c>
      <c r="V13" s="195">
        <v>9.5413091818513391E-3</v>
      </c>
    </row>
    <row r="14" spans="2:22" s="2" customFormat="1" ht="12.75" x14ac:dyDescent="0.2">
      <c r="B14" s="169" t="s">
        <v>113</v>
      </c>
      <c r="C14" s="169" t="s">
        <v>104</v>
      </c>
      <c r="D14" s="168">
        <v>-9.9234438244673236E-5</v>
      </c>
      <c r="E14" s="168">
        <v>2.8027388907810331E-3</v>
      </c>
      <c r="F14" s="168">
        <v>4.1172388652043956E-3</v>
      </c>
      <c r="G14" s="168">
        <v>1.7153145877500858E-2</v>
      </c>
      <c r="H14" s="168">
        <v>2.2497122126579845E-2</v>
      </c>
      <c r="I14" s="168">
        <v>7.810068957569017E-3</v>
      </c>
      <c r="J14" s="168">
        <v>9.1412397746053337E-3</v>
      </c>
      <c r="K14" s="168">
        <v>8.4527094749810416E-3</v>
      </c>
      <c r="L14" s="168">
        <v>1.83307882851723E-2</v>
      </c>
      <c r="M14" s="168">
        <v>1.3871114984562092E-2</v>
      </c>
      <c r="N14" s="168">
        <v>1.1288094895094301E-2</v>
      </c>
      <c r="O14" s="168">
        <v>2.3761359092586861E-2</v>
      </c>
      <c r="P14" s="178">
        <v>8.5630229743418745E-3</v>
      </c>
      <c r="Q14" s="178">
        <v>6.7505937904762166E-3</v>
      </c>
      <c r="R14" s="178">
        <v>9.0345814553722641E-3</v>
      </c>
      <c r="S14" s="182">
        <v>7.9365733440233902E-3</v>
      </c>
      <c r="T14" s="182">
        <v>1.9210175436345001E-2</v>
      </c>
      <c r="U14" s="182">
        <v>1.0251552179871887E-2</v>
      </c>
      <c r="V14" s="195">
        <v>1.2816513602242766E-2</v>
      </c>
    </row>
    <row r="15" spans="2:22" s="2" customFormat="1" ht="12.75" x14ac:dyDescent="0.2">
      <c r="B15" s="169" t="s">
        <v>114</v>
      </c>
      <c r="C15" s="169" t="s">
        <v>110</v>
      </c>
      <c r="D15" s="168">
        <v>2.9826180054423154E-2</v>
      </c>
      <c r="E15" s="168">
        <v>3.5190080992133103E-2</v>
      </c>
      <c r="F15" s="168">
        <v>1.9645578361953953E-2</v>
      </c>
      <c r="G15" s="168">
        <v>4.7194135530548117E-2</v>
      </c>
      <c r="H15" s="168">
        <v>2.3720162831035379E-2</v>
      </c>
      <c r="I15" s="168">
        <v>1.7969186668725056E-2</v>
      </c>
      <c r="J15" s="168">
        <v>1.519859307925444E-2</v>
      </c>
      <c r="K15" s="168">
        <v>1.4751338538724212E-2</v>
      </c>
      <c r="L15" s="168">
        <v>1.648239656392712E-2</v>
      </c>
      <c r="M15" s="168">
        <v>1.9761296866482973E-2</v>
      </c>
      <c r="N15" s="168">
        <v>1.5118345386346895E-2</v>
      </c>
      <c r="O15" s="168">
        <v>1.0643711613488566E-2</v>
      </c>
      <c r="P15" s="178">
        <v>1.6753282582528329E-2</v>
      </c>
      <c r="Q15" s="178">
        <v>1.3448109427717658E-2</v>
      </c>
      <c r="R15" s="178">
        <v>1.174524537359127E-2</v>
      </c>
      <c r="S15" s="182">
        <v>9.5301608105517084E-3</v>
      </c>
      <c r="T15" s="182">
        <v>1.9450604883192245E-2</v>
      </c>
      <c r="U15" s="182">
        <v>8.5029728446654688E-3</v>
      </c>
      <c r="V15" s="195">
        <v>1.6624278620247533E-2</v>
      </c>
    </row>
    <row r="16" spans="2:22" s="2" customFormat="1" ht="12.75" x14ac:dyDescent="0.2">
      <c r="B16" s="169" t="s">
        <v>115</v>
      </c>
      <c r="C16" s="169" t="s">
        <v>116</v>
      </c>
      <c r="D16" s="168">
        <v>0.66724652085539471</v>
      </c>
      <c r="E16" s="168">
        <v>0.64359773135192688</v>
      </c>
      <c r="F16" s="168">
        <v>0.64232027068209874</v>
      </c>
      <c r="G16" s="168">
        <v>0.55676767566742913</v>
      </c>
      <c r="H16" s="168">
        <v>0.63571686620123624</v>
      </c>
      <c r="I16" s="168">
        <v>0.68192462261150899</v>
      </c>
      <c r="J16" s="168">
        <v>0.64905108084296637</v>
      </c>
      <c r="K16" s="168">
        <v>0.68362319087616652</v>
      </c>
      <c r="L16" s="168">
        <v>0.66340912325107249</v>
      </c>
      <c r="M16" s="168">
        <v>0.61891939292463272</v>
      </c>
      <c r="N16" s="168">
        <v>0.53226673509551625</v>
      </c>
      <c r="O16" s="168">
        <v>0.53393258778412445</v>
      </c>
      <c r="P16" s="178">
        <v>0.59765719355848979</v>
      </c>
      <c r="Q16" s="178">
        <v>0.57077762985830194</v>
      </c>
      <c r="R16" s="178">
        <v>0.61420669352974633</v>
      </c>
      <c r="S16" s="182">
        <v>0.37149800854295667</v>
      </c>
      <c r="T16" s="182">
        <v>-1.639127800924493E-2</v>
      </c>
      <c r="U16" s="182">
        <v>4.0380152901935124E-4</v>
      </c>
      <c r="V16" s="195">
        <v>0.49886017499525404</v>
      </c>
    </row>
    <row r="17" spans="2:22" s="2" customFormat="1" ht="12.75" x14ac:dyDescent="0.2">
      <c r="B17" s="169" t="s">
        <v>117</v>
      </c>
      <c r="C17" s="169" t="s">
        <v>118</v>
      </c>
      <c r="D17" s="168">
        <v>2.9965061532751447E-3</v>
      </c>
      <c r="E17" s="168">
        <v>0</v>
      </c>
      <c r="F17" s="168">
        <v>2.884887152119089E-4</v>
      </c>
      <c r="G17" s="168">
        <v>0</v>
      </c>
      <c r="H17" s="168">
        <v>3.8808534652458874E-4</v>
      </c>
      <c r="I17" s="168">
        <v>2.2867286974136025E-4</v>
      </c>
      <c r="J17" s="168">
        <v>2.0068118985853289E-4</v>
      </c>
      <c r="K17" s="168">
        <v>3.443640645770831E-4</v>
      </c>
      <c r="L17" s="168">
        <v>3.4918776947516305E-4</v>
      </c>
      <c r="M17" s="168">
        <v>5.1208785577069513E-4</v>
      </c>
      <c r="N17" s="168">
        <v>2.1892240984912919E-4</v>
      </c>
      <c r="O17" s="168">
        <v>2.3443452378232556E-4</v>
      </c>
      <c r="P17" s="178">
        <v>4.9071015869130347E-4</v>
      </c>
      <c r="Q17" s="178">
        <v>8.6817205652037221E-4</v>
      </c>
      <c r="R17" s="178">
        <v>1.4511399079431041E-3</v>
      </c>
      <c r="S17" s="182">
        <v>-1.8177833502997022E-4</v>
      </c>
      <c r="T17" s="182">
        <v>1.6484009974030342E-4</v>
      </c>
      <c r="U17" s="182">
        <v>3.0153496368100311E-4</v>
      </c>
      <c r="V17" s="195">
        <v>4.0930413288943159E-4</v>
      </c>
    </row>
    <row r="18" spans="2:22" s="2" customFormat="1" ht="12.75" x14ac:dyDescent="0.2">
      <c r="B18" s="169" t="s">
        <v>119</v>
      </c>
      <c r="C18" s="169" t="s">
        <v>120</v>
      </c>
      <c r="D18" s="168">
        <v>0</v>
      </c>
      <c r="E18" s="168">
        <v>0</v>
      </c>
      <c r="F18" s="168">
        <v>0</v>
      </c>
      <c r="G18" s="168">
        <v>3.2353171630366146E-4</v>
      </c>
      <c r="H18" s="168">
        <v>1.3324760836100516E-3</v>
      </c>
      <c r="I18" s="168">
        <v>7.3494032759766016E-4</v>
      </c>
      <c r="J18" s="168">
        <v>1.5789941204376349E-3</v>
      </c>
      <c r="K18" s="168">
        <v>1.7552835947941821E-3</v>
      </c>
      <c r="L18" s="168">
        <v>6.1685762358948686E-4</v>
      </c>
      <c r="M18" s="168">
        <v>2.3580369526824259E-4</v>
      </c>
      <c r="N18" s="168">
        <v>5.9313451405368768E-4</v>
      </c>
      <c r="O18" s="168">
        <v>5.8137684958714129E-4</v>
      </c>
      <c r="P18" s="178">
        <v>0</v>
      </c>
      <c r="Q18" s="178">
        <v>1.8382033841058188E-4</v>
      </c>
      <c r="R18" s="178">
        <v>0</v>
      </c>
      <c r="S18" s="182">
        <v>1.5490607579047314E-4</v>
      </c>
      <c r="T18" s="182">
        <v>1.771297195051884E-3</v>
      </c>
      <c r="U18" s="182">
        <v>1.1107552924366975E-4</v>
      </c>
      <c r="V18" s="195">
        <v>5.6755155987725156E-4</v>
      </c>
    </row>
    <row r="19" spans="2:22" s="2" customFormat="1" ht="12.75" x14ac:dyDescent="0.2">
      <c r="B19" s="169" t="s">
        <v>121</v>
      </c>
      <c r="C19" s="169" t="s">
        <v>122</v>
      </c>
      <c r="D19" s="168">
        <v>7.5181381313781375E-4</v>
      </c>
      <c r="E19" s="168">
        <v>1.1719765607592009E-3</v>
      </c>
      <c r="F19" s="168">
        <v>4.203007361756953E-4</v>
      </c>
      <c r="G19" s="168">
        <v>2.4012018263138479E-4</v>
      </c>
      <c r="H19" s="168">
        <v>0</v>
      </c>
      <c r="I19" s="168">
        <v>3.2414491926730822E-4</v>
      </c>
      <c r="J19" s="168">
        <v>-1.7582511022471827E-4</v>
      </c>
      <c r="K19" s="168">
        <v>4.8565692279599386E-4</v>
      </c>
      <c r="L19" s="168">
        <v>8.3087527634603881E-5</v>
      </c>
      <c r="M19" s="168">
        <v>8.5223343987539252E-5</v>
      </c>
      <c r="N19" s="168">
        <v>0</v>
      </c>
      <c r="O19" s="168">
        <v>6.2588565884211565E-5</v>
      </c>
      <c r="P19" s="178">
        <v>1.5021341424517121E-4</v>
      </c>
      <c r="Q19" s="178">
        <v>0</v>
      </c>
      <c r="R19" s="178">
        <v>4.8639885490841758E-4</v>
      </c>
      <c r="S19" s="182">
        <v>0</v>
      </c>
      <c r="T19" s="182">
        <v>4.9239393720371225E-4</v>
      </c>
      <c r="U19" s="182">
        <v>4.3012519068955144E-5</v>
      </c>
      <c r="V19" s="195">
        <v>1.9466459671513224E-4</v>
      </c>
    </row>
    <row r="20" spans="2:22" s="2" customFormat="1" ht="12.75" x14ac:dyDescent="0.2">
      <c r="B20" s="169" t="s">
        <v>123</v>
      </c>
      <c r="C20" s="169" t="s">
        <v>124</v>
      </c>
      <c r="D20" s="168">
        <v>0</v>
      </c>
      <c r="E20" s="168">
        <v>3.531466975302164E-4</v>
      </c>
      <c r="F20" s="168">
        <v>2.9138471833561392E-4</v>
      </c>
      <c r="G20" s="168">
        <v>0</v>
      </c>
      <c r="H20" s="168">
        <v>6.2571036649983116E-4</v>
      </c>
      <c r="I20" s="168">
        <v>1.6998103601639222E-4</v>
      </c>
      <c r="J20" s="168">
        <v>2.7135108919274317E-4</v>
      </c>
      <c r="K20" s="168">
        <v>3.1912534917872626E-4</v>
      </c>
      <c r="L20" s="168">
        <v>5.7584385872176777E-4</v>
      </c>
      <c r="M20" s="168">
        <v>1.3292747844888834E-3</v>
      </c>
      <c r="N20" s="168">
        <v>3.2566937667825879E-4</v>
      </c>
      <c r="O20" s="168">
        <v>1.7954101801429133E-4</v>
      </c>
      <c r="P20" s="178">
        <v>9.9218886344278E-5</v>
      </c>
      <c r="Q20" s="178">
        <v>3.5623888401498208E-4</v>
      </c>
      <c r="R20" s="178">
        <v>0</v>
      </c>
      <c r="S20" s="182">
        <v>0</v>
      </c>
      <c r="T20" s="182">
        <v>6.4844632843046295E-4</v>
      </c>
      <c r="U20" s="182">
        <v>0</v>
      </c>
      <c r="V20" s="195">
        <v>3.0130741844289541E-4</v>
      </c>
    </row>
    <row r="21" spans="2:22" s="2" customFormat="1" ht="12.75" x14ac:dyDescent="0.2">
      <c r="B21" s="170"/>
      <c r="C21" s="170"/>
      <c r="D21" s="171">
        <v>0.91915314233949474</v>
      </c>
      <c r="E21" s="171">
        <v>0.89213328703123207</v>
      </c>
      <c r="F21" s="171">
        <v>0.9009349000144683</v>
      </c>
      <c r="G21" s="171">
        <v>0.93155352636117295</v>
      </c>
      <c r="H21" s="171">
        <v>0.91471730383619498</v>
      </c>
      <c r="I21" s="171">
        <v>0.92309807037850433</v>
      </c>
      <c r="J21" s="171">
        <v>0.92864645851843508</v>
      </c>
      <c r="K21" s="171">
        <v>0.94691692296990249</v>
      </c>
      <c r="L21" s="171">
        <v>0.93622771331484389</v>
      </c>
      <c r="M21" s="171">
        <v>0.92349830186442472</v>
      </c>
      <c r="N21" s="171">
        <v>0.93227801535145638</v>
      </c>
      <c r="O21" s="171">
        <v>0.92985188390440976</v>
      </c>
      <c r="P21" s="179">
        <v>0.92729159634760572</v>
      </c>
      <c r="Q21" s="179">
        <v>0.93263688969248881</v>
      </c>
      <c r="R21" s="179">
        <v>0.93733867176944852</v>
      </c>
      <c r="S21" s="183">
        <v>0.92985096324745931</v>
      </c>
      <c r="T21" s="183">
        <v>0.88434980431541932</v>
      </c>
      <c r="U21" s="183">
        <v>0.90103641761597997</v>
      </c>
      <c r="V21" s="196">
        <v>0.92284823995553555</v>
      </c>
    </row>
    <row r="22" spans="2:22" s="2" customFormat="1" ht="12.75" x14ac:dyDescent="0.2">
      <c r="B22" s="170" t="s">
        <v>125</v>
      </c>
      <c r="C22" s="170"/>
      <c r="D22" s="171">
        <v>6.4239888739033232E-2</v>
      </c>
      <c r="E22" s="171">
        <v>6.787190561922167E-2</v>
      </c>
      <c r="F22" s="171">
        <v>7.5575004345467253E-2</v>
      </c>
      <c r="G22" s="171">
        <v>6.7606652732758649E-2</v>
      </c>
      <c r="H22" s="171">
        <v>8.5019852344998328E-2</v>
      </c>
      <c r="I22" s="171">
        <v>7.5129981662062473E-2</v>
      </c>
      <c r="J22" s="171">
        <v>7.0860418185880653E-2</v>
      </c>
      <c r="K22" s="171">
        <v>5.2426995995488467E-2</v>
      </c>
      <c r="L22" s="171">
        <v>6.274082719096799E-2</v>
      </c>
      <c r="M22" s="171">
        <v>7.5811236998267792E-2</v>
      </c>
      <c r="N22" s="171">
        <v>6.7490735482289843E-2</v>
      </c>
      <c r="O22" s="171">
        <v>6.9980818634764866E-2</v>
      </c>
      <c r="P22" s="179">
        <v>7.2708403652394268E-2</v>
      </c>
      <c r="Q22" s="179">
        <v>6.700176869395337E-2</v>
      </c>
      <c r="R22" s="179">
        <v>6.2493917180532786E-2</v>
      </c>
      <c r="S22" s="183">
        <v>6.9434265903583092E-2</v>
      </c>
      <c r="T22" s="183">
        <v>0.11565019568458063</v>
      </c>
      <c r="U22" s="183">
        <v>9.8963582384019991E-2</v>
      </c>
      <c r="V22" s="196">
        <v>7.4636795177645765E-2</v>
      </c>
    </row>
    <row r="23" spans="2:22" s="2" customFormat="1" ht="12.75" x14ac:dyDescent="0.2">
      <c r="B23" s="170" t="s">
        <v>126</v>
      </c>
      <c r="C23" s="170"/>
      <c r="D23" s="171">
        <v>1.6606968921471985E-2</v>
      </c>
      <c r="E23" s="171">
        <v>3.9994807349546163E-2</v>
      </c>
      <c r="F23" s="171">
        <v>2.3490095640064379E-2</v>
      </c>
      <c r="G23" s="171">
        <v>8.3982090606840208E-4</v>
      </c>
      <c r="H23" s="171">
        <v>2.6284381880669564E-4</v>
      </c>
      <c r="I23" s="171">
        <v>1.7719479594331558E-3</v>
      </c>
      <c r="J23" s="171">
        <v>4.9312329568425826E-4</v>
      </c>
      <c r="K23" s="171">
        <v>6.5608103460902797E-4</v>
      </c>
      <c r="L23" s="171">
        <v>1.0314594941881641E-3</v>
      </c>
      <c r="M23" s="171">
        <v>6.9046113730764471E-4</v>
      </c>
      <c r="N23" s="171">
        <v>2.3124916625366797E-4</v>
      </c>
      <c r="O23" s="171">
        <v>1.6729746082539378E-4</v>
      </c>
      <c r="P23" s="179">
        <v>0</v>
      </c>
      <c r="Q23" s="179">
        <v>3.6134161355779148E-4</v>
      </c>
      <c r="R23" s="179">
        <v>1.6741105001867235E-4</v>
      </c>
      <c r="S23" s="183">
        <v>7.1477084895755377E-4</v>
      </c>
      <c r="T23" s="183">
        <v>0</v>
      </c>
      <c r="U23" s="183">
        <v>0</v>
      </c>
      <c r="V23" s="196">
        <v>2.5149648668187381E-3</v>
      </c>
    </row>
    <row r="24" spans="2:22" s="2" customFormat="1" ht="12.75" x14ac:dyDescent="0.2">
      <c r="B24" s="172"/>
      <c r="C24" s="172"/>
      <c r="D24" s="173">
        <v>1</v>
      </c>
      <c r="E24" s="173">
        <v>1</v>
      </c>
      <c r="F24" s="173">
        <v>1</v>
      </c>
      <c r="G24" s="173">
        <v>1</v>
      </c>
      <c r="H24" s="173">
        <v>1</v>
      </c>
      <c r="I24" s="173">
        <v>1</v>
      </c>
      <c r="J24" s="173">
        <v>1</v>
      </c>
      <c r="K24" s="173">
        <v>1</v>
      </c>
      <c r="L24" s="173">
        <v>1</v>
      </c>
      <c r="M24" s="173">
        <v>1</v>
      </c>
      <c r="N24" s="173">
        <v>1</v>
      </c>
      <c r="O24" s="173">
        <v>1</v>
      </c>
      <c r="P24" s="180">
        <v>1</v>
      </c>
      <c r="Q24" s="180">
        <v>1</v>
      </c>
      <c r="R24" s="180">
        <v>1</v>
      </c>
      <c r="S24" s="184">
        <v>1</v>
      </c>
      <c r="T24" s="184">
        <v>1</v>
      </c>
      <c r="U24" s="184">
        <v>1</v>
      </c>
      <c r="V24" s="197">
        <v>1</v>
      </c>
    </row>
    <row r="25" spans="2:22" s="2" customFormat="1" ht="12.75" x14ac:dyDescent="0.2">
      <c r="V25" s="198"/>
    </row>
    <row r="26" spans="2:22" s="2" customFormat="1" ht="12.75" x14ac:dyDescent="0.2">
      <c r="B26" s="88" t="s">
        <v>127</v>
      </c>
      <c r="C26" s="88"/>
      <c r="D26" s="89">
        <f>'[1]1.0 Production (GVL)'!BA7</f>
        <v>13422.264399999998</v>
      </c>
      <c r="E26" s="89">
        <f>'[1]1.0 Production (GVL)'!BB7</f>
        <v>13983.777799999969</v>
      </c>
      <c r="F26" s="89">
        <f>'[1]1.0 Production (GVL)'!BC7</f>
        <v>34363.530299999991</v>
      </c>
      <c r="G26" s="89">
        <f>'[1]1.0 Production (GVL)'!BD7</f>
        <v>31029.739200000011</v>
      </c>
      <c r="H26" s="89">
        <f>'[1]1.0 Production (GVL)'!BE7</f>
        <v>29098.451900000004</v>
      </c>
      <c r="I26" s="89">
        <f>'[1]1.0 Production (GVL)'!BF7</f>
        <v>42616.913540000067</v>
      </c>
      <c r="J26" s="89">
        <f>'[1]1.0 Production (GVL)'!BG7</f>
        <v>30649.18507000001</v>
      </c>
      <c r="K26" s="89">
        <f>'[1]1.0 Production (GVL)'!BH7</f>
        <v>32361.144800000031</v>
      </c>
      <c r="L26" s="89">
        <f>'[1]1.0 Production (GVL)'!BI7</f>
        <v>49563.993800000069</v>
      </c>
      <c r="M26" s="89">
        <f>'[1]1.0 Production (GVL)'!BJ7</f>
        <v>40919.720650000017</v>
      </c>
      <c r="N26" s="89">
        <f>'[1]1.0 Production (GVL)'!BK7</f>
        <v>52866.932160000091</v>
      </c>
      <c r="O26" s="89">
        <f>'[1]1.0 Production (GVL)'!BL7</f>
        <v>97022.200140000321</v>
      </c>
      <c r="P26" s="181">
        <f>'[1]1.0 Production (GVL)'!BM7</f>
        <v>26687.802739999999</v>
      </c>
      <c r="Q26" s="181">
        <f>'[1]1.0 Production (GVL)'!BN7</f>
        <v>41713.019300000036</v>
      </c>
      <c r="R26" s="181">
        <f>'[1]1.0 Production (GVL)'!BO7</f>
        <v>58504.867000000006</v>
      </c>
      <c r="S26" s="185">
        <f>'[1]1.0 Production (GVL)'!BP7</f>
        <v>51457.592300000048</v>
      </c>
      <c r="T26" s="185">
        <f>'[1]1.0 Production (GVL)'!BQ7</f>
        <v>54412.827999999994</v>
      </c>
      <c r="U26" s="185">
        <f>'[1]1.0 Production (GVL)'!BR7</f>
        <v>59446.574000000001</v>
      </c>
      <c r="V26" s="199"/>
    </row>
  </sheetData>
  <conditionalFormatting sqref="D6:P6 R6">
    <cfRule type="expression" dxfId="20" priority="14">
      <formula>D6=$C$3</formula>
    </cfRule>
  </conditionalFormatting>
  <conditionalFormatting sqref="Q6">
    <cfRule type="expression" dxfId="19" priority="10">
      <formula>Q6=$C$3</formula>
    </cfRule>
  </conditionalFormatting>
  <conditionalFormatting sqref="S6:T6">
    <cfRule type="expression" dxfId="18" priority="7">
      <formula>S6=$C$3</formula>
    </cfRule>
  </conditionalFormatting>
  <conditionalFormatting sqref="V6">
    <cfRule type="expression" dxfId="17" priority="5">
      <formula>V6=$C$3</formula>
    </cfRule>
  </conditionalFormatting>
  <conditionalFormatting sqref="U6">
    <cfRule type="expression" dxfId="16" priority="1">
      <formula>U6=$C$3</formula>
    </cfRule>
  </conditionalFormatting>
  <hyperlinks>
    <hyperlink ref="B3" location="Cover!A1" display="Back to cover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DCE401A1-416B-4EE2-BBE9-C885D04F0CEA}">
            <xm:f>A$7='\Business Planning\Performance Tracking\[201706_GVL_Agency reports_v1.xlsm]1.0 Production (GVL)'!#REF!</xm:f>
            <x14:dxf>
              <font>
                <color rgb="FFFF0000"/>
              </font>
            </x14:dxf>
          </x14:cfRule>
          <xm:sqref>L6:P6</xm:sqref>
        </x14:conditionalFormatting>
        <x14:conditionalFormatting xmlns:xm="http://schemas.microsoft.com/office/excel/2006/main">
          <x14:cfRule type="expression" priority="15" id="{8BEBC3AC-B01C-4D06-9A02-12C846BD0065}">
            <xm:f>C$7='\Business Planning\Performance Tracking\[201706_GVL_Agency reports_v1.xlsm]1.0 Production (GVL)'!#REF!</xm:f>
            <x14:dxf>
              <font>
                <color rgb="FFFF0000"/>
              </font>
            </x14:dxf>
          </x14:cfRule>
          <xm:sqref>O6:P6</xm:sqref>
        </x14:conditionalFormatting>
        <x14:conditionalFormatting xmlns:xm="http://schemas.microsoft.com/office/excel/2006/main">
          <x14:cfRule type="expression" priority="16" id="{C2B2391E-E3E0-4946-BA59-C92609B8650F}">
            <xm:f>A$7='\Business Planning\Performance Tracking\[201706_GVL_Agency reports_v1.xlsm]1.0 Production (GVL)'!#REF!</xm:f>
            <x14:dxf>
              <font>
                <color rgb="FFFF0000"/>
              </font>
            </x14:dxf>
          </x14:cfRule>
          <xm:sqref>K6</xm:sqref>
        </x14:conditionalFormatting>
        <x14:conditionalFormatting xmlns:xm="http://schemas.microsoft.com/office/excel/2006/main">
          <x14:cfRule type="expression" priority="17" id="{57CECA64-5240-4F57-A54C-7C0C9025ED4E}">
            <xm:f>F$7='\Business Planning\Performance Tracking\[201706_GVL_Agency reports_v1.xlsm]1.0 Production (GVL)'!#REF!</xm:f>
            <x14:dxf>
              <font>
                <color rgb="FFFF0000"/>
              </font>
            </x14:dxf>
          </x14:cfRule>
          <xm:sqref>R6</xm:sqref>
        </x14:conditionalFormatting>
        <x14:conditionalFormatting xmlns:xm="http://schemas.microsoft.com/office/excel/2006/main">
          <x14:cfRule type="expression" priority="18" id="{5155AD9A-17D4-40B4-A2C5-69BBE3277DA6}">
            <xm:f>E$7='\Business Planning\Performance Tracking\[201706_GVL_Agency reports_v1.xlsm]1.0 Production (GVL)'!#REF!</xm:f>
            <x14:dxf>
              <font>
                <color rgb="FFFF0000"/>
              </font>
            </x14:dxf>
          </x14:cfRule>
          <xm:sqref>R6</xm:sqref>
        </x14:conditionalFormatting>
        <x14:conditionalFormatting xmlns:xm="http://schemas.microsoft.com/office/excel/2006/main">
          <x14:cfRule type="expression" priority="19" id="{9F3EE09A-051D-4E90-8A5F-9D2D5FB1F045}">
            <xm:f>A$7='\Business Planning\Performance Tracking\[201706_GVL_Agency reports_v1.xlsm]1.0 Production (GVL)'!#REF!</xm:f>
            <x14:dxf>
              <font>
                <color rgb="FFFF0000"/>
              </font>
            </x14:dxf>
          </x14:cfRule>
          <xm:sqref>J6</xm:sqref>
        </x14:conditionalFormatting>
        <x14:conditionalFormatting xmlns:xm="http://schemas.microsoft.com/office/excel/2006/main">
          <x14:cfRule type="expression" priority="11" id="{52CC1DEB-4765-4CCC-96E5-CF7AA5E53F94}">
            <xm:f>E$7='\Business Planning\Performance Tracking\[201706_GVL_Agency reports_v1.xlsm]1.0 Production (GVL)'!#REF!</xm:f>
            <x14:dxf>
              <font>
                <color rgb="FFFF0000"/>
              </font>
            </x14:dxf>
          </x14:cfRule>
          <xm:sqref>Q6</xm:sqref>
        </x14:conditionalFormatting>
        <x14:conditionalFormatting xmlns:xm="http://schemas.microsoft.com/office/excel/2006/main">
          <x14:cfRule type="expression" priority="12" id="{CF03AE76-F5CB-47AB-973A-2DA77C7D6CFC}">
            <xm:f>D$7='\Business Planning\Performance Tracking\[201706_GVL_Agency reports_v1.xlsm]1.0 Production (GVL)'!#REF!</xm:f>
            <x14:dxf>
              <font>
                <color rgb="FFFF0000"/>
              </font>
            </x14:dxf>
          </x14:cfRule>
          <xm:sqref>Q6</xm:sqref>
        </x14:conditionalFormatting>
        <x14:conditionalFormatting xmlns:xm="http://schemas.microsoft.com/office/excel/2006/main">
          <x14:cfRule type="expression" priority="20" id="{46284730-D22C-4B6A-BEE2-7EAFF342D53C}">
            <xm:f>A$7='\Business Planning\Performance Tracking\[201706_GVL_Agency reports_v1.xlsm]1.0 Production (GVL)'!#REF!</xm:f>
            <x14:dxf>
              <font>
                <color rgb="FFFF0000"/>
              </font>
            </x14:dxf>
          </x14:cfRule>
          <xm:sqref>I6</xm:sqref>
        </x14:conditionalFormatting>
        <x14:conditionalFormatting xmlns:xm="http://schemas.microsoft.com/office/excel/2006/main">
          <x14:cfRule type="expression" priority="8" id="{5A5A74D1-A645-49FD-A9A8-55FB7F0BA727}">
            <xm:f>G$7='\Business Planning\Performance Tracking\[201706_GVL_Agency reports_v1.xlsm]1.0 Production (GVL)'!#REF!</xm:f>
            <x14:dxf>
              <font>
                <color rgb="FFFF0000"/>
              </font>
            </x14:dxf>
          </x14:cfRule>
          <xm:sqref>S6:T6</xm:sqref>
        </x14:conditionalFormatting>
        <x14:conditionalFormatting xmlns:xm="http://schemas.microsoft.com/office/excel/2006/main">
          <x14:cfRule type="expression" priority="9" id="{B9986E4F-223F-4C4F-9B24-B1706195799A}">
            <xm:f>F$7='\Business Planning\Performance Tracking\[201706_GVL_Agency reports_v1.xlsm]1.0 Production (GVL)'!#REF!</xm:f>
            <x14:dxf>
              <font>
                <color rgb="FFFF0000"/>
              </font>
            </x14:dxf>
          </x14:cfRule>
          <xm:sqref>S6:T6</xm:sqref>
        </x14:conditionalFormatting>
        <x14:conditionalFormatting xmlns:xm="http://schemas.microsoft.com/office/excel/2006/main">
          <x14:cfRule type="expression" priority="21" id="{8486CEA8-D5B0-425D-8533-E7BB8536D81A}">
            <xm:f>XFA$7='\Business Planning\Performance Tracking\[201706_GVL_Agency reports_v1.xlsm]1.0 Production (GVL)'!#REF!</xm:f>
            <x14:dxf>
              <font>
                <color rgb="FFFF0000"/>
              </font>
            </x14:dxf>
          </x14:cfRule>
          <xm:sqref>D6:H6</xm:sqref>
        </x14:conditionalFormatting>
        <x14:conditionalFormatting xmlns:xm="http://schemas.microsoft.com/office/excel/2006/main">
          <x14:cfRule type="expression" priority="4" id="{F4F356C2-7E1B-4E59-B4CC-80BAB2691BA1}">
            <xm:f>G$7='\Business Planning\Performance Tracking\[201706_GVL_Agency reports_v1.xlsm]1.0 Production (GVL)'!#REF!</xm:f>
            <x14:dxf>
              <font>
                <color rgb="FFFF0000"/>
              </font>
            </x14:dxf>
          </x14:cfRule>
          <xm:sqref>V6</xm:sqref>
        </x14:conditionalFormatting>
        <x14:conditionalFormatting xmlns:xm="http://schemas.microsoft.com/office/excel/2006/main">
          <x14:cfRule type="expression" priority="6" id="{68B0514D-083A-4FF9-848C-85BD43DAB678}">
            <xm:f>F$7='\Business Planning\Performance Tracking\[201706_GVL_Agency reports_v1.xlsm]1.0 Production (GVL)'!#REF!</xm:f>
            <x14:dxf>
              <font>
                <color rgb="FFFF0000"/>
              </font>
            </x14:dxf>
          </x14:cfRule>
          <xm:sqref>V6</xm:sqref>
        </x14:conditionalFormatting>
        <x14:conditionalFormatting xmlns:xm="http://schemas.microsoft.com/office/excel/2006/main">
          <x14:cfRule type="expression" priority="2" id="{F2A7E074-FCAB-45C5-B34B-372295B46341}">
            <xm:f>I$7='\Business Planning\Performance Tracking\[201706_GVL_Agency reports_v1.xlsm]1.0 Production (GVL)'!#REF!</xm:f>
            <x14:dxf>
              <font>
                <color rgb="FFFF0000"/>
              </font>
            </x14:dxf>
          </x14:cfRule>
          <xm:sqref>U6</xm:sqref>
        </x14:conditionalFormatting>
        <x14:conditionalFormatting xmlns:xm="http://schemas.microsoft.com/office/excel/2006/main">
          <x14:cfRule type="expression" priority="3" id="{B44C1B68-D36B-44FD-AAEA-F76DAC84ACD7}">
            <xm:f>H$7='\Business Planning\Performance Tracking\[201706_GVL_Agency reports_v1.xlsm]1.0 Production (GVL)'!#REF!</xm:f>
            <x14:dxf>
              <font>
                <color rgb="FFFF0000"/>
              </font>
            </x14:dxf>
          </x14:cfRule>
          <xm:sqref>U6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0"/>
  <sheetViews>
    <sheetView showGridLines="0" tabSelected="1" zoomScale="80" zoomScaleNormal="80" workbookViewId="0">
      <selection activeCell="B1" sqref="B1:C3"/>
    </sheetView>
  </sheetViews>
  <sheetFormatPr defaultColWidth="9.125" defaultRowHeight="12.75" outlineLevelCol="1" x14ac:dyDescent="0.2"/>
  <cols>
    <col min="1" max="1" width="2.375" style="2" customWidth="1"/>
    <col min="2" max="2" width="15.875" style="2" customWidth="1"/>
    <col min="3" max="3" width="28" style="2" customWidth="1"/>
    <col min="4" max="4" width="48.75" style="2" hidden="1" customWidth="1" outlineLevel="1"/>
    <col min="5" max="5" width="13.625" style="2" hidden="1" customWidth="1" outlineLevel="1"/>
    <col min="6" max="6" width="26" style="2" hidden="1" customWidth="1" outlineLevel="1"/>
    <col min="7" max="7" width="12.875" style="2" hidden="1" customWidth="1" outlineLevel="1"/>
    <col min="8" max="9" width="11.25" style="2" hidden="1" customWidth="1" outlineLevel="1"/>
    <col min="10" max="10" width="7.75" style="2" customWidth="1" collapsed="1"/>
    <col min="11" max="11" width="7.75" style="2" customWidth="1"/>
    <col min="12" max="12" width="10" style="2" customWidth="1"/>
    <col min="13" max="15" width="7.75" style="2" customWidth="1"/>
    <col min="16" max="16" width="10" style="2" customWidth="1"/>
    <col min="17" max="17" width="10.25" style="2" customWidth="1"/>
    <col min="18" max="18" width="10.75" style="2" customWidth="1"/>
    <col min="19" max="21" width="9.625" style="2" customWidth="1"/>
    <col min="22" max="22" width="10.125" style="2" customWidth="1"/>
    <col min="23" max="23" width="8.25" style="2" customWidth="1"/>
    <col min="24" max="24" width="9.625" style="2" customWidth="1"/>
    <col min="25" max="25" width="10.875" style="2" hidden="1" customWidth="1"/>
    <col min="26" max="26" width="7.25" style="2" customWidth="1"/>
    <col min="27" max="27" width="7.125" style="2" customWidth="1"/>
    <col min="28" max="16384" width="9.125" style="2"/>
  </cols>
  <sheetData>
    <row r="1" spans="2:27" ht="20.25" x14ac:dyDescent="0.3">
      <c r="B1" s="3" t="str">
        <f>Cover!E13</f>
        <v>GA Perfomance</v>
      </c>
    </row>
    <row r="2" spans="2:27" x14ac:dyDescent="0.2">
      <c r="B2" s="4" t="s">
        <v>12</v>
      </c>
      <c r="C2" s="200">
        <f>Cover!E4</f>
        <v>42978</v>
      </c>
    </row>
    <row r="3" spans="2:27" ht="14.25" x14ac:dyDescent="0.2">
      <c r="B3" s="289" t="s">
        <v>342</v>
      </c>
    </row>
    <row r="4" spans="2:27" ht="14.25" x14ac:dyDescent="0.2">
      <c r="B4" s="288"/>
    </row>
    <row r="5" spans="2:27" ht="13.5" thickBot="1" x14ac:dyDescent="0.25">
      <c r="B5" s="4" t="s">
        <v>148</v>
      </c>
    </row>
    <row r="6" spans="2:27" s="1" customFormat="1" ht="15.75" thickBot="1" x14ac:dyDescent="0.3">
      <c r="J6" s="236" t="s">
        <v>149</v>
      </c>
      <c r="K6" s="237"/>
      <c r="L6" s="237"/>
      <c r="M6" s="237"/>
      <c r="N6" s="237"/>
      <c r="O6" s="237"/>
      <c r="P6" s="256" t="s">
        <v>17</v>
      </c>
      <c r="Q6" s="256"/>
      <c r="R6" s="256"/>
      <c r="S6" s="256"/>
      <c r="T6" s="256"/>
      <c r="U6" s="256"/>
      <c r="V6" s="256"/>
      <c r="W6" s="256"/>
      <c r="X6" s="256"/>
      <c r="Y6" s="238"/>
      <c r="Z6" s="270" t="s">
        <v>150</v>
      </c>
      <c r="AA6" s="271"/>
    </row>
    <row r="7" spans="2:27" s="1" customFormat="1" ht="30.75" thickBot="1" x14ac:dyDescent="0.3">
      <c r="B7" s="239" t="s">
        <v>151</v>
      </c>
      <c r="C7" s="240" t="s">
        <v>152</v>
      </c>
      <c r="D7" s="240" t="s">
        <v>153</v>
      </c>
      <c r="E7" s="240" t="s">
        <v>154</v>
      </c>
      <c r="F7" s="240" t="s">
        <v>155</v>
      </c>
      <c r="G7" s="240" t="s">
        <v>156</v>
      </c>
      <c r="H7" s="240" t="s">
        <v>157</v>
      </c>
      <c r="I7" s="240" t="s">
        <v>158</v>
      </c>
      <c r="J7" s="241" t="s">
        <v>159</v>
      </c>
      <c r="K7" s="241" t="s">
        <v>160</v>
      </c>
      <c r="L7" s="241" t="s">
        <v>161</v>
      </c>
      <c r="M7" s="241" t="s">
        <v>162</v>
      </c>
      <c r="N7" s="241" t="s">
        <v>163</v>
      </c>
      <c r="O7" s="241" t="s">
        <v>164</v>
      </c>
      <c r="P7" s="251" t="s">
        <v>165</v>
      </c>
      <c r="Q7" s="251" t="s">
        <v>166</v>
      </c>
      <c r="R7" s="251" t="s">
        <v>167</v>
      </c>
      <c r="S7" s="251" t="s">
        <v>168</v>
      </c>
      <c r="T7" s="251" t="s">
        <v>169</v>
      </c>
      <c r="U7" s="251" t="s">
        <v>170</v>
      </c>
      <c r="V7" s="257" t="s">
        <v>171</v>
      </c>
      <c r="W7" s="257" t="s">
        <v>172</v>
      </c>
      <c r="X7" s="265" t="s">
        <v>173</v>
      </c>
      <c r="Y7" s="242" t="s">
        <v>174</v>
      </c>
      <c r="Z7" s="272" t="s">
        <v>175</v>
      </c>
      <c r="AA7" s="273" t="s">
        <v>176</v>
      </c>
    </row>
    <row r="8" spans="2:27" x14ac:dyDescent="0.2">
      <c r="B8" s="204" t="s">
        <v>177</v>
      </c>
      <c r="C8" s="205" t="s">
        <v>178</v>
      </c>
      <c r="D8" s="206" t="s">
        <v>179</v>
      </c>
      <c r="E8" s="207" t="s">
        <v>180</v>
      </c>
      <c r="F8" s="207" t="s">
        <v>181</v>
      </c>
      <c r="G8" s="208">
        <v>42657</v>
      </c>
      <c r="H8" s="243">
        <v>42688</v>
      </c>
      <c r="I8" s="244">
        <v>42699</v>
      </c>
      <c r="J8" s="209">
        <v>181</v>
      </c>
      <c r="K8" s="210">
        <v>195</v>
      </c>
      <c r="L8" s="210">
        <v>32</v>
      </c>
      <c r="M8" s="210">
        <v>20</v>
      </c>
      <c r="N8" s="210">
        <v>88</v>
      </c>
      <c r="O8" s="211">
        <v>0.46810000000000002</v>
      </c>
      <c r="P8" s="252">
        <v>3292.78</v>
      </c>
      <c r="Q8" s="252">
        <v>6609.68</v>
      </c>
      <c r="R8" s="252">
        <v>6829.56</v>
      </c>
      <c r="S8" s="252">
        <v>5643.77</v>
      </c>
      <c r="T8" s="252">
        <v>6019.01</v>
      </c>
      <c r="U8" s="252">
        <v>10661.89</v>
      </c>
      <c r="V8" s="258">
        <v>5299.99</v>
      </c>
      <c r="W8" s="259">
        <v>261</v>
      </c>
      <c r="X8" s="267">
        <v>44356.67</v>
      </c>
      <c r="Y8" s="212">
        <v>62570.31</v>
      </c>
      <c r="Z8" s="274"/>
      <c r="AA8" s="275">
        <v>1</v>
      </c>
    </row>
    <row r="9" spans="2:27" x14ac:dyDescent="0.2">
      <c r="B9" s="213" t="s">
        <v>177</v>
      </c>
      <c r="C9" s="214" t="s">
        <v>182</v>
      </c>
      <c r="D9" s="215" t="s">
        <v>183</v>
      </c>
      <c r="E9" s="216" t="s">
        <v>184</v>
      </c>
      <c r="F9" s="216" t="s">
        <v>185</v>
      </c>
      <c r="G9" s="217">
        <v>42563</v>
      </c>
      <c r="H9" s="245">
        <v>42614</v>
      </c>
      <c r="I9" s="246">
        <v>42641</v>
      </c>
      <c r="J9" s="218">
        <v>94</v>
      </c>
      <c r="K9" s="219">
        <v>75</v>
      </c>
      <c r="L9" s="219">
        <v>3</v>
      </c>
      <c r="M9" s="219">
        <v>10</v>
      </c>
      <c r="N9" s="219">
        <v>45</v>
      </c>
      <c r="O9" s="220">
        <v>0.53249999999999997</v>
      </c>
      <c r="P9" s="253">
        <v>2662.63</v>
      </c>
      <c r="Q9" s="253">
        <v>3746.09</v>
      </c>
      <c r="R9" s="253">
        <v>4580.8599999999997</v>
      </c>
      <c r="S9" s="253">
        <v>4420.7299999999996</v>
      </c>
      <c r="T9" s="253">
        <v>4465.82</v>
      </c>
      <c r="U9" s="253">
        <v>5760.13</v>
      </c>
      <c r="V9" s="260">
        <v>4361.7700000000004</v>
      </c>
      <c r="W9" s="261">
        <v>144</v>
      </c>
      <c r="X9" s="268">
        <v>29998.02</v>
      </c>
      <c r="Y9" s="221">
        <v>43872.89</v>
      </c>
      <c r="Z9" s="276">
        <v>0.79690000000000005</v>
      </c>
      <c r="AA9" s="277">
        <v>0.95389999999999997</v>
      </c>
    </row>
    <row r="10" spans="2:27" x14ac:dyDescent="0.2">
      <c r="B10" s="213" t="s">
        <v>186</v>
      </c>
      <c r="C10" s="214" t="s">
        <v>187</v>
      </c>
      <c r="D10" s="215" t="s">
        <v>188</v>
      </c>
      <c r="E10" s="216" t="s">
        <v>189</v>
      </c>
      <c r="F10" s="216" t="s">
        <v>190</v>
      </c>
      <c r="G10" s="217">
        <v>42664</v>
      </c>
      <c r="H10" s="245">
        <v>42695</v>
      </c>
      <c r="I10" s="246">
        <v>42696</v>
      </c>
      <c r="J10" s="218">
        <v>85</v>
      </c>
      <c r="K10" s="219">
        <v>74</v>
      </c>
      <c r="L10" s="219">
        <v>2</v>
      </c>
      <c r="M10" s="219">
        <v>7</v>
      </c>
      <c r="N10" s="219">
        <v>25</v>
      </c>
      <c r="O10" s="220">
        <v>0.3145</v>
      </c>
      <c r="P10" s="253">
        <v>215.79</v>
      </c>
      <c r="Q10" s="253">
        <v>448.6</v>
      </c>
      <c r="R10" s="253">
        <v>1633.08</v>
      </c>
      <c r="S10" s="253">
        <v>758.2</v>
      </c>
      <c r="T10" s="253">
        <v>1319.1</v>
      </c>
      <c r="U10" s="253">
        <v>2480.19</v>
      </c>
      <c r="V10" s="260">
        <v>1941.33</v>
      </c>
      <c r="W10" s="261">
        <v>88</v>
      </c>
      <c r="X10" s="268">
        <v>8796.2800000000007</v>
      </c>
      <c r="Y10" s="221">
        <v>10533.52</v>
      </c>
      <c r="Z10" s="276"/>
      <c r="AA10" s="277">
        <v>0.94489999999999996</v>
      </c>
    </row>
    <row r="11" spans="2:27" x14ac:dyDescent="0.2">
      <c r="B11" s="213" t="s">
        <v>191</v>
      </c>
      <c r="C11" s="214" t="s">
        <v>192</v>
      </c>
      <c r="D11" s="215" t="s">
        <v>193</v>
      </c>
      <c r="E11" s="216" t="s">
        <v>194</v>
      </c>
      <c r="F11" s="216" t="s">
        <v>195</v>
      </c>
      <c r="G11" s="217">
        <v>42689</v>
      </c>
      <c r="H11" s="245">
        <v>42698</v>
      </c>
      <c r="I11" s="246">
        <v>42717</v>
      </c>
      <c r="J11" s="218">
        <v>331</v>
      </c>
      <c r="K11" s="219">
        <v>326</v>
      </c>
      <c r="L11" s="219">
        <v>49</v>
      </c>
      <c r="M11" s="219">
        <v>42</v>
      </c>
      <c r="N11" s="219">
        <v>75</v>
      </c>
      <c r="O11" s="220">
        <v>0.2283</v>
      </c>
      <c r="P11" s="253">
        <v>765.41</v>
      </c>
      <c r="Q11" s="253">
        <v>1180.97</v>
      </c>
      <c r="R11" s="253">
        <v>1563.67</v>
      </c>
      <c r="S11" s="253">
        <v>1637.67</v>
      </c>
      <c r="T11" s="253">
        <v>1204.43</v>
      </c>
      <c r="U11" s="253">
        <v>1867.78</v>
      </c>
      <c r="V11" s="260">
        <v>1863.59</v>
      </c>
      <c r="W11" s="261">
        <v>151</v>
      </c>
      <c r="X11" s="268">
        <v>10083.52</v>
      </c>
      <c r="Y11" s="221">
        <v>13753.37</v>
      </c>
      <c r="Z11" s="276">
        <v>0.63390000000000002</v>
      </c>
      <c r="AA11" s="277">
        <v>0.97929999999999995</v>
      </c>
    </row>
    <row r="12" spans="2:27" x14ac:dyDescent="0.2">
      <c r="B12" s="213" t="s">
        <v>196</v>
      </c>
      <c r="C12" s="214" t="s">
        <v>197</v>
      </c>
      <c r="D12" s="215" t="s">
        <v>198</v>
      </c>
      <c r="E12" s="216" t="s">
        <v>199</v>
      </c>
      <c r="F12" s="216" t="s">
        <v>200</v>
      </c>
      <c r="G12" s="217">
        <v>42709</v>
      </c>
      <c r="H12" s="245">
        <v>42720</v>
      </c>
      <c r="I12" s="246">
        <v>42725</v>
      </c>
      <c r="J12" s="218">
        <v>542</v>
      </c>
      <c r="K12" s="219">
        <v>564</v>
      </c>
      <c r="L12" s="219">
        <v>110</v>
      </c>
      <c r="M12" s="219">
        <v>49</v>
      </c>
      <c r="N12" s="219">
        <v>88</v>
      </c>
      <c r="O12" s="220">
        <v>0.15909999999999999</v>
      </c>
      <c r="P12" s="253">
        <v>901.29</v>
      </c>
      <c r="Q12" s="253">
        <v>1371.95</v>
      </c>
      <c r="R12" s="253">
        <v>2876.96</v>
      </c>
      <c r="S12" s="253">
        <v>2434</v>
      </c>
      <c r="T12" s="253">
        <v>1437.12</v>
      </c>
      <c r="U12" s="253">
        <v>2019.5</v>
      </c>
      <c r="V12" s="260">
        <v>1552.14</v>
      </c>
      <c r="W12" s="261">
        <v>116</v>
      </c>
      <c r="X12" s="268">
        <v>12592.95</v>
      </c>
      <c r="Y12" s="221">
        <v>15783.22</v>
      </c>
      <c r="Z12" s="276">
        <v>0.96</v>
      </c>
      <c r="AA12" s="277">
        <v>0.99480000000000002</v>
      </c>
    </row>
    <row r="13" spans="2:27" x14ac:dyDescent="0.2">
      <c r="B13" s="213" t="s">
        <v>201</v>
      </c>
      <c r="C13" s="214" t="s">
        <v>202</v>
      </c>
      <c r="D13" s="215" t="s">
        <v>203</v>
      </c>
      <c r="E13" s="216" t="s">
        <v>204</v>
      </c>
      <c r="F13" s="216" t="s">
        <v>205</v>
      </c>
      <c r="G13" s="217">
        <v>42614</v>
      </c>
      <c r="H13" s="245">
        <v>42614</v>
      </c>
      <c r="I13" s="246">
        <v>42632</v>
      </c>
      <c r="J13" s="218">
        <v>211</v>
      </c>
      <c r="K13" s="219">
        <v>209</v>
      </c>
      <c r="L13" s="219">
        <v>26</v>
      </c>
      <c r="M13" s="219">
        <v>32</v>
      </c>
      <c r="N13" s="219">
        <v>52</v>
      </c>
      <c r="O13" s="220">
        <v>0.24759999999999999</v>
      </c>
      <c r="P13" s="253">
        <v>1306.3399999999999</v>
      </c>
      <c r="Q13" s="253">
        <v>1399.37</v>
      </c>
      <c r="R13" s="253">
        <v>2186.5100000000002</v>
      </c>
      <c r="S13" s="253">
        <v>1390.04</v>
      </c>
      <c r="T13" s="253">
        <v>1150.8599999999999</v>
      </c>
      <c r="U13" s="253">
        <v>1124.8599999999999</v>
      </c>
      <c r="V13" s="260">
        <v>1358.43</v>
      </c>
      <c r="W13" s="261">
        <v>95</v>
      </c>
      <c r="X13" s="268">
        <v>9916.42</v>
      </c>
      <c r="Y13" s="221">
        <v>18387.73</v>
      </c>
      <c r="Z13" s="276">
        <v>0.73619999999999997</v>
      </c>
      <c r="AA13" s="277">
        <v>0.90569999999999995</v>
      </c>
    </row>
    <row r="14" spans="2:27" x14ac:dyDescent="0.2">
      <c r="B14" s="213" t="s">
        <v>206</v>
      </c>
      <c r="C14" s="214" t="s">
        <v>207</v>
      </c>
      <c r="D14" s="215" t="s">
        <v>208</v>
      </c>
      <c r="E14" s="216" t="s">
        <v>209</v>
      </c>
      <c r="F14" s="216" t="s">
        <v>210</v>
      </c>
      <c r="G14" s="217">
        <v>42711</v>
      </c>
      <c r="H14" s="245">
        <v>42730</v>
      </c>
      <c r="I14" s="246">
        <v>42730</v>
      </c>
      <c r="J14" s="218">
        <v>353</v>
      </c>
      <c r="K14" s="219">
        <v>317</v>
      </c>
      <c r="L14" s="219">
        <v>42</v>
      </c>
      <c r="M14" s="219">
        <v>55</v>
      </c>
      <c r="N14" s="219">
        <v>70</v>
      </c>
      <c r="O14" s="220">
        <v>0.20899999999999999</v>
      </c>
      <c r="P14" s="253">
        <v>942.96</v>
      </c>
      <c r="Q14" s="253">
        <v>1082.45</v>
      </c>
      <c r="R14" s="253">
        <v>1587.01</v>
      </c>
      <c r="S14" s="253">
        <v>1911.23</v>
      </c>
      <c r="T14" s="253">
        <v>2048.7800000000002</v>
      </c>
      <c r="U14" s="253">
        <v>2095.16</v>
      </c>
      <c r="V14" s="260">
        <v>1257.03</v>
      </c>
      <c r="W14" s="261">
        <v>95</v>
      </c>
      <c r="X14" s="268">
        <v>10924.62</v>
      </c>
      <c r="Y14" s="221">
        <v>11581.67</v>
      </c>
      <c r="Z14" s="276">
        <v>0.96050000000000002</v>
      </c>
      <c r="AA14" s="277">
        <v>0.99819999999999998</v>
      </c>
    </row>
    <row r="15" spans="2:27" x14ac:dyDescent="0.2">
      <c r="B15" s="213" t="s">
        <v>206</v>
      </c>
      <c r="C15" s="214" t="s">
        <v>211</v>
      </c>
      <c r="D15" s="215" t="s">
        <v>212</v>
      </c>
      <c r="E15" s="216" t="s">
        <v>213</v>
      </c>
      <c r="F15" s="216" t="s">
        <v>214</v>
      </c>
      <c r="G15" s="217">
        <v>42712</v>
      </c>
      <c r="H15" s="245">
        <v>42719</v>
      </c>
      <c r="I15" s="246">
        <v>42719</v>
      </c>
      <c r="J15" s="218">
        <v>166</v>
      </c>
      <c r="K15" s="219">
        <v>162</v>
      </c>
      <c r="L15" s="219">
        <v>43</v>
      </c>
      <c r="M15" s="219">
        <v>28</v>
      </c>
      <c r="N15" s="219">
        <v>49</v>
      </c>
      <c r="O15" s="220">
        <v>0.29880000000000001</v>
      </c>
      <c r="P15" s="253">
        <v>767.95</v>
      </c>
      <c r="Q15" s="253">
        <v>1067.28</v>
      </c>
      <c r="R15" s="253">
        <v>1114.23</v>
      </c>
      <c r="S15" s="253">
        <v>557.14</v>
      </c>
      <c r="T15" s="253">
        <v>1265.17</v>
      </c>
      <c r="U15" s="253">
        <v>1167.67</v>
      </c>
      <c r="V15" s="260">
        <v>1107.27</v>
      </c>
      <c r="W15" s="261">
        <v>78</v>
      </c>
      <c r="X15" s="268">
        <v>7046.7</v>
      </c>
      <c r="Y15" s="221">
        <v>8533.4500000000007</v>
      </c>
      <c r="Z15" s="276">
        <v>0.87490000000000001</v>
      </c>
      <c r="AA15" s="277">
        <v>0.96060000000000001</v>
      </c>
    </row>
    <row r="16" spans="2:27" x14ac:dyDescent="0.2">
      <c r="B16" s="213" t="s">
        <v>201</v>
      </c>
      <c r="C16" s="214" t="s">
        <v>215</v>
      </c>
      <c r="D16" s="215" t="s">
        <v>216</v>
      </c>
      <c r="E16" s="216" t="s">
        <v>217</v>
      </c>
      <c r="F16" s="216" t="s">
        <v>218</v>
      </c>
      <c r="G16" s="217">
        <v>42797</v>
      </c>
      <c r="H16" s="245">
        <v>42832</v>
      </c>
      <c r="I16" s="246">
        <v>42846</v>
      </c>
      <c r="J16" s="218">
        <v>184</v>
      </c>
      <c r="K16" s="219">
        <v>190</v>
      </c>
      <c r="L16" s="219">
        <v>28</v>
      </c>
      <c r="M16" s="219">
        <v>18</v>
      </c>
      <c r="N16" s="219">
        <v>31</v>
      </c>
      <c r="O16" s="220">
        <v>0.1658</v>
      </c>
      <c r="P16" s="253">
        <v>0</v>
      </c>
      <c r="Q16" s="253">
        <v>0</v>
      </c>
      <c r="R16" s="253">
        <v>0</v>
      </c>
      <c r="S16" s="253">
        <v>663.54</v>
      </c>
      <c r="T16" s="253">
        <v>836.49</v>
      </c>
      <c r="U16" s="253">
        <v>1361.95</v>
      </c>
      <c r="V16" s="260">
        <v>1085.55</v>
      </c>
      <c r="W16" s="261">
        <v>68</v>
      </c>
      <c r="X16" s="268">
        <v>3947.53</v>
      </c>
      <c r="Y16" s="221">
        <v>3947.53</v>
      </c>
      <c r="Z16" s="276"/>
      <c r="AA16" s="277">
        <v>1</v>
      </c>
    </row>
    <row r="17" spans="2:27" x14ac:dyDescent="0.2">
      <c r="B17" s="213" t="s">
        <v>219</v>
      </c>
      <c r="C17" s="214" t="s">
        <v>220</v>
      </c>
      <c r="D17" s="215" t="s">
        <v>221</v>
      </c>
      <c r="E17" s="216" t="s">
        <v>222</v>
      </c>
      <c r="F17" s="216" t="s">
        <v>223</v>
      </c>
      <c r="G17" s="217">
        <v>42807</v>
      </c>
      <c r="H17" s="245">
        <v>42845</v>
      </c>
      <c r="I17" s="246">
        <v>42852</v>
      </c>
      <c r="J17" s="218">
        <v>272</v>
      </c>
      <c r="K17" s="219">
        <v>267</v>
      </c>
      <c r="L17" s="219">
        <v>17</v>
      </c>
      <c r="M17" s="219">
        <v>56</v>
      </c>
      <c r="N17" s="219">
        <v>42</v>
      </c>
      <c r="O17" s="220">
        <v>0.15579999999999999</v>
      </c>
      <c r="P17" s="253">
        <v>0</v>
      </c>
      <c r="Q17" s="253">
        <v>0</v>
      </c>
      <c r="R17" s="253">
        <v>0</v>
      </c>
      <c r="S17" s="253">
        <v>1002.53</v>
      </c>
      <c r="T17" s="253">
        <v>948.43</v>
      </c>
      <c r="U17" s="253">
        <v>974.83</v>
      </c>
      <c r="V17" s="260">
        <v>1079.21</v>
      </c>
      <c r="W17" s="261">
        <v>64</v>
      </c>
      <c r="X17" s="268">
        <v>4005</v>
      </c>
      <c r="Y17" s="221">
        <v>4005</v>
      </c>
      <c r="Z17" s="276">
        <v>0.81220000000000003</v>
      </c>
      <c r="AA17" s="277">
        <v>0.9002</v>
      </c>
    </row>
    <row r="18" spans="2:27" x14ac:dyDescent="0.2">
      <c r="B18" s="213" t="s">
        <v>196</v>
      </c>
      <c r="C18" s="214" t="s">
        <v>224</v>
      </c>
      <c r="D18" s="215" t="s">
        <v>225</v>
      </c>
      <c r="E18" s="216" t="s">
        <v>226</v>
      </c>
      <c r="F18" s="216" t="s">
        <v>227</v>
      </c>
      <c r="G18" s="217">
        <v>42577</v>
      </c>
      <c r="H18" s="245">
        <v>42636</v>
      </c>
      <c r="I18" s="246">
        <v>42637</v>
      </c>
      <c r="J18" s="218">
        <v>220</v>
      </c>
      <c r="K18" s="219">
        <v>204</v>
      </c>
      <c r="L18" s="219">
        <v>20</v>
      </c>
      <c r="M18" s="219">
        <v>30</v>
      </c>
      <c r="N18" s="219">
        <v>45</v>
      </c>
      <c r="O18" s="220">
        <v>0.21229999999999999</v>
      </c>
      <c r="P18" s="253">
        <v>643.30999999999995</v>
      </c>
      <c r="Q18" s="253">
        <v>769.31</v>
      </c>
      <c r="R18" s="253">
        <v>1080.95</v>
      </c>
      <c r="S18" s="253">
        <v>1172.83</v>
      </c>
      <c r="T18" s="253">
        <v>1116.1500000000001</v>
      </c>
      <c r="U18" s="253">
        <v>907.3</v>
      </c>
      <c r="V18" s="260">
        <v>1071.6199999999999</v>
      </c>
      <c r="W18" s="261">
        <v>78</v>
      </c>
      <c r="X18" s="268">
        <v>6761.47</v>
      </c>
      <c r="Y18" s="221">
        <v>10137.84</v>
      </c>
      <c r="Z18" s="276">
        <v>0.98960000000000004</v>
      </c>
      <c r="AA18" s="277">
        <v>0.999</v>
      </c>
    </row>
    <row r="19" spans="2:27" x14ac:dyDescent="0.2">
      <c r="B19" s="213" t="s">
        <v>196</v>
      </c>
      <c r="C19" s="214" t="s">
        <v>228</v>
      </c>
      <c r="D19" s="215" t="s">
        <v>229</v>
      </c>
      <c r="E19" s="216" t="s">
        <v>230</v>
      </c>
      <c r="F19" s="216" t="s">
        <v>231</v>
      </c>
      <c r="G19" s="217">
        <v>42892</v>
      </c>
      <c r="H19" s="245">
        <v>42916</v>
      </c>
      <c r="I19" s="246">
        <v>42929</v>
      </c>
      <c r="J19" s="218">
        <v>132</v>
      </c>
      <c r="K19" s="219">
        <v>159</v>
      </c>
      <c r="L19" s="219">
        <v>30</v>
      </c>
      <c r="M19" s="219">
        <v>24</v>
      </c>
      <c r="N19" s="219">
        <v>38</v>
      </c>
      <c r="O19" s="220">
        <v>0.26119999999999999</v>
      </c>
      <c r="P19" s="253">
        <v>0</v>
      </c>
      <c r="Q19" s="253">
        <v>0</v>
      </c>
      <c r="R19" s="253">
        <v>0</v>
      </c>
      <c r="S19" s="253">
        <v>0</v>
      </c>
      <c r="T19" s="253">
        <v>0</v>
      </c>
      <c r="U19" s="253">
        <v>281.26</v>
      </c>
      <c r="V19" s="260">
        <v>978.6</v>
      </c>
      <c r="W19" s="261">
        <v>67</v>
      </c>
      <c r="X19" s="268">
        <v>1259.8499999999999</v>
      </c>
      <c r="Y19" s="221">
        <v>1259.8499999999999</v>
      </c>
      <c r="Z19" s="276"/>
      <c r="AA19" s="277">
        <v>1</v>
      </c>
    </row>
    <row r="20" spans="2:27" x14ac:dyDescent="0.2">
      <c r="B20" s="213" t="s">
        <v>232</v>
      </c>
      <c r="C20" s="214" t="s">
        <v>233</v>
      </c>
      <c r="D20" s="215" t="s">
        <v>234</v>
      </c>
      <c r="E20" s="216" t="s">
        <v>235</v>
      </c>
      <c r="F20" s="216" t="s">
        <v>236</v>
      </c>
      <c r="G20" s="217">
        <v>42709</v>
      </c>
      <c r="H20" s="245">
        <v>42730</v>
      </c>
      <c r="I20" s="246">
        <v>42732</v>
      </c>
      <c r="J20" s="218">
        <v>64</v>
      </c>
      <c r="K20" s="219">
        <v>86</v>
      </c>
      <c r="L20" s="219">
        <v>29</v>
      </c>
      <c r="M20" s="219">
        <v>18</v>
      </c>
      <c r="N20" s="219">
        <v>20</v>
      </c>
      <c r="O20" s="220">
        <v>0.26669999999999999</v>
      </c>
      <c r="P20" s="253">
        <v>-22.45</v>
      </c>
      <c r="Q20" s="253">
        <v>576.36</v>
      </c>
      <c r="R20" s="253">
        <v>568.69000000000005</v>
      </c>
      <c r="S20" s="253">
        <v>224.52</v>
      </c>
      <c r="T20" s="253">
        <v>623.16999999999996</v>
      </c>
      <c r="U20" s="253">
        <v>871.26</v>
      </c>
      <c r="V20" s="260">
        <v>887.46</v>
      </c>
      <c r="W20" s="261">
        <v>48</v>
      </c>
      <c r="X20" s="268">
        <v>3729.01</v>
      </c>
      <c r="Y20" s="221">
        <v>5557.65</v>
      </c>
      <c r="Z20" s="276">
        <v>0.7752</v>
      </c>
      <c r="AA20" s="277">
        <v>0.8931</v>
      </c>
    </row>
    <row r="21" spans="2:27" x14ac:dyDescent="0.2">
      <c r="B21" s="213" t="s">
        <v>237</v>
      </c>
      <c r="C21" s="214" t="s">
        <v>238</v>
      </c>
      <c r="D21" s="215" t="s">
        <v>239</v>
      </c>
      <c r="E21" s="216" t="s">
        <v>240</v>
      </c>
      <c r="F21" s="216" t="s">
        <v>241</v>
      </c>
      <c r="G21" s="217">
        <v>42719</v>
      </c>
      <c r="H21" s="245">
        <v>42733</v>
      </c>
      <c r="I21" s="246">
        <v>42735</v>
      </c>
      <c r="J21" s="218">
        <v>79</v>
      </c>
      <c r="K21" s="219">
        <v>76</v>
      </c>
      <c r="L21" s="219">
        <v>19</v>
      </c>
      <c r="M21" s="219">
        <v>18</v>
      </c>
      <c r="N21" s="219">
        <v>26</v>
      </c>
      <c r="O21" s="220">
        <v>0.33550000000000002</v>
      </c>
      <c r="P21" s="253">
        <v>12.09</v>
      </c>
      <c r="Q21" s="253">
        <v>298.2</v>
      </c>
      <c r="R21" s="253">
        <v>319.45999999999998</v>
      </c>
      <c r="S21" s="253">
        <v>359.46</v>
      </c>
      <c r="T21" s="253">
        <v>76.040000000000006</v>
      </c>
      <c r="U21" s="253">
        <v>333.88</v>
      </c>
      <c r="V21" s="260">
        <v>884.56</v>
      </c>
      <c r="W21" s="261">
        <v>56</v>
      </c>
      <c r="X21" s="268">
        <v>2283.69</v>
      </c>
      <c r="Y21" s="221">
        <v>2388.06</v>
      </c>
      <c r="Z21" s="276">
        <v>0.67710000000000004</v>
      </c>
      <c r="AA21" s="277">
        <v>0.86029999999999995</v>
      </c>
    </row>
    <row r="22" spans="2:27" x14ac:dyDescent="0.2">
      <c r="B22" s="213" t="s">
        <v>177</v>
      </c>
      <c r="C22" s="214" t="s">
        <v>242</v>
      </c>
      <c r="D22" s="215" t="s">
        <v>243</v>
      </c>
      <c r="E22" s="216" t="s">
        <v>244</v>
      </c>
      <c r="F22" s="216" t="s">
        <v>245</v>
      </c>
      <c r="G22" s="217">
        <v>42886</v>
      </c>
      <c r="H22" s="245">
        <v>42899</v>
      </c>
      <c r="I22" s="246">
        <v>42908</v>
      </c>
      <c r="J22" s="218">
        <v>43</v>
      </c>
      <c r="K22" s="219">
        <v>49</v>
      </c>
      <c r="L22" s="219">
        <v>11</v>
      </c>
      <c r="M22" s="219">
        <v>17</v>
      </c>
      <c r="N22" s="219">
        <v>18</v>
      </c>
      <c r="O22" s="220">
        <v>0.39129999999999998</v>
      </c>
      <c r="P22" s="253">
        <v>0</v>
      </c>
      <c r="Q22" s="253">
        <v>0</v>
      </c>
      <c r="R22" s="253">
        <v>0</v>
      </c>
      <c r="S22" s="253">
        <v>0</v>
      </c>
      <c r="T22" s="253">
        <v>0</v>
      </c>
      <c r="U22" s="253">
        <v>683.23</v>
      </c>
      <c r="V22" s="260">
        <v>819.03</v>
      </c>
      <c r="W22" s="261">
        <v>42</v>
      </c>
      <c r="X22" s="268">
        <v>1502.25</v>
      </c>
      <c r="Y22" s="221">
        <v>1502.25</v>
      </c>
      <c r="Z22" s="276">
        <v>0.87609999999999999</v>
      </c>
      <c r="AA22" s="277">
        <v>0.93359999999999999</v>
      </c>
    </row>
    <row r="23" spans="2:27" x14ac:dyDescent="0.2">
      <c r="B23" s="213" t="s">
        <v>191</v>
      </c>
      <c r="C23" s="214" t="s">
        <v>246</v>
      </c>
      <c r="D23" s="215" t="s">
        <v>247</v>
      </c>
      <c r="E23" s="216" t="s">
        <v>248</v>
      </c>
      <c r="F23" s="216" t="s">
        <v>249</v>
      </c>
      <c r="G23" s="217">
        <v>42566</v>
      </c>
      <c r="H23" s="245">
        <v>42662</v>
      </c>
      <c r="I23" s="246">
        <v>42665</v>
      </c>
      <c r="J23" s="218">
        <v>252</v>
      </c>
      <c r="K23" s="219">
        <v>280</v>
      </c>
      <c r="L23" s="219">
        <v>66</v>
      </c>
      <c r="M23" s="219">
        <v>46</v>
      </c>
      <c r="N23" s="219">
        <v>50</v>
      </c>
      <c r="O23" s="220">
        <v>0.188</v>
      </c>
      <c r="P23" s="253">
        <v>759.19</v>
      </c>
      <c r="Q23" s="253">
        <v>1038.06</v>
      </c>
      <c r="R23" s="253">
        <v>994.92</v>
      </c>
      <c r="S23" s="253">
        <v>966.44</v>
      </c>
      <c r="T23" s="253">
        <v>930.94</v>
      </c>
      <c r="U23" s="253">
        <v>1055.1199999999999</v>
      </c>
      <c r="V23" s="260">
        <v>813.77</v>
      </c>
      <c r="W23" s="261">
        <v>63</v>
      </c>
      <c r="X23" s="268">
        <v>6558.44</v>
      </c>
      <c r="Y23" s="221">
        <v>10132.530000000001</v>
      </c>
      <c r="Z23" s="276">
        <v>0.89990000000000003</v>
      </c>
      <c r="AA23" s="277">
        <v>0.99309999999999998</v>
      </c>
    </row>
    <row r="24" spans="2:27" x14ac:dyDescent="0.2">
      <c r="B24" s="213" t="s">
        <v>186</v>
      </c>
      <c r="C24" s="214" t="s">
        <v>250</v>
      </c>
      <c r="D24" s="215" t="s">
        <v>251</v>
      </c>
      <c r="E24" s="216" t="s">
        <v>252</v>
      </c>
      <c r="F24" s="216" t="s">
        <v>253</v>
      </c>
      <c r="G24" s="217">
        <v>42894</v>
      </c>
      <c r="H24" s="245">
        <v>42922</v>
      </c>
      <c r="I24" s="246">
        <v>42934</v>
      </c>
      <c r="J24" s="218">
        <v>83</v>
      </c>
      <c r="K24" s="219">
        <v>83</v>
      </c>
      <c r="L24" s="219">
        <v>8</v>
      </c>
      <c r="M24" s="219">
        <v>14</v>
      </c>
      <c r="N24" s="219">
        <v>24</v>
      </c>
      <c r="O24" s="220">
        <v>0.28920000000000001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60">
        <v>782.7</v>
      </c>
      <c r="W24" s="261">
        <v>38</v>
      </c>
      <c r="X24" s="268">
        <v>782.7</v>
      </c>
      <c r="Y24" s="221">
        <v>782.7</v>
      </c>
      <c r="Z24" s="276">
        <v>0.73939999999999995</v>
      </c>
      <c r="AA24" s="277">
        <v>0.85050000000000003</v>
      </c>
    </row>
    <row r="25" spans="2:27" x14ac:dyDescent="0.2">
      <c r="B25" s="213" t="s">
        <v>254</v>
      </c>
      <c r="C25" s="214" t="s">
        <v>255</v>
      </c>
      <c r="D25" s="215" t="s">
        <v>256</v>
      </c>
      <c r="E25" s="216" t="s">
        <v>257</v>
      </c>
      <c r="F25" s="216" t="s">
        <v>258</v>
      </c>
      <c r="G25" s="217">
        <v>42677</v>
      </c>
      <c r="H25" s="245">
        <v>42703</v>
      </c>
      <c r="I25" s="246">
        <v>42718</v>
      </c>
      <c r="J25" s="218">
        <v>211</v>
      </c>
      <c r="K25" s="219">
        <v>217</v>
      </c>
      <c r="L25" s="219">
        <v>39</v>
      </c>
      <c r="M25" s="219">
        <v>22</v>
      </c>
      <c r="N25" s="219">
        <v>38</v>
      </c>
      <c r="O25" s="220">
        <v>0.17760000000000001</v>
      </c>
      <c r="P25" s="253">
        <v>431.81</v>
      </c>
      <c r="Q25" s="253">
        <v>838.86</v>
      </c>
      <c r="R25" s="253">
        <v>1100.73</v>
      </c>
      <c r="S25" s="253">
        <v>866.48</v>
      </c>
      <c r="T25" s="253">
        <v>599.28</v>
      </c>
      <c r="U25" s="253">
        <v>816.89</v>
      </c>
      <c r="V25" s="260">
        <v>773.25</v>
      </c>
      <c r="W25" s="261">
        <v>55</v>
      </c>
      <c r="X25" s="268">
        <v>5427.3</v>
      </c>
      <c r="Y25" s="221">
        <v>7027.5</v>
      </c>
      <c r="Z25" s="276">
        <v>0.6966</v>
      </c>
      <c r="AA25" s="277">
        <v>0.97260000000000002</v>
      </c>
    </row>
    <row r="26" spans="2:27" x14ac:dyDescent="0.2">
      <c r="B26" s="213" t="s">
        <v>232</v>
      </c>
      <c r="C26" s="214" t="s">
        <v>259</v>
      </c>
      <c r="D26" s="215" t="s">
        <v>260</v>
      </c>
      <c r="E26" s="216" t="s">
        <v>261</v>
      </c>
      <c r="F26" s="216" t="s">
        <v>262</v>
      </c>
      <c r="G26" s="217">
        <v>42670</v>
      </c>
      <c r="H26" s="245">
        <v>42671</v>
      </c>
      <c r="I26" s="246">
        <v>42688</v>
      </c>
      <c r="J26" s="218">
        <v>95</v>
      </c>
      <c r="K26" s="219">
        <v>81</v>
      </c>
      <c r="L26" s="219">
        <v>10</v>
      </c>
      <c r="M26" s="219">
        <v>19</v>
      </c>
      <c r="N26" s="219">
        <v>19</v>
      </c>
      <c r="O26" s="220">
        <v>0.21590000000000001</v>
      </c>
      <c r="P26" s="253">
        <v>392.34</v>
      </c>
      <c r="Q26" s="253">
        <v>660.55</v>
      </c>
      <c r="R26" s="253">
        <v>1003.8</v>
      </c>
      <c r="S26" s="253">
        <v>851.45</v>
      </c>
      <c r="T26" s="253">
        <v>538.12</v>
      </c>
      <c r="U26" s="253">
        <v>856.45</v>
      </c>
      <c r="V26" s="260">
        <v>769.37</v>
      </c>
      <c r="W26" s="261">
        <v>40</v>
      </c>
      <c r="X26" s="268">
        <v>5072.07</v>
      </c>
      <c r="Y26" s="221">
        <v>8066.76</v>
      </c>
      <c r="Z26" s="276">
        <v>0.70669999999999999</v>
      </c>
      <c r="AA26" s="277">
        <v>0.87929999999999997</v>
      </c>
    </row>
    <row r="27" spans="2:27" x14ac:dyDescent="0.2">
      <c r="B27" s="213" t="s">
        <v>191</v>
      </c>
      <c r="C27" s="214" t="s">
        <v>263</v>
      </c>
      <c r="D27" s="215" t="s">
        <v>264</v>
      </c>
      <c r="E27" s="216" t="s">
        <v>265</v>
      </c>
      <c r="F27" s="216" t="s">
        <v>266</v>
      </c>
      <c r="G27" s="217">
        <v>42888</v>
      </c>
      <c r="H27" s="245">
        <v>42909</v>
      </c>
      <c r="I27" s="246">
        <v>42927</v>
      </c>
      <c r="J27" s="218">
        <v>207</v>
      </c>
      <c r="K27" s="219">
        <v>210</v>
      </c>
      <c r="L27" s="219">
        <v>44</v>
      </c>
      <c r="M27" s="219">
        <v>29</v>
      </c>
      <c r="N27" s="219">
        <v>47</v>
      </c>
      <c r="O27" s="220">
        <v>0.22539999999999999</v>
      </c>
      <c r="P27" s="253">
        <v>0</v>
      </c>
      <c r="Q27" s="253">
        <v>0</v>
      </c>
      <c r="R27" s="253">
        <v>0</v>
      </c>
      <c r="S27" s="253">
        <v>0</v>
      </c>
      <c r="T27" s="253">
        <v>0</v>
      </c>
      <c r="U27" s="253">
        <v>729.92</v>
      </c>
      <c r="V27" s="260">
        <v>753.34</v>
      </c>
      <c r="W27" s="261">
        <v>58</v>
      </c>
      <c r="X27" s="268">
        <v>1483.26</v>
      </c>
      <c r="Y27" s="221">
        <v>1483.26</v>
      </c>
      <c r="Z27" s="276">
        <v>1.0801000000000001</v>
      </c>
      <c r="AA27" s="277">
        <v>1.0003</v>
      </c>
    </row>
    <row r="28" spans="2:27" x14ac:dyDescent="0.2">
      <c r="B28" s="213" t="s">
        <v>196</v>
      </c>
      <c r="C28" s="214" t="s">
        <v>267</v>
      </c>
      <c r="D28" s="215" t="s">
        <v>268</v>
      </c>
      <c r="E28" s="216" t="s">
        <v>269</v>
      </c>
      <c r="F28" s="216" t="s">
        <v>270</v>
      </c>
      <c r="G28" s="217">
        <v>42660</v>
      </c>
      <c r="H28" s="245">
        <v>42699</v>
      </c>
      <c r="I28" s="246">
        <v>42703</v>
      </c>
      <c r="J28" s="218">
        <v>309</v>
      </c>
      <c r="K28" s="219">
        <v>262</v>
      </c>
      <c r="L28" s="219">
        <v>23</v>
      </c>
      <c r="M28" s="219">
        <v>40</v>
      </c>
      <c r="N28" s="219">
        <v>42</v>
      </c>
      <c r="O28" s="220">
        <v>0.14710000000000001</v>
      </c>
      <c r="P28" s="253">
        <v>512.09</v>
      </c>
      <c r="Q28" s="253">
        <v>813.2</v>
      </c>
      <c r="R28" s="253">
        <v>1464.65</v>
      </c>
      <c r="S28" s="253">
        <v>1108.28</v>
      </c>
      <c r="T28" s="253">
        <v>634.61</v>
      </c>
      <c r="U28" s="253">
        <v>1553.72</v>
      </c>
      <c r="V28" s="260">
        <v>693.11</v>
      </c>
      <c r="W28" s="261">
        <v>53</v>
      </c>
      <c r="X28" s="268">
        <v>6779.65</v>
      </c>
      <c r="Y28" s="221">
        <v>9243.4599999999991</v>
      </c>
      <c r="Z28" s="276">
        <v>0.90410000000000001</v>
      </c>
      <c r="AA28" s="277">
        <v>0.99490000000000001</v>
      </c>
    </row>
    <row r="29" spans="2:27" x14ac:dyDescent="0.2">
      <c r="B29" s="213" t="s">
        <v>201</v>
      </c>
      <c r="C29" s="214" t="s">
        <v>271</v>
      </c>
      <c r="D29" s="215" t="s">
        <v>272</v>
      </c>
      <c r="E29" s="216" t="s">
        <v>273</v>
      </c>
      <c r="F29" s="216" t="s">
        <v>274</v>
      </c>
      <c r="G29" s="217">
        <v>42632</v>
      </c>
      <c r="H29" s="245">
        <v>42643</v>
      </c>
      <c r="I29" s="246">
        <v>42643</v>
      </c>
      <c r="J29" s="218">
        <v>172</v>
      </c>
      <c r="K29" s="219">
        <v>135</v>
      </c>
      <c r="L29" s="219">
        <v>18</v>
      </c>
      <c r="M29" s="219">
        <v>23</v>
      </c>
      <c r="N29" s="219">
        <v>28</v>
      </c>
      <c r="O29" s="220">
        <v>0.18240000000000001</v>
      </c>
      <c r="P29" s="253">
        <v>191.65</v>
      </c>
      <c r="Q29" s="253">
        <v>552.74</v>
      </c>
      <c r="R29" s="253">
        <v>1072.69</v>
      </c>
      <c r="S29" s="253">
        <v>379.17</v>
      </c>
      <c r="T29" s="253">
        <v>592.48</v>
      </c>
      <c r="U29" s="253">
        <v>686.63</v>
      </c>
      <c r="V29" s="260">
        <v>684.28</v>
      </c>
      <c r="W29" s="261">
        <v>49</v>
      </c>
      <c r="X29" s="268">
        <v>4159.63</v>
      </c>
      <c r="Y29" s="221">
        <v>6712.2</v>
      </c>
      <c r="Z29" s="276">
        <v>0.85809999999999997</v>
      </c>
      <c r="AA29" s="277">
        <v>0.97840000000000005</v>
      </c>
    </row>
    <row r="30" spans="2:27" x14ac:dyDescent="0.2">
      <c r="B30" s="213" t="s">
        <v>232</v>
      </c>
      <c r="C30" s="214" t="s">
        <v>275</v>
      </c>
      <c r="D30" s="215" t="s">
        <v>276</v>
      </c>
      <c r="E30" s="216" t="s">
        <v>277</v>
      </c>
      <c r="F30" s="216" t="s">
        <v>278</v>
      </c>
      <c r="G30" s="217">
        <v>42797</v>
      </c>
      <c r="H30" s="245">
        <v>42821</v>
      </c>
      <c r="I30" s="246">
        <v>42838</v>
      </c>
      <c r="J30" s="218">
        <v>134</v>
      </c>
      <c r="K30" s="219">
        <v>123</v>
      </c>
      <c r="L30" s="219">
        <v>4</v>
      </c>
      <c r="M30" s="219">
        <v>31</v>
      </c>
      <c r="N30" s="219">
        <v>19</v>
      </c>
      <c r="O30" s="220">
        <v>0.1479</v>
      </c>
      <c r="P30" s="253">
        <v>0</v>
      </c>
      <c r="Q30" s="253">
        <v>0</v>
      </c>
      <c r="R30" s="253">
        <v>206.93</v>
      </c>
      <c r="S30" s="253">
        <v>1083.28</v>
      </c>
      <c r="T30" s="253">
        <v>1647.46</v>
      </c>
      <c r="U30" s="253">
        <v>1064.32</v>
      </c>
      <c r="V30" s="260">
        <v>615.70000000000005</v>
      </c>
      <c r="W30" s="261">
        <v>33</v>
      </c>
      <c r="X30" s="268">
        <v>4617.7</v>
      </c>
      <c r="Y30" s="221">
        <v>4617.7</v>
      </c>
      <c r="Z30" s="276">
        <v>0.81799999999999995</v>
      </c>
      <c r="AA30" s="277">
        <v>0.9</v>
      </c>
    </row>
    <row r="31" spans="2:27" x14ac:dyDescent="0.2">
      <c r="B31" s="213" t="s">
        <v>219</v>
      </c>
      <c r="C31" s="214" t="s">
        <v>279</v>
      </c>
      <c r="D31" s="215" t="s">
        <v>280</v>
      </c>
      <c r="E31" s="216" t="s">
        <v>281</v>
      </c>
      <c r="F31" s="216" t="s">
        <v>282</v>
      </c>
      <c r="G31" s="217">
        <v>42807</v>
      </c>
      <c r="H31" s="245">
        <v>42874</v>
      </c>
      <c r="I31" s="246">
        <v>42885</v>
      </c>
      <c r="J31" s="218">
        <v>137</v>
      </c>
      <c r="K31" s="219">
        <v>124</v>
      </c>
      <c r="L31" s="219">
        <v>15</v>
      </c>
      <c r="M31" s="219">
        <v>33</v>
      </c>
      <c r="N31" s="219">
        <v>17</v>
      </c>
      <c r="O31" s="220">
        <v>0.1303</v>
      </c>
      <c r="P31" s="253">
        <v>0</v>
      </c>
      <c r="Q31" s="253">
        <v>0</v>
      </c>
      <c r="R31" s="253">
        <v>0</v>
      </c>
      <c r="S31" s="253">
        <v>0</v>
      </c>
      <c r="T31" s="253">
        <v>768.93</v>
      </c>
      <c r="U31" s="253">
        <v>629.59</v>
      </c>
      <c r="V31" s="260">
        <v>598.63</v>
      </c>
      <c r="W31" s="261">
        <v>36</v>
      </c>
      <c r="X31" s="268">
        <v>1997.14</v>
      </c>
      <c r="Y31" s="221">
        <v>1997.14</v>
      </c>
      <c r="Z31" s="276">
        <v>0.86880000000000002</v>
      </c>
      <c r="AA31" s="277">
        <v>0.97119999999999995</v>
      </c>
    </row>
    <row r="32" spans="2:27" x14ac:dyDescent="0.2">
      <c r="B32" s="213" t="s">
        <v>232</v>
      </c>
      <c r="C32" s="214" t="s">
        <v>283</v>
      </c>
      <c r="D32" s="215" t="s">
        <v>284</v>
      </c>
      <c r="E32" s="216" t="s">
        <v>285</v>
      </c>
      <c r="F32" s="216" t="s">
        <v>286</v>
      </c>
      <c r="G32" s="217">
        <v>42906</v>
      </c>
      <c r="H32" s="245">
        <v>42940</v>
      </c>
      <c r="I32" s="246"/>
      <c r="J32" s="218">
        <v>65</v>
      </c>
      <c r="K32" s="219">
        <v>69</v>
      </c>
      <c r="L32" s="219">
        <v>17</v>
      </c>
      <c r="M32" s="219">
        <v>14</v>
      </c>
      <c r="N32" s="219">
        <v>17</v>
      </c>
      <c r="O32" s="220">
        <v>0.25369999999999998</v>
      </c>
      <c r="P32" s="253">
        <v>0</v>
      </c>
      <c r="Q32" s="253">
        <v>0</v>
      </c>
      <c r="R32" s="253">
        <v>0</v>
      </c>
      <c r="S32" s="253">
        <v>0</v>
      </c>
      <c r="T32" s="253">
        <v>0</v>
      </c>
      <c r="U32" s="253">
        <v>0</v>
      </c>
      <c r="V32" s="260">
        <v>543.29999999999995</v>
      </c>
      <c r="W32" s="261">
        <v>26</v>
      </c>
      <c r="X32" s="268">
        <v>543.29999999999995</v>
      </c>
      <c r="Y32" s="221">
        <v>543.29999999999995</v>
      </c>
      <c r="Z32" s="276">
        <v>0.77090000000000003</v>
      </c>
      <c r="AA32" s="277">
        <v>0.86829999999999996</v>
      </c>
    </row>
    <row r="33" spans="2:27" x14ac:dyDescent="0.2">
      <c r="B33" s="213" t="s">
        <v>177</v>
      </c>
      <c r="C33" s="214" t="s">
        <v>287</v>
      </c>
      <c r="D33" s="215" t="s">
        <v>288</v>
      </c>
      <c r="E33" s="216" t="s">
        <v>289</v>
      </c>
      <c r="F33" s="216" t="s">
        <v>290</v>
      </c>
      <c r="G33" s="217">
        <v>42706</v>
      </c>
      <c r="H33" s="245">
        <v>42727</v>
      </c>
      <c r="I33" s="246">
        <v>42727</v>
      </c>
      <c r="J33" s="218">
        <v>59</v>
      </c>
      <c r="K33" s="219">
        <v>59</v>
      </c>
      <c r="L33" s="219">
        <v>7</v>
      </c>
      <c r="M33" s="219">
        <v>16</v>
      </c>
      <c r="N33" s="219">
        <v>12</v>
      </c>
      <c r="O33" s="220">
        <v>0.2034</v>
      </c>
      <c r="P33" s="253">
        <v>227.64</v>
      </c>
      <c r="Q33" s="253">
        <v>376.09</v>
      </c>
      <c r="R33" s="253">
        <v>612.22</v>
      </c>
      <c r="S33" s="253">
        <v>653.36</v>
      </c>
      <c r="T33" s="253">
        <v>1117.92</v>
      </c>
      <c r="U33" s="253">
        <v>484.07</v>
      </c>
      <c r="V33" s="260">
        <v>465.28</v>
      </c>
      <c r="W33" s="261">
        <v>25</v>
      </c>
      <c r="X33" s="268">
        <v>3936.57</v>
      </c>
      <c r="Y33" s="221">
        <v>4980.79</v>
      </c>
      <c r="Z33" s="276">
        <v>0.80089999999999995</v>
      </c>
      <c r="AA33" s="277">
        <v>0.9022</v>
      </c>
    </row>
    <row r="34" spans="2:27" x14ac:dyDescent="0.2">
      <c r="B34" s="213" t="s">
        <v>232</v>
      </c>
      <c r="C34" s="214" t="s">
        <v>291</v>
      </c>
      <c r="D34" s="215" t="s">
        <v>292</v>
      </c>
      <c r="E34" s="216" t="s">
        <v>293</v>
      </c>
      <c r="F34" s="216" t="s">
        <v>294</v>
      </c>
      <c r="G34" s="217">
        <v>42671</v>
      </c>
      <c r="H34" s="245">
        <v>42677</v>
      </c>
      <c r="I34" s="246">
        <v>42704</v>
      </c>
      <c r="J34" s="218">
        <v>120</v>
      </c>
      <c r="K34" s="219">
        <v>118</v>
      </c>
      <c r="L34" s="219">
        <v>13</v>
      </c>
      <c r="M34" s="219">
        <v>19</v>
      </c>
      <c r="N34" s="219">
        <v>20</v>
      </c>
      <c r="O34" s="220">
        <v>0.1681</v>
      </c>
      <c r="P34" s="253">
        <v>74.92</v>
      </c>
      <c r="Q34" s="253">
        <v>273.14</v>
      </c>
      <c r="R34" s="253">
        <v>877.75</v>
      </c>
      <c r="S34" s="253">
        <v>427.43</v>
      </c>
      <c r="T34" s="253">
        <v>843.87</v>
      </c>
      <c r="U34" s="253">
        <v>388.63</v>
      </c>
      <c r="V34" s="260">
        <v>389.29</v>
      </c>
      <c r="W34" s="261">
        <v>30</v>
      </c>
      <c r="X34" s="268">
        <v>3275.04</v>
      </c>
      <c r="Y34" s="221">
        <v>4013.1</v>
      </c>
      <c r="Z34" s="276">
        <v>1</v>
      </c>
      <c r="AA34" s="277">
        <v>0.99460000000000004</v>
      </c>
    </row>
    <row r="35" spans="2:27" x14ac:dyDescent="0.2">
      <c r="B35" s="213" t="s">
        <v>177</v>
      </c>
      <c r="C35" s="214" t="s">
        <v>295</v>
      </c>
      <c r="D35" s="215" t="s">
        <v>296</v>
      </c>
      <c r="E35" s="216" t="s">
        <v>297</v>
      </c>
      <c r="F35" s="216" t="s">
        <v>298</v>
      </c>
      <c r="G35" s="217">
        <v>42543</v>
      </c>
      <c r="H35" s="245">
        <v>42556</v>
      </c>
      <c r="I35" s="246">
        <v>42573</v>
      </c>
      <c r="J35" s="218">
        <v>64</v>
      </c>
      <c r="K35" s="219">
        <v>61</v>
      </c>
      <c r="L35" s="219">
        <v>3</v>
      </c>
      <c r="M35" s="219">
        <v>14</v>
      </c>
      <c r="N35" s="219">
        <v>9</v>
      </c>
      <c r="O35" s="220">
        <v>0.14399999999999999</v>
      </c>
      <c r="P35" s="253">
        <v>258.13</v>
      </c>
      <c r="Q35" s="253">
        <v>332.62</v>
      </c>
      <c r="R35" s="253">
        <v>372.82</v>
      </c>
      <c r="S35" s="253">
        <v>715.87</v>
      </c>
      <c r="T35" s="253">
        <v>5712.03</v>
      </c>
      <c r="U35" s="253">
        <v>491.82</v>
      </c>
      <c r="V35" s="260">
        <v>383.24</v>
      </c>
      <c r="W35" s="261">
        <v>16</v>
      </c>
      <c r="X35" s="268">
        <v>8266.5400000000009</v>
      </c>
      <c r="Y35" s="221">
        <v>16377.07</v>
      </c>
      <c r="Z35" s="276">
        <v>0.63260000000000005</v>
      </c>
      <c r="AA35" s="277">
        <v>0.80049999999999999</v>
      </c>
    </row>
    <row r="36" spans="2:27" x14ac:dyDescent="0.2">
      <c r="B36" s="222" t="s">
        <v>196</v>
      </c>
      <c r="C36" s="223" t="s">
        <v>299</v>
      </c>
      <c r="D36" s="224" t="s">
        <v>300</v>
      </c>
      <c r="E36" s="225" t="s">
        <v>301</v>
      </c>
      <c r="F36" s="225" t="s">
        <v>302</v>
      </c>
      <c r="G36" s="226">
        <v>42723</v>
      </c>
      <c r="H36" s="247">
        <v>42733</v>
      </c>
      <c r="I36" s="248">
        <v>42733</v>
      </c>
      <c r="J36" s="227">
        <v>228</v>
      </c>
      <c r="K36" s="228">
        <v>189</v>
      </c>
      <c r="L36" s="228">
        <v>9</v>
      </c>
      <c r="M36" s="228">
        <v>33</v>
      </c>
      <c r="N36" s="228">
        <v>25</v>
      </c>
      <c r="O36" s="229">
        <v>0.11990000000000001</v>
      </c>
      <c r="P36" s="254">
        <v>362.86</v>
      </c>
      <c r="Q36" s="254">
        <v>667.52</v>
      </c>
      <c r="R36" s="254">
        <v>1282.8699999999999</v>
      </c>
      <c r="S36" s="254">
        <v>1087.77</v>
      </c>
      <c r="T36" s="254">
        <v>664.81</v>
      </c>
      <c r="U36" s="254">
        <v>991.97</v>
      </c>
      <c r="V36" s="262">
        <v>372.82</v>
      </c>
      <c r="W36" s="263">
        <v>30</v>
      </c>
      <c r="X36" s="269">
        <v>5430.62</v>
      </c>
      <c r="Y36" s="230">
        <v>6150.2</v>
      </c>
      <c r="Z36" s="278"/>
      <c r="AA36" s="279">
        <v>0.98270000000000002</v>
      </c>
    </row>
    <row r="37" spans="2:27" ht="13.5" thickBot="1" x14ac:dyDescent="0.25">
      <c r="B37" s="231"/>
      <c r="C37" s="249" t="s">
        <v>303</v>
      </c>
      <c r="D37" s="232"/>
      <c r="E37" s="232"/>
      <c r="F37" s="232"/>
      <c r="G37" s="232"/>
      <c r="H37" s="232"/>
      <c r="I37" s="232"/>
      <c r="J37" s="201">
        <f>SUM(J8:J36)</f>
        <v>5093</v>
      </c>
      <c r="K37" s="202">
        <f>SUM(K8:K36)</f>
        <v>4964</v>
      </c>
      <c r="L37" s="202">
        <f>SUM(L8:L36)</f>
        <v>737</v>
      </c>
      <c r="M37" s="202">
        <f>SUM(M8:M36)</f>
        <v>777</v>
      </c>
      <c r="N37" s="202">
        <f>SUM(N8:N36)</f>
        <v>1079</v>
      </c>
      <c r="O37" s="203">
        <f>N37/AVERAGE(J37,K37)</f>
        <v>0.214576911603858</v>
      </c>
      <c r="P37" s="255">
        <f t="shared" ref="P37:Y37" si="0">SUM(P8:P36)</f>
        <v>14698.73</v>
      </c>
      <c r="Q37" s="255">
        <f t="shared" si="0"/>
        <v>24103.040000000005</v>
      </c>
      <c r="R37" s="255">
        <f t="shared" si="0"/>
        <v>33330.359999999993</v>
      </c>
      <c r="S37" s="255"/>
      <c r="T37" s="255"/>
      <c r="U37" s="255"/>
      <c r="V37" s="264">
        <f t="shared" si="0"/>
        <v>34185.659999999996</v>
      </c>
      <c r="W37" s="264">
        <f t="shared" si="0"/>
        <v>2003</v>
      </c>
      <c r="X37" s="266">
        <f t="shared" si="0"/>
        <v>215533.94000000006</v>
      </c>
      <c r="Y37" s="164">
        <f t="shared" si="0"/>
        <v>295942.05000000005</v>
      </c>
      <c r="Z37" s="250"/>
      <c r="AA37" s="280"/>
    </row>
    <row r="39" spans="2:27" x14ac:dyDescent="0.2">
      <c r="C39" s="233" t="s">
        <v>304</v>
      </c>
      <c r="P39" s="234" t="s">
        <v>305</v>
      </c>
      <c r="Q39" s="235" t="s">
        <v>306</v>
      </c>
      <c r="R39" s="165" t="s">
        <v>307</v>
      </c>
    </row>
    <row r="40" spans="2:27" x14ac:dyDescent="0.2">
      <c r="C40" s="166" t="s">
        <v>308</v>
      </c>
    </row>
  </sheetData>
  <conditionalFormatting sqref="V8:V11 V14:V36">
    <cfRule type="iconSet" priority="7">
      <iconSet iconSet="3Flags">
        <cfvo type="percent" val="0"/>
        <cfvo type="num" val="500"/>
        <cfvo type="num" val="1000"/>
      </iconSet>
    </cfRule>
  </conditionalFormatting>
  <conditionalFormatting sqref="V18:V21">
    <cfRule type="iconSet" priority="6">
      <iconSet iconSet="3Flags">
        <cfvo type="percent" val="0"/>
        <cfvo type="num" val="500"/>
        <cfvo type="num" val="1000"/>
      </iconSet>
    </cfRule>
  </conditionalFormatting>
  <conditionalFormatting sqref="V17">
    <cfRule type="iconSet" priority="5">
      <iconSet iconSet="3Flags">
        <cfvo type="percent" val="0"/>
        <cfvo type="num" val="500"/>
        <cfvo type="num" val="1000"/>
      </iconSet>
    </cfRule>
  </conditionalFormatting>
  <conditionalFormatting sqref="V33">
    <cfRule type="iconSet" priority="4">
      <iconSet iconSet="3Flags">
        <cfvo type="percent" val="0"/>
        <cfvo type="num" val="500"/>
        <cfvo type="num" val="1000"/>
      </iconSet>
    </cfRule>
  </conditionalFormatting>
  <conditionalFormatting sqref="V28">
    <cfRule type="iconSet" priority="3">
      <iconSet iconSet="3Flags">
        <cfvo type="percent" val="0"/>
        <cfvo type="num" val="500"/>
        <cfvo type="num" val="1000"/>
      </iconSet>
    </cfRule>
  </conditionalFormatting>
  <conditionalFormatting sqref="V21">
    <cfRule type="iconSet" priority="2">
      <iconSet iconSet="3Flags">
        <cfvo type="percent" val="0"/>
        <cfvo type="num" val="500"/>
        <cfvo type="num" val="1000"/>
      </iconSet>
    </cfRule>
  </conditionalFormatting>
  <conditionalFormatting sqref="V12:V13">
    <cfRule type="iconSet" priority="1">
      <iconSet iconSet="3Flags">
        <cfvo type="percent" val="0"/>
        <cfvo type="num" val="500"/>
        <cfvo type="num" val="1000"/>
      </iconSet>
    </cfRule>
  </conditionalFormatting>
  <hyperlinks>
    <hyperlink ref="B3" location="Cover!A1" display="Back to cover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32"/>
  <sheetViews>
    <sheetView topLeftCell="K1" workbookViewId="0">
      <pane ySplit="3" topLeftCell="A90" activePane="bottomLeft" state="frozen"/>
      <selection pane="bottomLeft" activeCell="P93" sqref="P93:AB111"/>
    </sheetView>
  </sheetViews>
  <sheetFormatPr defaultColWidth="9.125" defaultRowHeight="12" x14ac:dyDescent="0.2"/>
  <cols>
    <col min="1" max="1" width="10.375" style="10" customWidth="1"/>
    <col min="2" max="2" width="17" style="9" bestFit="1" customWidth="1"/>
    <col min="3" max="4" width="10.25" style="9" bestFit="1" customWidth="1"/>
    <col min="5" max="9" width="11.25" style="9" bestFit="1" customWidth="1"/>
    <col min="10" max="14" width="9.125" style="9"/>
    <col min="15" max="15" width="11" style="9" customWidth="1"/>
    <col min="16" max="16" width="17.375" style="9" customWidth="1"/>
    <col min="17" max="17" width="7.75" style="9" customWidth="1"/>
    <col min="18" max="18" width="10.25" style="9" bestFit="1" customWidth="1"/>
    <col min="19" max="19" width="11.25" style="9" bestFit="1" customWidth="1"/>
    <col min="20" max="27" width="10.375" style="9" bestFit="1" customWidth="1"/>
    <col min="28" max="29" width="10.25" style="9" bestFit="1" customWidth="1"/>
    <col min="30" max="36" width="9.625" style="9" customWidth="1"/>
    <col min="37" max="37" width="21.125" style="9" customWidth="1"/>
    <col min="38" max="38" width="11.25" style="9" customWidth="1"/>
    <col min="39" max="16384" width="9.125" style="9"/>
  </cols>
  <sheetData>
    <row r="2" spans="1:50" x14ac:dyDescent="0.2">
      <c r="A2" s="163" t="s">
        <v>53</v>
      </c>
      <c r="P2" s="163" t="s">
        <v>57</v>
      </c>
      <c r="AK2" s="163" t="s">
        <v>58</v>
      </c>
    </row>
    <row r="3" spans="1:50" x14ac:dyDescent="0.2">
      <c r="P3" s="10"/>
      <c r="AK3" s="10"/>
    </row>
    <row r="4" spans="1:50" x14ac:dyDescent="0.2">
      <c r="B4" s="10"/>
      <c r="C4" s="10" t="s">
        <v>37</v>
      </c>
      <c r="D4" s="10" t="s">
        <v>38</v>
      </c>
      <c r="E4" s="10" t="s">
        <v>39</v>
      </c>
      <c r="F4" s="10" t="s">
        <v>40</v>
      </c>
      <c r="G4" s="10" t="s">
        <v>41</v>
      </c>
      <c r="H4" s="10" t="s">
        <v>42</v>
      </c>
      <c r="I4" s="10" t="s">
        <v>43</v>
      </c>
      <c r="J4" s="10" t="s">
        <v>44</v>
      </c>
      <c r="K4" s="10" t="s">
        <v>45</v>
      </c>
      <c r="L4" s="10" t="s">
        <v>46</v>
      </c>
      <c r="M4" s="10" t="s">
        <v>47</v>
      </c>
      <c r="N4" s="10" t="s">
        <v>48</v>
      </c>
      <c r="P4" s="10"/>
      <c r="Q4" s="10"/>
      <c r="R4" s="10" t="s">
        <v>37</v>
      </c>
      <c r="S4" s="10" t="s">
        <v>38</v>
      </c>
      <c r="T4" s="10" t="s">
        <v>39</v>
      </c>
      <c r="U4" s="10" t="s">
        <v>40</v>
      </c>
      <c r="V4" s="10" t="s">
        <v>41</v>
      </c>
      <c r="W4" s="10" t="s">
        <v>42</v>
      </c>
      <c r="X4" s="10" t="s">
        <v>43</v>
      </c>
      <c r="Y4" s="10" t="s">
        <v>44</v>
      </c>
      <c r="Z4" s="10" t="s">
        <v>45</v>
      </c>
      <c r="AA4" s="10" t="s">
        <v>46</v>
      </c>
      <c r="AB4" s="10" t="s">
        <v>47</v>
      </c>
      <c r="AC4" s="10" t="s">
        <v>48</v>
      </c>
      <c r="AK4" s="10"/>
      <c r="AL4" s="10"/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41</v>
      </c>
      <c r="AR4" s="10" t="s">
        <v>42</v>
      </c>
      <c r="AS4" s="10" t="s">
        <v>43</v>
      </c>
      <c r="AT4" s="10" t="s">
        <v>44</v>
      </c>
      <c r="AU4" s="10" t="s">
        <v>45</v>
      </c>
      <c r="AV4" s="10" t="s">
        <v>46</v>
      </c>
      <c r="AW4" s="10" t="s">
        <v>47</v>
      </c>
      <c r="AX4" s="10" t="s">
        <v>48</v>
      </c>
    </row>
    <row r="5" spans="1:50" x14ac:dyDescent="0.2">
      <c r="A5" s="10" t="s">
        <v>17</v>
      </c>
      <c r="P5" s="10" t="s">
        <v>17</v>
      </c>
      <c r="AK5" s="10" t="s">
        <v>17</v>
      </c>
    </row>
    <row r="6" spans="1:50" x14ac:dyDescent="0.2">
      <c r="B6" s="9" t="s">
        <v>34</v>
      </c>
      <c r="C6" s="11">
        <v>26687.802739999999</v>
      </c>
      <c r="D6" s="11">
        <v>41713.019300000036</v>
      </c>
      <c r="E6" s="11">
        <v>58504.867000000006</v>
      </c>
      <c r="F6" s="11">
        <v>51457.592300000048</v>
      </c>
      <c r="G6" s="11">
        <v>54412.827999999994</v>
      </c>
      <c r="H6" s="11">
        <v>59446.574000000001</v>
      </c>
      <c r="I6" s="11"/>
      <c r="J6" s="11"/>
      <c r="K6" s="11"/>
      <c r="L6" s="11"/>
      <c r="M6" s="11"/>
      <c r="N6" s="11"/>
      <c r="P6" s="10"/>
      <c r="Q6" s="9" t="s">
        <v>34</v>
      </c>
      <c r="R6" s="11">
        <v>26687.802739999999</v>
      </c>
      <c r="S6" s="11">
        <v>41713.019300000036</v>
      </c>
      <c r="T6" s="11">
        <v>58504.867000000006</v>
      </c>
      <c r="U6" s="11">
        <v>51457.592300000048</v>
      </c>
      <c r="V6" s="11">
        <v>54412.827999999994</v>
      </c>
      <c r="W6" s="11">
        <v>59446.574000000001</v>
      </c>
      <c r="X6" s="11"/>
      <c r="Y6" s="11"/>
      <c r="Z6" s="11"/>
      <c r="AA6" s="11"/>
      <c r="AB6" s="11"/>
      <c r="AC6" s="11"/>
      <c r="AK6" s="10"/>
      <c r="AL6" s="9" t="s">
        <v>34</v>
      </c>
      <c r="AM6" s="11">
        <v>26687.802739999999</v>
      </c>
      <c r="AN6" s="11">
        <v>41713.019300000036</v>
      </c>
      <c r="AO6" s="11">
        <v>58504.867000000006</v>
      </c>
      <c r="AP6" s="11">
        <v>51457.592300000048</v>
      </c>
      <c r="AQ6" s="11">
        <v>54412.827999999994</v>
      </c>
      <c r="AR6" s="11">
        <v>59446.574000000001</v>
      </c>
      <c r="AS6" s="11"/>
      <c r="AT6" s="11"/>
      <c r="AU6" s="11"/>
      <c r="AV6" s="11"/>
      <c r="AW6" s="11"/>
      <c r="AX6" s="11"/>
    </row>
    <row r="7" spans="1:50" x14ac:dyDescent="0.2">
      <c r="B7" s="9" t="s">
        <v>35</v>
      </c>
      <c r="C7" s="11">
        <v>21159.465884169887</v>
      </c>
      <c r="D7" s="11">
        <v>20867.642534235856</v>
      </c>
      <c r="E7" s="11">
        <v>49678.550803872859</v>
      </c>
      <c r="F7" s="11">
        <v>49306.357366960248</v>
      </c>
      <c r="G7" s="11">
        <v>57719.167284380776</v>
      </c>
      <c r="H7" s="11">
        <v>64986.347978287136</v>
      </c>
      <c r="I7" s="11">
        <v>59891.902241751806</v>
      </c>
      <c r="J7" s="11">
        <v>66554.351797741721</v>
      </c>
      <c r="K7" s="11">
        <v>74354.220299720429</v>
      </c>
      <c r="L7" s="11">
        <v>70348.989256097513</v>
      </c>
      <c r="M7" s="11">
        <v>77982.43853511526</v>
      </c>
      <c r="N7" s="11">
        <v>87307.252311144912</v>
      </c>
      <c r="P7" s="10"/>
      <c r="Q7" s="9" t="s">
        <v>35</v>
      </c>
      <c r="R7" s="11">
        <v>21159.465884169887</v>
      </c>
      <c r="S7" s="11">
        <v>20867.642534235856</v>
      </c>
      <c r="T7" s="11">
        <v>49678.550803872859</v>
      </c>
      <c r="U7" s="11">
        <v>49306.357366960248</v>
      </c>
      <c r="V7" s="11">
        <v>57719.167284380776</v>
      </c>
      <c r="W7" s="11">
        <v>64986.347978287136</v>
      </c>
      <c r="X7" s="11">
        <v>59891.902241751806</v>
      </c>
      <c r="Y7" s="11">
        <v>66554.351797741721</v>
      </c>
      <c r="Z7" s="11">
        <v>74354.220299720429</v>
      </c>
      <c r="AA7" s="11">
        <v>70348.989256097513</v>
      </c>
      <c r="AB7" s="11">
        <v>77982.43853511526</v>
      </c>
      <c r="AC7" s="11">
        <v>87307.252311144912</v>
      </c>
      <c r="AK7" s="10"/>
      <c r="AL7" s="9" t="s">
        <v>35</v>
      </c>
      <c r="AM7" s="11">
        <v>21159.465884169887</v>
      </c>
      <c r="AN7" s="11">
        <v>20867.642534235856</v>
      </c>
      <c r="AO7" s="11">
        <v>49678.550803872859</v>
      </c>
      <c r="AP7" s="11">
        <v>49306.357366960248</v>
      </c>
      <c r="AQ7" s="11">
        <v>57719.167284380776</v>
      </c>
      <c r="AR7" s="11">
        <v>64986.347978287136</v>
      </c>
      <c r="AS7" s="11">
        <v>59891.902241751806</v>
      </c>
      <c r="AT7" s="11">
        <v>66554.351797741721</v>
      </c>
      <c r="AU7" s="11">
        <v>74354.220299720429</v>
      </c>
      <c r="AV7" s="11">
        <v>70348.989256097513</v>
      </c>
      <c r="AW7" s="11">
        <v>77982.43853511526</v>
      </c>
      <c r="AX7" s="11">
        <v>87307.252311144912</v>
      </c>
    </row>
    <row r="8" spans="1:50" x14ac:dyDescent="0.2">
      <c r="B8" s="9" t="s">
        <v>36</v>
      </c>
      <c r="C8" s="11">
        <v>13422.264399999998</v>
      </c>
      <c r="D8" s="11">
        <v>13983.777799999969</v>
      </c>
      <c r="E8" s="11">
        <v>34363.530299999991</v>
      </c>
      <c r="F8" s="11">
        <v>31029.739200000011</v>
      </c>
      <c r="G8" s="11">
        <v>29098.451900000004</v>
      </c>
      <c r="H8" s="11">
        <v>42616.913540000067</v>
      </c>
      <c r="I8" s="11">
        <v>30649.18507000001</v>
      </c>
      <c r="J8" s="11">
        <v>32361.144800000031</v>
      </c>
      <c r="K8" s="11">
        <v>49563.993800000069</v>
      </c>
      <c r="L8" s="11">
        <v>40919.720650000017</v>
      </c>
      <c r="M8" s="11">
        <v>52866.932160000091</v>
      </c>
      <c r="N8" s="11">
        <v>97022.200140000321</v>
      </c>
      <c r="P8" s="10"/>
      <c r="Q8" s="9" t="s">
        <v>36</v>
      </c>
      <c r="R8" s="11">
        <v>13422.264399999998</v>
      </c>
      <c r="S8" s="11">
        <v>13983.777799999969</v>
      </c>
      <c r="T8" s="11">
        <v>34363.530299999991</v>
      </c>
      <c r="U8" s="11">
        <v>31029.739200000011</v>
      </c>
      <c r="V8" s="11">
        <v>29098.451900000004</v>
      </c>
      <c r="W8" s="11">
        <v>42616.913540000067</v>
      </c>
      <c r="X8" s="11">
        <v>30649.18507000001</v>
      </c>
      <c r="Y8" s="11">
        <v>32361.144800000031</v>
      </c>
      <c r="Z8" s="11">
        <v>49563.993800000069</v>
      </c>
      <c r="AA8" s="11">
        <v>40919.720650000017</v>
      </c>
      <c r="AB8" s="11">
        <v>52866.932160000091</v>
      </c>
      <c r="AC8" s="11">
        <v>97022.200140000321</v>
      </c>
      <c r="AK8" s="10"/>
      <c r="AL8" s="9" t="s">
        <v>36</v>
      </c>
      <c r="AM8" s="11">
        <v>13422.264399999998</v>
      </c>
      <c r="AN8" s="11">
        <v>13983.777799999969</v>
      </c>
      <c r="AO8" s="11">
        <v>34363.530299999991</v>
      </c>
      <c r="AP8" s="11">
        <v>31029.739200000011</v>
      </c>
      <c r="AQ8" s="11">
        <v>29098.451900000004</v>
      </c>
      <c r="AR8" s="11">
        <v>42616.913540000067</v>
      </c>
      <c r="AS8" s="11">
        <v>30649.18507000001</v>
      </c>
      <c r="AT8" s="11">
        <v>32361.144800000031</v>
      </c>
      <c r="AU8" s="11">
        <v>49563.993800000069</v>
      </c>
      <c r="AV8" s="11">
        <v>40919.720650000017</v>
      </c>
      <c r="AW8" s="11">
        <v>52866.932160000091</v>
      </c>
      <c r="AX8" s="11">
        <v>97022.200140000321</v>
      </c>
    </row>
    <row r="9" spans="1:50" x14ac:dyDescent="0.2">
      <c r="P9" s="10"/>
      <c r="AK9" s="10"/>
    </row>
    <row r="10" spans="1:50" x14ac:dyDescent="0.2">
      <c r="B10" s="10"/>
      <c r="C10" s="10" t="s">
        <v>37</v>
      </c>
      <c r="D10" s="10" t="s">
        <v>38</v>
      </c>
      <c r="E10" s="10" t="s">
        <v>39</v>
      </c>
      <c r="F10" s="10" t="s">
        <v>40</v>
      </c>
      <c r="G10" s="10" t="s">
        <v>41</v>
      </c>
      <c r="H10" s="10" t="s">
        <v>42</v>
      </c>
      <c r="I10" s="10" t="s">
        <v>43</v>
      </c>
      <c r="J10" s="10" t="s">
        <v>44</v>
      </c>
      <c r="K10" s="10" t="s">
        <v>45</v>
      </c>
      <c r="L10" s="10" t="s">
        <v>46</v>
      </c>
      <c r="M10" s="10" t="s">
        <v>47</v>
      </c>
      <c r="N10" s="10" t="s">
        <v>48</v>
      </c>
      <c r="P10" s="10"/>
      <c r="Q10" s="10"/>
      <c r="R10" s="10" t="s">
        <v>37</v>
      </c>
      <c r="S10" s="10" t="s">
        <v>38</v>
      </c>
      <c r="T10" s="10" t="s">
        <v>39</v>
      </c>
      <c r="U10" s="10" t="s">
        <v>40</v>
      </c>
      <c r="V10" s="10" t="s">
        <v>41</v>
      </c>
      <c r="W10" s="10" t="s">
        <v>42</v>
      </c>
      <c r="X10" s="10" t="s">
        <v>43</v>
      </c>
      <c r="Y10" s="10" t="s">
        <v>44</v>
      </c>
      <c r="Z10" s="10" t="s">
        <v>45</v>
      </c>
      <c r="AA10" s="10" t="s">
        <v>46</v>
      </c>
      <c r="AB10" s="10" t="s">
        <v>47</v>
      </c>
      <c r="AC10" s="10" t="s">
        <v>48</v>
      </c>
      <c r="AK10" s="10"/>
      <c r="AL10" s="10"/>
      <c r="AM10" s="10" t="s">
        <v>37</v>
      </c>
      <c r="AN10" s="10" t="s">
        <v>38</v>
      </c>
      <c r="AO10" s="10" t="s">
        <v>39</v>
      </c>
      <c r="AP10" s="10" t="s">
        <v>40</v>
      </c>
      <c r="AQ10" s="10" t="s">
        <v>41</v>
      </c>
      <c r="AR10" s="10" t="s">
        <v>42</v>
      </c>
      <c r="AS10" s="10" t="s">
        <v>43</v>
      </c>
      <c r="AT10" s="10" t="s">
        <v>44</v>
      </c>
      <c r="AU10" s="10" t="s">
        <v>45</v>
      </c>
      <c r="AV10" s="10" t="s">
        <v>46</v>
      </c>
      <c r="AW10" s="10" t="s">
        <v>47</v>
      </c>
      <c r="AX10" s="10" t="s">
        <v>48</v>
      </c>
    </row>
    <row r="11" spans="1:50" x14ac:dyDescent="0.2">
      <c r="A11" s="10" t="s">
        <v>19</v>
      </c>
      <c r="P11" s="10" t="s">
        <v>19</v>
      </c>
      <c r="AK11" s="10" t="s">
        <v>19</v>
      </c>
    </row>
    <row r="12" spans="1:50" x14ac:dyDescent="0.2">
      <c r="B12" s="9" t="s">
        <v>49</v>
      </c>
      <c r="C12" s="12">
        <v>0.10274213836477987</v>
      </c>
      <c r="D12" s="12">
        <v>0.16288263865356375</v>
      </c>
      <c r="E12" s="12">
        <v>0.24784831424318904</v>
      </c>
      <c r="F12" s="12">
        <v>0.22691115006067142</v>
      </c>
      <c r="G12" s="12">
        <v>0.20322781741359008</v>
      </c>
      <c r="H12" s="12">
        <v>0.24527443975316662</v>
      </c>
      <c r="I12" s="11"/>
      <c r="J12" s="11"/>
      <c r="K12" s="11"/>
      <c r="L12" s="11"/>
      <c r="M12" s="11"/>
      <c r="N12" s="11"/>
      <c r="P12" s="10"/>
      <c r="Q12" s="9" t="s">
        <v>49</v>
      </c>
      <c r="R12" s="12">
        <v>0.10274213836477987</v>
      </c>
      <c r="S12" s="12">
        <v>0.16288263865356375</v>
      </c>
      <c r="T12" s="12">
        <v>0.24784831424318904</v>
      </c>
      <c r="U12" s="12">
        <v>0.22691115006067142</v>
      </c>
      <c r="V12" s="12">
        <v>0.20322781741359008</v>
      </c>
      <c r="W12" s="12">
        <v>0.24527443975316662</v>
      </c>
      <c r="X12" s="11"/>
      <c r="Y12" s="11"/>
      <c r="Z12" s="11"/>
      <c r="AA12" s="11"/>
      <c r="AB12" s="11"/>
      <c r="AC12" s="11"/>
      <c r="AK12" s="10"/>
      <c r="AL12" s="9" t="s">
        <v>49</v>
      </c>
      <c r="AM12" s="12">
        <v>0.10274213836477987</v>
      </c>
      <c r="AN12" s="12">
        <v>0.16288263865356375</v>
      </c>
      <c r="AO12" s="12">
        <v>0.24784831424318904</v>
      </c>
      <c r="AP12" s="12">
        <v>0.22691115006067142</v>
      </c>
      <c r="AQ12" s="12">
        <v>0.20322781741359008</v>
      </c>
      <c r="AR12" s="12">
        <v>0.24527443975316662</v>
      </c>
      <c r="AS12" s="11"/>
      <c r="AT12" s="11"/>
      <c r="AU12" s="11"/>
      <c r="AV12" s="11"/>
      <c r="AW12" s="11"/>
      <c r="AX12" s="11"/>
    </row>
    <row r="13" spans="1:50" x14ac:dyDescent="0.2">
      <c r="B13" s="9" t="s">
        <v>50</v>
      </c>
      <c r="C13" s="12">
        <v>0.15349286922890984</v>
      </c>
      <c r="D13" s="12">
        <v>0.15041242115477924</v>
      </c>
      <c r="E13" s="12">
        <v>0.2659358989634219</v>
      </c>
      <c r="F13" s="12">
        <v>0.22171894462688257</v>
      </c>
      <c r="G13" s="12">
        <v>0.23105458399576045</v>
      </c>
      <c r="H13" s="12">
        <v>0.30644711135919622</v>
      </c>
      <c r="I13" s="12">
        <v>0.21556689155833469</v>
      </c>
      <c r="J13" s="12">
        <v>0.21345358887636226</v>
      </c>
      <c r="K13" s="12">
        <v>0.23630417007358953</v>
      </c>
      <c r="L13" s="12">
        <v>0.18195358073724713</v>
      </c>
      <c r="M13" s="12">
        <v>0.17629875708803483</v>
      </c>
      <c r="N13" s="12">
        <v>0.26672311600338694</v>
      </c>
      <c r="P13" s="10"/>
      <c r="Q13" s="9" t="s">
        <v>50</v>
      </c>
      <c r="R13" s="12">
        <v>0.15349286922890984</v>
      </c>
      <c r="S13" s="12">
        <v>0.15041242115477924</v>
      </c>
      <c r="T13" s="12">
        <v>0.2659358989634219</v>
      </c>
      <c r="U13" s="12">
        <v>0.22171894462688257</v>
      </c>
      <c r="V13" s="12">
        <v>0.23105458399576045</v>
      </c>
      <c r="W13" s="12">
        <v>0.30644711135919622</v>
      </c>
      <c r="X13" s="12">
        <v>0.21556689155833469</v>
      </c>
      <c r="Y13" s="12">
        <v>0.21345358887636226</v>
      </c>
      <c r="Z13" s="12">
        <v>0.23630417007358953</v>
      </c>
      <c r="AA13" s="12">
        <v>0.18195358073724713</v>
      </c>
      <c r="AB13" s="12">
        <v>0.17629875708803483</v>
      </c>
      <c r="AC13" s="12">
        <v>0.26672311600338694</v>
      </c>
      <c r="AK13" s="10"/>
      <c r="AL13" s="9" t="s">
        <v>50</v>
      </c>
      <c r="AM13" s="12">
        <v>0.15349286922890984</v>
      </c>
      <c r="AN13" s="12">
        <v>0.15041242115477924</v>
      </c>
      <c r="AO13" s="12">
        <v>0.2659358989634219</v>
      </c>
      <c r="AP13" s="12">
        <v>0.22171894462688257</v>
      </c>
      <c r="AQ13" s="12">
        <v>0.23105458399576045</v>
      </c>
      <c r="AR13" s="12">
        <v>0.30644711135919622</v>
      </c>
      <c r="AS13" s="12">
        <v>0.21556689155833469</v>
      </c>
      <c r="AT13" s="12">
        <v>0.21345358887636226</v>
      </c>
      <c r="AU13" s="12">
        <v>0.23630417007358953</v>
      </c>
      <c r="AV13" s="12">
        <v>0.18195358073724713</v>
      </c>
      <c r="AW13" s="12">
        <v>0.17629875708803483</v>
      </c>
      <c r="AX13" s="12">
        <v>0.26672311600338694</v>
      </c>
    </row>
    <row r="14" spans="1:50" x14ac:dyDescent="0.2">
      <c r="B14" s="9" t="s">
        <v>51</v>
      </c>
      <c r="C14" s="13">
        <v>16.659052896379524</v>
      </c>
      <c r="D14" s="13">
        <v>17.956530047352576</v>
      </c>
      <c r="E14" s="13">
        <v>16.606547544706217</v>
      </c>
      <c r="F14" s="13">
        <v>16.419142405871106</v>
      </c>
      <c r="G14" s="13">
        <v>15.966205399061032</v>
      </c>
      <c r="H14" s="13">
        <v>16.864276312056738</v>
      </c>
      <c r="I14" s="11"/>
      <c r="J14" s="11"/>
      <c r="K14" s="11"/>
      <c r="L14" s="11"/>
      <c r="M14" s="11"/>
      <c r="N14" s="11"/>
      <c r="P14" s="10"/>
      <c r="Q14" s="9" t="s">
        <v>51</v>
      </c>
      <c r="R14" s="13">
        <v>16.659052896379524</v>
      </c>
      <c r="S14" s="13">
        <v>17.956530047352576</v>
      </c>
      <c r="T14" s="13">
        <v>16.606547544706217</v>
      </c>
      <c r="U14" s="13">
        <v>16.419142405871106</v>
      </c>
      <c r="V14" s="13">
        <v>15.966205399061032</v>
      </c>
      <c r="W14" s="13">
        <v>16.864276312056738</v>
      </c>
      <c r="X14" s="11"/>
      <c r="Y14" s="11"/>
      <c r="Z14" s="11"/>
      <c r="AA14" s="11"/>
      <c r="AB14" s="11"/>
      <c r="AC14" s="11"/>
      <c r="AK14" s="10"/>
      <c r="AL14" s="9" t="s">
        <v>51</v>
      </c>
      <c r="AM14" s="13">
        <v>16.659052896379524</v>
      </c>
      <c r="AN14" s="13">
        <v>17.956530047352576</v>
      </c>
      <c r="AO14" s="13">
        <v>16.606547544706217</v>
      </c>
      <c r="AP14" s="13">
        <v>16.419142405871106</v>
      </c>
      <c r="AQ14" s="13">
        <v>15.966205399061032</v>
      </c>
      <c r="AR14" s="13">
        <v>16.864276312056738</v>
      </c>
      <c r="AS14" s="11"/>
      <c r="AT14" s="11"/>
      <c r="AU14" s="11"/>
      <c r="AV14" s="11"/>
      <c r="AW14" s="11"/>
      <c r="AX14" s="11"/>
    </row>
    <row r="15" spans="1:50" x14ac:dyDescent="0.2">
      <c r="B15" s="9" t="s">
        <v>52</v>
      </c>
      <c r="C15" s="13">
        <v>15.713935128518971</v>
      </c>
      <c r="D15" s="13">
        <v>16.858400244798041</v>
      </c>
      <c r="E15" s="13">
        <v>17.586248874104395</v>
      </c>
      <c r="F15" s="13">
        <v>20.617766910299011</v>
      </c>
      <c r="G15" s="13">
        <v>17.86276973603438</v>
      </c>
      <c r="H15" s="13">
        <v>15.285836994261143</v>
      </c>
      <c r="I15" s="13">
        <v>16.311434310803623</v>
      </c>
      <c r="J15" s="13">
        <v>15.468998470363303</v>
      </c>
      <c r="K15" s="13">
        <v>15.74960082618369</v>
      </c>
      <c r="L15" s="13">
        <v>17.806666949521329</v>
      </c>
      <c r="M15" s="13">
        <v>18.117523015764252</v>
      </c>
      <c r="N15" s="13">
        <v>19.012776825396887</v>
      </c>
      <c r="P15" s="10"/>
      <c r="Q15" s="9" t="s">
        <v>52</v>
      </c>
      <c r="R15" s="13">
        <v>15.713935128518971</v>
      </c>
      <c r="S15" s="13">
        <v>16.858400244798041</v>
      </c>
      <c r="T15" s="13">
        <v>17.586248874104395</v>
      </c>
      <c r="U15" s="13">
        <v>20.617766910299011</v>
      </c>
      <c r="V15" s="13">
        <v>17.86276973603438</v>
      </c>
      <c r="W15" s="13">
        <v>15.285836994261143</v>
      </c>
      <c r="X15" s="13">
        <v>16.311434310803623</v>
      </c>
      <c r="Y15" s="13">
        <v>15.468998470363303</v>
      </c>
      <c r="Z15" s="13">
        <v>15.74960082618369</v>
      </c>
      <c r="AA15" s="13">
        <v>17.806666949521329</v>
      </c>
      <c r="AB15" s="13">
        <v>18.117523015764252</v>
      </c>
      <c r="AC15" s="13">
        <v>19.012776825396887</v>
      </c>
      <c r="AK15" s="10"/>
      <c r="AL15" s="9" t="s">
        <v>52</v>
      </c>
      <c r="AM15" s="13">
        <v>15.713935128518971</v>
      </c>
      <c r="AN15" s="13">
        <v>16.858400244798041</v>
      </c>
      <c r="AO15" s="13">
        <v>17.586248874104395</v>
      </c>
      <c r="AP15" s="13">
        <v>20.617766910299011</v>
      </c>
      <c r="AQ15" s="13">
        <v>17.86276973603438</v>
      </c>
      <c r="AR15" s="13">
        <v>15.285836994261143</v>
      </c>
      <c r="AS15" s="13">
        <v>16.311434310803623</v>
      </c>
      <c r="AT15" s="13">
        <v>15.468998470363303</v>
      </c>
      <c r="AU15" s="13">
        <v>15.74960082618369</v>
      </c>
      <c r="AV15" s="13">
        <v>17.806666949521329</v>
      </c>
      <c r="AW15" s="13">
        <v>18.117523015764252</v>
      </c>
      <c r="AX15" s="13">
        <v>19.012776825396887</v>
      </c>
    </row>
    <row r="16" spans="1:50" x14ac:dyDescent="0.2">
      <c r="B16" s="9" t="s">
        <v>133</v>
      </c>
      <c r="C16" s="13">
        <v>1.2866141732283465</v>
      </c>
      <c r="D16" s="13">
        <v>1.3177419354838709</v>
      </c>
      <c r="E16" s="13">
        <v>1.7508960573476702</v>
      </c>
      <c r="F16" s="13">
        <v>1.5372829417773237</v>
      </c>
      <c r="G16" s="13">
        <v>1.4944954128440366</v>
      </c>
      <c r="H16" s="13">
        <v>1.6927747419550698</v>
      </c>
      <c r="I16" s="13">
        <v>1.4343511450381679</v>
      </c>
      <c r="J16" s="13">
        <v>1.4732394366197183</v>
      </c>
      <c r="K16" s="13">
        <v>1.814878892733564</v>
      </c>
      <c r="L16" s="13">
        <v>1.5675306957708048</v>
      </c>
      <c r="M16" s="13">
        <v>1.8960363872644574</v>
      </c>
      <c r="N16" s="13">
        <v>2.0249999999999999</v>
      </c>
    </row>
    <row r="17" spans="1:14" x14ac:dyDescent="0.2">
      <c r="B17" s="9" t="s">
        <v>134</v>
      </c>
      <c r="C17" s="13">
        <v>1.5690499510284035</v>
      </c>
      <c r="D17" s="13">
        <v>1.6109570041608876</v>
      </c>
      <c r="E17" s="13">
        <v>1.839686684073107</v>
      </c>
      <c r="F17" s="13">
        <v>1.8621509209744505</v>
      </c>
      <c r="G17" s="13">
        <v>2.3231083844580778</v>
      </c>
      <c r="H17" s="13">
        <v>1.8670550847457628</v>
      </c>
    </row>
    <row r="18" spans="1:14" x14ac:dyDescent="0.2">
      <c r="B18" s="9" t="s">
        <v>135</v>
      </c>
      <c r="C18" s="13">
        <v>20.217771653543306</v>
      </c>
      <c r="D18" s="13">
        <v>22.215020967741935</v>
      </c>
      <c r="E18" s="13">
        <v>30.791693817204294</v>
      </c>
      <c r="F18" s="13">
        <v>31.695341368743627</v>
      </c>
      <c r="G18" s="13">
        <v>26.695827431192665</v>
      </c>
      <c r="H18" s="13">
        <v>25.875478773527668</v>
      </c>
      <c r="I18" s="13">
        <v>23.396324480916039</v>
      </c>
      <c r="J18" s="13">
        <v>22.789538591549316</v>
      </c>
      <c r="K18" s="13">
        <v>28.583618108419877</v>
      </c>
      <c r="L18" s="13">
        <v>27.912497032742166</v>
      </c>
      <c r="M18" s="13">
        <v>34.351482884990311</v>
      </c>
      <c r="N18" s="13">
        <v>38.5008730714287</v>
      </c>
    </row>
    <row r="19" spans="1:14" x14ac:dyDescent="0.2">
      <c r="B19" s="9" t="s">
        <v>136</v>
      </c>
      <c r="C19" s="13">
        <v>26.138886131243879</v>
      </c>
      <c r="D19" s="13">
        <v>28.927197850208071</v>
      </c>
      <c r="E19" s="13">
        <v>30.55084438642298</v>
      </c>
      <c r="F19" s="13">
        <v>30.574921152703535</v>
      </c>
      <c r="G19" s="13">
        <v>37.09122563053851</v>
      </c>
      <c r="H19" s="13">
        <v>31.486532838983052</v>
      </c>
      <c r="I19" s="13"/>
      <c r="J19" s="13"/>
      <c r="K19" s="13"/>
      <c r="L19" s="13"/>
      <c r="M19" s="13"/>
      <c r="N19" s="13"/>
    </row>
    <row r="22" spans="1:14" x14ac:dyDescent="0.2">
      <c r="B22" s="10"/>
      <c r="C22" s="10" t="s">
        <v>37</v>
      </c>
      <c r="D22" s="10" t="s">
        <v>38</v>
      </c>
      <c r="E22" s="10" t="s">
        <v>39</v>
      </c>
      <c r="F22" s="10" t="s">
        <v>40</v>
      </c>
      <c r="G22" s="10" t="s">
        <v>41</v>
      </c>
      <c r="H22" s="10" t="s">
        <v>42</v>
      </c>
      <c r="I22" s="10" t="s">
        <v>43</v>
      </c>
      <c r="J22" s="10" t="s">
        <v>44</v>
      </c>
      <c r="K22" s="10" t="s">
        <v>45</v>
      </c>
      <c r="L22" s="10" t="s">
        <v>46</v>
      </c>
      <c r="M22" s="10" t="s">
        <v>47</v>
      </c>
      <c r="N22" s="10" t="s">
        <v>48</v>
      </c>
    </row>
    <row r="23" spans="1:14" x14ac:dyDescent="0.2">
      <c r="A23" s="10" t="s">
        <v>137</v>
      </c>
    </row>
    <row r="24" spans="1:14" x14ac:dyDescent="0.2">
      <c r="B24" s="9" t="s">
        <v>138</v>
      </c>
      <c r="C24" s="11">
        <v>10030</v>
      </c>
      <c r="D24" s="11">
        <v>10030</v>
      </c>
      <c r="E24" s="11">
        <v>10388</v>
      </c>
      <c r="F24" s="11">
        <v>10553</v>
      </c>
      <c r="G24" s="11">
        <v>11421</v>
      </c>
      <c r="H24" s="11">
        <v>12864</v>
      </c>
      <c r="I24" s="11"/>
      <c r="J24" s="11"/>
      <c r="K24" s="11"/>
      <c r="L24" s="11"/>
      <c r="M24" s="11"/>
      <c r="N24" s="11"/>
    </row>
    <row r="25" spans="1:14" x14ac:dyDescent="0.2">
      <c r="B25" s="9" t="s">
        <v>139</v>
      </c>
      <c r="C25" s="11">
        <v>9971.7775109676732</v>
      </c>
      <c r="D25" s="11">
        <v>9764.5229665469487</v>
      </c>
      <c r="E25" s="11">
        <v>10074.342287148558</v>
      </c>
      <c r="F25" s="11">
        <v>10315.069279174604</v>
      </c>
      <c r="G25" s="11">
        <v>10733.240152274808</v>
      </c>
      <c r="H25" s="11">
        <v>11536.536904661592</v>
      </c>
      <c r="I25" s="11">
        <v>11603.932911977012</v>
      </c>
      <c r="J25" s="11">
        <v>12042.793382315393</v>
      </c>
      <c r="K25" s="11">
        <v>12856.471758648277</v>
      </c>
      <c r="L25" s="11">
        <v>13174.629317775247</v>
      </c>
      <c r="M25" s="11">
        <v>13772.12079595208</v>
      </c>
      <c r="N25" s="11">
        <v>14741.670769023571</v>
      </c>
    </row>
    <row r="26" spans="1:14" x14ac:dyDescent="0.2">
      <c r="B26" s="9" t="s">
        <v>140</v>
      </c>
      <c r="C26" s="11">
        <v>4156</v>
      </c>
      <c r="D26" s="11">
        <v>4067</v>
      </c>
      <c r="E26" s="11">
        <v>4326</v>
      </c>
      <c r="F26" s="11">
        <v>4505</v>
      </c>
      <c r="G26" s="11">
        <v>4930</v>
      </c>
      <c r="H26" s="11">
        <v>5819</v>
      </c>
      <c r="I26" s="11">
        <v>6335</v>
      </c>
      <c r="J26" s="11">
        <v>6970</v>
      </c>
      <c r="K26" s="11">
        <v>7706</v>
      </c>
      <c r="L26" s="11">
        <v>8408</v>
      </c>
      <c r="M26" s="11">
        <v>9051</v>
      </c>
      <c r="N26" s="11">
        <v>9845</v>
      </c>
    </row>
    <row r="27" spans="1:14" x14ac:dyDescent="0.2">
      <c r="B27" s="9" t="s">
        <v>141</v>
      </c>
      <c r="C27" s="11">
        <v>509</v>
      </c>
      <c r="D27" s="11">
        <v>1051</v>
      </c>
      <c r="E27" s="11">
        <v>1209</v>
      </c>
      <c r="F27" s="11">
        <v>962</v>
      </c>
      <c r="G27" s="11">
        <v>953</v>
      </c>
      <c r="H27" s="11">
        <v>1739</v>
      </c>
      <c r="I27" s="11"/>
      <c r="J27" s="11"/>
      <c r="K27" s="11"/>
      <c r="L27" s="11"/>
      <c r="M27" s="11"/>
      <c r="N27" s="11"/>
    </row>
    <row r="28" spans="1:14" x14ac:dyDescent="0.2">
      <c r="B28" s="9" t="s">
        <v>142</v>
      </c>
      <c r="C28" s="11">
        <v>423.78313333889719</v>
      </c>
      <c r="D28" s="11">
        <v>441.15685631665389</v>
      </c>
      <c r="E28" s="11">
        <v>1140.7202601023207</v>
      </c>
      <c r="F28" s="11">
        <v>1115.7614684765738</v>
      </c>
      <c r="G28" s="11">
        <v>1355.9996124012082</v>
      </c>
      <c r="H28" s="11">
        <v>1725.6740965621302</v>
      </c>
      <c r="I28" s="11">
        <v>1215.8254547148047</v>
      </c>
      <c r="J28" s="11">
        <v>1468.2698134488169</v>
      </c>
      <c r="K28" s="11">
        <v>1721.9132116041837</v>
      </c>
      <c r="L28" s="11">
        <v>1348.7400579646248</v>
      </c>
      <c r="M28" s="11">
        <v>1584.0841279619865</v>
      </c>
      <c r="N28" s="11">
        <v>1841.0022303166488</v>
      </c>
    </row>
    <row r="29" spans="1:14" x14ac:dyDescent="0.2">
      <c r="B29" s="9" t="s">
        <v>143</v>
      </c>
      <c r="C29" s="11">
        <v>206</v>
      </c>
      <c r="D29" s="11">
        <v>198</v>
      </c>
      <c r="E29" s="11">
        <v>685</v>
      </c>
      <c r="F29" s="11">
        <v>545</v>
      </c>
      <c r="G29" s="11">
        <v>749</v>
      </c>
      <c r="H29" s="11">
        <v>1300</v>
      </c>
      <c r="I29" s="11">
        <v>929</v>
      </c>
      <c r="J29" s="11">
        <v>1061</v>
      </c>
      <c r="K29" s="11">
        <v>1275</v>
      </c>
      <c r="L29" s="11">
        <v>1190</v>
      </c>
      <c r="M29" s="11">
        <v>1319</v>
      </c>
      <c r="N29" s="11">
        <v>1507</v>
      </c>
    </row>
    <row r="31" spans="1:14" x14ac:dyDescent="0.2">
      <c r="A31" s="10" t="s">
        <v>87</v>
      </c>
    </row>
    <row r="33" spans="1:14" x14ac:dyDescent="0.2">
      <c r="A33" s="10" t="s">
        <v>137</v>
      </c>
      <c r="B33" s="10">
        <v>2017</v>
      </c>
      <c r="C33" s="10" t="s">
        <v>37</v>
      </c>
      <c r="D33" s="10" t="s">
        <v>38</v>
      </c>
      <c r="E33" s="10" t="s">
        <v>39</v>
      </c>
      <c r="F33" s="10" t="s">
        <v>40</v>
      </c>
      <c r="G33" s="10" t="s">
        <v>41</v>
      </c>
      <c r="H33" s="10" t="s">
        <v>42</v>
      </c>
      <c r="I33" s="10" t="s">
        <v>43</v>
      </c>
      <c r="J33" s="10" t="s">
        <v>44</v>
      </c>
      <c r="K33" s="10" t="s">
        <v>45</v>
      </c>
      <c r="L33" s="10" t="s">
        <v>46</v>
      </c>
      <c r="M33" s="10" t="s">
        <v>47</v>
      </c>
      <c r="N33" s="10" t="s">
        <v>48</v>
      </c>
    </row>
    <row r="34" spans="1:14" x14ac:dyDescent="0.2">
      <c r="B34" s="9" t="s">
        <v>94</v>
      </c>
      <c r="C34" s="9">
        <v>145</v>
      </c>
      <c r="D34" s="9">
        <v>143</v>
      </c>
      <c r="E34" s="9">
        <v>143</v>
      </c>
      <c r="F34" s="9">
        <v>588</v>
      </c>
      <c r="G34" s="9">
        <v>577</v>
      </c>
      <c r="H34" s="9">
        <v>550</v>
      </c>
      <c r="I34" s="9">
        <v>508</v>
      </c>
    </row>
    <row r="35" spans="1:14" x14ac:dyDescent="0.2">
      <c r="B35" s="9" t="s">
        <v>88</v>
      </c>
      <c r="C35" s="9">
        <v>509</v>
      </c>
      <c r="D35" s="9">
        <v>1045</v>
      </c>
      <c r="E35" s="9">
        <v>1201</v>
      </c>
      <c r="F35" s="9">
        <v>939</v>
      </c>
      <c r="G35" s="9">
        <v>934</v>
      </c>
      <c r="H35" s="9">
        <v>1717</v>
      </c>
      <c r="I35" s="9">
        <v>1163</v>
      </c>
    </row>
    <row r="36" spans="1:14" x14ac:dyDescent="0.2">
      <c r="B36" s="9" t="s">
        <v>89</v>
      </c>
      <c r="C36" s="9">
        <v>1495</v>
      </c>
      <c r="D36" s="9">
        <v>508</v>
      </c>
      <c r="E36" s="9">
        <v>1040</v>
      </c>
      <c r="F36" s="9">
        <v>1158</v>
      </c>
      <c r="G36" s="9">
        <v>936</v>
      </c>
      <c r="H36" s="9">
        <v>887</v>
      </c>
      <c r="I36" s="9">
        <v>1705</v>
      </c>
    </row>
    <row r="37" spans="1:14" x14ac:dyDescent="0.2">
      <c r="B37" s="9" t="s">
        <v>90</v>
      </c>
      <c r="C37" s="9">
        <v>2385</v>
      </c>
      <c r="D37" s="9">
        <v>2739</v>
      </c>
      <c r="E37" s="9">
        <v>1933</v>
      </c>
      <c r="F37" s="9">
        <v>1419</v>
      </c>
      <c r="G37" s="9">
        <v>2136</v>
      </c>
      <c r="H37" s="9">
        <v>2003</v>
      </c>
      <c r="I37" s="9">
        <v>1708</v>
      </c>
    </row>
    <row r="38" spans="1:14" x14ac:dyDescent="0.2">
      <c r="B38" s="9" t="s">
        <v>91</v>
      </c>
      <c r="C38" s="9">
        <v>2341</v>
      </c>
      <c r="D38" s="9">
        <v>1464</v>
      </c>
      <c r="E38" s="9">
        <v>1619</v>
      </c>
      <c r="F38" s="9">
        <v>1247</v>
      </c>
      <c r="G38" s="9">
        <v>919</v>
      </c>
      <c r="H38" s="9">
        <v>860</v>
      </c>
      <c r="I38" s="9">
        <v>783</v>
      </c>
    </row>
    <row r="39" spans="1:14" x14ac:dyDescent="0.2">
      <c r="B39" s="9" t="s">
        <v>92</v>
      </c>
      <c r="C39" s="9">
        <v>1657</v>
      </c>
      <c r="D39" s="9">
        <v>936</v>
      </c>
      <c r="E39" s="9">
        <v>1044</v>
      </c>
      <c r="F39" s="9">
        <v>961</v>
      </c>
      <c r="G39" s="9">
        <v>1122</v>
      </c>
      <c r="H39" s="9">
        <v>1206</v>
      </c>
      <c r="I39" s="9">
        <v>1125</v>
      </c>
    </row>
    <row r="40" spans="1:14" x14ac:dyDescent="0.2">
      <c r="B40" s="9" t="s">
        <v>93</v>
      </c>
      <c r="C40" s="9">
        <v>1498</v>
      </c>
      <c r="D40" s="9">
        <v>841</v>
      </c>
      <c r="E40" s="9">
        <v>797</v>
      </c>
      <c r="F40" s="9">
        <v>745</v>
      </c>
      <c r="G40" s="9">
        <v>756</v>
      </c>
      <c r="H40" s="9">
        <v>792</v>
      </c>
      <c r="I40" s="9">
        <v>871</v>
      </c>
    </row>
    <row r="41" spans="1:14" x14ac:dyDescent="0.2">
      <c r="B41" s="9" t="s">
        <v>30</v>
      </c>
      <c r="D41" s="9">
        <v>2354</v>
      </c>
      <c r="E41" s="9">
        <v>2611</v>
      </c>
      <c r="F41" s="9">
        <v>3496</v>
      </c>
      <c r="G41" s="9">
        <v>4041</v>
      </c>
      <c r="H41" s="9">
        <v>4849</v>
      </c>
      <c r="I41" s="9">
        <v>5854</v>
      </c>
    </row>
    <row r="43" spans="1:14" x14ac:dyDescent="0.2">
      <c r="A43" s="10" t="s">
        <v>18</v>
      </c>
      <c r="B43" s="10">
        <v>2017</v>
      </c>
      <c r="C43" s="10" t="s">
        <v>37</v>
      </c>
      <c r="D43" s="10" t="s">
        <v>38</v>
      </c>
      <c r="E43" s="10" t="s">
        <v>39</v>
      </c>
      <c r="F43" s="10" t="s">
        <v>40</v>
      </c>
      <c r="G43" s="10" t="s">
        <v>41</v>
      </c>
      <c r="H43" s="10" t="s">
        <v>42</v>
      </c>
      <c r="I43" s="10" t="s">
        <v>43</v>
      </c>
      <c r="J43" s="10" t="s">
        <v>44</v>
      </c>
      <c r="K43" s="10" t="s">
        <v>45</v>
      </c>
      <c r="L43" s="10" t="s">
        <v>46</v>
      </c>
      <c r="M43" s="10" t="s">
        <v>47</v>
      </c>
      <c r="N43" s="10" t="s">
        <v>48</v>
      </c>
    </row>
    <row r="44" spans="1:14" x14ac:dyDescent="0.2">
      <c r="B44" s="9" t="s">
        <v>94</v>
      </c>
      <c r="C44" s="11">
        <v>5031.0820000000003</v>
      </c>
      <c r="D44" s="11">
        <v>9389.4535000000105</v>
      </c>
      <c r="E44" s="11">
        <v>10085.810000000001</v>
      </c>
      <c r="F44" s="11">
        <v>15694.68</v>
      </c>
      <c r="G44" s="11">
        <v>14764.74</v>
      </c>
      <c r="H44" s="11">
        <v>17314.75</v>
      </c>
      <c r="I44" s="11">
        <v>11147.51</v>
      </c>
    </row>
    <row r="45" spans="1:14" x14ac:dyDescent="0.2">
      <c r="B45" s="9" t="s">
        <v>88</v>
      </c>
      <c r="C45" s="11">
        <v>4021.123</v>
      </c>
      <c r="D45" s="11">
        <v>5862.4380000000092</v>
      </c>
      <c r="E45" s="11">
        <v>14371.029999999999</v>
      </c>
      <c r="F45" s="11">
        <v>10653.189999999999</v>
      </c>
      <c r="G45" s="11">
        <v>9712.19</v>
      </c>
      <c r="H45" s="11">
        <v>19164.91</v>
      </c>
      <c r="I45" s="11">
        <v>11118.03</v>
      </c>
    </row>
    <row r="46" spans="1:14" x14ac:dyDescent="0.2">
      <c r="B46" s="9" t="s">
        <v>89</v>
      </c>
      <c r="C46" s="11">
        <v>3546.127</v>
      </c>
      <c r="D46" s="11">
        <v>2647.5230000000001</v>
      </c>
      <c r="E46" s="11">
        <v>7056.42</v>
      </c>
      <c r="F46" s="11">
        <v>5407.6</v>
      </c>
      <c r="G46" s="11">
        <v>5843.96</v>
      </c>
      <c r="H46" s="11">
        <v>4276.42</v>
      </c>
      <c r="I46" s="11">
        <v>5405.5</v>
      </c>
    </row>
    <row r="47" spans="1:14" x14ac:dyDescent="0.2">
      <c r="B47" s="9" t="s">
        <v>90</v>
      </c>
      <c r="C47" s="11">
        <v>6171.4570000000003</v>
      </c>
      <c r="D47" s="11">
        <v>9958.8110000000088</v>
      </c>
      <c r="E47" s="11">
        <v>6642.41</v>
      </c>
      <c r="F47" s="11">
        <v>4337.8999999999996</v>
      </c>
      <c r="G47" s="11">
        <v>4948.32</v>
      </c>
      <c r="H47" s="11">
        <v>6118.41</v>
      </c>
      <c r="I47" s="11">
        <v>6083.01</v>
      </c>
    </row>
    <row r="48" spans="1:14" x14ac:dyDescent="0.2">
      <c r="B48" s="9" t="s">
        <v>91</v>
      </c>
      <c r="C48" s="11">
        <v>2961.2905000000001</v>
      </c>
      <c r="D48" s="11">
        <v>6837.1260000000002</v>
      </c>
      <c r="E48" s="11">
        <v>10339.25</v>
      </c>
      <c r="F48" s="11">
        <v>3249.18</v>
      </c>
      <c r="G48" s="11">
        <v>2678.03</v>
      </c>
      <c r="H48" s="11">
        <v>2477.69</v>
      </c>
      <c r="I48" s="11">
        <v>2726.22</v>
      </c>
    </row>
    <row r="49" spans="1:14" x14ac:dyDescent="0.2">
      <c r="B49" s="9" t="s">
        <v>92</v>
      </c>
      <c r="C49" s="11">
        <v>992.26800000000003</v>
      </c>
      <c r="D49" s="11">
        <v>1700.1190000000001</v>
      </c>
      <c r="E49" s="11">
        <v>3432.09</v>
      </c>
      <c r="F49" s="11">
        <v>4359.2299999999996</v>
      </c>
      <c r="G49" s="11">
        <v>9286.26</v>
      </c>
      <c r="H49" s="11">
        <v>3614</v>
      </c>
      <c r="I49" s="11">
        <v>3347.19</v>
      </c>
    </row>
    <row r="50" spans="1:14" x14ac:dyDescent="0.2">
      <c r="B50" s="9" t="s">
        <v>93</v>
      </c>
      <c r="C50" s="11">
        <v>2906.8535000000002</v>
      </c>
      <c r="D50" s="11">
        <v>2951.9944999999998</v>
      </c>
      <c r="E50" s="11">
        <v>4007.6600000000003</v>
      </c>
      <c r="F50" s="11">
        <v>4493.7199999999993</v>
      </c>
      <c r="G50" s="11">
        <v>4531.3099999999995</v>
      </c>
      <c r="H50" s="11">
        <v>4248.12</v>
      </c>
      <c r="I50" s="11">
        <v>4507.4799999999996</v>
      </c>
    </row>
    <row r="51" spans="1:14" x14ac:dyDescent="0.2">
      <c r="B51" s="9" t="s">
        <v>30</v>
      </c>
      <c r="C51" s="11"/>
      <c r="D51" s="11">
        <v>1616.0350000000001</v>
      </c>
      <c r="E51" s="11">
        <v>1409.23</v>
      </c>
      <c r="F51" s="11">
        <v>3009.74</v>
      </c>
      <c r="G51" s="11">
        <v>1377.6</v>
      </c>
      <c r="H51" s="11">
        <v>909.17</v>
      </c>
      <c r="I51" s="11">
        <v>1140.22</v>
      </c>
    </row>
    <row r="53" spans="1:14" x14ac:dyDescent="0.2">
      <c r="A53" s="10" t="s">
        <v>95</v>
      </c>
      <c r="B53" s="10">
        <v>2017</v>
      </c>
      <c r="C53" s="10" t="s">
        <v>37</v>
      </c>
      <c r="D53" s="10" t="s">
        <v>38</v>
      </c>
      <c r="E53" s="10" t="s">
        <v>39</v>
      </c>
      <c r="F53" s="10" t="s">
        <v>40</v>
      </c>
      <c r="G53" s="10" t="s">
        <v>41</v>
      </c>
      <c r="H53" s="10" t="s">
        <v>42</v>
      </c>
      <c r="I53" s="10" t="s">
        <v>43</v>
      </c>
      <c r="J53" s="10" t="s">
        <v>44</v>
      </c>
      <c r="K53" s="10" t="s">
        <v>45</v>
      </c>
      <c r="L53" s="10" t="s">
        <v>46</v>
      </c>
      <c r="M53" s="10" t="s">
        <v>47</v>
      </c>
      <c r="N53" s="10" t="s">
        <v>48</v>
      </c>
    </row>
    <row r="54" spans="1:14" x14ac:dyDescent="0.2">
      <c r="B54" s="9" t="s">
        <v>94</v>
      </c>
      <c r="C54" s="9">
        <v>224</v>
      </c>
      <c r="D54" s="9">
        <v>287</v>
      </c>
      <c r="E54" s="9">
        <v>387</v>
      </c>
      <c r="F54" s="9">
        <v>781</v>
      </c>
      <c r="G54" s="9">
        <v>681.5</v>
      </c>
      <c r="H54" s="9">
        <v>801</v>
      </c>
      <c r="I54" s="9">
        <v>549.5</v>
      </c>
    </row>
    <row r="55" spans="1:14" x14ac:dyDescent="0.2">
      <c r="B55" s="9" t="s">
        <v>88</v>
      </c>
      <c r="C55" s="9">
        <v>285</v>
      </c>
      <c r="D55" s="9">
        <v>426</v>
      </c>
      <c r="E55" s="9">
        <v>986</v>
      </c>
      <c r="F55" s="9">
        <v>723</v>
      </c>
      <c r="G55" s="9">
        <v>676.5</v>
      </c>
      <c r="H55" s="9">
        <v>1390</v>
      </c>
      <c r="I55" s="9">
        <v>792</v>
      </c>
    </row>
    <row r="56" spans="1:14" x14ac:dyDescent="0.2">
      <c r="B56" s="9" t="s">
        <v>89</v>
      </c>
      <c r="C56" s="9">
        <v>272</v>
      </c>
      <c r="D56" s="9">
        <v>185</v>
      </c>
      <c r="E56" s="9">
        <v>482</v>
      </c>
      <c r="F56" s="9">
        <v>394</v>
      </c>
      <c r="G56" s="9">
        <v>357</v>
      </c>
      <c r="H56" s="9">
        <v>303.5</v>
      </c>
      <c r="I56" s="9">
        <v>349</v>
      </c>
    </row>
    <row r="57" spans="1:14" x14ac:dyDescent="0.2">
      <c r="B57" s="9" t="s">
        <v>90</v>
      </c>
      <c r="C57" s="9">
        <v>412.5</v>
      </c>
      <c r="D57" s="9">
        <v>625</v>
      </c>
      <c r="E57" s="9">
        <v>475</v>
      </c>
      <c r="F57" s="9">
        <v>306</v>
      </c>
      <c r="G57" s="9">
        <v>352</v>
      </c>
      <c r="H57" s="9">
        <v>379</v>
      </c>
      <c r="I57" s="9">
        <v>352.5</v>
      </c>
    </row>
    <row r="58" spans="1:14" x14ac:dyDescent="0.2">
      <c r="B58" s="9" t="s">
        <v>91</v>
      </c>
      <c r="C58" s="9">
        <v>186.5</v>
      </c>
      <c r="D58" s="9">
        <v>390</v>
      </c>
      <c r="E58" s="9">
        <v>631.5</v>
      </c>
      <c r="F58" s="9">
        <v>224.5</v>
      </c>
      <c r="G58" s="9">
        <v>153</v>
      </c>
      <c r="H58" s="9">
        <v>157</v>
      </c>
      <c r="I58" s="9">
        <v>180</v>
      </c>
    </row>
    <row r="59" spans="1:14" x14ac:dyDescent="0.2">
      <c r="B59" s="9" t="s">
        <v>92</v>
      </c>
      <c r="C59" s="9">
        <v>75</v>
      </c>
      <c r="D59" s="9">
        <v>125</v>
      </c>
      <c r="E59" s="9">
        <v>228.5</v>
      </c>
      <c r="F59" s="9">
        <v>237</v>
      </c>
      <c r="G59" s="9">
        <v>874</v>
      </c>
      <c r="H59" s="9">
        <v>222</v>
      </c>
      <c r="I59" s="9">
        <v>184</v>
      </c>
    </row>
    <row r="60" spans="1:14" x14ac:dyDescent="0.2">
      <c r="B60" s="9" t="s">
        <v>93</v>
      </c>
      <c r="C60" s="9">
        <v>147</v>
      </c>
      <c r="D60" s="9">
        <v>167.5</v>
      </c>
      <c r="E60" s="9">
        <v>229.5</v>
      </c>
      <c r="F60" s="9">
        <v>253</v>
      </c>
      <c r="G60" s="9">
        <v>228</v>
      </c>
      <c r="H60" s="9">
        <v>210.5</v>
      </c>
      <c r="I60" s="9">
        <v>187</v>
      </c>
    </row>
    <row r="61" spans="1:14" x14ac:dyDescent="0.2">
      <c r="B61" s="9" t="s">
        <v>30</v>
      </c>
      <c r="D61" s="9">
        <v>117.5</v>
      </c>
      <c r="E61" s="9">
        <v>103.5</v>
      </c>
      <c r="F61" s="9">
        <v>215.5</v>
      </c>
      <c r="G61" s="9">
        <v>86</v>
      </c>
      <c r="H61" s="9">
        <v>62</v>
      </c>
      <c r="I61" s="9">
        <v>74</v>
      </c>
    </row>
    <row r="63" spans="1:14" x14ac:dyDescent="0.2">
      <c r="A63" s="10" t="s">
        <v>144</v>
      </c>
      <c r="B63" s="10">
        <v>2017</v>
      </c>
      <c r="C63" s="10" t="s">
        <v>37</v>
      </c>
      <c r="D63" s="10" t="s">
        <v>38</v>
      </c>
      <c r="E63" s="10" t="s">
        <v>39</v>
      </c>
      <c r="F63" s="10" t="s">
        <v>40</v>
      </c>
      <c r="G63" s="10" t="s">
        <v>41</v>
      </c>
      <c r="H63" s="10" t="s">
        <v>42</v>
      </c>
      <c r="I63" s="10" t="s">
        <v>43</v>
      </c>
      <c r="J63" s="10" t="s">
        <v>44</v>
      </c>
      <c r="K63" s="10" t="s">
        <v>45</v>
      </c>
      <c r="L63" s="10" t="s">
        <v>46</v>
      </c>
      <c r="M63" s="10" t="s">
        <v>47</v>
      </c>
      <c r="N63" s="10" t="s">
        <v>48</v>
      </c>
    </row>
    <row r="64" spans="1:14" x14ac:dyDescent="0.2">
      <c r="B64" s="9" t="s">
        <v>94</v>
      </c>
      <c r="C64" s="12">
        <v>0.71052631578947367</v>
      </c>
      <c r="D64" s="12">
        <v>0.69444444444444442</v>
      </c>
      <c r="E64" s="12">
        <v>0.74125874125874125</v>
      </c>
      <c r="F64" s="12">
        <v>0.83447332421340625</v>
      </c>
      <c r="G64" s="12">
        <v>0.43090128755364809</v>
      </c>
      <c r="H64" s="12">
        <v>0.41348713398402842</v>
      </c>
      <c r="I64" s="12">
        <v>0.33648393194706994</v>
      </c>
    </row>
    <row r="65" spans="1:14" x14ac:dyDescent="0.2">
      <c r="B65" s="9" t="s">
        <v>88</v>
      </c>
      <c r="C65" s="12">
        <v>0.15952143569292124</v>
      </c>
      <c r="D65" s="12">
        <v>0.41827541827541825</v>
      </c>
      <c r="E65" s="12">
        <v>0.52626892252894031</v>
      </c>
      <c r="F65" s="12">
        <v>0.42990654205607476</v>
      </c>
      <c r="G65" s="12">
        <v>0.4580886278697277</v>
      </c>
      <c r="H65" s="12">
        <v>0.68955111278762726</v>
      </c>
      <c r="I65" s="12">
        <v>0.3576388888888889</v>
      </c>
    </row>
    <row r="66" spans="1:14" x14ac:dyDescent="0.2">
      <c r="B66" s="9" t="s">
        <v>89</v>
      </c>
      <c r="C66" s="12">
        <v>0.15649676956209618</v>
      </c>
      <c r="D66" s="12">
        <v>0.11682476285571643</v>
      </c>
      <c r="E66" s="12">
        <v>0.35400516795865633</v>
      </c>
      <c r="F66" s="12">
        <v>0.23839854413102821</v>
      </c>
      <c r="G66" s="12">
        <v>0.20343839541547279</v>
      </c>
      <c r="H66" s="12">
        <v>0.21503017004936917</v>
      </c>
      <c r="I66" s="12">
        <v>0.1875</v>
      </c>
    </row>
    <row r="67" spans="1:14" x14ac:dyDescent="0.2">
      <c r="B67" s="9" t="s">
        <v>90</v>
      </c>
      <c r="C67" s="12">
        <v>0.10175288584865327</v>
      </c>
      <c r="D67" s="12">
        <v>0.16510538641686182</v>
      </c>
      <c r="E67" s="12">
        <v>0.12029109589041095</v>
      </c>
      <c r="F67" s="12">
        <v>0.12291169451073986</v>
      </c>
      <c r="G67" s="12">
        <v>0.13220815752461323</v>
      </c>
      <c r="H67" s="12">
        <v>0.10727228799226866</v>
      </c>
      <c r="I67" s="12">
        <v>0.10455402856372946</v>
      </c>
    </row>
    <row r="68" spans="1:14" x14ac:dyDescent="0.2">
      <c r="B68" s="9" t="s">
        <v>91</v>
      </c>
      <c r="C68" s="12">
        <v>6.5412186379928322E-2</v>
      </c>
      <c r="D68" s="12">
        <v>0.13403416557161629</v>
      </c>
      <c r="E68" s="12">
        <v>0.23483619850794679</v>
      </c>
      <c r="F68" s="12">
        <v>0.1256106071179344</v>
      </c>
      <c r="G68" s="12">
        <v>0.10064635272391505</v>
      </c>
      <c r="H68" s="12">
        <v>0.11804384485666104</v>
      </c>
      <c r="I68" s="12">
        <v>0.13390139987827146</v>
      </c>
    </row>
    <row r="69" spans="1:14" x14ac:dyDescent="0.2">
      <c r="B69" s="9" t="s">
        <v>92</v>
      </c>
      <c r="C69" s="12">
        <v>5.1013277428371771E-2</v>
      </c>
      <c r="D69" s="12">
        <v>8.2529888160431927E-2</v>
      </c>
      <c r="E69" s="12">
        <v>0.16767676767676767</v>
      </c>
      <c r="F69" s="12">
        <v>0.13865336658354116</v>
      </c>
      <c r="G69" s="12">
        <v>0.11329812770043207</v>
      </c>
      <c r="H69" s="12">
        <v>0.10051546391752578</v>
      </c>
      <c r="I69" s="12">
        <v>8.1510081510081517E-2</v>
      </c>
    </row>
    <row r="70" spans="1:14" x14ac:dyDescent="0.2">
      <c r="B70" s="9" t="s">
        <v>93</v>
      </c>
      <c r="C70" s="12">
        <v>7.3658365485794464E-2</v>
      </c>
      <c r="D70" s="12">
        <v>9.8332620778110308E-2</v>
      </c>
      <c r="E70" s="12">
        <v>0.16483516483516483</v>
      </c>
      <c r="F70" s="12">
        <v>0.16990920881971466</v>
      </c>
      <c r="G70" s="12">
        <v>0.1492338441039307</v>
      </c>
      <c r="H70" s="12">
        <v>0.13049095607235142</v>
      </c>
      <c r="I70" s="12">
        <v>0.11545399879735418</v>
      </c>
    </row>
    <row r="71" spans="1:14" x14ac:dyDescent="0.2">
      <c r="B71" s="9" t="s">
        <v>30</v>
      </c>
      <c r="C71" s="12"/>
      <c r="D71" s="12">
        <v>8.3262531860662709E-2</v>
      </c>
      <c r="E71" s="12">
        <v>3.0614300100704935E-2</v>
      </c>
      <c r="F71" s="12">
        <v>4.9123956115932538E-2</v>
      </c>
      <c r="G71" s="12">
        <v>1.7778957144752555E-2</v>
      </c>
      <c r="H71" s="12">
        <v>1.2823397075365579E-2</v>
      </c>
      <c r="I71" s="12">
        <v>9.716901803232739E-3</v>
      </c>
    </row>
    <row r="73" spans="1:14" x14ac:dyDescent="0.2">
      <c r="A73" s="10" t="s">
        <v>146</v>
      </c>
      <c r="B73" s="10">
        <v>2017</v>
      </c>
      <c r="C73" s="10" t="s">
        <v>37</v>
      </c>
      <c r="D73" s="10" t="s">
        <v>38</v>
      </c>
      <c r="E73" s="10" t="s">
        <v>39</v>
      </c>
      <c r="F73" s="10" t="s">
        <v>40</v>
      </c>
      <c r="G73" s="10" t="s">
        <v>41</v>
      </c>
      <c r="H73" s="10" t="s">
        <v>42</v>
      </c>
      <c r="I73" s="10" t="s">
        <v>43</v>
      </c>
      <c r="J73" s="10" t="s">
        <v>44</v>
      </c>
      <c r="K73" s="10" t="s">
        <v>45</v>
      </c>
      <c r="L73" s="10" t="s">
        <v>46</v>
      </c>
      <c r="M73" s="10" t="s">
        <v>47</v>
      </c>
      <c r="N73" s="10" t="s">
        <v>48</v>
      </c>
    </row>
    <row r="74" spans="1:14" x14ac:dyDescent="0.2">
      <c r="B74" s="9" t="s">
        <v>94</v>
      </c>
      <c r="C74" s="13">
        <v>22.4601875</v>
      </c>
      <c r="D74" s="13">
        <v>32.71586585365857</v>
      </c>
      <c r="E74" s="13">
        <v>26.061524547803621</v>
      </c>
      <c r="F74" s="13">
        <v>20.095620998719589</v>
      </c>
      <c r="G74" s="13">
        <v>21.665062362435805</v>
      </c>
      <c r="H74" s="13">
        <v>21.616416978776531</v>
      </c>
      <c r="I74" s="13">
        <v>20.286642402183805</v>
      </c>
      <c r="J74" s="13"/>
      <c r="K74" s="13"/>
      <c r="L74" s="13"/>
      <c r="M74" s="13"/>
      <c r="N74" s="13"/>
    </row>
    <row r="75" spans="1:14" x14ac:dyDescent="0.2">
      <c r="B75" s="9" t="s">
        <v>88</v>
      </c>
      <c r="C75" s="13">
        <v>14.10920350877193</v>
      </c>
      <c r="D75" s="13">
        <v>13.761591549295796</v>
      </c>
      <c r="E75" s="13">
        <v>14.575081135902636</v>
      </c>
      <c r="F75" s="13">
        <v>14.734702627939141</v>
      </c>
      <c r="G75" s="13">
        <v>14.356526237989653</v>
      </c>
      <c r="H75" s="13">
        <v>13.787705035971223</v>
      </c>
      <c r="I75" s="13">
        <v>14.037916666666668</v>
      </c>
      <c r="J75" s="13"/>
      <c r="K75" s="13"/>
      <c r="L75" s="13"/>
      <c r="M75" s="13"/>
      <c r="N75" s="13"/>
    </row>
    <row r="76" spans="1:14" x14ac:dyDescent="0.2">
      <c r="B76" s="9" t="s">
        <v>89</v>
      </c>
      <c r="C76" s="13">
        <v>13.037231617647059</v>
      </c>
      <c r="D76" s="13">
        <v>14.310935135135136</v>
      </c>
      <c r="E76" s="13">
        <v>14.639875518672198</v>
      </c>
      <c r="F76" s="13">
        <v>13.724873096446702</v>
      </c>
      <c r="G76" s="13">
        <v>16.369635854341738</v>
      </c>
      <c r="H76" s="13">
        <v>14.090345963756178</v>
      </c>
      <c r="I76" s="13">
        <v>15.488538681948423</v>
      </c>
      <c r="J76" s="13"/>
      <c r="K76" s="13"/>
      <c r="L76" s="13"/>
      <c r="M76" s="13"/>
      <c r="N76" s="13"/>
    </row>
    <row r="77" spans="1:14" x14ac:dyDescent="0.2">
      <c r="B77" s="9" t="s">
        <v>90</v>
      </c>
      <c r="C77" s="13">
        <v>14.96110787878788</v>
      </c>
      <c r="D77" s="13">
        <v>15.934097600000014</v>
      </c>
      <c r="E77" s="13">
        <v>13.984021052631579</v>
      </c>
      <c r="F77" s="13">
        <v>14.176143790849672</v>
      </c>
      <c r="G77" s="13">
        <v>14.057727272727272</v>
      </c>
      <c r="H77" s="13">
        <v>16.143562005277044</v>
      </c>
      <c r="I77" s="13">
        <v>17.25676595744681</v>
      </c>
      <c r="J77" s="13"/>
      <c r="K77" s="13"/>
      <c r="L77" s="13"/>
      <c r="M77" s="13"/>
      <c r="N77" s="13"/>
    </row>
    <row r="78" spans="1:14" x14ac:dyDescent="0.2">
      <c r="B78" s="9" t="s">
        <v>91</v>
      </c>
      <c r="C78" s="13">
        <v>15.878233243967829</v>
      </c>
      <c r="D78" s="13">
        <v>17.531092307692308</v>
      </c>
      <c r="E78" s="13">
        <v>16.372525732383213</v>
      </c>
      <c r="F78" s="13">
        <v>14.472962138084632</v>
      </c>
      <c r="G78" s="13">
        <v>17.503464052287583</v>
      </c>
      <c r="H78" s="13">
        <v>15.781464968152866</v>
      </c>
      <c r="I78" s="13">
        <v>15.145666666666665</v>
      </c>
      <c r="J78" s="13"/>
      <c r="K78" s="13"/>
      <c r="L78" s="13"/>
      <c r="M78" s="13"/>
      <c r="N78" s="13"/>
    </row>
    <row r="79" spans="1:14" x14ac:dyDescent="0.2">
      <c r="B79" s="9" t="s">
        <v>92</v>
      </c>
      <c r="C79" s="13">
        <v>13.23024</v>
      </c>
      <c r="D79" s="13">
        <v>13.600952000000001</v>
      </c>
      <c r="E79" s="13">
        <v>15.020087527352299</v>
      </c>
      <c r="F79" s="13">
        <v>18.393375527426159</v>
      </c>
      <c r="G79" s="13">
        <v>10.625011441647597</v>
      </c>
      <c r="H79" s="13">
        <v>16.27927927927928</v>
      </c>
      <c r="I79" s="13">
        <v>18.19125</v>
      </c>
      <c r="J79" s="13"/>
      <c r="K79" s="13"/>
      <c r="L79" s="13"/>
      <c r="M79" s="13"/>
      <c r="N79" s="13"/>
    </row>
    <row r="80" spans="1:14" x14ac:dyDescent="0.2">
      <c r="B80" s="9" t="s">
        <v>93</v>
      </c>
      <c r="C80" s="13">
        <v>19.774513605442177</v>
      </c>
      <c r="D80" s="13">
        <v>17.623847761194028</v>
      </c>
      <c r="E80" s="13">
        <v>17.462570806100221</v>
      </c>
      <c r="F80" s="13">
        <v>17.76173913043478</v>
      </c>
      <c r="G80" s="13">
        <v>19.874166666666664</v>
      </c>
      <c r="H80" s="13">
        <v>20.181092636579571</v>
      </c>
      <c r="I80" s="13">
        <v>24.10417112299465</v>
      </c>
      <c r="J80" s="13"/>
      <c r="K80" s="13"/>
      <c r="L80" s="13"/>
      <c r="M80" s="13"/>
      <c r="N80" s="13"/>
    </row>
    <row r="81" spans="1:55" x14ac:dyDescent="0.2">
      <c r="B81" s="9" t="s">
        <v>30</v>
      </c>
      <c r="C81" s="13"/>
      <c r="D81" s="13">
        <v>13.753489361702128</v>
      </c>
      <c r="E81" s="13">
        <v>13.615748792270532</v>
      </c>
      <c r="F81" s="13">
        <v>13.966310904872389</v>
      </c>
      <c r="G81" s="13">
        <v>16.018604651162789</v>
      </c>
      <c r="H81" s="13">
        <v>14.664032258064516</v>
      </c>
      <c r="I81" s="13">
        <v>15.408378378378378</v>
      </c>
      <c r="J81" s="13"/>
      <c r="K81" s="13"/>
      <c r="L81" s="13"/>
      <c r="M81" s="13"/>
      <c r="N81" s="13"/>
    </row>
    <row r="83" spans="1:55" x14ac:dyDescent="0.2">
      <c r="A83" s="10" t="s">
        <v>147</v>
      </c>
      <c r="B83" s="10">
        <v>2017</v>
      </c>
      <c r="C83" s="10" t="s">
        <v>37</v>
      </c>
      <c r="D83" s="10" t="s">
        <v>38</v>
      </c>
      <c r="E83" s="10" t="s">
        <v>39</v>
      </c>
      <c r="F83" s="10" t="s">
        <v>40</v>
      </c>
      <c r="G83" s="10" t="s">
        <v>41</v>
      </c>
      <c r="H83" s="10" t="s">
        <v>42</v>
      </c>
      <c r="I83" s="10" t="s">
        <v>43</v>
      </c>
      <c r="J83" s="10" t="s">
        <v>44</v>
      </c>
      <c r="K83" s="10" t="s">
        <v>45</v>
      </c>
      <c r="L83" s="10" t="s">
        <v>46</v>
      </c>
      <c r="M83" s="10" t="s">
        <v>47</v>
      </c>
      <c r="N83" s="10" t="s">
        <v>48</v>
      </c>
    </row>
    <row r="84" spans="1:55" x14ac:dyDescent="0.2">
      <c r="B84" s="9" t="s">
        <v>94</v>
      </c>
      <c r="C84" s="13">
        <v>2.7654320987654319</v>
      </c>
      <c r="D84" s="13">
        <v>2.87</v>
      </c>
      <c r="E84" s="13">
        <v>3.6509433962264151</v>
      </c>
      <c r="F84" s="13">
        <v>2.5606557377049182</v>
      </c>
      <c r="G84" s="13">
        <v>2.7151394422310755</v>
      </c>
      <c r="H84" s="13">
        <v>3.4377682403433476</v>
      </c>
      <c r="I84" s="13">
        <v>3.0870786516853932</v>
      </c>
      <c r="J84" s="13"/>
      <c r="K84" s="13"/>
      <c r="L84" s="13"/>
      <c r="M84" s="13"/>
      <c r="N84" s="13"/>
    </row>
    <row r="85" spans="1:55" x14ac:dyDescent="0.2">
      <c r="B85" s="9" t="s">
        <v>88</v>
      </c>
      <c r="C85" s="13">
        <v>1.78125</v>
      </c>
      <c r="D85" s="13">
        <v>1.3107692307692307</v>
      </c>
      <c r="E85" s="13">
        <v>1.6683587140439933</v>
      </c>
      <c r="F85" s="13">
        <v>1.5717391304347825</v>
      </c>
      <c r="G85" s="13">
        <v>1.5769230769230769</v>
      </c>
      <c r="H85" s="13">
        <v>1.5207877461706782</v>
      </c>
      <c r="I85" s="13">
        <v>1.5378640776699029</v>
      </c>
      <c r="J85" s="13"/>
      <c r="K85" s="13"/>
      <c r="L85" s="13"/>
      <c r="M85" s="13"/>
      <c r="N85" s="13"/>
    </row>
    <row r="86" spans="1:55" x14ac:dyDescent="0.2">
      <c r="B86" s="9" t="s">
        <v>89</v>
      </c>
      <c r="C86" s="13">
        <v>1.2477064220183487</v>
      </c>
      <c r="D86" s="13">
        <v>1.5811965811965811</v>
      </c>
      <c r="E86" s="13">
        <v>1.7591240875912408</v>
      </c>
      <c r="F86" s="13">
        <v>1.5038167938931297</v>
      </c>
      <c r="G86" s="13">
        <v>1.676056338028169</v>
      </c>
      <c r="H86" s="13">
        <v>1.5484693877551021</v>
      </c>
      <c r="I86" s="13">
        <v>1.4362139917695473</v>
      </c>
      <c r="J86" s="13"/>
      <c r="K86" s="13"/>
      <c r="L86" s="13"/>
      <c r="M86" s="13"/>
      <c r="N86" s="13"/>
    </row>
    <row r="87" spans="1:55" x14ac:dyDescent="0.2">
      <c r="B87" s="9" t="s">
        <v>90</v>
      </c>
      <c r="C87" s="13">
        <v>1.7331932773109244</v>
      </c>
      <c r="D87" s="13">
        <v>1.4775413711583925</v>
      </c>
      <c r="E87" s="13">
        <v>1.6903914590747331</v>
      </c>
      <c r="F87" s="13">
        <v>1.4854368932038835</v>
      </c>
      <c r="G87" s="13">
        <v>1.4978723404255319</v>
      </c>
      <c r="H87" s="13">
        <v>1.7072072072072073</v>
      </c>
      <c r="I87" s="13">
        <v>1.8170103092783505</v>
      </c>
      <c r="J87" s="13"/>
      <c r="K87" s="13"/>
      <c r="L87" s="13"/>
      <c r="M87" s="13"/>
      <c r="N87" s="13"/>
    </row>
    <row r="88" spans="1:55" x14ac:dyDescent="0.2">
      <c r="B88" s="9" t="s">
        <v>91</v>
      </c>
      <c r="C88" s="13">
        <v>1.2773972602739727</v>
      </c>
      <c r="D88" s="13">
        <v>1.5294117647058822</v>
      </c>
      <c r="E88" s="13">
        <v>1.7444751381215469</v>
      </c>
      <c r="F88" s="13">
        <v>1.2472222222222222</v>
      </c>
      <c r="G88" s="13">
        <v>1.4036697247706422</v>
      </c>
      <c r="H88" s="13">
        <v>1.4952380952380953</v>
      </c>
      <c r="I88" s="13">
        <v>1.6363636363636365</v>
      </c>
      <c r="J88" s="13"/>
      <c r="K88" s="13"/>
      <c r="L88" s="13"/>
      <c r="M88" s="13"/>
      <c r="N88" s="13"/>
    </row>
    <row r="89" spans="1:55" x14ac:dyDescent="0.2">
      <c r="B89" s="9" t="s">
        <v>92</v>
      </c>
      <c r="C89" s="13">
        <v>1.0273972602739727</v>
      </c>
      <c r="D89" s="13">
        <v>1.1682242990654206</v>
      </c>
      <c r="E89" s="13">
        <v>1.3765060240963856</v>
      </c>
      <c r="F89" s="13">
        <v>1.7050359712230216</v>
      </c>
      <c r="G89" s="13">
        <v>7.406779661016949</v>
      </c>
      <c r="H89" s="13">
        <v>1.8974358974358974</v>
      </c>
      <c r="I89" s="13">
        <v>1.9368421052631579</v>
      </c>
      <c r="J89" s="13"/>
      <c r="K89" s="13"/>
      <c r="L89" s="13"/>
      <c r="M89" s="13"/>
      <c r="N89" s="13"/>
    </row>
    <row r="90" spans="1:55" x14ac:dyDescent="0.2">
      <c r="B90" s="9" t="s">
        <v>93</v>
      </c>
      <c r="C90" s="13">
        <v>1.4</v>
      </c>
      <c r="D90" s="13">
        <v>1.4565217391304348</v>
      </c>
      <c r="E90" s="13">
        <v>1.7</v>
      </c>
      <c r="F90" s="13">
        <v>1.9312977099236641</v>
      </c>
      <c r="G90" s="13">
        <v>2.0357142857142856</v>
      </c>
      <c r="H90" s="13">
        <v>2.0841584158415842</v>
      </c>
      <c r="I90" s="13">
        <v>1.9479166666666667</v>
      </c>
      <c r="J90" s="13"/>
      <c r="K90" s="13"/>
      <c r="L90" s="13"/>
      <c r="M90" s="13"/>
      <c r="N90" s="13"/>
    </row>
    <row r="91" spans="1:55" x14ac:dyDescent="0.2">
      <c r="B91" s="9" t="s">
        <v>30</v>
      </c>
      <c r="C91" s="13"/>
      <c r="D91" s="13">
        <v>1.1989795918367347</v>
      </c>
      <c r="E91" s="13">
        <v>1.361842105263158</v>
      </c>
      <c r="F91" s="13">
        <v>1.4366666666666668</v>
      </c>
      <c r="G91" s="13">
        <v>1.2835820895522387</v>
      </c>
      <c r="H91" s="13">
        <v>1.0877192982456141</v>
      </c>
      <c r="I91" s="13">
        <v>1.4230769230769231</v>
      </c>
      <c r="J91" s="13"/>
      <c r="K91" s="13"/>
      <c r="L91" s="13"/>
      <c r="M91" s="13"/>
      <c r="N91" s="13"/>
    </row>
    <row r="92" spans="1:55" x14ac:dyDescent="0.2">
      <c r="Q92" s="9">
        <v>2016</v>
      </c>
      <c r="AC92" s="9">
        <v>2017</v>
      </c>
    </row>
    <row r="93" spans="1:55" x14ac:dyDescent="0.2">
      <c r="P93" s="10" t="s">
        <v>55</v>
      </c>
      <c r="Q93" s="9" t="s">
        <v>311</v>
      </c>
      <c r="R93" s="9" t="s">
        <v>312</v>
      </c>
      <c r="S93" s="9" t="s">
        <v>313</v>
      </c>
      <c r="T93" s="9" t="s">
        <v>314</v>
      </c>
      <c r="U93" s="9" t="s">
        <v>315</v>
      </c>
      <c r="V93" s="9" t="s">
        <v>316</v>
      </c>
      <c r="W93" s="9" t="s">
        <v>317</v>
      </c>
      <c r="X93" s="9" t="s">
        <v>318</v>
      </c>
      <c r="Y93" s="9" t="s">
        <v>319</v>
      </c>
      <c r="Z93" s="9" t="s">
        <v>320</v>
      </c>
      <c r="AA93" s="9" t="s">
        <v>321</v>
      </c>
      <c r="AB93" s="9" t="s">
        <v>322</v>
      </c>
      <c r="AC93" s="9" t="s">
        <v>323</v>
      </c>
      <c r="AD93" s="9" t="s">
        <v>324</v>
      </c>
      <c r="AE93" s="9" t="s">
        <v>325</v>
      </c>
      <c r="AF93" s="9" t="s">
        <v>326</v>
      </c>
      <c r="AG93" s="9" t="s">
        <v>327</v>
      </c>
      <c r="AH93" s="9" t="s">
        <v>328</v>
      </c>
      <c r="AI93" s="9" t="s">
        <v>329</v>
      </c>
    </row>
    <row r="94" spans="1:55" x14ac:dyDescent="0.2">
      <c r="P94" s="10" t="s">
        <v>309</v>
      </c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</row>
    <row r="95" spans="1:55" x14ac:dyDescent="0.2">
      <c r="P95" s="10" t="s">
        <v>44</v>
      </c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K95" s="281"/>
    </row>
    <row r="96" spans="1:55" x14ac:dyDescent="0.2">
      <c r="P96" s="10" t="s">
        <v>45</v>
      </c>
      <c r="Q96" s="11">
        <v>1835.7619999999999</v>
      </c>
      <c r="R96" s="11">
        <v>533.38</v>
      </c>
      <c r="S96" s="11">
        <v>295.387</v>
      </c>
      <c r="T96" s="11"/>
      <c r="U96" s="11"/>
      <c r="V96" s="11"/>
      <c r="W96" s="11"/>
      <c r="X96" s="11"/>
      <c r="Y96" s="11"/>
      <c r="Z96" s="11"/>
      <c r="AA96" s="11"/>
      <c r="AB96" s="11"/>
      <c r="AK96" s="281"/>
    </row>
    <row r="97" spans="16:55" x14ac:dyDescent="0.2">
      <c r="P97" s="10" t="s">
        <v>46</v>
      </c>
      <c r="Q97" s="11">
        <v>1107.1579999999999</v>
      </c>
      <c r="R97" s="11">
        <v>690.67700000000002</v>
      </c>
      <c r="S97" s="11">
        <v>672.40499999999997</v>
      </c>
      <c r="T97" s="11">
        <v>760.04700000000003</v>
      </c>
      <c r="U97" s="11">
        <v>135.49199999999999</v>
      </c>
      <c r="V97" s="11"/>
      <c r="W97" s="11"/>
      <c r="X97" s="11"/>
      <c r="Y97" s="11"/>
      <c r="Z97" s="11"/>
      <c r="AA97" s="11"/>
      <c r="AB97" s="11"/>
      <c r="AK97" s="281"/>
    </row>
    <row r="98" spans="16:55" x14ac:dyDescent="0.2">
      <c r="P98" s="10" t="s">
        <v>47</v>
      </c>
      <c r="Q98" s="11">
        <v>1442.3889999999999</v>
      </c>
      <c r="R98" s="11">
        <v>1023.956</v>
      </c>
      <c r="S98" s="11">
        <v>273.36</v>
      </c>
      <c r="T98" s="11">
        <v>944.11</v>
      </c>
      <c r="U98" s="11">
        <v>862.654</v>
      </c>
      <c r="V98" s="11">
        <v>278.68599999999998</v>
      </c>
      <c r="W98" s="11">
        <v>1289.6559999999999</v>
      </c>
      <c r="X98" s="11">
        <v>617.05399999999997</v>
      </c>
      <c r="Y98" s="11">
        <v>341.35300000000001</v>
      </c>
      <c r="Z98" s="11"/>
      <c r="AA98" s="11"/>
      <c r="AB98" s="11"/>
      <c r="AK98" s="281"/>
    </row>
    <row r="99" spans="16:55" x14ac:dyDescent="0.2">
      <c r="P99" s="10" t="s">
        <v>48</v>
      </c>
      <c r="Q99" s="11">
        <v>4086.0079999999998</v>
      </c>
      <c r="R99" s="11">
        <v>1128.3530000000001</v>
      </c>
      <c r="S99" s="11">
        <v>1311.4159999999999</v>
      </c>
      <c r="T99" s="11">
        <v>1869.933</v>
      </c>
      <c r="U99" s="11">
        <v>1996.5440000000001</v>
      </c>
      <c r="V99" s="11">
        <v>459.375</v>
      </c>
      <c r="W99" s="11">
        <v>2380.1869999999999</v>
      </c>
      <c r="X99" s="11">
        <v>1846.7560000000001</v>
      </c>
      <c r="Y99" s="11">
        <v>1258.846</v>
      </c>
      <c r="Z99" s="11">
        <v>3190.2660000000001</v>
      </c>
      <c r="AA99" s="11">
        <v>1828.6469999999999</v>
      </c>
      <c r="AB99" s="11">
        <v>732.11300000000006</v>
      </c>
      <c r="AK99" s="281"/>
    </row>
    <row r="100" spans="16:55" x14ac:dyDescent="0.2">
      <c r="P100" s="10" t="s">
        <v>310</v>
      </c>
      <c r="Q100" s="11">
        <v>1306.336</v>
      </c>
      <c r="R100" s="11">
        <v>643.30899999999997</v>
      </c>
      <c r="S100" s="11">
        <v>191.654</v>
      </c>
      <c r="T100" s="11">
        <v>759.18700000000001</v>
      </c>
      <c r="U100" s="11">
        <v>392.34199999999998</v>
      </c>
      <c r="V100" s="11">
        <v>74.915000000000006</v>
      </c>
      <c r="W100" s="11">
        <v>765.41</v>
      </c>
      <c r="X100" s="11">
        <v>512.09199999999998</v>
      </c>
      <c r="Y100" s="11">
        <v>431.81099999999998</v>
      </c>
      <c r="Z100" s="11">
        <v>901.29399999999998</v>
      </c>
      <c r="AA100" s="11">
        <v>-22.446999999999999</v>
      </c>
      <c r="AB100" s="11">
        <v>362.863</v>
      </c>
      <c r="AK100" s="281"/>
    </row>
    <row r="101" spans="16:55" x14ac:dyDescent="0.2">
      <c r="P101" s="10" t="s">
        <v>38</v>
      </c>
      <c r="Q101" s="11">
        <v>1399.374</v>
      </c>
      <c r="R101" s="11">
        <v>769.31399999999996</v>
      </c>
      <c r="S101" s="11">
        <v>552.74400000000003</v>
      </c>
      <c r="T101" s="11">
        <v>1038.06</v>
      </c>
      <c r="U101" s="11">
        <v>660.54899999999998</v>
      </c>
      <c r="V101" s="11">
        <v>273.142</v>
      </c>
      <c r="W101" s="11">
        <v>1180.972</v>
      </c>
      <c r="X101" s="11">
        <v>813.197</v>
      </c>
      <c r="Y101" s="11">
        <v>838.86199999999997</v>
      </c>
      <c r="Z101" s="11">
        <v>1371.9459999999999</v>
      </c>
      <c r="AA101" s="11">
        <v>576.36400000000003</v>
      </c>
      <c r="AB101" s="11">
        <v>667.52099999999996</v>
      </c>
      <c r="AK101" s="281"/>
    </row>
    <row r="102" spans="16:55" x14ac:dyDescent="0.2">
      <c r="P102" s="10" t="s">
        <v>39</v>
      </c>
      <c r="Q102" s="11">
        <v>2186.5079999999998</v>
      </c>
      <c r="R102" s="11">
        <v>1080.951</v>
      </c>
      <c r="S102" s="11">
        <v>1072.693</v>
      </c>
      <c r="T102" s="11">
        <v>994.91800000000001</v>
      </c>
      <c r="U102" s="11">
        <v>1003.804</v>
      </c>
      <c r="V102" s="11">
        <v>877.74900000000002</v>
      </c>
      <c r="W102" s="11">
        <v>1563.673</v>
      </c>
      <c r="X102" s="11">
        <v>1464.654</v>
      </c>
      <c r="Y102" s="11">
        <v>1100.729</v>
      </c>
      <c r="Z102" s="11">
        <v>2876.96</v>
      </c>
      <c r="AA102" s="11">
        <v>568.69000000000005</v>
      </c>
      <c r="AB102" s="11">
        <v>1282.866</v>
      </c>
      <c r="AC102" s="9">
        <v>206.93299999999999</v>
      </c>
      <c r="AK102" s="281"/>
    </row>
    <row r="103" spans="16:55" x14ac:dyDescent="0.2">
      <c r="P103" s="10" t="s">
        <v>40</v>
      </c>
      <c r="Q103" s="11">
        <v>1390.0429999999999</v>
      </c>
      <c r="R103" s="11">
        <v>1172.83</v>
      </c>
      <c r="S103" s="11">
        <v>379.166</v>
      </c>
      <c r="T103" s="11">
        <v>966.44200000000001</v>
      </c>
      <c r="U103" s="11">
        <v>851.447</v>
      </c>
      <c r="V103" s="11">
        <v>427.43</v>
      </c>
      <c r="W103" s="11">
        <v>1637.6659999999999</v>
      </c>
      <c r="X103" s="11">
        <v>1108.2750000000001</v>
      </c>
      <c r="Y103" s="11">
        <v>866.48400000000004</v>
      </c>
      <c r="Z103" s="11">
        <v>2433.9949999999999</v>
      </c>
      <c r="AA103" s="11">
        <v>224.518</v>
      </c>
      <c r="AB103" s="11">
        <v>1087.7729999999999</v>
      </c>
      <c r="AC103" s="9">
        <v>1083.2809999999999</v>
      </c>
      <c r="AD103" s="9">
        <v>663.53599999999994</v>
      </c>
      <c r="AE103" s="9">
        <v>1002.527</v>
      </c>
      <c r="AK103" s="281"/>
    </row>
    <row r="104" spans="16:55" x14ac:dyDescent="0.2">
      <c r="P104" s="10" t="s">
        <v>41</v>
      </c>
      <c r="Q104" s="11">
        <v>1150.8630000000001</v>
      </c>
      <c r="R104" s="11">
        <v>1116.145</v>
      </c>
      <c r="S104" s="11">
        <v>592.47500000000002</v>
      </c>
      <c r="T104" s="11">
        <v>930.93600000000004</v>
      </c>
      <c r="U104" s="11">
        <v>538.11599999999999</v>
      </c>
      <c r="V104" s="11">
        <v>843.87300000000005</v>
      </c>
      <c r="W104" s="11">
        <v>1204.4280000000001</v>
      </c>
      <c r="X104" s="11">
        <v>634.60799999999995</v>
      </c>
      <c r="Y104" s="11">
        <v>599.27499999999998</v>
      </c>
      <c r="Z104" s="11">
        <v>1437.1189999999999</v>
      </c>
      <c r="AA104" s="11">
        <v>623.16600000000005</v>
      </c>
      <c r="AB104" s="11">
        <v>664.81</v>
      </c>
      <c r="AC104" s="9">
        <v>1647.462</v>
      </c>
      <c r="AD104" s="9">
        <v>836.49300000000005</v>
      </c>
      <c r="AE104" s="9">
        <v>948.428</v>
      </c>
      <c r="AF104" s="9">
        <v>768.92600000000004</v>
      </c>
      <c r="AK104" s="281"/>
    </row>
    <row r="105" spans="16:55" x14ac:dyDescent="0.2">
      <c r="P105" s="10" t="s">
        <v>42</v>
      </c>
      <c r="Q105" s="11">
        <v>1124.864</v>
      </c>
      <c r="R105" s="11">
        <v>907.3</v>
      </c>
      <c r="S105" s="11">
        <v>686.62800000000004</v>
      </c>
      <c r="T105" s="11">
        <v>1055.1179999999999</v>
      </c>
      <c r="U105" s="11">
        <v>856.44899999999996</v>
      </c>
      <c r="V105" s="11">
        <v>388.63400000000001</v>
      </c>
      <c r="W105" s="11">
        <v>1867.7809999999999</v>
      </c>
      <c r="X105" s="11">
        <v>1553.7190000000001</v>
      </c>
      <c r="Y105" s="11">
        <v>816.89099999999996</v>
      </c>
      <c r="Z105" s="11">
        <v>2019.4960000000001</v>
      </c>
      <c r="AA105" s="11">
        <v>871.25699999999995</v>
      </c>
      <c r="AB105" s="11">
        <v>991.96699999999998</v>
      </c>
      <c r="AC105" s="9">
        <v>1064.3209999999999</v>
      </c>
      <c r="AD105" s="9">
        <v>1361.953</v>
      </c>
      <c r="AE105" s="9">
        <v>974.83</v>
      </c>
      <c r="AF105" s="9">
        <v>629.59299999999996</v>
      </c>
      <c r="AG105" s="9">
        <v>729.92</v>
      </c>
      <c r="AH105" s="9">
        <v>281.25799999999998</v>
      </c>
      <c r="AK105" s="281"/>
    </row>
    <row r="106" spans="16:55" x14ac:dyDescent="0.2">
      <c r="P106" s="10" t="s">
        <v>43</v>
      </c>
      <c r="Q106" s="11">
        <v>1358.4269999999999</v>
      </c>
      <c r="R106" s="11">
        <v>1071.6199999999999</v>
      </c>
      <c r="S106" s="11">
        <v>684.27499999999998</v>
      </c>
      <c r="T106" s="11">
        <v>813.774</v>
      </c>
      <c r="U106" s="11">
        <v>769.36699999999996</v>
      </c>
      <c r="V106" s="11">
        <v>389.29199999999997</v>
      </c>
      <c r="W106" s="11">
        <v>1863.5920000000001</v>
      </c>
      <c r="X106" s="11">
        <v>693.10900000000004</v>
      </c>
      <c r="Y106" s="11">
        <v>773.25199999999995</v>
      </c>
      <c r="Z106" s="11">
        <v>1552.143</v>
      </c>
      <c r="AA106" s="11">
        <v>887.45699999999999</v>
      </c>
      <c r="AB106" s="11">
        <v>372.82</v>
      </c>
      <c r="AC106" s="9">
        <v>615.70100000000002</v>
      </c>
      <c r="AD106" s="9">
        <v>1085.549</v>
      </c>
      <c r="AE106" s="9">
        <v>1079.211</v>
      </c>
      <c r="AF106" s="9">
        <v>598.625</v>
      </c>
      <c r="AG106" s="9">
        <v>753.34299999999996</v>
      </c>
      <c r="AH106" s="9">
        <v>978.59500000000003</v>
      </c>
      <c r="AI106" s="9">
        <v>543.29999999999995</v>
      </c>
      <c r="AK106" s="281"/>
    </row>
    <row r="107" spans="16:55" x14ac:dyDescent="0.2">
      <c r="P107" s="10" t="s">
        <v>44</v>
      </c>
      <c r="AK107" s="281"/>
    </row>
    <row r="108" spans="16:55" x14ac:dyDescent="0.2">
      <c r="P108" s="10" t="s">
        <v>45</v>
      </c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</row>
    <row r="109" spans="16:55" x14ac:dyDescent="0.2">
      <c r="P109" s="10" t="s">
        <v>46</v>
      </c>
      <c r="AK109" s="281"/>
    </row>
    <row r="110" spans="16:55" x14ac:dyDescent="0.2">
      <c r="P110" s="10" t="s">
        <v>47</v>
      </c>
      <c r="AK110" s="281"/>
    </row>
    <row r="111" spans="16:55" x14ac:dyDescent="0.2">
      <c r="P111" s="10" t="s">
        <v>48</v>
      </c>
      <c r="AK111" s="281"/>
    </row>
    <row r="113" spans="16:27" x14ac:dyDescent="0.2">
      <c r="Q113" s="9">
        <v>2016</v>
      </c>
      <c r="Y113" s="9">
        <v>2017</v>
      </c>
    </row>
    <row r="114" spans="16:27" x14ac:dyDescent="0.2">
      <c r="P114" s="10" t="s">
        <v>56</v>
      </c>
      <c r="Q114" s="9" t="s">
        <v>330</v>
      </c>
      <c r="R114" s="9" t="s">
        <v>331</v>
      </c>
      <c r="S114" s="9" t="s">
        <v>332</v>
      </c>
      <c r="T114" s="9" t="s">
        <v>333</v>
      </c>
      <c r="U114" s="9" t="s">
        <v>334</v>
      </c>
      <c r="V114" s="9" t="s">
        <v>335</v>
      </c>
      <c r="W114" s="9" t="s">
        <v>336</v>
      </c>
      <c r="X114" s="9" t="s">
        <v>337</v>
      </c>
      <c r="Y114" s="9" t="s">
        <v>338</v>
      </c>
      <c r="Z114" s="9" t="s">
        <v>339</v>
      </c>
      <c r="AA114" s="9" t="s">
        <v>340</v>
      </c>
    </row>
    <row r="115" spans="16:27" x14ac:dyDescent="0.2">
      <c r="P115" s="10" t="s">
        <v>309</v>
      </c>
      <c r="Q115" s="11">
        <v>1069.7360000000001</v>
      </c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6:27" x14ac:dyDescent="0.2">
      <c r="P116" s="10" t="s">
        <v>44</v>
      </c>
      <c r="Q116" s="11">
        <v>836.10500000000002</v>
      </c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6:27" x14ac:dyDescent="0.2">
      <c r="P117" s="10" t="s">
        <v>45</v>
      </c>
      <c r="Q117" s="11">
        <v>1043.807</v>
      </c>
      <c r="R117" s="11">
        <v>2241.9969999999998</v>
      </c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6:27" x14ac:dyDescent="0.2">
      <c r="P118" s="10" t="s">
        <v>46</v>
      </c>
      <c r="Q118" s="11">
        <v>1046.8499999999999</v>
      </c>
      <c r="R118" s="11">
        <v>2916.5390000000002</v>
      </c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6:27" x14ac:dyDescent="0.2">
      <c r="P119" s="10" t="s">
        <v>47</v>
      </c>
      <c r="Q119" s="11">
        <v>1786.1130000000001</v>
      </c>
      <c r="R119" s="11">
        <v>3667.8380000000002</v>
      </c>
      <c r="S119" s="11">
        <v>5954.9290000000001</v>
      </c>
      <c r="T119" s="11">
        <v>681.77599999999995</v>
      </c>
      <c r="U119" s="11"/>
      <c r="V119" s="11"/>
      <c r="W119" s="11"/>
      <c r="X119" s="11"/>
      <c r="Y119" s="11"/>
      <c r="Z119" s="11"/>
      <c r="AA119" s="11"/>
    </row>
    <row r="120" spans="16:27" x14ac:dyDescent="0.2">
      <c r="P120" s="10" t="s">
        <v>48</v>
      </c>
      <c r="Q120" s="11">
        <v>2327.924</v>
      </c>
      <c r="R120" s="11">
        <v>5048.4870000000001</v>
      </c>
      <c r="S120" s="11">
        <v>12258.708000000001</v>
      </c>
      <c r="T120" s="11">
        <v>1055.461</v>
      </c>
      <c r="U120" s="11">
        <v>1486.758</v>
      </c>
      <c r="V120" s="11">
        <v>1044.2180000000001</v>
      </c>
      <c r="W120" s="11">
        <v>657.048</v>
      </c>
      <c r="X120" s="11">
        <v>104.369</v>
      </c>
      <c r="Y120" s="11"/>
      <c r="Z120" s="11"/>
      <c r="AA120" s="11"/>
    </row>
    <row r="121" spans="16:27" x14ac:dyDescent="0.2">
      <c r="P121" s="10" t="s">
        <v>310</v>
      </c>
      <c r="Q121" s="11">
        <v>258.12900000000002</v>
      </c>
      <c r="R121" s="11">
        <v>2662.625</v>
      </c>
      <c r="S121" s="11">
        <v>3292.7759999999998</v>
      </c>
      <c r="T121" s="11">
        <v>215.79300000000001</v>
      </c>
      <c r="U121" s="11">
        <v>767.95100000000002</v>
      </c>
      <c r="V121" s="11">
        <v>227.63800000000001</v>
      </c>
      <c r="W121" s="11">
        <v>942.95799999999997</v>
      </c>
      <c r="X121" s="11">
        <v>12.092000000000001</v>
      </c>
      <c r="Y121" s="11"/>
      <c r="Z121" s="11"/>
      <c r="AA121" s="11"/>
    </row>
    <row r="122" spans="16:27" x14ac:dyDescent="0.2">
      <c r="P122" s="10" t="s">
        <v>38</v>
      </c>
      <c r="Q122" s="11">
        <v>332.62099999999998</v>
      </c>
      <c r="R122" s="11">
        <v>3746.09</v>
      </c>
      <c r="S122" s="11">
        <v>6609.683</v>
      </c>
      <c r="T122" s="11">
        <v>448.596</v>
      </c>
      <c r="U122" s="11">
        <v>1067.277</v>
      </c>
      <c r="V122" s="11">
        <v>376.09</v>
      </c>
      <c r="W122" s="11">
        <v>1082.45</v>
      </c>
      <c r="X122" s="11">
        <v>298.19900000000001</v>
      </c>
      <c r="Y122" s="11"/>
      <c r="Z122" s="11"/>
      <c r="AA122" s="11"/>
    </row>
    <row r="123" spans="16:27" x14ac:dyDescent="0.2">
      <c r="P123" s="10" t="s">
        <v>39</v>
      </c>
      <c r="Q123" s="11">
        <v>372.82100000000003</v>
      </c>
      <c r="R123" s="11">
        <v>4580.857</v>
      </c>
      <c r="S123" s="11">
        <v>6829.5559999999996</v>
      </c>
      <c r="T123" s="11">
        <v>1633.075</v>
      </c>
      <c r="U123" s="11">
        <v>1114.2270000000001</v>
      </c>
      <c r="V123" s="11">
        <v>612.21600000000001</v>
      </c>
      <c r="W123" s="11">
        <v>1587.011</v>
      </c>
      <c r="X123" s="11">
        <v>319.46300000000002</v>
      </c>
      <c r="Y123" s="11"/>
      <c r="Z123" s="11"/>
      <c r="AA123" s="11"/>
    </row>
    <row r="124" spans="16:27" x14ac:dyDescent="0.2">
      <c r="P124" s="10" t="s">
        <v>40</v>
      </c>
      <c r="Q124" s="11">
        <v>715.87099999999998</v>
      </c>
      <c r="R124" s="11">
        <v>4420.7299999999996</v>
      </c>
      <c r="S124" s="11">
        <v>5643.7719999999999</v>
      </c>
      <c r="T124" s="11">
        <v>758.20299999999997</v>
      </c>
      <c r="U124" s="11">
        <v>557.13699999999994</v>
      </c>
      <c r="V124" s="11">
        <v>653.36199999999997</v>
      </c>
      <c r="W124" s="11">
        <v>1911.2339999999999</v>
      </c>
      <c r="X124" s="11">
        <v>359.45800000000003</v>
      </c>
      <c r="Y124" s="11"/>
      <c r="Z124" s="11"/>
      <c r="AA124" s="11"/>
    </row>
    <row r="125" spans="16:27" x14ac:dyDescent="0.2">
      <c r="P125" s="10" t="s">
        <v>41</v>
      </c>
      <c r="Q125" s="11">
        <v>5712.03</v>
      </c>
      <c r="R125" s="11">
        <v>4465.8209999999999</v>
      </c>
      <c r="S125" s="11">
        <v>6019.0079999999998</v>
      </c>
      <c r="T125" s="11">
        <v>1319.096</v>
      </c>
      <c r="U125" s="11">
        <v>1265.165</v>
      </c>
      <c r="V125" s="11">
        <v>1117.9159999999999</v>
      </c>
      <c r="W125" s="11">
        <v>2048.7750000000001</v>
      </c>
      <c r="X125" s="11">
        <v>76.040000000000006</v>
      </c>
      <c r="Y125" s="11"/>
      <c r="Z125" s="11"/>
      <c r="AA125" s="11"/>
    </row>
    <row r="126" spans="16:27" x14ac:dyDescent="0.2">
      <c r="P126" s="10" t="s">
        <v>42</v>
      </c>
      <c r="Q126" s="11">
        <v>491.82400000000001</v>
      </c>
      <c r="R126" s="11">
        <v>5760.1279999999997</v>
      </c>
      <c r="S126" s="11">
        <v>10661.888999999999</v>
      </c>
      <c r="T126" s="11">
        <v>2480.1889999999999</v>
      </c>
      <c r="U126" s="11">
        <v>1167.67</v>
      </c>
      <c r="V126" s="11">
        <v>484.07</v>
      </c>
      <c r="W126" s="11">
        <v>2095.1570000000002</v>
      </c>
      <c r="X126" s="11">
        <v>333.88</v>
      </c>
      <c r="Y126" s="11">
        <v>683.22799999999995</v>
      </c>
      <c r="Z126" s="11"/>
      <c r="AA126" s="11"/>
    </row>
    <row r="127" spans="16:27" x14ac:dyDescent="0.2">
      <c r="P127" s="10" t="s">
        <v>43</v>
      </c>
      <c r="Q127" s="11">
        <v>383.24099999999999</v>
      </c>
      <c r="R127" s="11">
        <v>4361.7740000000003</v>
      </c>
      <c r="S127" s="11">
        <v>5299.9870000000001</v>
      </c>
      <c r="T127" s="11">
        <v>1941.327</v>
      </c>
      <c r="U127" s="11">
        <v>1107.269</v>
      </c>
      <c r="V127" s="11">
        <v>465.279</v>
      </c>
      <c r="W127" s="11">
        <v>1257.0340000000001</v>
      </c>
      <c r="X127" s="11">
        <v>884.55600000000004</v>
      </c>
      <c r="Y127" s="11">
        <v>819.02599999999995</v>
      </c>
      <c r="Z127" s="11">
        <v>782.69600000000003</v>
      </c>
      <c r="AA127" s="11">
        <v>0</v>
      </c>
    </row>
    <row r="128" spans="16:27" x14ac:dyDescent="0.2">
      <c r="P128" s="10" t="s">
        <v>44</v>
      </c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6:16" x14ac:dyDescent="0.2">
      <c r="P129" s="10" t="s">
        <v>45</v>
      </c>
    </row>
    <row r="130" spans="16:16" x14ac:dyDescent="0.2">
      <c r="P130" s="10" t="s">
        <v>46</v>
      </c>
    </row>
    <row r="131" spans="16:16" x14ac:dyDescent="0.2">
      <c r="P131" s="10" t="s">
        <v>47</v>
      </c>
    </row>
    <row r="132" spans="16:16" x14ac:dyDescent="0.2">
      <c r="P132" s="10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1.0 Overrall (Tied Agency)</vt:lpstr>
      <vt:lpstr>1.1 Overrall (Territory)</vt:lpstr>
      <vt:lpstr>2.0 Manpower</vt:lpstr>
      <vt:lpstr>3.0 Rookies</vt:lpstr>
      <vt:lpstr>4.0 Segmentation</vt:lpstr>
      <vt:lpstr>5.0 Product MIx</vt:lpstr>
      <vt:lpstr>6.0 GA Performance</vt:lpstr>
      <vt:lpstr>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Huynh</dc:creator>
  <cp:lastModifiedBy>Tung Nguyen (DA)</cp:lastModifiedBy>
  <cp:lastPrinted>2017-08-23T02:16:47Z</cp:lastPrinted>
  <dcterms:created xsi:type="dcterms:W3CDTF">2017-07-26T04:26:02Z</dcterms:created>
  <dcterms:modified xsi:type="dcterms:W3CDTF">2017-09-11T03:50:24Z</dcterms:modified>
</cp:coreProperties>
</file>