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16215" windowHeight="7755" tabRatio="930" activeTab="4"/>
  </bookViews>
  <sheets>
    <sheet name="Cover" sheetId="1" r:id="rId1"/>
    <sheet name="1.0 Overrall (Tied Agency)" sheetId="2" r:id="rId2"/>
    <sheet name="1.1 Overrall (Territory)" sheetId="4" r:id="rId3"/>
    <sheet name="2.0 Manpower" sheetId="6" r:id="rId4"/>
    <sheet name="3.0 Rookies" sheetId="7" r:id="rId5"/>
    <sheet name="4.0 Segmentation" sheetId="8" r:id="rId6"/>
    <sheet name="5.0 Product MIx" sheetId="9" r:id="rId7"/>
    <sheet name="6.0 GA Performance" sheetId="10" r:id="rId8"/>
    <sheet name="Data" sheetId="3" r:id="rId9"/>
  </sheets>
  <externalReferences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B1" i="10"/>
  <c r="AC49" i="10" l="1"/>
  <c r="AB49" i="10"/>
  <c r="V49" i="10"/>
  <c r="R49" i="10"/>
  <c r="Q49" i="10"/>
  <c r="P49" i="10"/>
  <c r="N49" i="10"/>
  <c r="O49" i="10" s="1"/>
  <c r="M49" i="10"/>
  <c r="L49" i="10"/>
  <c r="K49" i="10"/>
  <c r="J49" i="10"/>
  <c r="AB8" i="10"/>
  <c r="O1" i="4" l="1"/>
  <c r="C1" i="4"/>
  <c r="C3" i="9" l="1"/>
  <c r="B2" i="9"/>
  <c r="J39" i="8" l="1"/>
  <c r="H39" i="8"/>
  <c r="F39" i="8"/>
  <c r="J38" i="8"/>
  <c r="H38" i="8"/>
  <c r="F38" i="8"/>
  <c r="J37" i="8"/>
  <c r="H37" i="8"/>
  <c r="F37" i="8"/>
  <c r="J36" i="8"/>
  <c r="H36" i="8"/>
  <c r="F36" i="8"/>
  <c r="J35" i="8"/>
  <c r="H35" i="8"/>
  <c r="F35" i="8"/>
  <c r="J34" i="8"/>
  <c r="H34" i="8"/>
  <c r="F34" i="8"/>
  <c r="J33" i="8"/>
  <c r="H33" i="8"/>
  <c r="F33" i="8"/>
  <c r="J32" i="8"/>
  <c r="H32" i="8"/>
  <c r="F32" i="8"/>
  <c r="J27" i="8"/>
  <c r="H27" i="8"/>
  <c r="F27" i="8"/>
  <c r="J26" i="8"/>
  <c r="H26" i="8"/>
  <c r="F26" i="8"/>
  <c r="J25" i="8"/>
  <c r="H25" i="8"/>
  <c r="F25" i="8"/>
  <c r="J24" i="8"/>
  <c r="H24" i="8"/>
  <c r="F24" i="8"/>
  <c r="J23" i="8"/>
  <c r="H23" i="8"/>
  <c r="F23" i="8"/>
  <c r="J22" i="8"/>
  <c r="H22" i="8"/>
  <c r="F22" i="8"/>
  <c r="J21" i="8"/>
  <c r="H21" i="8"/>
  <c r="F21" i="8"/>
  <c r="J20" i="8"/>
  <c r="H20" i="8"/>
  <c r="F20" i="8"/>
  <c r="J15" i="8"/>
  <c r="H15" i="8"/>
  <c r="F15" i="8"/>
  <c r="J14" i="8"/>
  <c r="H14" i="8"/>
  <c r="F14" i="8"/>
  <c r="J13" i="8"/>
  <c r="H13" i="8"/>
  <c r="F13" i="8"/>
  <c r="J12" i="8"/>
  <c r="H12" i="8"/>
  <c r="F12" i="8"/>
  <c r="J11" i="8"/>
  <c r="H11" i="8"/>
  <c r="F11" i="8"/>
  <c r="J10" i="8"/>
  <c r="H10" i="8"/>
  <c r="F10" i="8"/>
  <c r="J9" i="8"/>
  <c r="H9" i="8"/>
  <c r="F9" i="8"/>
  <c r="J8" i="8"/>
  <c r="H8" i="8"/>
  <c r="F8" i="8"/>
  <c r="C2" i="8"/>
  <c r="E5" i="8" s="1"/>
  <c r="B1" i="8"/>
  <c r="C3" i="7"/>
  <c r="B2" i="7"/>
  <c r="Q99" i="6"/>
  <c r="P99" i="6"/>
  <c r="D99" i="6"/>
  <c r="Q87" i="6"/>
  <c r="P87" i="6"/>
  <c r="D87" i="6"/>
  <c r="Q65" i="6"/>
  <c r="P65" i="6"/>
  <c r="D65" i="6"/>
  <c r="Q53" i="6"/>
  <c r="P53" i="6"/>
  <c r="D53" i="6"/>
  <c r="Q31" i="6"/>
  <c r="P31" i="6"/>
  <c r="D31" i="6"/>
  <c r="Q19" i="6"/>
  <c r="P19" i="6"/>
  <c r="D19" i="6"/>
  <c r="C2" i="6"/>
  <c r="B1" i="6"/>
  <c r="C3" i="4"/>
  <c r="G8" i="4" s="1"/>
  <c r="B2" i="4"/>
  <c r="C2" i="2"/>
  <c r="R5" i="2" s="1"/>
  <c r="B1" i="2"/>
  <c r="C5" i="2" l="1"/>
  <c r="G5" i="2"/>
  <c r="N5" i="2"/>
  <c r="S8" i="4"/>
  <c r="C8" i="4"/>
  <c r="O8" i="4"/>
</calcChain>
</file>

<file path=xl/sharedStrings.xml><?xml version="1.0" encoding="utf-8"?>
<sst xmlns="http://schemas.openxmlformats.org/spreadsheetml/2006/main" count="791" uniqueCount="219">
  <si>
    <t>Generali Life Vietnam</t>
  </si>
  <si>
    <t>MONTHLY AGENCY PERFORMANCE REPORT</t>
  </si>
  <si>
    <t xml:space="preserve">Reporting period: </t>
  </si>
  <si>
    <t>Content:</t>
  </si>
  <si>
    <t>1.0</t>
  </si>
  <si>
    <t>1.1</t>
  </si>
  <si>
    <t>2.0</t>
  </si>
  <si>
    <t>3.0</t>
  </si>
  <si>
    <t>4.0</t>
  </si>
  <si>
    <t>5.0</t>
  </si>
  <si>
    <t>6.0</t>
  </si>
  <si>
    <t>Agency Product mix</t>
  </si>
  <si>
    <t>As at</t>
  </si>
  <si>
    <t>Actual</t>
  </si>
  <si>
    <t>Target</t>
  </si>
  <si>
    <t>% vs Target</t>
  </si>
  <si>
    <t>% vs Last year</t>
  </si>
  <si>
    <t>Production</t>
  </si>
  <si>
    <t>APE</t>
  </si>
  <si>
    <t>Productivity</t>
  </si>
  <si>
    <t>Active Ratio</t>
  </si>
  <si>
    <t>Case per Active</t>
  </si>
  <si>
    <t>APE per Active</t>
  </si>
  <si>
    <t>Total</t>
  </si>
  <si>
    <t>SBM</t>
  </si>
  <si>
    <t>BM</t>
  </si>
  <si>
    <t>SUM</t>
  </si>
  <si>
    <t>UM</t>
  </si>
  <si>
    <t>US</t>
  </si>
  <si>
    <t>AG</t>
  </si>
  <si>
    <t>SA</t>
  </si>
  <si>
    <t>Case</t>
  </si>
  <si>
    <t>Case size</t>
  </si>
  <si>
    <r>
      <t>APE</t>
    </r>
    <r>
      <rPr>
        <i/>
        <sz val="8"/>
        <color theme="1"/>
        <rFont val="Arial"/>
        <family val="2"/>
      </rPr>
      <t xml:space="preserve"> (+10% Top up)</t>
    </r>
  </si>
  <si>
    <t>APE-2017</t>
  </si>
  <si>
    <t>APE-Target</t>
  </si>
  <si>
    <t>APE-2016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</si>
  <si>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</si>
  <si>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</si>
  <si>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</si>
  <si>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</si>
  <si>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</si>
  <si>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</si>
  <si>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</si>
  <si>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</si>
  <si>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</si>
  <si>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</si>
  <si>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</si>
  <si>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</si>
  <si>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AR-2017</t>
  </si>
  <si>
    <t>AR-2016</t>
  </si>
  <si>
    <t>CaseSize-2017</t>
  </si>
  <si>
    <t>CaseSize-2016</t>
  </si>
  <si>
    <t>Tied Agency</t>
  </si>
  <si>
    <r>
      <rPr>
        <sz val="10"/>
        <color theme="1"/>
        <rFont val="Arial"/>
        <family val="2"/>
      </rPr>
      <t>FYP</t>
    </r>
    <r>
      <rPr>
        <i/>
        <sz val="8"/>
        <color theme="1"/>
        <rFont val="Arial"/>
        <family val="2"/>
      </rPr>
      <t xml:space="preserve"> (+10% Top up)</t>
    </r>
  </si>
  <si>
    <t>NORTH</t>
  </si>
  <si>
    <t>SOUTH</t>
  </si>
  <si>
    <t>North</t>
  </si>
  <si>
    <t>South</t>
  </si>
  <si>
    <t>Manpower</t>
  </si>
  <si>
    <t>Agency Manpower</t>
  </si>
  <si>
    <t>Ending Manpower</t>
  </si>
  <si>
    <t>YTD'17</t>
  </si>
  <si>
    <t>June</t>
  </si>
  <si>
    <t>July</t>
  </si>
  <si>
    <t>% MP achievement</t>
  </si>
  <si>
    <t>Agent Recruitment</t>
  </si>
  <si>
    <t>No. of ending Als (incl US)</t>
  </si>
  <si>
    <t>#active leader</t>
  </si>
  <si>
    <t>% active in recruitment</t>
  </si>
  <si>
    <t>avg recruits per leader</t>
  </si>
  <si>
    <t>TIED AGENCY</t>
  </si>
  <si>
    <t>Total Manpower (excl SA)</t>
  </si>
  <si>
    <t>Total Manpower (All)</t>
  </si>
  <si>
    <t>Recruitment</t>
  </si>
  <si>
    <t>% New recruits achievement</t>
  </si>
  <si>
    <t>Total New recruits</t>
  </si>
  <si>
    <t>Rookies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</si>
  <si>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</si>
  <si>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</si>
  <si>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</si>
  <si>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</si>
  <si>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</si>
  <si>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</si>
  <si>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</si>
  <si>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</si>
  <si>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</si>
  <si>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Segmentation</t>
  </si>
  <si>
    <t>Rookie in month</t>
  </si>
  <si>
    <t>Rookie last month</t>
  </si>
  <si>
    <t>2-3 months</t>
  </si>
  <si>
    <t>4 - 6 mths</t>
  </si>
  <si>
    <t>7-12mth</t>
  </si>
  <si>
    <t>13+mth</t>
  </si>
  <si>
    <t>MDRT / GenLion</t>
  </si>
  <si>
    <t>Cases</t>
  </si>
  <si>
    <t>Case / Active</t>
  </si>
  <si>
    <t>Product Name</t>
  </si>
  <si>
    <t>Basic</t>
  </si>
  <si>
    <t>New Recruit</t>
  </si>
  <si>
    <t>GA Perfomance</t>
  </si>
  <si>
    <t>ManPower</t>
  </si>
  <si>
    <t>Overral Perfomance (Tied Agency)</t>
  </si>
  <si>
    <t>Overral Perfomance (by Territory)</t>
  </si>
  <si>
    <t>CaseperActive-2016</t>
  </si>
  <si>
    <t>CaseperActive-2017</t>
  </si>
  <si>
    <t>APEperActive-2016</t>
  </si>
  <si>
    <t>APEperActive-2017</t>
  </si>
  <si>
    <t>MP</t>
  </si>
  <si>
    <t>MP-2017</t>
  </si>
  <si>
    <t>MP-Target</t>
  </si>
  <si>
    <t>MP-2016</t>
  </si>
  <si>
    <t>NewRecruit-2017</t>
  </si>
  <si>
    <t>NewRecruit-Target</t>
  </si>
  <si>
    <t>NewRecruit-2016</t>
  </si>
  <si>
    <t>AR</t>
  </si>
  <si>
    <t>APE / Active</t>
  </si>
  <si>
    <t>CaseSize</t>
  </si>
  <si>
    <t>Case/Active</t>
  </si>
  <si>
    <t>Sort by APE Jun '17</t>
  </si>
  <si>
    <t>Manpower &amp; Activity</t>
  </si>
  <si>
    <t>Persistency</t>
  </si>
  <si>
    <t>Region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</si>
  <si>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</si>
  <si>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</si>
  <si>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</si>
  <si>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</si>
  <si>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</si>
  <si>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</si>
  <si>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</si>
  <si>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</si>
  <si>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</si>
  <si>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</si>
  <si>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</si>
  <si>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</si>
  <si>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</si>
  <si>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 APE</t>
  </si>
  <si>
    <t>Feb APE</t>
  </si>
  <si>
    <t>Mar APE</t>
  </si>
  <si>
    <t>Apr APE</t>
  </si>
  <si>
    <t>May APE</t>
  </si>
  <si>
    <t>Jun APE</t>
  </si>
  <si>
    <t>Jul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</si>
  <si>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</si>
  <si>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</si>
  <si>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</si>
  <si>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</si>
  <si>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</si>
  <si>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</si>
  <si>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</si>
  <si>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</si>
  <si>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</si>
  <si>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Jul2016</t>
  </si>
  <si>
    <t>Jan2017</t>
  </si>
  <si>
    <t xml:space="preserve"> BẮC NINH 1</t>
  </si>
  <si>
    <t xml:space="preserve"> THÁI BÌNH 1</t>
  </si>
  <si>
    <t xml:space="preserve"> HƯNG YÊN 1</t>
  </si>
  <si>
    <t xml:space="preserve"> NGHỆ AN 1</t>
  </si>
  <si>
    <t xml:space="preserve"> HÀ NỘI 1</t>
  </si>
  <si>
    <t xml:space="preserve"> HÀ NỘI 2</t>
  </si>
  <si>
    <t xml:space="preserve"> NGHỆ AN 2</t>
  </si>
  <si>
    <t xml:space="preserve"> NAM ĐỊNH 1</t>
  </si>
  <si>
    <t xml:space="preserve"> YÊN BÁI 1</t>
  </si>
  <si>
    <t xml:space="preserve"> THANH HÓA 1</t>
  </si>
  <si>
    <t xml:space="preserve"> HÀ NỘI 3</t>
  </si>
  <si>
    <t xml:space="preserve"> THANH HÓA 2</t>
  </si>
  <si>
    <t xml:space="preserve"> HÀ NỘI 4</t>
  </si>
  <si>
    <t xml:space="preserve"> LẠNG SƠN 1</t>
  </si>
  <si>
    <t xml:space="preserve"> QUẢNG NINH 1</t>
  </si>
  <si>
    <t xml:space="preserve"> HẢI DƯƠNG 1</t>
  </si>
  <si>
    <t xml:space="preserve"> HÀ TĨNH 1</t>
  </si>
  <si>
    <t xml:space="preserve"> THANH HÓA 3</t>
  </si>
  <si>
    <t xml:space="preserve"> HÀ NỘI 5</t>
  </si>
  <si>
    <t xml:space="preserve"> HCM 1</t>
  </si>
  <si>
    <t xml:space="preserve"> HCM 2</t>
  </si>
  <si>
    <t xml:space="preserve"> TIỀN GIANG 1</t>
  </si>
  <si>
    <t xml:space="preserve"> BÀ RỊA - VŨNG TÀU 1</t>
  </si>
  <si>
    <t xml:space="preserve"> ĐÀ NẴNG 1</t>
  </si>
  <si>
    <t xml:space="preserve"> HCM 3</t>
  </si>
  <si>
    <t xml:space="preserve"> HUẾ 1</t>
  </si>
  <si>
    <t xml:space="preserve"> BẾN TRE 1</t>
  </si>
  <si>
    <t xml:space="preserve"> HCM 4</t>
  </si>
  <si>
    <t xml:space="preserve"> BÀ RỊA - VŨNG TÀU 2</t>
  </si>
  <si>
    <t xml:space="preserve"> AN GIANG 1</t>
  </si>
  <si>
    <t>(please click the report link for details)</t>
  </si>
  <si>
    <t>Back to cover</t>
  </si>
  <si>
    <t>APE_total_GENLION_rookie_10%sp</t>
  </si>
  <si>
    <t>FYP_by_rookie_GENLION:Total</t>
  </si>
  <si>
    <t># Case_by_rookie_GENLION:Total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</si>
  <si>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</si>
  <si>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</si>
  <si>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</si>
  <si>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</si>
  <si>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</si>
  <si>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</si>
  <si>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</si>
  <si>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</si>
  <si>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</si>
  <si>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</si>
  <si>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</si>
  <si>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</si>
  <si>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201708_APE</t>
  </si>
  <si>
    <t>201709_APE</t>
  </si>
  <si>
    <t>201710_APE</t>
  </si>
  <si>
    <t>201711_APE</t>
  </si>
  <si>
    <t>201712_APE</t>
  </si>
  <si>
    <t>CASE_MTD</t>
  </si>
  <si>
    <t>2017_APE_YTD</t>
  </si>
  <si>
    <t>PERSISTENCY_Y2</t>
  </si>
  <si>
    <t>PERSISTENCY2Y</t>
  </si>
  <si>
    <t>Aug APE</t>
  </si>
  <si>
    <t>Sep APE</t>
  </si>
  <si>
    <t>Oct APE</t>
  </si>
  <si>
    <t>Nov APE</t>
  </si>
  <si>
    <t>Dec APE</t>
  </si>
  <si>
    <t>Sort by Total mix</t>
  </si>
  <si>
    <t>Product</t>
  </si>
  <si>
    <t>product_code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</si>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</sst>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.00\ _₫_-;\-* #,##0.00\ _₫_-;_-* &quot;-&quot;??\ _₫_-;_-@_-"/>
    <numFmt numFmtId="165" formatCode="B1mmm\-yy"/>
    <numFmt numFmtId="166" formatCode="_-* #,##0.0\ _₫_-;\-* #,##0.0\ _₫_-;_-* &quot;-&quot;??\ _₫_-;_-@_-"/>
    <numFmt numFmtId="167" formatCode="_-* #,##0\ _₫_-;\-* #,##0\ _₫_-;_-* &quot;-&quot;??\ _₫_-;_-@_-"/>
    <numFmt numFmtId="168" formatCode="#,##0;;&quot;&quot;"/>
    <numFmt numFmtId="169" formatCode="#,##0.0"/>
    <numFmt numFmtId="170" formatCode="0.0%"/>
    <numFmt numFmtId="171" formatCode="0.0"/>
    <numFmt numFmtId="173" formatCode="_-[$€]* #,##0.00_-;\-[$€]* #,##0.00_-;_-[$€]* &quot;-&quot;??_-;_-@_-"/>
    <numFmt numFmtId="174" formatCode="_(* #,##0_);_(* \(#,##0\);_(* &quot;-&quot;??_);_(@_)"/>
  </numFmts>
  <fonts count="4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rgb="FF0070C0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C00000"/>
      <name val="Arial"/>
      <family val="2"/>
    </font>
    <font>
      <i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i/>
      <sz val="10"/>
      <color theme="1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0"/>
      <color rgb="FFFFFF0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charset val="163"/>
      <scheme val="minor"/>
    </font>
    <font>
      <sz val="14"/>
      <name val="Arial"/>
      <family val="2"/>
    </font>
    <font>
      <i/>
      <sz val="11"/>
      <name val="Arial"/>
      <family val="2"/>
    </font>
    <font>
      <u/>
      <sz val="11"/>
      <color theme="1"/>
      <name val="Arial"/>
      <family val="2"/>
    </font>
    <font>
      <i/>
      <u/>
      <sz val="11"/>
      <color rgb="FFFF0000"/>
      <name val="Arial"/>
      <family val="2"/>
    </font>
    <font>
      <i/>
      <u/>
      <sz val="11"/>
      <color rgb="FF0070C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Lucida Console"/>
      <family val="3"/>
    </font>
    <font>
      <b/>
      <sz val="10"/>
      <color theme="4" tint="-0.499984740745262"/>
      <name val="Arial"/>
      <family val="2"/>
    </font>
    <font>
      <i/>
      <sz val="12"/>
      <color theme="1"/>
      <name val="Arial"/>
      <family val="2"/>
    </font>
    <font>
      <i/>
      <u/>
      <sz val="12"/>
      <color rgb="FF0070C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63"/>
      <scheme val="minor"/>
    </font>
    <font>
      <b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173" fontId="31" fillId="0" borderId="22">
      <alignment horizontal="left" vertical="center"/>
    </xf>
    <xf numFmtId="0" fontId="34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7" fillId="0" borderId="0"/>
  </cellStyleXfs>
  <cellXfs count="265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6" fillId="0" borderId="0" xfId="0" applyFont="1"/>
    <xf numFmtId="14" fontId="10" fillId="0" borderId="0" xfId="0" applyNumberFormat="1" applyFont="1"/>
    <xf numFmtId="0" fontId="11" fillId="0" borderId="0" xfId="0" applyFont="1"/>
    <xf numFmtId="167" fontId="7" fillId="0" borderId="0" xfId="0" applyNumberFormat="1" applyFont="1"/>
    <xf numFmtId="0" fontId="7" fillId="0" borderId="0" xfId="0" applyFont="1" applyBorder="1"/>
    <xf numFmtId="0" fontId="14" fillId="0" borderId="0" xfId="0" applyFont="1"/>
    <xf numFmtId="0" fontId="15" fillId="0" borderId="0" xfId="0" applyFont="1"/>
    <xf numFmtId="167" fontId="14" fillId="0" borderId="0" xfId="1" applyNumberFormat="1" applyFont="1"/>
    <xf numFmtId="9" fontId="14" fillId="0" borderId="0" xfId="2" applyFont="1"/>
    <xf numFmtId="166" fontId="14" fillId="0" borderId="0" xfId="1" applyNumberFormat="1" applyFont="1"/>
    <xf numFmtId="0" fontId="11" fillId="0" borderId="0" xfId="0" applyFont="1" applyBorder="1"/>
    <xf numFmtId="0" fontId="17" fillId="0" borderId="0" xfId="0" applyFont="1"/>
    <xf numFmtId="9" fontId="12" fillId="0" borderId="0" xfId="2" applyFont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0" fillId="3" borderId="2" xfId="0" applyNumberFormat="1" applyFont="1" applyFill="1" applyBorder="1"/>
    <xf numFmtId="0" fontId="18" fillId="3" borderId="3" xfId="0" applyNumberFormat="1" applyFont="1" applyFill="1" applyBorder="1" applyAlignment="1">
      <alignment horizontal="center" vertical="center"/>
    </xf>
    <xf numFmtId="168" fontId="18" fillId="3" borderId="0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/>
    <xf numFmtId="168" fontId="11" fillId="3" borderId="0" xfId="0" applyNumberFormat="1" applyFont="1" applyFill="1" applyBorder="1" applyAlignment="1">
      <alignment horizontal="center"/>
    </xf>
    <xf numFmtId="168" fontId="19" fillId="3" borderId="0" xfId="0" applyNumberFormat="1" applyFont="1" applyFill="1" applyBorder="1" applyAlignment="1">
      <alignment horizontal="center"/>
    </xf>
    <xf numFmtId="0" fontId="20" fillId="3" borderId="4" xfId="0" applyNumberFormat="1" applyFont="1" applyFill="1" applyBorder="1" applyAlignment="1">
      <alignment vertical="center"/>
    </xf>
    <xf numFmtId="9" fontId="20" fillId="3" borderId="0" xfId="2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center" vertical="center"/>
    </xf>
    <xf numFmtId="9" fontId="3" fillId="3" borderId="0" xfId="2" applyFont="1" applyFill="1" applyBorder="1" applyAlignment="1">
      <alignment horizontal="center" vertical="center"/>
    </xf>
    <xf numFmtId="9" fontId="21" fillId="3" borderId="0" xfId="2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center" vertical="center"/>
    </xf>
    <xf numFmtId="9" fontId="20" fillId="3" borderId="4" xfId="2" applyFont="1" applyFill="1" applyBorder="1" applyAlignment="1">
      <alignment vertical="center"/>
    </xf>
    <xf numFmtId="0" fontId="18" fillId="3" borderId="0" xfId="0" applyNumberFormat="1" applyFont="1" applyFill="1" applyBorder="1" applyAlignment="1">
      <alignment horizontal="center" vertical="center"/>
    </xf>
    <xf numFmtId="0" fontId="18" fillId="3" borderId="10" xfId="0" applyNumberFormat="1" applyFont="1" applyFill="1" applyBorder="1" applyAlignment="1">
      <alignment horizontal="center" vertical="center"/>
    </xf>
    <xf numFmtId="168" fontId="18" fillId="3" borderId="7" xfId="0" applyNumberFormat="1" applyFont="1" applyFill="1" applyBorder="1" applyAlignment="1">
      <alignment horizontal="center" vertical="center"/>
    </xf>
    <xf numFmtId="168" fontId="19" fillId="3" borderId="7" xfId="0" applyNumberFormat="1" applyFont="1" applyFill="1" applyBorder="1" applyAlignment="1">
      <alignment horizontal="center"/>
    </xf>
    <xf numFmtId="9" fontId="21" fillId="3" borderId="7" xfId="2" applyFont="1" applyFill="1" applyBorder="1" applyAlignment="1">
      <alignment horizontal="center" vertical="center"/>
    </xf>
    <xf numFmtId="0" fontId="22" fillId="3" borderId="7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3" fontId="18" fillId="3" borderId="7" xfId="0" applyNumberFormat="1" applyFont="1" applyFill="1" applyBorder="1" applyAlignment="1">
      <alignment horizontal="center" vertical="center"/>
    </xf>
    <xf numFmtId="9" fontId="18" fillId="3" borderId="7" xfId="2" applyNumberFormat="1" applyFont="1" applyFill="1" applyBorder="1" applyAlignment="1">
      <alignment horizontal="center" vertical="center"/>
    </xf>
    <xf numFmtId="169" fontId="18" fillId="3" borderId="7" xfId="0" applyNumberFormat="1" applyFont="1" applyFill="1" applyBorder="1" applyAlignment="1">
      <alignment horizontal="center" vertical="center"/>
    </xf>
    <xf numFmtId="0" fontId="18" fillId="3" borderId="12" xfId="0" applyNumberFormat="1" applyFont="1" applyFill="1" applyBorder="1" applyAlignment="1">
      <alignment horizontal="center" vertical="center"/>
    </xf>
    <xf numFmtId="168" fontId="18" fillId="4" borderId="13" xfId="0" applyNumberFormat="1" applyFont="1" applyFill="1" applyBorder="1" applyAlignment="1">
      <alignment horizontal="center" vertical="center"/>
    </xf>
    <xf numFmtId="0" fontId="24" fillId="0" borderId="0" xfId="0" applyFont="1"/>
    <xf numFmtId="0" fontId="10" fillId="3" borderId="14" xfId="0" applyNumberFormat="1" applyFont="1" applyFill="1" applyBorder="1" applyAlignment="1">
      <alignment vertical="center"/>
    </xf>
    <xf numFmtId="14" fontId="10" fillId="0" borderId="0" xfId="0" applyNumberFormat="1" applyFont="1" applyAlignment="1"/>
    <xf numFmtId="0" fontId="11" fillId="3" borderId="14" xfId="0" applyFont="1" applyFill="1" applyBorder="1"/>
    <xf numFmtId="0" fontId="11" fillId="3" borderId="17" xfId="0" applyFont="1" applyFill="1" applyBorder="1"/>
    <xf numFmtId="0" fontId="13" fillId="3" borderId="17" xfId="0" applyFont="1" applyFill="1" applyBorder="1" applyAlignment="1">
      <alignment vertical="center"/>
    </xf>
    <xf numFmtId="0" fontId="7" fillId="3" borderId="17" xfId="0" applyFont="1" applyFill="1" applyBorder="1"/>
    <xf numFmtId="0" fontId="7" fillId="3" borderId="0" xfId="0" applyFont="1" applyFill="1" applyBorder="1"/>
    <xf numFmtId="0" fontId="7" fillId="3" borderId="7" xfId="0" applyFont="1" applyFill="1" applyBorder="1"/>
    <xf numFmtId="0" fontId="7" fillId="3" borderId="18" xfId="0" applyFont="1" applyFill="1" applyBorder="1"/>
    <xf numFmtId="0" fontId="7" fillId="3" borderId="6" xfId="0" applyFont="1" applyFill="1" applyBorder="1"/>
    <xf numFmtId="0" fontId="7" fillId="3" borderId="5" xfId="0" applyFont="1" applyFill="1" applyBorder="1"/>
    <xf numFmtId="0" fontId="11" fillId="3" borderId="0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9" fontId="12" fillId="3" borderId="7" xfId="2" applyFont="1" applyFill="1" applyBorder="1"/>
    <xf numFmtId="0" fontId="5" fillId="3" borderId="17" xfId="0" applyFont="1" applyFill="1" applyBorder="1"/>
    <xf numFmtId="0" fontId="11" fillId="3" borderId="16" xfId="0" applyFont="1" applyFill="1" applyBorder="1" applyAlignment="1">
      <alignment horizontal="center"/>
    </xf>
    <xf numFmtId="166" fontId="7" fillId="3" borderId="6" xfId="0" applyNumberFormat="1" applyFont="1" applyFill="1" applyBorder="1"/>
    <xf numFmtId="166" fontId="7" fillId="3" borderId="6" xfId="1" applyNumberFormat="1" applyFont="1" applyFill="1" applyBorder="1"/>
    <xf numFmtId="167" fontId="7" fillId="0" borderId="13" xfId="0" applyNumberFormat="1" applyFont="1" applyFill="1" applyBorder="1"/>
    <xf numFmtId="9" fontId="12" fillId="0" borderId="13" xfId="2" applyFont="1" applyFill="1" applyBorder="1"/>
    <xf numFmtId="167" fontId="7" fillId="0" borderId="13" xfId="1" applyNumberFormat="1" applyFont="1" applyFill="1" applyBorder="1"/>
    <xf numFmtId="9" fontId="7" fillId="0" borderId="13" xfId="2" applyFont="1" applyFill="1" applyBorder="1"/>
    <xf numFmtId="166" fontId="7" fillId="0" borderId="13" xfId="0" applyNumberFormat="1" applyFont="1" applyFill="1" applyBorder="1"/>
    <xf numFmtId="166" fontId="7" fillId="0" borderId="13" xfId="1" applyNumberFormat="1" applyFont="1" applyFill="1" applyBorder="1"/>
    <xf numFmtId="166" fontId="7" fillId="0" borderId="13" xfId="0" applyNumberFormat="1" applyFont="1" applyBorder="1"/>
    <xf numFmtId="166" fontId="7" fillId="0" borderId="13" xfId="1" applyNumberFormat="1" applyFont="1" applyBorder="1"/>
    <xf numFmtId="0" fontId="7" fillId="0" borderId="13" xfId="0" applyFont="1" applyBorder="1"/>
    <xf numFmtId="0" fontId="13" fillId="3" borderId="17" xfId="0" applyFont="1" applyFill="1" applyBorder="1"/>
    <xf numFmtId="167" fontId="7" fillId="4" borderId="13" xfId="0" applyNumberFormat="1" applyFont="1" applyFill="1" applyBorder="1"/>
    <xf numFmtId="9" fontId="12" fillId="4" borderId="13" xfId="2" applyFont="1" applyFill="1" applyBorder="1"/>
    <xf numFmtId="167" fontId="7" fillId="4" borderId="13" xfId="1" applyNumberFormat="1" applyFont="1" applyFill="1" applyBorder="1"/>
    <xf numFmtId="9" fontId="7" fillId="4" borderId="13" xfId="2" applyFont="1" applyFill="1" applyBorder="1"/>
    <xf numFmtId="0" fontId="7" fillId="4" borderId="13" xfId="0" applyFont="1" applyFill="1" applyBorder="1"/>
    <xf numFmtId="166" fontId="7" fillId="4" borderId="13" xfId="0" applyNumberFormat="1" applyFont="1" applyFill="1" applyBorder="1"/>
    <xf numFmtId="166" fontId="7" fillId="4" borderId="13" xfId="1" applyNumberFormat="1" applyFont="1" applyFill="1" applyBorder="1"/>
    <xf numFmtId="0" fontId="8" fillId="2" borderId="0" xfId="0" applyFont="1" applyFill="1"/>
    <xf numFmtId="0" fontId="2" fillId="2" borderId="0" xfId="0" applyFont="1" applyFill="1"/>
    <xf numFmtId="0" fontId="25" fillId="2" borderId="0" xfId="0" applyFont="1" applyFill="1"/>
    <xf numFmtId="14" fontId="23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indent="1"/>
    </xf>
    <xf numFmtId="0" fontId="26" fillId="2" borderId="0" xfId="0" applyFont="1" applyFill="1"/>
    <xf numFmtId="0" fontId="4" fillId="2" borderId="0" xfId="0" applyFont="1" applyFill="1"/>
    <xf numFmtId="0" fontId="28" fillId="3" borderId="18" xfId="0" applyFont="1" applyFill="1" applyBorder="1"/>
    <xf numFmtId="166" fontId="7" fillId="3" borderId="0" xfId="0" applyNumberFormat="1" applyFont="1" applyFill="1" applyBorder="1"/>
    <xf numFmtId="166" fontId="7" fillId="3" borderId="0" xfId="1" applyNumberFormat="1" applyFont="1" applyFill="1" applyBorder="1"/>
    <xf numFmtId="9" fontId="12" fillId="0" borderId="19" xfId="2" applyFont="1" applyFill="1" applyBorder="1"/>
    <xf numFmtId="167" fontId="7" fillId="0" borderId="23" xfId="0" applyNumberFormat="1" applyFont="1" applyFill="1" applyBorder="1"/>
    <xf numFmtId="0" fontId="11" fillId="3" borderId="2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11" fillId="3" borderId="17" xfId="0" applyFont="1" applyFill="1" applyBorder="1" applyAlignment="1">
      <alignment horizontal="center" vertical="center" wrapText="1"/>
    </xf>
    <xf numFmtId="9" fontId="7" fillId="0" borderId="23" xfId="2" applyFont="1" applyFill="1" applyBorder="1"/>
    <xf numFmtId="166" fontId="7" fillId="0" borderId="23" xfId="0" applyNumberFormat="1" applyFont="1" applyFill="1" applyBorder="1"/>
    <xf numFmtId="166" fontId="7" fillId="0" borderId="23" xfId="0" applyNumberFormat="1" applyFont="1" applyBorder="1"/>
    <xf numFmtId="9" fontId="12" fillId="4" borderId="19" xfId="2" applyFont="1" applyFill="1" applyBorder="1"/>
    <xf numFmtId="167" fontId="7" fillId="4" borderId="23" xfId="0" applyNumberFormat="1" applyFont="1" applyFill="1" applyBorder="1"/>
    <xf numFmtId="0" fontId="7" fillId="4" borderId="19" xfId="0" applyFont="1" applyFill="1" applyBorder="1"/>
    <xf numFmtId="9" fontId="7" fillId="4" borderId="23" xfId="0" applyNumberFormat="1" applyFont="1" applyFill="1" applyBorder="1"/>
    <xf numFmtId="166" fontId="7" fillId="4" borderId="23" xfId="0" applyNumberFormat="1" applyFont="1" applyFill="1" applyBorder="1"/>
    <xf numFmtId="0" fontId="7" fillId="3" borderId="3" xfId="0" applyNumberFormat="1" applyFont="1" applyFill="1" applyBorder="1"/>
    <xf numFmtId="0" fontId="7" fillId="3" borderId="3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/>
    <xf numFmtId="0" fontId="19" fillId="3" borderId="5" xfId="0" applyNumberFormat="1" applyFont="1" applyFill="1" applyBorder="1" applyAlignment="1">
      <alignment horizontal="right" indent="1"/>
    </xf>
    <xf numFmtId="0" fontId="29" fillId="3" borderId="6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3" borderId="7" xfId="0" applyNumberFormat="1" applyFont="1" applyFill="1" applyBorder="1" applyAlignment="1">
      <alignment horizontal="center"/>
    </xf>
    <xf numFmtId="0" fontId="19" fillId="3" borderId="7" xfId="0" applyNumberFormat="1" applyFont="1" applyFill="1" applyBorder="1" applyAlignment="1">
      <alignment horizontal="right" indent="1"/>
    </xf>
    <xf numFmtId="0" fontId="29" fillId="3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vertical="center"/>
    </xf>
    <xf numFmtId="0" fontId="18" fillId="3" borderId="7" xfId="0" applyNumberFormat="1" applyFont="1" applyFill="1" applyBorder="1" applyAlignment="1">
      <alignment horizontal="right" vertical="center" indent="1"/>
    </xf>
    <xf numFmtId="168" fontId="28" fillId="3" borderId="0" xfId="0" applyNumberFormat="1" applyFont="1" applyFill="1" applyBorder="1" applyAlignment="1">
      <alignment horizontal="center" vertical="center"/>
    </xf>
    <xf numFmtId="168" fontId="7" fillId="3" borderId="0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center" vertical="center"/>
    </xf>
    <xf numFmtId="0" fontId="30" fillId="3" borderId="7" xfId="0" applyNumberFormat="1" applyFont="1" applyFill="1" applyBorder="1" applyAlignment="1">
      <alignment horizontal="right" indent="1"/>
    </xf>
    <xf numFmtId="0" fontId="3" fillId="3" borderId="7" xfId="0" applyNumberFormat="1" applyFont="1" applyFill="1" applyBorder="1" applyAlignment="1">
      <alignment horizontal="right" vertical="center" indent="1"/>
    </xf>
    <xf numFmtId="0" fontId="18" fillId="3" borderId="0" xfId="0" applyNumberFormat="1" applyFont="1" applyFill="1" applyBorder="1" applyAlignment="1">
      <alignment vertical="center"/>
    </xf>
    <xf numFmtId="0" fontId="19" fillId="3" borderId="8" xfId="0" applyNumberFormat="1" applyFont="1" applyFill="1" applyBorder="1" applyAlignment="1">
      <alignment horizontal="right" vertical="center" indent="1"/>
    </xf>
    <xf numFmtId="0" fontId="29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19" fillId="3" borderId="7" xfId="0" applyNumberFormat="1" applyFont="1" applyFill="1" applyBorder="1" applyAlignment="1">
      <alignment horizontal="right" vertical="center" indent="1"/>
    </xf>
    <xf numFmtId="0" fontId="3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right" vertical="center" indent="1"/>
    </xf>
    <xf numFmtId="9" fontId="29" fillId="3" borderId="1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right" vertical="center" indent="1"/>
    </xf>
    <xf numFmtId="9" fontId="29" fillId="3" borderId="0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right" vertical="center" indent="1"/>
    </xf>
    <xf numFmtId="3" fontId="7" fillId="3" borderId="0" xfId="0" applyNumberFormat="1" applyFont="1" applyFill="1" applyBorder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/>
    </xf>
    <xf numFmtId="4" fontId="18" fillId="3" borderId="7" xfId="0" applyNumberFormat="1" applyFont="1" applyFill="1" applyBorder="1" applyAlignment="1">
      <alignment horizontal="right" indent="1"/>
    </xf>
    <xf numFmtId="169" fontId="7" fillId="3" borderId="0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/>
    <xf numFmtId="0" fontId="7" fillId="3" borderId="10" xfId="0" applyNumberFormat="1" applyFont="1" applyFill="1" applyBorder="1"/>
    <xf numFmtId="0" fontId="7" fillId="3" borderId="10" xfId="0" applyNumberFormat="1" applyFon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right" vertical="center" indent="1"/>
    </xf>
    <xf numFmtId="0" fontId="3" fillId="3" borderId="7" xfId="0" applyNumberFormat="1" applyFont="1" applyFill="1" applyBorder="1" applyAlignment="1">
      <alignment horizontal="right" indent="1"/>
    </xf>
    <xf numFmtId="0" fontId="7" fillId="3" borderId="15" xfId="0" applyFont="1" applyFill="1" applyBorder="1"/>
    <xf numFmtId="0" fontId="7" fillId="3" borderId="16" xfId="0" applyFont="1" applyFill="1" applyBorder="1"/>
    <xf numFmtId="0" fontId="7" fillId="3" borderId="0" xfId="0" applyFont="1" applyFill="1" applyBorder="1" applyAlignment="1">
      <alignment horizontal="right"/>
    </xf>
    <xf numFmtId="167" fontId="7" fillId="0" borderId="19" xfId="1" applyNumberFormat="1" applyFont="1" applyFill="1" applyBorder="1"/>
    <xf numFmtId="170" fontId="12" fillId="0" borderId="21" xfId="2" applyNumberFormat="1" applyFont="1" applyFill="1" applyBorder="1"/>
    <xf numFmtId="167" fontId="7" fillId="0" borderId="20" xfId="1" applyNumberFormat="1" applyFont="1" applyFill="1" applyBorder="1"/>
    <xf numFmtId="0" fontId="7" fillId="0" borderId="20" xfId="0" applyFont="1" applyFill="1" applyBorder="1"/>
    <xf numFmtId="170" fontId="12" fillId="0" borderId="20" xfId="2" applyNumberFormat="1" applyFont="1" applyFill="1" applyBorder="1"/>
    <xf numFmtId="171" fontId="7" fillId="0" borderId="21" xfId="0" applyNumberFormat="1" applyFont="1" applyFill="1" applyBorder="1"/>
    <xf numFmtId="0" fontId="11" fillId="3" borderId="15" xfId="0" applyFont="1" applyFill="1" applyBorder="1" applyAlignment="1">
      <alignment horizontal="center" vertical="center" wrapText="1"/>
    </xf>
    <xf numFmtId="0" fontId="29" fillId="0" borderId="0" xfId="0" applyFont="1"/>
    <xf numFmtId="0" fontId="15" fillId="6" borderId="0" xfId="0" applyFont="1" applyFill="1"/>
    <xf numFmtId="3" fontId="11" fillId="7" borderId="54" xfId="0" applyNumberFormat="1" applyFont="1" applyFill="1" applyBorder="1"/>
    <xf numFmtId="0" fontId="32" fillId="9" borderId="0" xfId="0" applyFont="1" applyFill="1"/>
    <xf numFmtId="0" fontId="33" fillId="0" borderId="0" xfId="0" quotePrefix="1" applyFont="1"/>
    <xf numFmtId="14" fontId="10" fillId="0" borderId="0" xfId="0" applyNumberFormat="1" applyFont="1" applyAlignment="1">
      <alignment horizontal="left"/>
    </xf>
    <xf numFmtId="0" fontId="7" fillId="0" borderId="0" xfId="0" quotePrefix="1" applyFont="1"/>
    <xf numFmtId="14" fontId="14" fillId="0" borderId="0" xfId="0" applyNumberFormat="1" applyFont="1"/>
    <xf numFmtId="0" fontId="35" fillId="2" borderId="0" xfId="0" applyFont="1" applyFill="1"/>
    <xf numFmtId="0" fontId="36" fillId="2" borderId="0" xfId="0" applyFont="1" applyFill="1"/>
    <xf numFmtId="0" fontId="37" fillId="2" borderId="0" xfId="0" applyFont="1" applyFill="1" applyAlignment="1">
      <alignment horizontal="left"/>
    </xf>
    <xf numFmtId="0" fontId="37" fillId="2" borderId="0" xfId="0" quotePrefix="1" applyFont="1" applyFill="1" applyAlignment="1">
      <alignment horizontal="left"/>
    </xf>
    <xf numFmtId="0" fontId="16" fillId="2" borderId="0" xfId="0" applyFont="1" applyFill="1" applyAlignment="1">
      <alignment horizontal="right"/>
    </xf>
    <xf numFmtId="0" fontId="16" fillId="2" borderId="0" xfId="0" quotePrefix="1" applyFont="1" applyFill="1" applyAlignment="1">
      <alignment horizontal="right"/>
    </xf>
    <xf numFmtId="0" fontId="38" fillId="0" borderId="0" xfId="6" applyFont="1"/>
    <xf numFmtId="0" fontId="39" fillId="0" borderId="0" xfId="6" applyFont="1"/>
    <xf numFmtId="4" fontId="0" fillId="0" borderId="0" xfId="0" applyNumberFormat="1" applyFill="1" applyBorder="1"/>
    <xf numFmtId="0" fontId="13" fillId="3" borderId="15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vertical="center"/>
    </xf>
    <xf numFmtId="0" fontId="11" fillId="10" borderId="25" xfId="0" applyFont="1" applyFill="1" applyBorder="1" applyAlignment="1">
      <alignment horizontal="centerContinuous"/>
    </xf>
    <xf numFmtId="0" fontId="11" fillId="10" borderId="26" xfId="0" applyFont="1" applyFill="1" applyBorder="1" applyAlignment="1">
      <alignment horizontal="centerContinuous"/>
    </xf>
    <xf numFmtId="0" fontId="19" fillId="5" borderId="26" xfId="0" applyFont="1" applyFill="1" applyBorder="1" applyAlignment="1">
      <alignment horizontal="centerContinuous"/>
    </xf>
    <xf numFmtId="0" fontId="11" fillId="11" borderId="26" xfId="0" applyFont="1" applyFill="1" applyBorder="1" applyAlignment="1">
      <alignment horizontal="centerContinuous"/>
    </xf>
    <xf numFmtId="0" fontId="11" fillId="11" borderId="27" xfId="0" applyFont="1" applyFill="1" applyBorder="1" applyAlignment="1">
      <alignment horizontal="centerContinuous"/>
    </xf>
    <xf numFmtId="173" fontId="31" fillId="0" borderId="25" xfId="5" applyBorder="1" applyAlignment="1">
      <alignment horizontal="center" vertical="center" wrapText="1"/>
    </xf>
    <xf numFmtId="173" fontId="31" fillId="0" borderId="26" xfId="5" applyBorder="1" applyAlignment="1">
      <alignment horizontal="center" vertical="center" wrapText="1"/>
    </xf>
    <xf numFmtId="173" fontId="31" fillId="12" borderId="28" xfId="5" applyFill="1" applyBorder="1" applyAlignment="1">
      <alignment horizontal="center" vertical="center" wrapText="1"/>
    </xf>
    <xf numFmtId="173" fontId="31" fillId="13" borderId="28" xfId="5" applyFill="1" applyBorder="1" applyAlignment="1">
      <alignment horizontal="center" vertical="center" wrapText="1"/>
    </xf>
    <xf numFmtId="173" fontId="31" fillId="5" borderId="28" xfId="5" applyFill="1" applyBorder="1" applyAlignment="1">
      <alignment horizontal="center" vertical="center" wrapText="1"/>
    </xf>
    <xf numFmtId="173" fontId="31" fillId="7" borderId="29" xfId="5" applyFill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0" fontId="0" fillId="12" borderId="35" xfId="0" applyNumberFormat="1" applyFill="1" applyBorder="1"/>
    <xf numFmtId="0" fontId="0" fillId="12" borderId="36" xfId="0" applyNumberFormat="1" applyFill="1" applyBorder="1"/>
    <xf numFmtId="9" fontId="0" fillId="12" borderId="36" xfId="7" applyNumberFormat="1" applyFont="1" applyFill="1" applyBorder="1"/>
    <xf numFmtId="174" fontId="0" fillId="13" borderId="36" xfId="8" applyNumberFormat="1" applyFont="1" applyFill="1" applyBorder="1"/>
    <xf numFmtId="174" fontId="11" fillId="5" borderId="36" xfId="8" applyNumberFormat="1" applyFont="1" applyFill="1" applyBorder="1"/>
    <xf numFmtId="0" fontId="0" fillId="5" borderId="36" xfId="0" applyNumberFormat="1" applyFill="1" applyBorder="1"/>
    <xf numFmtId="174" fontId="0" fillId="7" borderId="36" xfId="8" applyNumberFormat="1" applyFont="1" applyFill="1" applyBorder="1"/>
    <xf numFmtId="9" fontId="0" fillId="0" borderId="36" xfId="0" applyNumberFormat="1" applyBorder="1"/>
    <xf numFmtId="9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5" fontId="0" fillId="0" borderId="40" xfId="0" applyNumberFormat="1" applyBorder="1"/>
    <xf numFmtId="14" fontId="0" fillId="0" borderId="40" xfId="0" applyNumberFormat="1" applyBorder="1"/>
    <xf numFmtId="14" fontId="0" fillId="0" borderId="41" xfId="0" applyNumberFormat="1" applyBorder="1"/>
    <xf numFmtId="0" fontId="0" fillId="12" borderId="42" xfId="0" applyNumberFormat="1" applyFill="1" applyBorder="1"/>
    <xf numFmtId="0" fontId="0" fillId="12" borderId="43" xfId="0" applyNumberFormat="1" applyFill="1" applyBorder="1"/>
    <xf numFmtId="9" fontId="0" fillId="12" borderId="43" xfId="7" applyNumberFormat="1" applyFont="1" applyFill="1" applyBorder="1"/>
    <xf numFmtId="174" fontId="0" fillId="13" borderId="43" xfId="8" applyNumberFormat="1" applyFont="1" applyFill="1" applyBorder="1"/>
    <xf numFmtId="174" fontId="11" fillId="5" borderId="43" xfId="8" applyNumberFormat="1" applyFont="1" applyFill="1" applyBorder="1"/>
    <xf numFmtId="0" fontId="0" fillId="5" borderId="43" xfId="0" applyNumberFormat="1" applyFill="1" applyBorder="1"/>
    <xf numFmtId="174" fontId="0" fillId="7" borderId="43" xfId="8" applyNumberFormat="1" applyFont="1" applyFill="1" applyBorder="1"/>
    <xf numFmtId="9" fontId="0" fillId="0" borderId="43" xfId="0" applyNumberFormat="1" applyBorder="1"/>
    <xf numFmtId="9" fontId="0" fillId="0" borderId="38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15" fontId="0" fillId="0" borderId="47" xfId="0" applyNumberFormat="1" applyBorder="1"/>
    <xf numFmtId="0" fontId="0" fillId="12" borderId="48" xfId="0" applyNumberFormat="1" applyFill="1" applyBorder="1"/>
    <xf numFmtId="0" fontId="0" fillId="12" borderId="49" xfId="0" applyNumberFormat="1" applyFill="1" applyBorder="1"/>
    <xf numFmtId="9" fontId="0" fillId="12" borderId="49" xfId="7" applyNumberFormat="1" applyFont="1" applyFill="1" applyBorder="1"/>
    <xf numFmtId="174" fontId="0" fillId="13" borderId="49" xfId="8" applyNumberFormat="1" applyFont="1" applyFill="1" applyBorder="1"/>
    <xf numFmtId="174" fontId="11" fillId="5" borderId="49" xfId="8" applyNumberFormat="1" applyFont="1" applyFill="1" applyBorder="1"/>
    <xf numFmtId="0" fontId="0" fillId="5" borderId="49" xfId="0" applyNumberFormat="1" applyFill="1" applyBorder="1"/>
    <xf numFmtId="174" fontId="0" fillId="7" borderId="49" xfId="8" applyNumberFormat="1" applyFont="1" applyFill="1" applyBorder="1"/>
    <xf numFmtId="9" fontId="0" fillId="0" borderId="49" xfId="0" applyNumberFormat="1" applyBorder="1"/>
    <xf numFmtId="9" fontId="0" fillId="0" borderId="45" xfId="0" applyNumberFormat="1" applyBorder="1"/>
    <xf numFmtId="0" fontId="0" fillId="0" borderId="50" xfId="0" applyBorder="1"/>
    <xf numFmtId="0" fontId="42" fillId="0" borderId="51" xfId="0" applyFont="1" applyBorder="1"/>
    <xf numFmtId="0" fontId="0" fillId="0" borderId="52" xfId="0" applyBorder="1"/>
    <xf numFmtId="3" fontId="11" fillId="12" borderId="53" xfId="0" applyNumberFormat="1" applyFont="1" applyFill="1" applyBorder="1"/>
    <xf numFmtId="3" fontId="11" fillId="12" borderId="54" xfId="0" applyNumberFormat="1" applyFont="1" applyFill="1" applyBorder="1"/>
    <xf numFmtId="9" fontId="11" fillId="12" borderId="54" xfId="0" applyNumberFormat="1" applyFont="1" applyFill="1" applyBorder="1"/>
    <xf numFmtId="3" fontId="11" fillId="13" borderId="54" xfId="0" applyNumberFormat="1" applyFont="1" applyFill="1" applyBorder="1"/>
    <xf numFmtId="3" fontId="11" fillId="5" borderId="54" xfId="0" applyNumberFormat="1" applyFont="1" applyFill="1" applyBorder="1"/>
    <xf numFmtId="3" fontId="11" fillId="0" borderId="54" xfId="0" applyNumberFormat="1" applyFont="1" applyFill="1" applyBorder="1"/>
    <xf numFmtId="3" fontId="11" fillId="0" borderId="51" xfId="0" applyNumberFormat="1" applyFont="1" applyFill="1" applyBorder="1"/>
    <xf numFmtId="0" fontId="0" fillId="0" borderId="0" xfId="0" quotePrefix="1"/>
    <xf numFmtId="0" fontId="0" fillId="8" borderId="0" xfId="0" applyFill="1"/>
    <xf numFmtId="0" fontId="0" fillId="6" borderId="0" xfId="0" applyFill="1"/>
    <xf numFmtId="0" fontId="43" fillId="0" borderId="0" xfId="0" applyFont="1"/>
    <xf numFmtId="14" fontId="24" fillId="0" borderId="0" xfId="0" applyNumberFormat="1" applyFont="1" applyAlignment="1">
      <alignment horizontal="left"/>
    </xf>
    <xf numFmtId="0" fontId="44" fillId="0" borderId="0" xfId="6" applyFont="1"/>
    <xf numFmtId="0" fontId="45" fillId="0" borderId="0" xfId="0" applyFont="1"/>
    <xf numFmtId="0" fontId="46" fillId="0" borderId="0" xfId="0" applyFont="1"/>
    <xf numFmtId="173" fontId="6" fillId="0" borderId="0" xfId="9" applyFont="1"/>
    <xf numFmtId="173" fontId="7" fillId="0" borderId="0" xfId="9"/>
    <xf numFmtId="173" fontId="16" fillId="3" borderId="6" xfId="9" applyFont="1" applyFill="1" applyBorder="1"/>
    <xf numFmtId="165" fontId="47" fillId="3" borderId="6" xfId="9" applyNumberFormat="1" applyFont="1" applyFill="1" applyBorder="1" applyAlignment="1">
      <alignment horizontal="center"/>
    </xf>
    <xf numFmtId="173" fontId="16" fillId="0" borderId="0" xfId="9" applyFont="1"/>
    <xf numFmtId="173" fontId="16" fillId="0" borderId="0" xfId="9" applyFont="1" applyFill="1" applyBorder="1"/>
    <xf numFmtId="170" fontId="7" fillId="0" borderId="0" xfId="9" applyNumberFormat="1" applyFont="1"/>
    <xf numFmtId="1" fontId="18" fillId="0" borderId="0" xfId="9" applyNumberFormat="1" applyFont="1"/>
  </cellXfs>
  <cellStyles count="10">
    <cellStyle name="Comma" xfId="1" builtinId="3"/>
    <cellStyle name="Comma 6" xfId="8"/>
    <cellStyle name="Header2" xfId="5"/>
    <cellStyle name="Hyperlink" xfId="6" builtinId="8"/>
    <cellStyle name="Normal" xfId="0" builtinId="0"/>
    <cellStyle name="Normal 13" xfId="3"/>
    <cellStyle name="Normal 7" xfId="9"/>
    <cellStyle name="Percent" xfId="2" builtinId="5"/>
    <cellStyle name="Percent 6" xfId="7"/>
    <cellStyle name="Percent 7" xfId="4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15FF7F"/>
      <color rgb="FFF11BD8"/>
      <color rgb="FFFFFF00"/>
      <color rgb="FFFAACF1"/>
      <color rgb="FF4DA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17400"/>
        <c:axId val="527713872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17400"/>
        <c:axId val="527713872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7400"/>
        <c:axId val="527713872"/>
      </c:lineChart>
      <c:catAx>
        <c:axId val="5277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3872"/>
        <c:crosses val="autoZero"/>
        <c:auto val="1"/>
        <c:lblAlgn val="ctr"/>
        <c:lblOffset val="100"/>
        <c:noMultiLvlLbl val="0"/>
      </c:catAx>
      <c:valAx>
        <c:axId val="52771387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7400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07608"/>
        <c:axId val="625107216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07608"/>
        <c:axId val="625107216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07608"/>
        <c:axId val="625107216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7216"/>
        <c:crosses val="autoZero"/>
        <c:auto val="1"/>
        <c:lblAlgn val="ctr"/>
        <c:lblOffset val="100"/>
        <c:noMultiLvlLbl val="0"/>
      </c:catAx>
      <c:valAx>
        <c:axId val="6251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7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06824"/>
        <c:axId val="625112312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06824"/>
        <c:axId val="625112312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06824"/>
        <c:axId val="625112312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0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2312"/>
        <c:crosses val="autoZero"/>
        <c:auto val="1"/>
        <c:lblAlgn val="ctr"/>
        <c:lblOffset val="100"/>
        <c:noMultiLvlLbl val="0"/>
      </c:catAx>
      <c:valAx>
        <c:axId val="6251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6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 - North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13096"/>
        <c:axId val="625104864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13096"/>
        <c:axId val="62510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13096"/>
        <c:axId val="625104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1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4864"/>
        <c:crosses val="autoZero"/>
        <c:auto val="1"/>
        <c:lblAlgn val="ctr"/>
        <c:lblOffset val="100"/>
        <c:noMultiLvlLbl val="0"/>
      </c:catAx>
      <c:valAx>
        <c:axId val="625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3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 - North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09960"/>
        <c:axId val="625114272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09960"/>
        <c:axId val="625114272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09960"/>
        <c:axId val="625114272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4272"/>
        <c:crosses val="autoZero"/>
        <c:auto val="1"/>
        <c:lblAlgn val="ctr"/>
        <c:lblOffset val="100"/>
        <c:noMultiLvlLbl val="0"/>
      </c:catAx>
      <c:valAx>
        <c:axId val="6251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9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 - South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09568"/>
        <c:axId val="625108000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09568"/>
        <c:axId val="625108000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09568"/>
        <c:axId val="625108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8000"/>
        <c:crosses val="autoZero"/>
        <c:auto val="1"/>
        <c:lblAlgn val="ctr"/>
        <c:lblOffset val="100"/>
        <c:noMultiLvlLbl val="0"/>
      </c:catAx>
      <c:valAx>
        <c:axId val="6251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 - South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10352"/>
        <c:axId val="625105648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10352"/>
        <c:axId val="625105648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10352"/>
        <c:axId val="625105648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5648"/>
        <c:crosses val="autoZero"/>
        <c:auto val="1"/>
        <c:lblAlgn val="ctr"/>
        <c:lblOffset val="100"/>
        <c:noMultiLvlLbl val="0"/>
      </c:catAx>
      <c:valAx>
        <c:axId val="625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871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1125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783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1708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1705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25118192"/>
        <c:axId val="625118584"/>
      </c:barChart>
      <c:catAx>
        <c:axId val="625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8584"/>
        <c:crosses val="autoZero"/>
        <c:auto val="1"/>
        <c:lblAlgn val="ctr"/>
        <c:lblOffset val="100"/>
        <c:noMultiLvlLbl val="0"/>
      </c:catAx>
      <c:valAx>
        <c:axId val="625118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APE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Data!$B$51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Data!$C$51:$N$51</c:f>
              <c:numCache>
                <c:formatCode>_-* #,##0\ _₫_-;\-* #,##0\ _₫_-;_-* "-"??\ _₫_-;_-@_-</c:formatCode>
                <c:ptCount val="12"/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1140.22</c:v>
                </c:pt>
              </c:numCache>
            </c:numRef>
          </c:val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Data!$C$50:$N$50</c:f>
              <c:numCache>
                <c:formatCode>_-* #,##0\ _₫_-;\-* #,##0\ _₫_-;_-* "-"??\ _₫_-;_-@_-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4507.4799999999996</c:v>
                </c:pt>
              </c:numCache>
            </c:numRef>
          </c:val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Data!$C$49:$N$49</c:f>
              <c:numCache>
                <c:formatCode>_-* #,##0\ _₫_-;\-* #,##0\ _₫_-;_-* "-"??\ _₫_-;_-@_-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3347.19</c:v>
                </c:pt>
              </c:numCache>
            </c:numRef>
          </c:val>
        </c:ser>
        <c:ser>
          <c:idx val="3"/>
          <c:order val="3"/>
          <c:tx>
            <c:strRef>
              <c:f>Data!$B$48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Data!$C$48:$N$48</c:f>
              <c:numCache>
                <c:formatCode>_-* #,##0\ _₫_-;\-* #,##0\ _₫_-;_-* "-"??\ _₫_-;_-@_-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2726.22</c:v>
                </c:pt>
              </c:numCache>
            </c:numRef>
          </c:val>
        </c:ser>
        <c:ser>
          <c:idx val="4"/>
          <c:order val="4"/>
          <c:tx>
            <c:strRef>
              <c:f>Data!$B$47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Data!$C$47:$N$47</c:f>
              <c:numCache>
                <c:formatCode>_-* #,##0\ _₫_-;\-* #,##0\ _₫_-;_-* "-"??\ _₫_-;_-@_-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6083.01</c:v>
                </c:pt>
              </c:numCache>
            </c:numRef>
          </c:val>
        </c:ser>
        <c:ser>
          <c:idx val="5"/>
          <c:order val="5"/>
          <c:tx>
            <c:strRef>
              <c:f>Data!$B$46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Data!$C$46:$N$46</c:f>
              <c:numCache>
                <c:formatCode>_-* #,##0\ _₫_-;\-* #,##0\ _₫_-;_-* "-"??\ _₫_-;_-@_-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5405.5</c:v>
                </c:pt>
              </c:numCache>
            </c:numRef>
          </c:val>
        </c:ser>
        <c:ser>
          <c:idx val="6"/>
          <c:order val="6"/>
          <c:tx>
            <c:strRef>
              <c:f>Data!$B$45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Data!$C$45:$N$45</c:f>
              <c:numCache>
                <c:formatCode>_-* #,##0\ _₫_-;\-* #,##0\ _₫_-;_-* "-"??\ _₫_-;_-@_-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</c:v>
                </c:pt>
              </c:numCache>
            </c:numRef>
          </c:val>
        </c:ser>
        <c:ser>
          <c:idx val="7"/>
          <c:order val="7"/>
          <c:tx>
            <c:strRef>
              <c:f>Data!$B$44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Data!$C$44:$N$44</c:f>
              <c:numCache>
                <c:formatCode>_-* #,##0\ _₫_-;\-* #,##0\ _₫_-;_-* "-"??\ _₫_-;_-@_-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11147.51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25116232"/>
        <c:axId val="625116624"/>
      </c:barChart>
      <c:catAx>
        <c:axId val="62511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6624"/>
        <c:crosses val="autoZero"/>
        <c:auto val="1"/>
        <c:lblAlgn val="ctr"/>
        <c:lblOffset val="100"/>
        <c:noMultiLvlLbl val="0"/>
      </c:catAx>
      <c:valAx>
        <c:axId val="62511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6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Data!$B$61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Data!$C$61:$N$61</c:f>
              <c:numCache>
                <c:formatCode>General</c:formatCode>
                <c:ptCount val="12"/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</c:numCache>
            </c:numRef>
          </c:val>
        </c:ser>
        <c:ser>
          <c:idx val="6"/>
          <c:order val="1"/>
          <c:tx>
            <c:strRef>
              <c:f>Data!$B$60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Data!$C$60:$N$60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187</c:v>
                </c:pt>
              </c:numCache>
            </c:numRef>
          </c:val>
        </c:ser>
        <c:ser>
          <c:idx val="5"/>
          <c:order val="2"/>
          <c:tx>
            <c:strRef>
              <c:f>Data!$B$59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Data!$C$59:$N$59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184</c:v>
                </c:pt>
              </c:numCache>
            </c:numRef>
          </c:val>
        </c:ser>
        <c:ser>
          <c:idx val="4"/>
          <c:order val="3"/>
          <c:tx>
            <c:strRef>
              <c:f>Data!$B$58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180</c:v>
                </c:pt>
              </c:numCache>
            </c:numRef>
          </c:val>
        </c:ser>
        <c:ser>
          <c:idx val="3"/>
          <c:order val="4"/>
          <c:tx>
            <c:strRef>
              <c:f>Data!$B$57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352.5</c:v>
                </c:pt>
              </c:numCache>
            </c:numRef>
          </c:val>
        </c:ser>
        <c:ser>
          <c:idx val="2"/>
          <c:order val="5"/>
          <c:tx>
            <c:strRef>
              <c:f>Data!$B$56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349</c:v>
                </c:pt>
              </c:numCache>
            </c:numRef>
          </c:val>
        </c:ser>
        <c:ser>
          <c:idx val="1"/>
          <c:order val="6"/>
          <c:tx>
            <c:strRef>
              <c:f>Data!$B$55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</c:numCache>
            </c:numRef>
          </c:val>
        </c:ser>
        <c:ser>
          <c:idx val="0"/>
          <c:order val="7"/>
          <c:tx>
            <c:strRef>
              <c:f>Data!$B$54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549.5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38420504"/>
        <c:axId val="338418544"/>
      </c:barChart>
      <c:catAx>
        <c:axId val="33842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8544"/>
        <c:crosses val="autoZero"/>
        <c:auto val="1"/>
        <c:lblAlgn val="ctr"/>
        <c:lblOffset val="100"/>
        <c:noMultiLvlLbl val="0"/>
      </c:catAx>
      <c:valAx>
        <c:axId val="338418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0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Data!$C$64:$N$64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0.69444444444444442</c:v>
                </c:pt>
                <c:pt idx="2">
                  <c:v>0.74125874125874125</c:v>
                </c:pt>
                <c:pt idx="3">
                  <c:v>0.83447332421340625</c:v>
                </c:pt>
                <c:pt idx="4">
                  <c:v>0.43090128755364809</c:v>
                </c:pt>
                <c:pt idx="5">
                  <c:v>0.41348713398402842</c:v>
                </c:pt>
                <c:pt idx="6">
                  <c:v>0.33648393194706994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Data!$C$65:$N$65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0.41827541827541825</c:v>
                </c:pt>
                <c:pt idx="2">
                  <c:v>0.52626892252894031</c:v>
                </c:pt>
                <c:pt idx="3">
                  <c:v>0.42990654205607476</c:v>
                </c:pt>
                <c:pt idx="4">
                  <c:v>0.4580886278697277</c:v>
                </c:pt>
                <c:pt idx="5">
                  <c:v>0.68955111278762726</c:v>
                </c:pt>
                <c:pt idx="6">
                  <c:v>0.3576388888888889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Data!$C$66:$N$66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0.11682476285571643</c:v>
                </c:pt>
                <c:pt idx="2">
                  <c:v>0.35400516795865633</c:v>
                </c:pt>
                <c:pt idx="3">
                  <c:v>0.23839854413102821</c:v>
                </c:pt>
                <c:pt idx="4">
                  <c:v>0.20343839541547279</c:v>
                </c:pt>
                <c:pt idx="5">
                  <c:v>0.21503017004936917</c:v>
                </c:pt>
                <c:pt idx="6">
                  <c:v>0.1875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Data!$C$67:$N$67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0.16510538641686182</c:v>
                </c:pt>
                <c:pt idx="2">
                  <c:v>0.12029109589041095</c:v>
                </c:pt>
                <c:pt idx="3">
                  <c:v>0.12291169451073986</c:v>
                </c:pt>
                <c:pt idx="4">
                  <c:v>0.13220815752461323</c:v>
                </c:pt>
                <c:pt idx="5">
                  <c:v>0.10727228799226866</c:v>
                </c:pt>
                <c:pt idx="6">
                  <c:v>0.10455402856372946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Data!$C$68:$N$68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0.13403416557161629</c:v>
                </c:pt>
                <c:pt idx="2">
                  <c:v>0.23483619850794679</c:v>
                </c:pt>
                <c:pt idx="3">
                  <c:v>0.1256106071179344</c:v>
                </c:pt>
                <c:pt idx="4">
                  <c:v>0.10064635272391505</c:v>
                </c:pt>
                <c:pt idx="5">
                  <c:v>0.11804384485666104</c:v>
                </c:pt>
                <c:pt idx="6">
                  <c:v>0.13390139987827146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Data!$C$69:$N$69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8.2529888160431927E-2</c:v>
                </c:pt>
                <c:pt idx="2">
                  <c:v>0.16767676767676767</c:v>
                </c:pt>
                <c:pt idx="3">
                  <c:v>0.13865336658354116</c:v>
                </c:pt>
                <c:pt idx="4">
                  <c:v>0.11329812770043207</c:v>
                </c:pt>
                <c:pt idx="5">
                  <c:v>0.10051546391752578</c:v>
                </c:pt>
                <c:pt idx="6">
                  <c:v>8.1510081510081517E-2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Data!$C$70:$N$70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9.8332620778110308E-2</c:v>
                </c:pt>
                <c:pt idx="2">
                  <c:v>0.16483516483516483</c:v>
                </c:pt>
                <c:pt idx="3">
                  <c:v>0.16990920881971466</c:v>
                </c:pt>
                <c:pt idx="4">
                  <c:v>0.1492338441039307</c:v>
                </c:pt>
                <c:pt idx="5">
                  <c:v>0.13049095607235142</c:v>
                </c:pt>
                <c:pt idx="6">
                  <c:v>0.11545399879735418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Data!$C$71:$N$71</c:f>
              <c:numCache>
                <c:formatCode>0%</c:formatCode>
                <c:ptCount val="12"/>
                <c:pt idx="1">
                  <c:v>8.3262531860662709E-2</c:v>
                </c:pt>
                <c:pt idx="2">
                  <c:v>3.0614300100704935E-2</c:v>
                </c:pt>
                <c:pt idx="3">
                  <c:v>4.9123956115932538E-2</c:v>
                </c:pt>
                <c:pt idx="4">
                  <c:v>1.7778957144752555E-2</c:v>
                </c:pt>
                <c:pt idx="5">
                  <c:v>1.2823397075365579E-2</c:v>
                </c:pt>
                <c:pt idx="6">
                  <c:v>9.716901803232739E-3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23640"/>
        <c:axId val="338424032"/>
      </c:lineChart>
      <c:catAx>
        <c:axId val="3384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4032"/>
        <c:crosses val="autoZero"/>
        <c:auto val="1"/>
        <c:lblAlgn val="ctr"/>
        <c:lblOffset val="100"/>
        <c:noMultiLvlLbl val="0"/>
      </c:catAx>
      <c:valAx>
        <c:axId val="33842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527716224"/>
        <c:axId val="527717792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6616"/>
        <c:axId val="527715832"/>
      </c:lineChart>
      <c:catAx>
        <c:axId val="5277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7792"/>
        <c:crosses val="autoZero"/>
        <c:auto val="1"/>
        <c:lblAlgn val="ctr"/>
        <c:lblOffset val="100"/>
        <c:noMultiLvlLbl val="0"/>
      </c:catAx>
      <c:valAx>
        <c:axId val="527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6224"/>
        <c:crosses val="autoZero"/>
        <c:crossBetween val="between"/>
      </c:valAx>
      <c:valAx>
        <c:axId val="527715832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6616"/>
        <c:crosses val="max"/>
        <c:crossBetween val="between"/>
      </c:valAx>
      <c:catAx>
        <c:axId val="5277166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5832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 SIZE</a:t>
            </a:r>
          </a:p>
        </c:rich>
      </c:tx>
      <c:layout>
        <c:manualLayout>
          <c:xMode val="edge"/>
          <c:yMode val="edge"/>
          <c:x val="0.34357397762691538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Data!$B$74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Data!$C$74:$N$74</c:f>
              <c:numCache>
                <c:formatCode>_-* #,##0.0\ _₫_-;\-* #,##0.0\ _₫_-;_-* "-"??\ _₫_-;_-@_-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Data!$B$75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Data!$C$75:$N$75</c:f>
              <c:numCache>
                <c:formatCode>_-* #,##0.0\ _₫_-;\-* #,##0.0\ _₫_-;_-* "-"??\ _₫_-;_-@_-</c:formatCode>
                <c:ptCount val="12"/>
                <c:pt idx="0">
                  <c:v>14.10920350877193</c:v>
                </c:pt>
                <c:pt idx="1">
                  <c:v>13.761591549295796</c:v>
                </c:pt>
                <c:pt idx="2">
                  <c:v>14.575081135902636</c:v>
                </c:pt>
                <c:pt idx="3">
                  <c:v>14.734702627939141</c:v>
                </c:pt>
                <c:pt idx="4">
                  <c:v>14.356526237989653</c:v>
                </c:pt>
                <c:pt idx="5">
                  <c:v>13.787705035971223</c:v>
                </c:pt>
                <c:pt idx="6">
                  <c:v>14.037916666666668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Data!$B$76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Data!$C$76:$N$76</c:f>
              <c:numCache>
                <c:formatCode>_-* #,##0.0\ _₫_-;\-* #,##0.0\ _₫_-;_-* "-"??\ _₫_-;_-@_-</c:formatCode>
                <c:ptCount val="12"/>
                <c:pt idx="0">
                  <c:v>13.037231617647059</c:v>
                </c:pt>
                <c:pt idx="1">
                  <c:v>14.310935135135136</c:v>
                </c:pt>
                <c:pt idx="2">
                  <c:v>14.639875518672198</c:v>
                </c:pt>
                <c:pt idx="3">
                  <c:v>13.724873096446702</c:v>
                </c:pt>
                <c:pt idx="4">
                  <c:v>16.369635854341738</c:v>
                </c:pt>
                <c:pt idx="5">
                  <c:v>14.090345963756178</c:v>
                </c:pt>
                <c:pt idx="6">
                  <c:v>15.488538681948423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Data!$B$77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Data!$C$77:$N$77</c:f>
              <c:numCache>
                <c:formatCode>_-* #,##0.0\ _₫_-;\-* #,##0.0\ _₫_-;_-* "-"??\ _₫_-;_-@_-</c:formatCode>
                <c:ptCount val="12"/>
                <c:pt idx="0">
                  <c:v>14.96110787878788</c:v>
                </c:pt>
                <c:pt idx="1">
                  <c:v>15.934097600000014</c:v>
                </c:pt>
                <c:pt idx="2">
                  <c:v>13.984021052631579</c:v>
                </c:pt>
                <c:pt idx="3">
                  <c:v>14.176143790849672</c:v>
                </c:pt>
                <c:pt idx="4">
                  <c:v>14.057727272727272</c:v>
                </c:pt>
                <c:pt idx="5">
                  <c:v>16.143562005277044</c:v>
                </c:pt>
                <c:pt idx="6">
                  <c:v>17.25676595744681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Data!$B$78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Data!$C$78:$N$78</c:f>
              <c:numCache>
                <c:formatCode>_-* #,##0.0\ _₫_-;\-* #,##0.0\ _₫_-;_-* "-"??\ _₫_-;_-@_-</c:formatCode>
                <c:ptCount val="12"/>
                <c:pt idx="0">
                  <c:v>15.878233243967829</c:v>
                </c:pt>
                <c:pt idx="1">
                  <c:v>17.531092307692308</c:v>
                </c:pt>
                <c:pt idx="2">
                  <c:v>16.372525732383213</c:v>
                </c:pt>
                <c:pt idx="3">
                  <c:v>14.472962138084632</c:v>
                </c:pt>
                <c:pt idx="4">
                  <c:v>17.503464052287583</c:v>
                </c:pt>
                <c:pt idx="5">
                  <c:v>15.781464968152866</c:v>
                </c:pt>
                <c:pt idx="6">
                  <c:v>15.145666666666665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Data!$B$79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Data!$C$79:$N$79</c:f>
              <c:numCache>
                <c:formatCode>_-* #,##0.0\ _₫_-;\-* #,##0.0\ _₫_-;_-* "-"??\ _₫_-;_-@_-</c:formatCode>
                <c:ptCount val="12"/>
                <c:pt idx="0">
                  <c:v>13.23024</c:v>
                </c:pt>
                <c:pt idx="1">
                  <c:v>13.600952000000001</c:v>
                </c:pt>
                <c:pt idx="2">
                  <c:v>15.020087527352299</c:v>
                </c:pt>
                <c:pt idx="3">
                  <c:v>18.393375527426159</c:v>
                </c:pt>
                <c:pt idx="4">
                  <c:v>10.625011441647597</c:v>
                </c:pt>
                <c:pt idx="5">
                  <c:v>16.27927927927928</c:v>
                </c:pt>
                <c:pt idx="6">
                  <c:v>18.19125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Data!$C$80:$N$80</c:f>
              <c:numCache>
                <c:formatCode>_-* #,##0.0\ _₫_-;\-* #,##0.0\ _₫_-;_-* "-"??\ _₫_-;_-@_-</c:formatCode>
                <c:ptCount val="12"/>
                <c:pt idx="0">
                  <c:v>19.774513605442177</c:v>
                </c:pt>
                <c:pt idx="1">
                  <c:v>17.623847761194028</c:v>
                </c:pt>
                <c:pt idx="2">
                  <c:v>17.462570806100221</c:v>
                </c:pt>
                <c:pt idx="3">
                  <c:v>17.76173913043478</c:v>
                </c:pt>
                <c:pt idx="4">
                  <c:v>19.874166666666664</c:v>
                </c:pt>
                <c:pt idx="5">
                  <c:v>20.181092636579571</c:v>
                </c:pt>
                <c:pt idx="6">
                  <c:v>24.10417112299465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Data!$B$81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Data!$C$81:$N$81</c:f>
              <c:numCache>
                <c:formatCode>_-* #,##0.0\ _₫_-;\-* #,##0.0\ _₫_-;_-* "-"??\ _₫_-;_-@_-</c:formatCode>
                <c:ptCount val="12"/>
                <c:pt idx="1">
                  <c:v>13.753489361702128</c:v>
                </c:pt>
                <c:pt idx="2">
                  <c:v>13.615748792270532</c:v>
                </c:pt>
                <c:pt idx="3">
                  <c:v>13.966310904872389</c:v>
                </c:pt>
                <c:pt idx="4">
                  <c:v>16.018604651162789</c:v>
                </c:pt>
                <c:pt idx="5">
                  <c:v>14.664032258064516</c:v>
                </c:pt>
                <c:pt idx="6">
                  <c:v>15.408378378378378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18936"/>
        <c:axId val="338422464"/>
      </c:lineChart>
      <c:catAx>
        <c:axId val="3384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2464"/>
        <c:crosses val="autoZero"/>
        <c:auto val="1"/>
        <c:lblAlgn val="ctr"/>
        <c:lblOffset val="100"/>
        <c:noMultiLvlLbl val="0"/>
      </c:catAx>
      <c:valAx>
        <c:axId val="338422464"/>
        <c:scaling>
          <c:orientation val="minMax"/>
          <c:max val="3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893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Data!$B$84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Data!$C$84:$N$84</c:f>
              <c:numCache>
                <c:formatCode>_-* #,##0.0\ _₫_-;\-* #,##0.0\ _₫_-;_-* "-"??\ _₫_-;_-@_-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Data!$C$85:$N$85</c:f>
              <c:numCache>
                <c:formatCode>_-* #,##0.0\ _₫_-;\-* #,##0.0\ _₫_-;_-* "-"??\ _₫_-;_-@_-</c:formatCode>
                <c:ptCount val="12"/>
                <c:pt idx="0">
                  <c:v>1.78125</c:v>
                </c:pt>
                <c:pt idx="1">
                  <c:v>1.3107692307692307</c:v>
                </c:pt>
                <c:pt idx="2">
                  <c:v>1.6683587140439933</c:v>
                </c:pt>
                <c:pt idx="3">
                  <c:v>1.5717391304347825</c:v>
                </c:pt>
                <c:pt idx="4">
                  <c:v>1.5769230769230769</c:v>
                </c:pt>
                <c:pt idx="5">
                  <c:v>1.5207877461706782</c:v>
                </c:pt>
                <c:pt idx="6">
                  <c:v>1.5378640776699029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Data!$B$86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Data!$C$86:$N$86</c:f>
              <c:numCache>
                <c:formatCode>_-* #,##0.0\ _₫_-;\-* #,##0.0\ _₫_-;_-* "-"??\ _₫_-;_-@_-</c:formatCode>
                <c:ptCount val="12"/>
                <c:pt idx="0">
                  <c:v>1.2477064220183487</c:v>
                </c:pt>
                <c:pt idx="1">
                  <c:v>1.5811965811965811</c:v>
                </c:pt>
                <c:pt idx="2">
                  <c:v>1.7591240875912408</c:v>
                </c:pt>
                <c:pt idx="3">
                  <c:v>1.5038167938931297</c:v>
                </c:pt>
                <c:pt idx="4">
                  <c:v>1.676056338028169</c:v>
                </c:pt>
                <c:pt idx="5">
                  <c:v>1.5484693877551021</c:v>
                </c:pt>
                <c:pt idx="6">
                  <c:v>1.4362139917695473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Data!$B$87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_-* #,##0.0\ _₫_-;\-* #,##0.0\ _₫_-;_-* "-"??\ _₫_-;_-@_-</c:formatCode>
                <c:ptCount val="12"/>
                <c:pt idx="0">
                  <c:v>1.7331932773109244</c:v>
                </c:pt>
                <c:pt idx="1">
                  <c:v>1.4775413711583925</c:v>
                </c:pt>
                <c:pt idx="2">
                  <c:v>1.6903914590747331</c:v>
                </c:pt>
                <c:pt idx="3">
                  <c:v>1.4854368932038835</c:v>
                </c:pt>
                <c:pt idx="4">
                  <c:v>1.4978723404255319</c:v>
                </c:pt>
                <c:pt idx="5">
                  <c:v>1.7072072072072073</c:v>
                </c:pt>
                <c:pt idx="6">
                  <c:v>1.8170103092783505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Data!$B$88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_-* #,##0.0\ _₫_-;\-* #,##0.0\ _₫_-;_-* "-"??\ _₫_-;_-@_-</c:formatCode>
                <c:ptCount val="12"/>
                <c:pt idx="0">
                  <c:v>1.2773972602739727</c:v>
                </c:pt>
                <c:pt idx="1">
                  <c:v>1.5294117647058822</c:v>
                </c:pt>
                <c:pt idx="2">
                  <c:v>1.7444751381215469</c:v>
                </c:pt>
                <c:pt idx="3">
                  <c:v>1.2472222222222222</c:v>
                </c:pt>
                <c:pt idx="4">
                  <c:v>1.4036697247706422</c:v>
                </c:pt>
                <c:pt idx="5">
                  <c:v>1.4952380952380953</c:v>
                </c:pt>
                <c:pt idx="6">
                  <c:v>1.6363636363636365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Data!$B$89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_-* #,##0.0\ _₫_-;\-* #,##0.0\ _₫_-;_-* "-"??\ _₫_-;_-@_-</c:formatCode>
                <c:ptCount val="12"/>
                <c:pt idx="0">
                  <c:v>1.0273972602739727</c:v>
                </c:pt>
                <c:pt idx="1">
                  <c:v>1.1682242990654206</c:v>
                </c:pt>
                <c:pt idx="2">
                  <c:v>1.3765060240963856</c:v>
                </c:pt>
                <c:pt idx="3">
                  <c:v>1.7050359712230216</c:v>
                </c:pt>
                <c:pt idx="4">
                  <c:v>7.406779661016949</c:v>
                </c:pt>
                <c:pt idx="5">
                  <c:v>1.8974358974358974</c:v>
                </c:pt>
                <c:pt idx="6">
                  <c:v>1.9368421052631579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Data!$B$90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Data!$C$90:$N$90</c:f>
              <c:numCache>
                <c:formatCode>_-* #,##0.0\ _₫_-;\-* #,##0.0\ _₫_-;_-* "-"??\ _₫_-;_-@_-</c:formatCode>
                <c:ptCount val="12"/>
                <c:pt idx="0">
                  <c:v>1.4</c:v>
                </c:pt>
                <c:pt idx="1">
                  <c:v>1.4565217391304348</c:v>
                </c:pt>
                <c:pt idx="2">
                  <c:v>1.7</c:v>
                </c:pt>
                <c:pt idx="3">
                  <c:v>1.9312977099236641</c:v>
                </c:pt>
                <c:pt idx="4">
                  <c:v>2.0357142857142856</c:v>
                </c:pt>
                <c:pt idx="5">
                  <c:v>2.0841584158415842</c:v>
                </c:pt>
                <c:pt idx="6">
                  <c:v>1.9479166666666667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Data!$B$91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_-* #,##0.0\ _₫_-;\-* #,##0.0\ _₫_-;_-* "-"??\ _₫_-;_-@_-</c:formatCode>
                <c:ptCount val="12"/>
                <c:pt idx="1">
                  <c:v>1.1989795918367347</c:v>
                </c:pt>
                <c:pt idx="2">
                  <c:v>1.361842105263158</c:v>
                </c:pt>
                <c:pt idx="3">
                  <c:v>1.4366666666666668</c:v>
                </c:pt>
                <c:pt idx="4">
                  <c:v>1.2835820895522387</c:v>
                </c:pt>
                <c:pt idx="5">
                  <c:v>1.0877192982456141</c:v>
                </c:pt>
                <c:pt idx="6">
                  <c:v>1.4230769230769231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12488"/>
        <c:axId val="485510920"/>
      </c:lineChart>
      <c:catAx>
        <c:axId val="4855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0920"/>
        <c:crosses val="autoZero"/>
        <c:auto val="1"/>
        <c:lblAlgn val="ctr"/>
        <c:lblOffset val="100"/>
        <c:noMultiLvlLbl val="0"/>
      </c:catAx>
      <c:valAx>
        <c:axId val="485510920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24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ManPower</a:t>
            </a:r>
          </a:p>
        </c:rich>
      </c:tx>
      <c:layout>
        <c:manualLayout>
          <c:xMode val="edge"/>
          <c:yMode val="edge"/>
          <c:x val="0.30712686699795849"/>
          <c:y val="1.5151452004227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871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1125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783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1708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1705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85515232"/>
        <c:axId val="485510528"/>
      </c:barChart>
      <c:catAx>
        <c:axId val="4855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0528"/>
        <c:crosses val="autoZero"/>
        <c:auto val="1"/>
        <c:lblAlgn val="ctr"/>
        <c:lblOffset val="100"/>
        <c:noMultiLvlLbl val="0"/>
      </c:catAx>
      <c:valAx>
        <c:axId val="48551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APE</a:t>
            </a:r>
          </a:p>
        </c:rich>
      </c:tx>
      <c:layout>
        <c:manualLayout>
          <c:xMode val="edge"/>
          <c:yMode val="edge"/>
          <c:x val="0.36112755905511812"/>
          <c:y val="2.6472440944881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Data!$B$51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Data!$C$51:$N$51</c:f>
              <c:numCache>
                <c:formatCode>_-* #,##0\ _₫_-;\-* #,##0\ _₫_-;_-* "-"??\ _₫_-;_-@_-</c:formatCode>
                <c:ptCount val="12"/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1140.22</c:v>
                </c:pt>
              </c:numCache>
            </c:numRef>
          </c:val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Data!$C$50:$N$50</c:f>
              <c:numCache>
                <c:formatCode>_-* #,##0\ _₫_-;\-* #,##0\ _₫_-;_-* "-"??\ _₫_-;_-@_-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4507.4799999999996</c:v>
                </c:pt>
              </c:numCache>
            </c:numRef>
          </c:val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Data!$C$49:$N$49</c:f>
              <c:numCache>
                <c:formatCode>_-* #,##0\ _₫_-;\-* #,##0\ _₫_-;_-* "-"??\ _₫_-;_-@_-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3347.19</c:v>
                </c:pt>
              </c:numCache>
            </c:numRef>
          </c:val>
        </c:ser>
        <c:ser>
          <c:idx val="3"/>
          <c:order val="3"/>
          <c:tx>
            <c:strRef>
              <c:f>Data!$B$48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Data!$C$48:$N$48</c:f>
              <c:numCache>
                <c:formatCode>_-* #,##0\ _₫_-;\-* #,##0\ _₫_-;_-* "-"??\ _₫_-;_-@_-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2726.22</c:v>
                </c:pt>
              </c:numCache>
            </c:numRef>
          </c:val>
        </c:ser>
        <c:ser>
          <c:idx val="4"/>
          <c:order val="4"/>
          <c:tx>
            <c:strRef>
              <c:f>Data!$B$47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Data!$C$47:$N$47</c:f>
              <c:numCache>
                <c:formatCode>_-* #,##0\ _₫_-;\-* #,##0\ _₫_-;_-* "-"??\ _₫_-;_-@_-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6083.01</c:v>
                </c:pt>
              </c:numCache>
            </c:numRef>
          </c:val>
        </c:ser>
        <c:ser>
          <c:idx val="5"/>
          <c:order val="5"/>
          <c:tx>
            <c:strRef>
              <c:f>Data!$B$46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Data!$C$46:$N$46</c:f>
              <c:numCache>
                <c:formatCode>_-* #,##0\ _₫_-;\-* #,##0\ _₫_-;_-* "-"??\ _₫_-;_-@_-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5405.5</c:v>
                </c:pt>
              </c:numCache>
            </c:numRef>
          </c:val>
        </c:ser>
        <c:ser>
          <c:idx val="6"/>
          <c:order val="6"/>
          <c:tx>
            <c:strRef>
              <c:f>Data!$B$45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Data!$C$45:$N$45</c:f>
              <c:numCache>
                <c:formatCode>_-* #,##0\ _₫_-;\-* #,##0\ _₫_-;_-* "-"??\ _₫_-;_-@_-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</c:v>
                </c:pt>
              </c:numCache>
            </c:numRef>
          </c:val>
        </c:ser>
        <c:ser>
          <c:idx val="7"/>
          <c:order val="7"/>
          <c:tx>
            <c:strRef>
              <c:f>Data!$B$44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Data!$C$44:$N$44</c:f>
              <c:numCache>
                <c:formatCode>_-* #,##0\ _₫_-;\-* #,##0\ _₫_-;_-* "-"??\ _₫_-;_-@_-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11147.51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99703656"/>
        <c:axId val="299702088"/>
      </c:barChart>
      <c:catAx>
        <c:axId val="2997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2088"/>
        <c:crosses val="autoZero"/>
        <c:auto val="1"/>
        <c:lblAlgn val="ctr"/>
        <c:lblOffset val="100"/>
        <c:noMultiLvlLbl val="0"/>
      </c:catAx>
      <c:valAx>
        <c:axId val="299702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3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</a:t>
            </a: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</a:t>
            </a: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36151795024792838"/>
          <c:y val="1.894906996402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Data!$B$61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Data!$C$61:$N$61</c:f>
              <c:numCache>
                <c:formatCode>General</c:formatCode>
                <c:ptCount val="12"/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</c:numCache>
            </c:numRef>
          </c:val>
        </c:ser>
        <c:ser>
          <c:idx val="6"/>
          <c:order val="1"/>
          <c:tx>
            <c:strRef>
              <c:f>Data!$B$60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Data!$C$60:$N$60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187</c:v>
                </c:pt>
              </c:numCache>
            </c:numRef>
          </c:val>
        </c:ser>
        <c:ser>
          <c:idx val="5"/>
          <c:order val="2"/>
          <c:tx>
            <c:strRef>
              <c:f>Data!$B$59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Data!$C$59:$N$59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184</c:v>
                </c:pt>
              </c:numCache>
            </c:numRef>
          </c:val>
        </c:ser>
        <c:ser>
          <c:idx val="4"/>
          <c:order val="3"/>
          <c:tx>
            <c:strRef>
              <c:f>Data!$B$58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180</c:v>
                </c:pt>
              </c:numCache>
            </c:numRef>
          </c:val>
        </c:ser>
        <c:ser>
          <c:idx val="3"/>
          <c:order val="4"/>
          <c:tx>
            <c:strRef>
              <c:f>Data!$B$57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352.5</c:v>
                </c:pt>
              </c:numCache>
            </c:numRef>
          </c:val>
        </c:ser>
        <c:ser>
          <c:idx val="2"/>
          <c:order val="5"/>
          <c:tx>
            <c:strRef>
              <c:f>Data!$B$56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349</c:v>
                </c:pt>
              </c:numCache>
            </c:numRef>
          </c:val>
        </c:ser>
        <c:ser>
          <c:idx val="1"/>
          <c:order val="6"/>
          <c:tx>
            <c:strRef>
              <c:f>Data!$B$55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</c:numCache>
            </c:numRef>
          </c:val>
        </c:ser>
        <c:ser>
          <c:idx val="0"/>
          <c:order val="7"/>
          <c:tx>
            <c:strRef>
              <c:f>Data!$B$54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549.5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89809232"/>
        <c:axId val="489810016"/>
      </c:barChart>
      <c:catAx>
        <c:axId val="4898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0016"/>
        <c:crosses val="autoZero"/>
        <c:auto val="1"/>
        <c:lblAlgn val="ctr"/>
        <c:lblOffset val="100"/>
        <c:noMultiLvlLbl val="0"/>
      </c:catAx>
      <c:valAx>
        <c:axId val="48981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active ratio</a:t>
            </a:r>
          </a:p>
        </c:rich>
      </c:tx>
      <c:layout>
        <c:manualLayout>
          <c:xMode val="edge"/>
          <c:yMode val="edge"/>
          <c:x val="0.30258725546023468"/>
          <c:y val="2.276657258711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Data!$C$64:$N$64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0.69444444444444442</c:v>
                </c:pt>
                <c:pt idx="2">
                  <c:v>0.74125874125874125</c:v>
                </c:pt>
                <c:pt idx="3">
                  <c:v>0.83447332421340625</c:v>
                </c:pt>
                <c:pt idx="4">
                  <c:v>0.43090128755364809</c:v>
                </c:pt>
                <c:pt idx="5">
                  <c:v>0.41348713398402842</c:v>
                </c:pt>
                <c:pt idx="6">
                  <c:v>0.33648393194706994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Data!$C$65:$N$65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0.41827541827541825</c:v>
                </c:pt>
                <c:pt idx="2">
                  <c:v>0.52626892252894031</c:v>
                </c:pt>
                <c:pt idx="3">
                  <c:v>0.42990654205607476</c:v>
                </c:pt>
                <c:pt idx="4">
                  <c:v>0.4580886278697277</c:v>
                </c:pt>
                <c:pt idx="5">
                  <c:v>0.68955111278762726</c:v>
                </c:pt>
                <c:pt idx="6">
                  <c:v>0.3576388888888889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Data!$C$66:$N$66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0.11682476285571643</c:v>
                </c:pt>
                <c:pt idx="2">
                  <c:v>0.35400516795865633</c:v>
                </c:pt>
                <c:pt idx="3">
                  <c:v>0.23839854413102821</c:v>
                </c:pt>
                <c:pt idx="4">
                  <c:v>0.20343839541547279</c:v>
                </c:pt>
                <c:pt idx="5">
                  <c:v>0.21503017004936917</c:v>
                </c:pt>
                <c:pt idx="6">
                  <c:v>0.1875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Data!$C$67:$N$67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0.16510538641686182</c:v>
                </c:pt>
                <c:pt idx="2">
                  <c:v>0.12029109589041095</c:v>
                </c:pt>
                <c:pt idx="3">
                  <c:v>0.12291169451073986</c:v>
                </c:pt>
                <c:pt idx="4">
                  <c:v>0.13220815752461323</c:v>
                </c:pt>
                <c:pt idx="5">
                  <c:v>0.10727228799226866</c:v>
                </c:pt>
                <c:pt idx="6">
                  <c:v>0.10455402856372946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Data!$C$68:$N$68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0.13403416557161629</c:v>
                </c:pt>
                <c:pt idx="2">
                  <c:v>0.23483619850794679</c:v>
                </c:pt>
                <c:pt idx="3">
                  <c:v>0.1256106071179344</c:v>
                </c:pt>
                <c:pt idx="4">
                  <c:v>0.10064635272391505</c:v>
                </c:pt>
                <c:pt idx="5">
                  <c:v>0.11804384485666104</c:v>
                </c:pt>
                <c:pt idx="6">
                  <c:v>0.13390139987827146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Data!$C$69:$N$69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8.2529888160431927E-2</c:v>
                </c:pt>
                <c:pt idx="2">
                  <c:v>0.16767676767676767</c:v>
                </c:pt>
                <c:pt idx="3">
                  <c:v>0.13865336658354116</c:v>
                </c:pt>
                <c:pt idx="4">
                  <c:v>0.11329812770043207</c:v>
                </c:pt>
                <c:pt idx="5">
                  <c:v>0.10051546391752578</c:v>
                </c:pt>
                <c:pt idx="6">
                  <c:v>8.1510081510081517E-2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Data!$C$70:$N$70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9.8332620778110308E-2</c:v>
                </c:pt>
                <c:pt idx="2">
                  <c:v>0.16483516483516483</c:v>
                </c:pt>
                <c:pt idx="3">
                  <c:v>0.16990920881971466</c:v>
                </c:pt>
                <c:pt idx="4">
                  <c:v>0.1492338441039307</c:v>
                </c:pt>
                <c:pt idx="5">
                  <c:v>0.13049095607235142</c:v>
                </c:pt>
                <c:pt idx="6">
                  <c:v>0.11545399879735418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Data!$C$71:$N$71</c:f>
              <c:numCache>
                <c:formatCode>0%</c:formatCode>
                <c:ptCount val="12"/>
                <c:pt idx="1">
                  <c:v>8.3262531860662709E-2</c:v>
                </c:pt>
                <c:pt idx="2">
                  <c:v>3.0614300100704935E-2</c:v>
                </c:pt>
                <c:pt idx="3">
                  <c:v>4.9123956115932538E-2</c:v>
                </c:pt>
                <c:pt idx="4">
                  <c:v>1.7778957144752555E-2</c:v>
                </c:pt>
                <c:pt idx="5">
                  <c:v>1.2823397075365579E-2</c:v>
                </c:pt>
                <c:pt idx="6">
                  <c:v>9.716901803232739E-3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70256"/>
        <c:axId val="625660600"/>
      </c:lineChart>
      <c:catAx>
        <c:axId val="5732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0600"/>
        <c:crosses val="autoZero"/>
        <c:auto val="1"/>
        <c:lblAlgn val="ctr"/>
        <c:lblOffset val="100"/>
        <c:noMultiLvlLbl val="0"/>
      </c:catAx>
      <c:valAx>
        <c:axId val="625660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CASE SIZE</a:t>
            </a:r>
          </a:p>
        </c:rich>
      </c:tx>
      <c:layout>
        <c:manualLayout>
          <c:xMode val="edge"/>
          <c:yMode val="edge"/>
          <c:x val="0.31624949618246156"/>
          <c:y val="3.4158978785904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Data!$B$74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Data!$C$74:$N$74</c:f>
              <c:numCache>
                <c:formatCode>_-* #,##0.0\ _₫_-;\-* #,##0.0\ _₫_-;_-* "-"??\ _₫_-;_-@_-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Data!$B$75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Data!$C$75:$N$75</c:f>
              <c:numCache>
                <c:formatCode>_-* #,##0.0\ _₫_-;\-* #,##0.0\ _₫_-;_-* "-"??\ _₫_-;_-@_-</c:formatCode>
                <c:ptCount val="12"/>
                <c:pt idx="0">
                  <c:v>14.10920350877193</c:v>
                </c:pt>
                <c:pt idx="1">
                  <c:v>13.761591549295796</c:v>
                </c:pt>
                <c:pt idx="2">
                  <c:v>14.575081135902636</c:v>
                </c:pt>
                <c:pt idx="3">
                  <c:v>14.734702627939141</c:v>
                </c:pt>
                <c:pt idx="4">
                  <c:v>14.356526237989653</c:v>
                </c:pt>
                <c:pt idx="5">
                  <c:v>13.787705035971223</c:v>
                </c:pt>
                <c:pt idx="6">
                  <c:v>14.037916666666668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Data!$B$76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Data!$C$76:$N$76</c:f>
              <c:numCache>
                <c:formatCode>_-* #,##0.0\ _₫_-;\-* #,##0.0\ _₫_-;_-* "-"??\ _₫_-;_-@_-</c:formatCode>
                <c:ptCount val="12"/>
                <c:pt idx="0">
                  <c:v>13.037231617647059</c:v>
                </c:pt>
                <c:pt idx="1">
                  <c:v>14.310935135135136</c:v>
                </c:pt>
                <c:pt idx="2">
                  <c:v>14.639875518672198</c:v>
                </c:pt>
                <c:pt idx="3">
                  <c:v>13.724873096446702</c:v>
                </c:pt>
                <c:pt idx="4">
                  <c:v>16.369635854341738</c:v>
                </c:pt>
                <c:pt idx="5">
                  <c:v>14.090345963756178</c:v>
                </c:pt>
                <c:pt idx="6">
                  <c:v>15.488538681948423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Data!$B$77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Data!$C$77:$N$77</c:f>
              <c:numCache>
                <c:formatCode>_-* #,##0.0\ _₫_-;\-* #,##0.0\ _₫_-;_-* "-"??\ _₫_-;_-@_-</c:formatCode>
                <c:ptCount val="12"/>
                <c:pt idx="0">
                  <c:v>14.96110787878788</c:v>
                </c:pt>
                <c:pt idx="1">
                  <c:v>15.934097600000014</c:v>
                </c:pt>
                <c:pt idx="2">
                  <c:v>13.984021052631579</c:v>
                </c:pt>
                <c:pt idx="3">
                  <c:v>14.176143790849672</c:v>
                </c:pt>
                <c:pt idx="4">
                  <c:v>14.057727272727272</c:v>
                </c:pt>
                <c:pt idx="5">
                  <c:v>16.143562005277044</c:v>
                </c:pt>
                <c:pt idx="6">
                  <c:v>17.25676595744681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Data!$B$78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Data!$C$78:$N$78</c:f>
              <c:numCache>
                <c:formatCode>_-* #,##0.0\ _₫_-;\-* #,##0.0\ _₫_-;_-* "-"??\ _₫_-;_-@_-</c:formatCode>
                <c:ptCount val="12"/>
                <c:pt idx="0">
                  <c:v>15.878233243967829</c:v>
                </c:pt>
                <c:pt idx="1">
                  <c:v>17.531092307692308</c:v>
                </c:pt>
                <c:pt idx="2">
                  <c:v>16.372525732383213</c:v>
                </c:pt>
                <c:pt idx="3">
                  <c:v>14.472962138084632</c:v>
                </c:pt>
                <c:pt idx="4">
                  <c:v>17.503464052287583</c:v>
                </c:pt>
                <c:pt idx="5">
                  <c:v>15.781464968152866</c:v>
                </c:pt>
                <c:pt idx="6">
                  <c:v>15.145666666666665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Data!$B$79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Data!$C$79:$N$79</c:f>
              <c:numCache>
                <c:formatCode>_-* #,##0.0\ _₫_-;\-* #,##0.0\ _₫_-;_-* "-"??\ _₫_-;_-@_-</c:formatCode>
                <c:ptCount val="12"/>
                <c:pt idx="0">
                  <c:v>13.23024</c:v>
                </c:pt>
                <c:pt idx="1">
                  <c:v>13.600952000000001</c:v>
                </c:pt>
                <c:pt idx="2">
                  <c:v>15.020087527352299</c:v>
                </c:pt>
                <c:pt idx="3">
                  <c:v>18.393375527426159</c:v>
                </c:pt>
                <c:pt idx="4">
                  <c:v>10.625011441647597</c:v>
                </c:pt>
                <c:pt idx="5">
                  <c:v>16.27927927927928</c:v>
                </c:pt>
                <c:pt idx="6">
                  <c:v>18.19125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Data!$C$80:$N$80</c:f>
              <c:numCache>
                <c:formatCode>_-* #,##0.0\ _₫_-;\-* #,##0.0\ _₫_-;_-* "-"??\ _₫_-;_-@_-</c:formatCode>
                <c:ptCount val="12"/>
                <c:pt idx="0">
                  <c:v>19.774513605442177</c:v>
                </c:pt>
                <c:pt idx="1">
                  <c:v>17.623847761194028</c:v>
                </c:pt>
                <c:pt idx="2">
                  <c:v>17.462570806100221</c:v>
                </c:pt>
                <c:pt idx="3">
                  <c:v>17.76173913043478</c:v>
                </c:pt>
                <c:pt idx="4">
                  <c:v>19.874166666666664</c:v>
                </c:pt>
                <c:pt idx="5">
                  <c:v>20.181092636579571</c:v>
                </c:pt>
                <c:pt idx="6">
                  <c:v>24.10417112299465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Data!$B$81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Data!$C$81:$N$81</c:f>
              <c:numCache>
                <c:formatCode>_-* #,##0.0\ _₫_-;\-* #,##0.0\ _₫_-;_-* "-"??\ _₫_-;_-@_-</c:formatCode>
                <c:ptCount val="12"/>
                <c:pt idx="1">
                  <c:v>13.753489361702128</c:v>
                </c:pt>
                <c:pt idx="2">
                  <c:v>13.615748792270532</c:v>
                </c:pt>
                <c:pt idx="3">
                  <c:v>13.966310904872389</c:v>
                </c:pt>
                <c:pt idx="4">
                  <c:v>16.018604651162789</c:v>
                </c:pt>
                <c:pt idx="5">
                  <c:v>14.664032258064516</c:v>
                </c:pt>
                <c:pt idx="6">
                  <c:v>15.408378378378378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58640"/>
        <c:axId val="625662168"/>
      </c:lineChart>
      <c:catAx>
        <c:axId val="625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2168"/>
        <c:crosses val="autoZero"/>
        <c:auto val="1"/>
        <c:lblAlgn val="ctr"/>
        <c:lblOffset val="100"/>
        <c:noMultiLvlLbl val="0"/>
      </c:catAx>
      <c:valAx>
        <c:axId val="625662168"/>
        <c:scaling>
          <c:orientation val="minMax"/>
          <c:max val="3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864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Data!$B$84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Data!$C$84:$N$84</c:f>
              <c:numCache>
                <c:formatCode>_-* #,##0.0\ _₫_-;\-* #,##0.0\ _₫_-;_-* "-"??\ _₫_-;_-@_-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Data!$C$85:$N$85</c:f>
              <c:numCache>
                <c:formatCode>_-* #,##0.0\ _₫_-;\-* #,##0.0\ _₫_-;_-* "-"??\ _₫_-;_-@_-</c:formatCode>
                <c:ptCount val="12"/>
                <c:pt idx="0">
                  <c:v>1.78125</c:v>
                </c:pt>
                <c:pt idx="1">
                  <c:v>1.3107692307692307</c:v>
                </c:pt>
                <c:pt idx="2">
                  <c:v>1.6683587140439933</c:v>
                </c:pt>
                <c:pt idx="3">
                  <c:v>1.5717391304347825</c:v>
                </c:pt>
                <c:pt idx="4">
                  <c:v>1.5769230769230769</c:v>
                </c:pt>
                <c:pt idx="5">
                  <c:v>1.5207877461706782</c:v>
                </c:pt>
                <c:pt idx="6">
                  <c:v>1.5378640776699029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Data!$B$86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Data!$C$86:$N$86</c:f>
              <c:numCache>
                <c:formatCode>_-* #,##0.0\ _₫_-;\-* #,##0.0\ _₫_-;_-* "-"??\ _₫_-;_-@_-</c:formatCode>
                <c:ptCount val="12"/>
                <c:pt idx="0">
                  <c:v>1.2477064220183487</c:v>
                </c:pt>
                <c:pt idx="1">
                  <c:v>1.5811965811965811</c:v>
                </c:pt>
                <c:pt idx="2">
                  <c:v>1.7591240875912408</c:v>
                </c:pt>
                <c:pt idx="3">
                  <c:v>1.5038167938931297</c:v>
                </c:pt>
                <c:pt idx="4">
                  <c:v>1.676056338028169</c:v>
                </c:pt>
                <c:pt idx="5">
                  <c:v>1.5484693877551021</c:v>
                </c:pt>
                <c:pt idx="6">
                  <c:v>1.4362139917695473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Data!$B$87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_-* #,##0.0\ _₫_-;\-* #,##0.0\ _₫_-;_-* "-"??\ _₫_-;_-@_-</c:formatCode>
                <c:ptCount val="12"/>
                <c:pt idx="0">
                  <c:v>1.7331932773109244</c:v>
                </c:pt>
                <c:pt idx="1">
                  <c:v>1.4775413711583925</c:v>
                </c:pt>
                <c:pt idx="2">
                  <c:v>1.6903914590747331</c:v>
                </c:pt>
                <c:pt idx="3">
                  <c:v>1.4854368932038835</c:v>
                </c:pt>
                <c:pt idx="4">
                  <c:v>1.4978723404255319</c:v>
                </c:pt>
                <c:pt idx="5">
                  <c:v>1.7072072072072073</c:v>
                </c:pt>
                <c:pt idx="6">
                  <c:v>1.8170103092783505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Data!$B$88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_-* #,##0.0\ _₫_-;\-* #,##0.0\ _₫_-;_-* "-"??\ _₫_-;_-@_-</c:formatCode>
                <c:ptCount val="12"/>
                <c:pt idx="0">
                  <c:v>1.2773972602739727</c:v>
                </c:pt>
                <c:pt idx="1">
                  <c:v>1.5294117647058822</c:v>
                </c:pt>
                <c:pt idx="2">
                  <c:v>1.7444751381215469</c:v>
                </c:pt>
                <c:pt idx="3">
                  <c:v>1.2472222222222222</c:v>
                </c:pt>
                <c:pt idx="4">
                  <c:v>1.4036697247706422</c:v>
                </c:pt>
                <c:pt idx="5">
                  <c:v>1.4952380952380953</c:v>
                </c:pt>
                <c:pt idx="6">
                  <c:v>1.6363636363636365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Data!$B$89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_-* #,##0.0\ _₫_-;\-* #,##0.0\ _₫_-;_-* "-"??\ _₫_-;_-@_-</c:formatCode>
                <c:ptCount val="12"/>
                <c:pt idx="0">
                  <c:v>1.0273972602739727</c:v>
                </c:pt>
                <c:pt idx="1">
                  <c:v>1.1682242990654206</c:v>
                </c:pt>
                <c:pt idx="2">
                  <c:v>1.3765060240963856</c:v>
                </c:pt>
                <c:pt idx="3">
                  <c:v>1.7050359712230216</c:v>
                </c:pt>
                <c:pt idx="4">
                  <c:v>7.406779661016949</c:v>
                </c:pt>
                <c:pt idx="5">
                  <c:v>1.8974358974358974</c:v>
                </c:pt>
                <c:pt idx="6">
                  <c:v>1.9368421052631579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Data!$B$90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Data!$C$90:$N$90</c:f>
              <c:numCache>
                <c:formatCode>_-* #,##0.0\ _₫_-;\-* #,##0.0\ _₫_-;_-* "-"??\ _₫_-;_-@_-</c:formatCode>
                <c:ptCount val="12"/>
                <c:pt idx="0">
                  <c:v>1.4</c:v>
                </c:pt>
                <c:pt idx="1">
                  <c:v>1.4565217391304348</c:v>
                </c:pt>
                <c:pt idx="2">
                  <c:v>1.7</c:v>
                </c:pt>
                <c:pt idx="3">
                  <c:v>1.9312977099236641</c:v>
                </c:pt>
                <c:pt idx="4">
                  <c:v>2.0357142857142856</c:v>
                </c:pt>
                <c:pt idx="5">
                  <c:v>2.0841584158415842</c:v>
                </c:pt>
                <c:pt idx="6">
                  <c:v>1.9479166666666667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Data!$B$91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_-* #,##0.0\ _₫_-;\-* #,##0.0\ _₫_-;_-* "-"??\ _₫_-;_-@_-</c:formatCode>
                <c:ptCount val="12"/>
                <c:pt idx="1">
                  <c:v>1.1989795918367347</c:v>
                </c:pt>
                <c:pt idx="2">
                  <c:v>1.361842105263158</c:v>
                </c:pt>
                <c:pt idx="3">
                  <c:v>1.4366666666666668</c:v>
                </c:pt>
                <c:pt idx="4">
                  <c:v>1.2835820895522387</c:v>
                </c:pt>
                <c:pt idx="5">
                  <c:v>1.0877192982456141</c:v>
                </c:pt>
                <c:pt idx="6">
                  <c:v>1.4230769230769231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59032"/>
        <c:axId val="625660992"/>
      </c:lineChart>
      <c:catAx>
        <c:axId val="62565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0992"/>
        <c:crosses val="autoZero"/>
        <c:auto val="1"/>
        <c:lblAlgn val="ctr"/>
        <c:lblOffset val="100"/>
        <c:noMultiLvlLbl val="0"/>
      </c:catAx>
      <c:valAx>
        <c:axId val="625660992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90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ManPower</a:t>
            </a:r>
          </a:p>
        </c:rich>
      </c:tx>
      <c:layout>
        <c:manualLayout>
          <c:xMode val="edge"/>
          <c:yMode val="edge"/>
          <c:x val="0.30712686699795849"/>
          <c:y val="1.5151452004227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871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1125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783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1708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1705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25660208"/>
        <c:axId val="625657072"/>
      </c:barChart>
      <c:catAx>
        <c:axId val="625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072"/>
        <c:crosses val="autoZero"/>
        <c:auto val="1"/>
        <c:lblAlgn val="ctr"/>
        <c:lblOffset val="100"/>
        <c:noMultiLvlLbl val="0"/>
      </c:catAx>
      <c:valAx>
        <c:axId val="62565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APE</a:t>
            </a:r>
          </a:p>
        </c:rich>
      </c:tx>
      <c:layout>
        <c:manualLayout>
          <c:xMode val="edge"/>
          <c:yMode val="edge"/>
          <c:x val="0.36112755905511812"/>
          <c:y val="2.6472440944881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Data!$B$51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Data!$C$51:$N$51</c:f>
              <c:numCache>
                <c:formatCode>_-* #,##0\ _₫_-;\-* #,##0\ _₫_-;_-* "-"??\ _₫_-;_-@_-</c:formatCode>
                <c:ptCount val="12"/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1140.22</c:v>
                </c:pt>
              </c:numCache>
            </c:numRef>
          </c:val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Data!$C$50:$N$50</c:f>
              <c:numCache>
                <c:formatCode>_-* #,##0\ _₫_-;\-* #,##0\ _₫_-;_-* "-"??\ _₫_-;_-@_-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4507.4799999999996</c:v>
                </c:pt>
              </c:numCache>
            </c:numRef>
          </c:val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Data!$C$49:$N$49</c:f>
              <c:numCache>
                <c:formatCode>_-* #,##0\ _₫_-;\-* #,##0\ _₫_-;_-* "-"??\ _₫_-;_-@_-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3347.19</c:v>
                </c:pt>
              </c:numCache>
            </c:numRef>
          </c:val>
        </c:ser>
        <c:ser>
          <c:idx val="3"/>
          <c:order val="3"/>
          <c:tx>
            <c:strRef>
              <c:f>Data!$B$48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Data!$C$48:$N$48</c:f>
              <c:numCache>
                <c:formatCode>_-* #,##0\ _₫_-;\-* #,##0\ _₫_-;_-* "-"??\ _₫_-;_-@_-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2726.22</c:v>
                </c:pt>
              </c:numCache>
            </c:numRef>
          </c:val>
        </c:ser>
        <c:ser>
          <c:idx val="4"/>
          <c:order val="4"/>
          <c:tx>
            <c:strRef>
              <c:f>Data!$B$47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Data!$C$47:$N$47</c:f>
              <c:numCache>
                <c:formatCode>_-* #,##0\ _₫_-;\-* #,##0\ _₫_-;_-* "-"??\ _₫_-;_-@_-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6083.01</c:v>
                </c:pt>
              </c:numCache>
            </c:numRef>
          </c:val>
        </c:ser>
        <c:ser>
          <c:idx val="5"/>
          <c:order val="5"/>
          <c:tx>
            <c:strRef>
              <c:f>Data!$B$46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Data!$C$46:$N$46</c:f>
              <c:numCache>
                <c:formatCode>_-* #,##0\ _₫_-;\-* #,##0\ _₫_-;_-* "-"??\ _₫_-;_-@_-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5405.5</c:v>
                </c:pt>
              </c:numCache>
            </c:numRef>
          </c:val>
        </c:ser>
        <c:ser>
          <c:idx val="6"/>
          <c:order val="6"/>
          <c:tx>
            <c:strRef>
              <c:f>Data!$B$45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Data!$C$45:$N$45</c:f>
              <c:numCache>
                <c:formatCode>_-* #,##0\ _₫_-;\-* #,##0\ _₫_-;_-* "-"??\ _₫_-;_-@_-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</c:v>
                </c:pt>
              </c:numCache>
            </c:numRef>
          </c:val>
        </c:ser>
        <c:ser>
          <c:idx val="7"/>
          <c:order val="7"/>
          <c:tx>
            <c:strRef>
              <c:f>Data!$B$44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Data!$C$44:$N$44</c:f>
              <c:numCache>
                <c:formatCode>_-* #,##0\ _₫_-;\-* #,##0\ _₫_-;_-* "-"??\ _₫_-;_-@_-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11147.51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25655896"/>
        <c:axId val="625656680"/>
      </c:barChart>
      <c:catAx>
        <c:axId val="6256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6680"/>
        <c:crosses val="autoZero"/>
        <c:auto val="1"/>
        <c:lblAlgn val="ctr"/>
        <c:lblOffset val="100"/>
        <c:noMultiLvlLbl val="0"/>
      </c:catAx>
      <c:valAx>
        <c:axId val="625656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19360"/>
        <c:axId val="527715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3088"/>
        <c:axId val="527719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77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5048"/>
        <c:crosses val="autoZero"/>
        <c:auto val="1"/>
        <c:lblAlgn val="ctr"/>
        <c:lblOffset val="100"/>
        <c:noMultiLvlLbl val="0"/>
      </c:catAx>
      <c:valAx>
        <c:axId val="5277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9360"/>
        <c:crosses val="autoZero"/>
        <c:crossBetween val="between"/>
      </c:valAx>
      <c:valAx>
        <c:axId val="527719752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3088"/>
        <c:crosses val="max"/>
        <c:crossBetween val="between"/>
      </c:valAx>
      <c:catAx>
        <c:axId val="5277130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9752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</a:t>
            </a: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</a:t>
            </a: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36151795024792838"/>
          <c:y val="1.894906996402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Data!$B$61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Data!$C$61:$N$61</c:f>
              <c:numCache>
                <c:formatCode>General</c:formatCode>
                <c:ptCount val="12"/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</c:numCache>
            </c:numRef>
          </c:val>
        </c:ser>
        <c:ser>
          <c:idx val="6"/>
          <c:order val="1"/>
          <c:tx>
            <c:strRef>
              <c:f>Data!$B$60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Data!$C$60:$N$60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187</c:v>
                </c:pt>
              </c:numCache>
            </c:numRef>
          </c:val>
        </c:ser>
        <c:ser>
          <c:idx val="5"/>
          <c:order val="2"/>
          <c:tx>
            <c:strRef>
              <c:f>Data!$B$59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Data!$C$59:$N$59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184</c:v>
                </c:pt>
              </c:numCache>
            </c:numRef>
          </c:val>
        </c:ser>
        <c:ser>
          <c:idx val="4"/>
          <c:order val="3"/>
          <c:tx>
            <c:strRef>
              <c:f>Data!$B$58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180</c:v>
                </c:pt>
              </c:numCache>
            </c:numRef>
          </c:val>
        </c:ser>
        <c:ser>
          <c:idx val="3"/>
          <c:order val="4"/>
          <c:tx>
            <c:strRef>
              <c:f>Data!$B$57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352.5</c:v>
                </c:pt>
              </c:numCache>
            </c:numRef>
          </c:val>
        </c:ser>
        <c:ser>
          <c:idx val="2"/>
          <c:order val="5"/>
          <c:tx>
            <c:strRef>
              <c:f>Data!$B$56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349</c:v>
                </c:pt>
              </c:numCache>
            </c:numRef>
          </c:val>
        </c:ser>
        <c:ser>
          <c:idx val="1"/>
          <c:order val="6"/>
          <c:tx>
            <c:strRef>
              <c:f>Data!$B$55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</c:numCache>
            </c:numRef>
          </c:val>
        </c:ser>
        <c:ser>
          <c:idx val="0"/>
          <c:order val="7"/>
          <c:tx>
            <c:strRef>
              <c:f>Data!$B$54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549.5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25663344"/>
        <c:axId val="625657464"/>
      </c:barChart>
      <c:catAx>
        <c:axId val="6256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464"/>
        <c:crosses val="autoZero"/>
        <c:auto val="1"/>
        <c:lblAlgn val="ctr"/>
        <c:lblOffset val="100"/>
        <c:noMultiLvlLbl val="0"/>
      </c:catAx>
      <c:valAx>
        <c:axId val="625657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active ratio</a:t>
            </a:r>
          </a:p>
        </c:rich>
      </c:tx>
      <c:layout>
        <c:manualLayout>
          <c:xMode val="edge"/>
          <c:yMode val="edge"/>
          <c:x val="0.30258725546023468"/>
          <c:y val="2.276657258711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Data!$C$64:$N$64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0.69444444444444442</c:v>
                </c:pt>
                <c:pt idx="2">
                  <c:v>0.74125874125874125</c:v>
                </c:pt>
                <c:pt idx="3">
                  <c:v>0.83447332421340625</c:v>
                </c:pt>
                <c:pt idx="4">
                  <c:v>0.43090128755364809</c:v>
                </c:pt>
                <c:pt idx="5">
                  <c:v>0.41348713398402842</c:v>
                </c:pt>
                <c:pt idx="6">
                  <c:v>0.33648393194706994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Data!$C$65:$N$65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0.41827541827541825</c:v>
                </c:pt>
                <c:pt idx="2">
                  <c:v>0.52626892252894031</c:v>
                </c:pt>
                <c:pt idx="3">
                  <c:v>0.42990654205607476</c:v>
                </c:pt>
                <c:pt idx="4">
                  <c:v>0.4580886278697277</c:v>
                </c:pt>
                <c:pt idx="5">
                  <c:v>0.68955111278762726</c:v>
                </c:pt>
                <c:pt idx="6">
                  <c:v>0.3576388888888889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Data!$C$66:$N$66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0.11682476285571643</c:v>
                </c:pt>
                <c:pt idx="2">
                  <c:v>0.35400516795865633</c:v>
                </c:pt>
                <c:pt idx="3">
                  <c:v>0.23839854413102821</c:v>
                </c:pt>
                <c:pt idx="4">
                  <c:v>0.20343839541547279</c:v>
                </c:pt>
                <c:pt idx="5">
                  <c:v>0.21503017004936917</c:v>
                </c:pt>
                <c:pt idx="6">
                  <c:v>0.1875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Data!$C$67:$N$67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0.16510538641686182</c:v>
                </c:pt>
                <c:pt idx="2">
                  <c:v>0.12029109589041095</c:v>
                </c:pt>
                <c:pt idx="3">
                  <c:v>0.12291169451073986</c:v>
                </c:pt>
                <c:pt idx="4">
                  <c:v>0.13220815752461323</c:v>
                </c:pt>
                <c:pt idx="5">
                  <c:v>0.10727228799226866</c:v>
                </c:pt>
                <c:pt idx="6">
                  <c:v>0.10455402856372946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Data!$C$68:$N$68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0.13403416557161629</c:v>
                </c:pt>
                <c:pt idx="2">
                  <c:v>0.23483619850794679</c:v>
                </c:pt>
                <c:pt idx="3">
                  <c:v>0.1256106071179344</c:v>
                </c:pt>
                <c:pt idx="4">
                  <c:v>0.10064635272391505</c:v>
                </c:pt>
                <c:pt idx="5">
                  <c:v>0.11804384485666104</c:v>
                </c:pt>
                <c:pt idx="6">
                  <c:v>0.13390139987827146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Data!$C$69:$N$69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8.2529888160431927E-2</c:v>
                </c:pt>
                <c:pt idx="2">
                  <c:v>0.16767676767676767</c:v>
                </c:pt>
                <c:pt idx="3">
                  <c:v>0.13865336658354116</c:v>
                </c:pt>
                <c:pt idx="4">
                  <c:v>0.11329812770043207</c:v>
                </c:pt>
                <c:pt idx="5">
                  <c:v>0.10051546391752578</c:v>
                </c:pt>
                <c:pt idx="6">
                  <c:v>8.1510081510081517E-2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Data!$C$70:$N$70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9.8332620778110308E-2</c:v>
                </c:pt>
                <c:pt idx="2">
                  <c:v>0.16483516483516483</c:v>
                </c:pt>
                <c:pt idx="3">
                  <c:v>0.16990920881971466</c:v>
                </c:pt>
                <c:pt idx="4">
                  <c:v>0.1492338441039307</c:v>
                </c:pt>
                <c:pt idx="5">
                  <c:v>0.13049095607235142</c:v>
                </c:pt>
                <c:pt idx="6">
                  <c:v>0.11545399879735418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Data!$C$71:$N$71</c:f>
              <c:numCache>
                <c:formatCode>0%</c:formatCode>
                <c:ptCount val="12"/>
                <c:pt idx="1">
                  <c:v>8.3262531860662709E-2</c:v>
                </c:pt>
                <c:pt idx="2">
                  <c:v>3.0614300100704935E-2</c:v>
                </c:pt>
                <c:pt idx="3">
                  <c:v>4.9123956115932538E-2</c:v>
                </c:pt>
                <c:pt idx="4">
                  <c:v>1.7778957144752555E-2</c:v>
                </c:pt>
                <c:pt idx="5">
                  <c:v>1.2823397075365579E-2</c:v>
                </c:pt>
                <c:pt idx="6">
                  <c:v>9.716901803232739E-3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71712"/>
        <c:axId val="381768576"/>
      </c:lineChart>
      <c:catAx>
        <c:axId val="3817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8576"/>
        <c:crosses val="autoZero"/>
        <c:auto val="1"/>
        <c:lblAlgn val="ctr"/>
        <c:lblOffset val="100"/>
        <c:noMultiLvlLbl val="0"/>
      </c:catAx>
      <c:valAx>
        <c:axId val="38176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CASE SIZE</a:t>
            </a:r>
          </a:p>
        </c:rich>
      </c:tx>
      <c:layout>
        <c:manualLayout>
          <c:xMode val="edge"/>
          <c:yMode val="edge"/>
          <c:x val="0.31624949618246156"/>
          <c:y val="3.4158978785904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Data!$B$74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Data!$C$74:$N$74</c:f>
              <c:numCache>
                <c:formatCode>_-* #,##0.0\ _₫_-;\-* #,##0.0\ _₫_-;_-* "-"??\ _₫_-;_-@_-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Data!$B$75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Data!$C$75:$N$75</c:f>
              <c:numCache>
                <c:formatCode>_-* #,##0.0\ _₫_-;\-* #,##0.0\ _₫_-;_-* "-"??\ _₫_-;_-@_-</c:formatCode>
                <c:ptCount val="12"/>
                <c:pt idx="0">
                  <c:v>14.10920350877193</c:v>
                </c:pt>
                <c:pt idx="1">
                  <c:v>13.761591549295796</c:v>
                </c:pt>
                <c:pt idx="2">
                  <c:v>14.575081135902636</c:v>
                </c:pt>
                <c:pt idx="3">
                  <c:v>14.734702627939141</c:v>
                </c:pt>
                <c:pt idx="4">
                  <c:v>14.356526237989653</c:v>
                </c:pt>
                <c:pt idx="5">
                  <c:v>13.787705035971223</c:v>
                </c:pt>
                <c:pt idx="6">
                  <c:v>14.037916666666668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Data!$B$76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Data!$C$76:$N$76</c:f>
              <c:numCache>
                <c:formatCode>_-* #,##0.0\ _₫_-;\-* #,##0.0\ _₫_-;_-* "-"??\ _₫_-;_-@_-</c:formatCode>
                <c:ptCount val="12"/>
                <c:pt idx="0">
                  <c:v>13.037231617647059</c:v>
                </c:pt>
                <c:pt idx="1">
                  <c:v>14.310935135135136</c:v>
                </c:pt>
                <c:pt idx="2">
                  <c:v>14.639875518672198</c:v>
                </c:pt>
                <c:pt idx="3">
                  <c:v>13.724873096446702</c:v>
                </c:pt>
                <c:pt idx="4">
                  <c:v>16.369635854341738</c:v>
                </c:pt>
                <c:pt idx="5">
                  <c:v>14.090345963756178</c:v>
                </c:pt>
                <c:pt idx="6">
                  <c:v>15.488538681948423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Data!$B$77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Data!$C$77:$N$77</c:f>
              <c:numCache>
                <c:formatCode>_-* #,##0.0\ _₫_-;\-* #,##0.0\ _₫_-;_-* "-"??\ _₫_-;_-@_-</c:formatCode>
                <c:ptCount val="12"/>
                <c:pt idx="0">
                  <c:v>14.96110787878788</c:v>
                </c:pt>
                <c:pt idx="1">
                  <c:v>15.934097600000014</c:v>
                </c:pt>
                <c:pt idx="2">
                  <c:v>13.984021052631579</c:v>
                </c:pt>
                <c:pt idx="3">
                  <c:v>14.176143790849672</c:v>
                </c:pt>
                <c:pt idx="4">
                  <c:v>14.057727272727272</c:v>
                </c:pt>
                <c:pt idx="5">
                  <c:v>16.143562005277044</c:v>
                </c:pt>
                <c:pt idx="6">
                  <c:v>17.25676595744681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Data!$B$78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Data!$C$78:$N$78</c:f>
              <c:numCache>
                <c:formatCode>_-* #,##0.0\ _₫_-;\-* #,##0.0\ _₫_-;_-* "-"??\ _₫_-;_-@_-</c:formatCode>
                <c:ptCount val="12"/>
                <c:pt idx="0">
                  <c:v>15.878233243967829</c:v>
                </c:pt>
                <c:pt idx="1">
                  <c:v>17.531092307692308</c:v>
                </c:pt>
                <c:pt idx="2">
                  <c:v>16.372525732383213</c:v>
                </c:pt>
                <c:pt idx="3">
                  <c:v>14.472962138084632</c:v>
                </c:pt>
                <c:pt idx="4">
                  <c:v>17.503464052287583</c:v>
                </c:pt>
                <c:pt idx="5">
                  <c:v>15.781464968152866</c:v>
                </c:pt>
                <c:pt idx="6">
                  <c:v>15.145666666666665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Data!$B$79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Data!$C$79:$N$79</c:f>
              <c:numCache>
                <c:formatCode>_-* #,##0.0\ _₫_-;\-* #,##0.0\ _₫_-;_-* "-"??\ _₫_-;_-@_-</c:formatCode>
                <c:ptCount val="12"/>
                <c:pt idx="0">
                  <c:v>13.23024</c:v>
                </c:pt>
                <c:pt idx="1">
                  <c:v>13.600952000000001</c:v>
                </c:pt>
                <c:pt idx="2">
                  <c:v>15.020087527352299</c:v>
                </c:pt>
                <c:pt idx="3">
                  <c:v>18.393375527426159</c:v>
                </c:pt>
                <c:pt idx="4">
                  <c:v>10.625011441647597</c:v>
                </c:pt>
                <c:pt idx="5">
                  <c:v>16.27927927927928</c:v>
                </c:pt>
                <c:pt idx="6">
                  <c:v>18.19125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Data!$C$80:$N$80</c:f>
              <c:numCache>
                <c:formatCode>_-* #,##0.0\ _₫_-;\-* #,##0.0\ _₫_-;_-* "-"??\ _₫_-;_-@_-</c:formatCode>
                <c:ptCount val="12"/>
                <c:pt idx="0">
                  <c:v>19.774513605442177</c:v>
                </c:pt>
                <c:pt idx="1">
                  <c:v>17.623847761194028</c:v>
                </c:pt>
                <c:pt idx="2">
                  <c:v>17.462570806100221</c:v>
                </c:pt>
                <c:pt idx="3">
                  <c:v>17.76173913043478</c:v>
                </c:pt>
                <c:pt idx="4">
                  <c:v>19.874166666666664</c:v>
                </c:pt>
                <c:pt idx="5">
                  <c:v>20.181092636579571</c:v>
                </c:pt>
                <c:pt idx="6">
                  <c:v>24.10417112299465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Data!$B$81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Data!$C$81:$N$81</c:f>
              <c:numCache>
                <c:formatCode>_-* #,##0.0\ _₫_-;\-* #,##0.0\ _₫_-;_-* "-"??\ _₫_-;_-@_-</c:formatCode>
                <c:ptCount val="12"/>
                <c:pt idx="1">
                  <c:v>13.753489361702128</c:v>
                </c:pt>
                <c:pt idx="2">
                  <c:v>13.615748792270532</c:v>
                </c:pt>
                <c:pt idx="3">
                  <c:v>13.966310904872389</c:v>
                </c:pt>
                <c:pt idx="4">
                  <c:v>16.018604651162789</c:v>
                </c:pt>
                <c:pt idx="5">
                  <c:v>14.664032258064516</c:v>
                </c:pt>
                <c:pt idx="6">
                  <c:v>15.408378378378378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69752"/>
        <c:axId val="381772104"/>
      </c:lineChart>
      <c:catAx>
        <c:axId val="3817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104"/>
        <c:crosses val="autoZero"/>
        <c:auto val="1"/>
        <c:lblAlgn val="ctr"/>
        <c:lblOffset val="100"/>
        <c:noMultiLvlLbl val="0"/>
      </c:catAx>
      <c:valAx>
        <c:axId val="381772104"/>
        <c:scaling>
          <c:orientation val="minMax"/>
          <c:max val="3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97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Data!$B$84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Data!$C$84:$N$84</c:f>
              <c:numCache>
                <c:formatCode>_-* #,##0.0\ _₫_-;\-* #,##0.0\ _₫_-;_-* "-"??\ _₫_-;_-@_-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Data!$C$85:$N$85</c:f>
              <c:numCache>
                <c:formatCode>_-* #,##0.0\ _₫_-;\-* #,##0.0\ _₫_-;_-* "-"??\ _₫_-;_-@_-</c:formatCode>
                <c:ptCount val="12"/>
                <c:pt idx="0">
                  <c:v>1.78125</c:v>
                </c:pt>
                <c:pt idx="1">
                  <c:v>1.3107692307692307</c:v>
                </c:pt>
                <c:pt idx="2">
                  <c:v>1.6683587140439933</c:v>
                </c:pt>
                <c:pt idx="3">
                  <c:v>1.5717391304347825</c:v>
                </c:pt>
                <c:pt idx="4">
                  <c:v>1.5769230769230769</c:v>
                </c:pt>
                <c:pt idx="5">
                  <c:v>1.5207877461706782</c:v>
                </c:pt>
                <c:pt idx="6">
                  <c:v>1.5378640776699029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Data!$B$86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Data!$C$86:$N$86</c:f>
              <c:numCache>
                <c:formatCode>_-* #,##0.0\ _₫_-;\-* #,##0.0\ _₫_-;_-* "-"??\ _₫_-;_-@_-</c:formatCode>
                <c:ptCount val="12"/>
                <c:pt idx="0">
                  <c:v>1.2477064220183487</c:v>
                </c:pt>
                <c:pt idx="1">
                  <c:v>1.5811965811965811</c:v>
                </c:pt>
                <c:pt idx="2">
                  <c:v>1.7591240875912408</c:v>
                </c:pt>
                <c:pt idx="3">
                  <c:v>1.5038167938931297</c:v>
                </c:pt>
                <c:pt idx="4">
                  <c:v>1.676056338028169</c:v>
                </c:pt>
                <c:pt idx="5">
                  <c:v>1.5484693877551021</c:v>
                </c:pt>
                <c:pt idx="6">
                  <c:v>1.4362139917695473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Data!$B$87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_-* #,##0.0\ _₫_-;\-* #,##0.0\ _₫_-;_-* "-"??\ _₫_-;_-@_-</c:formatCode>
                <c:ptCount val="12"/>
                <c:pt idx="0">
                  <c:v>1.7331932773109244</c:v>
                </c:pt>
                <c:pt idx="1">
                  <c:v>1.4775413711583925</c:v>
                </c:pt>
                <c:pt idx="2">
                  <c:v>1.6903914590747331</c:v>
                </c:pt>
                <c:pt idx="3">
                  <c:v>1.4854368932038835</c:v>
                </c:pt>
                <c:pt idx="4">
                  <c:v>1.4978723404255319</c:v>
                </c:pt>
                <c:pt idx="5">
                  <c:v>1.7072072072072073</c:v>
                </c:pt>
                <c:pt idx="6">
                  <c:v>1.8170103092783505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Data!$B$88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_-* #,##0.0\ _₫_-;\-* #,##0.0\ _₫_-;_-* "-"??\ _₫_-;_-@_-</c:formatCode>
                <c:ptCount val="12"/>
                <c:pt idx="0">
                  <c:v>1.2773972602739727</c:v>
                </c:pt>
                <c:pt idx="1">
                  <c:v>1.5294117647058822</c:v>
                </c:pt>
                <c:pt idx="2">
                  <c:v>1.7444751381215469</c:v>
                </c:pt>
                <c:pt idx="3">
                  <c:v>1.2472222222222222</c:v>
                </c:pt>
                <c:pt idx="4">
                  <c:v>1.4036697247706422</c:v>
                </c:pt>
                <c:pt idx="5">
                  <c:v>1.4952380952380953</c:v>
                </c:pt>
                <c:pt idx="6">
                  <c:v>1.6363636363636365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Data!$B$89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_-* #,##0.0\ _₫_-;\-* #,##0.0\ _₫_-;_-* "-"??\ _₫_-;_-@_-</c:formatCode>
                <c:ptCount val="12"/>
                <c:pt idx="0">
                  <c:v>1.0273972602739727</c:v>
                </c:pt>
                <c:pt idx="1">
                  <c:v>1.1682242990654206</c:v>
                </c:pt>
                <c:pt idx="2">
                  <c:v>1.3765060240963856</c:v>
                </c:pt>
                <c:pt idx="3">
                  <c:v>1.7050359712230216</c:v>
                </c:pt>
                <c:pt idx="4">
                  <c:v>7.406779661016949</c:v>
                </c:pt>
                <c:pt idx="5">
                  <c:v>1.8974358974358974</c:v>
                </c:pt>
                <c:pt idx="6">
                  <c:v>1.9368421052631579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Data!$B$90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Data!$C$90:$N$90</c:f>
              <c:numCache>
                <c:formatCode>_-* #,##0.0\ _₫_-;\-* #,##0.0\ _₫_-;_-* "-"??\ _₫_-;_-@_-</c:formatCode>
                <c:ptCount val="12"/>
                <c:pt idx="0">
                  <c:v>1.4</c:v>
                </c:pt>
                <c:pt idx="1">
                  <c:v>1.4565217391304348</c:v>
                </c:pt>
                <c:pt idx="2">
                  <c:v>1.7</c:v>
                </c:pt>
                <c:pt idx="3">
                  <c:v>1.9312977099236641</c:v>
                </c:pt>
                <c:pt idx="4">
                  <c:v>2.0357142857142856</c:v>
                </c:pt>
                <c:pt idx="5">
                  <c:v>2.0841584158415842</c:v>
                </c:pt>
                <c:pt idx="6">
                  <c:v>1.9479166666666667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Data!$B$91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_-* #,##0.0\ _₫_-;\-* #,##0.0\ _₫_-;_-* "-"??\ _₫_-;_-@_-</c:formatCode>
                <c:ptCount val="12"/>
                <c:pt idx="1">
                  <c:v>1.1989795918367347</c:v>
                </c:pt>
                <c:pt idx="2">
                  <c:v>1.361842105263158</c:v>
                </c:pt>
                <c:pt idx="3">
                  <c:v>1.4366666666666668</c:v>
                </c:pt>
                <c:pt idx="4">
                  <c:v>1.2835820895522387</c:v>
                </c:pt>
                <c:pt idx="5">
                  <c:v>1.0877192982456141</c:v>
                </c:pt>
                <c:pt idx="6">
                  <c:v>1.4230769230769231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70144"/>
        <c:axId val="381775240"/>
      </c:lineChart>
      <c:catAx>
        <c:axId val="3817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5240"/>
        <c:crosses val="autoZero"/>
        <c:auto val="1"/>
        <c:lblAlgn val="ctr"/>
        <c:lblOffset val="100"/>
        <c:noMultiLvlLbl val="0"/>
      </c:catAx>
      <c:valAx>
        <c:axId val="381775240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01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NORTH - OPENNING FROM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Data!$Q$93</c:f>
              <c:strCache>
                <c:ptCount val="1"/>
                <c:pt idx="0">
                  <c:v> BẮC NINH 1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Data!$Q$94:$Q$111</c:f>
              <c:numCache>
                <c:formatCode>_-* #,##0\ _₫_-;\-* #,##0\ _₫_-;_-* "-"??\ _₫_-;_-@_-</c:formatCode>
                <c:ptCount val="18"/>
                <c:pt idx="2">
                  <c:v>1835.7619999999999</c:v>
                </c:pt>
                <c:pt idx="3">
                  <c:v>1107.1579999999999</c:v>
                </c:pt>
                <c:pt idx="4">
                  <c:v>1442.3889999999999</c:v>
                </c:pt>
                <c:pt idx="5">
                  <c:v>4086.0079999999998</c:v>
                </c:pt>
                <c:pt idx="6">
                  <c:v>1306.336</c:v>
                </c:pt>
                <c:pt idx="7">
                  <c:v>1399.374</c:v>
                </c:pt>
                <c:pt idx="8">
                  <c:v>2186.5079999999998</c:v>
                </c:pt>
                <c:pt idx="9">
                  <c:v>1390.0429999999999</c:v>
                </c:pt>
                <c:pt idx="10">
                  <c:v>1150.8630000000001</c:v>
                </c:pt>
                <c:pt idx="11">
                  <c:v>1124.864</c:v>
                </c:pt>
                <c:pt idx="12">
                  <c:v>1358.4269999999999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Data!$R$93</c:f>
              <c:strCache>
                <c:ptCount val="1"/>
                <c:pt idx="0">
                  <c:v> THÁI BÌNH 1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Data!$R$94:$R$111</c:f>
              <c:numCache>
                <c:formatCode>_-* #,##0\ _₫_-;\-* #,##0\ _₫_-;_-* "-"??\ _₫_-;_-@_-</c:formatCode>
                <c:ptCount val="18"/>
                <c:pt idx="2">
                  <c:v>533.38</c:v>
                </c:pt>
                <c:pt idx="3">
                  <c:v>690.67700000000002</c:v>
                </c:pt>
                <c:pt idx="4">
                  <c:v>1023.956</c:v>
                </c:pt>
                <c:pt idx="5">
                  <c:v>1128.3530000000001</c:v>
                </c:pt>
                <c:pt idx="6">
                  <c:v>643.30899999999997</c:v>
                </c:pt>
                <c:pt idx="7">
                  <c:v>769.31399999999996</c:v>
                </c:pt>
                <c:pt idx="8">
                  <c:v>1080.951</c:v>
                </c:pt>
                <c:pt idx="9">
                  <c:v>1172.83</c:v>
                </c:pt>
                <c:pt idx="10">
                  <c:v>1116.145</c:v>
                </c:pt>
                <c:pt idx="11">
                  <c:v>907.3</c:v>
                </c:pt>
                <c:pt idx="12">
                  <c:v>1071.6199999999999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Data!$S$93</c:f>
              <c:strCache>
                <c:ptCount val="1"/>
                <c:pt idx="0">
                  <c:v> HƯNG YÊN 1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Data!$S$94:$S$111</c:f>
              <c:numCache>
                <c:formatCode>_-* #,##0\ _₫_-;\-* #,##0\ _₫_-;_-* "-"??\ _₫_-;_-@_-</c:formatCode>
                <c:ptCount val="18"/>
                <c:pt idx="2">
                  <c:v>295.387</c:v>
                </c:pt>
                <c:pt idx="3">
                  <c:v>672.40499999999997</c:v>
                </c:pt>
                <c:pt idx="4">
                  <c:v>273.36</c:v>
                </c:pt>
                <c:pt idx="5">
                  <c:v>1311.4159999999999</c:v>
                </c:pt>
                <c:pt idx="6">
                  <c:v>191.654</c:v>
                </c:pt>
                <c:pt idx="7">
                  <c:v>552.74400000000003</c:v>
                </c:pt>
                <c:pt idx="8">
                  <c:v>1072.693</c:v>
                </c:pt>
                <c:pt idx="9">
                  <c:v>379.166</c:v>
                </c:pt>
                <c:pt idx="10">
                  <c:v>592.47500000000002</c:v>
                </c:pt>
                <c:pt idx="11">
                  <c:v>686.62800000000004</c:v>
                </c:pt>
                <c:pt idx="12">
                  <c:v>684.27499999999998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Data!$T$93</c:f>
              <c:strCache>
                <c:ptCount val="1"/>
                <c:pt idx="0">
                  <c:v> NGHỆ AN 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Data!$T$94:$T$111</c:f>
              <c:numCache>
                <c:formatCode>_-* #,##0\ _₫_-;\-* #,##0\ _₫_-;_-* "-"??\ _₫_-;_-@_-</c:formatCode>
                <c:ptCount val="18"/>
                <c:pt idx="3">
                  <c:v>760.04700000000003</c:v>
                </c:pt>
                <c:pt idx="4">
                  <c:v>944.11</c:v>
                </c:pt>
                <c:pt idx="5">
                  <c:v>1869.933</c:v>
                </c:pt>
                <c:pt idx="6">
                  <c:v>759.18700000000001</c:v>
                </c:pt>
                <c:pt idx="7">
                  <c:v>1038.06</c:v>
                </c:pt>
                <c:pt idx="8">
                  <c:v>994.91800000000001</c:v>
                </c:pt>
                <c:pt idx="9">
                  <c:v>966.44200000000001</c:v>
                </c:pt>
                <c:pt idx="10">
                  <c:v>930.93600000000004</c:v>
                </c:pt>
                <c:pt idx="11">
                  <c:v>1055.1179999999999</c:v>
                </c:pt>
                <c:pt idx="12">
                  <c:v>813.774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Data!$U$93</c:f>
              <c:strCache>
                <c:ptCount val="1"/>
                <c:pt idx="0">
                  <c:v> HÀ NỘI 1</c:v>
                </c:pt>
              </c:strCache>
            </c:strRef>
          </c:tx>
          <c:spPr>
            <a:ln w="28575" cap="rnd" cmpd="sng" algn="ctr">
              <a:solidFill>
                <a:srgbClr val="15FF7F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Data!$U$94:$U$111</c:f>
              <c:numCache>
                <c:formatCode>_-* #,##0\ _₫_-;\-* #,##0\ _₫_-;_-* "-"??\ _₫_-;_-@_-</c:formatCode>
                <c:ptCount val="18"/>
                <c:pt idx="3">
                  <c:v>135.49199999999999</c:v>
                </c:pt>
                <c:pt idx="4">
                  <c:v>862.654</c:v>
                </c:pt>
                <c:pt idx="5">
                  <c:v>1996.5440000000001</c:v>
                </c:pt>
                <c:pt idx="6">
                  <c:v>392.34199999999998</c:v>
                </c:pt>
                <c:pt idx="7">
                  <c:v>660.54899999999998</c:v>
                </c:pt>
                <c:pt idx="8">
                  <c:v>1003.804</c:v>
                </c:pt>
                <c:pt idx="9">
                  <c:v>851.447</c:v>
                </c:pt>
                <c:pt idx="10">
                  <c:v>538.11599999999999</c:v>
                </c:pt>
                <c:pt idx="11">
                  <c:v>856.44899999999996</c:v>
                </c:pt>
                <c:pt idx="12">
                  <c:v>769.36699999999996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Data!$V$93</c:f>
              <c:strCache>
                <c:ptCount val="1"/>
                <c:pt idx="0">
                  <c:v> HÀ NỘI 2</c:v>
                </c:pt>
              </c:strCache>
            </c:strRef>
          </c:tx>
          <c:spPr>
            <a:ln w="28575" cap="rnd" cmpd="sng" algn="ctr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Data!$V$94:$V$111</c:f>
              <c:numCache>
                <c:formatCode>_-* #,##0\ _₫_-;\-* #,##0\ _₫_-;_-* "-"??\ _₫_-;_-@_-</c:formatCode>
                <c:ptCount val="18"/>
                <c:pt idx="4">
                  <c:v>278.68599999999998</c:v>
                </c:pt>
                <c:pt idx="5">
                  <c:v>459.375</c:v>
                </c:pt>
                <c:pt idx="6">
                  <c:v>74.915000000000006</c:v>
                </c:pt>
                <c:pt idx="7">
                  <c:v>273.142</c:v>
                </c:pt>
                <c:pt idx="8">
                  <c:v>877.74900000000002</c:v>
                </c:pt>
                <c:pt idx="9">
                  <c:v>427.43</c:v>
                </c:pt>
                <c:pt idx="10">
                  <c:v>843.87300000000005</c:v>
                </c:pt>
                <c:pt idx="11">
                  <c:v>388.63400000000001</c:v>
                </c:pt>
                <c:pt idx="12">
                  <c:v>389.29199999999997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Data!$W$93</c:f>
              <c:strCache>
                <c:ptCount val="1"/>
                <c:pt idx="0">
                  <c:v> NGHỆ AN 2</c:v>
                </c:pt>
              </c:strCache>
            </c:strRef>
          </c:tx>
          <c:spPr>
            <a:ln w="28575" cap="rnd" cmpd="sng" algn="ctr">
              <a:solidFill>
                <a:srgbClr val="F11BD8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Data!$W$94:$W$111</c:f>
              <c:numCache>
                <c:formatCode>_-* #,##0\ _₫_-;\-* #,##0\ _₫_-;_-* "-"??\ _₫_-;_-@_-</c:formatCode>
                <c:ptCount val="18"/>
                <c:pt idx="4">
                  <c:v>1289.6559999999999</c:v>
                </c:pt>
                <c:pt idx="5">
                  <c:v>2380.1869999999999</c:v>
                </c:pt>
                <c:pt idx="6">
                  <c:v>765.41</c:v>
                </c:pt>
                <c:pt idx="7">
                  <c:v>1180.972</c:v>
                </c:pt>
                <c:pt idx="8">
                  <c:v>1563.673</c:v>
                </c:pt>
                <c:pt idx="9">
                  <c:v>1637.6659999999999</c:v>
                </c:pt>
                <c:pt idx="10">
                  <c:v>1204.4280000000001</c:v>
                </c:pt>
                <c:pt idx="11">
                  <c:v>1867.7809999999999</c:v>
                </c:pt>
                <c:pt idx="12">
                  <c:v>1863.5920000000001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Data!$X$93</c:f>
              <c:strCache>
                <c:ptCount val="1"/>
                <c:pt idx="0">
                  <c:v> NAM ĐỊNH 1</c:v>
                </c:pt>
              </c:strCache>
            </c:strRef>
          </c:tx>
          <c:spPr>
            <a:ln w="2857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Data!$X$94:$X$111</c:f>
              <c:numCache>
                <c:formatCode>_-* #,##0\ _₫_-;\-* #,##0\ _₫_-;_-* "-"??\ _₫_-;_-@_-</c:formatCode>
                <c:ptCount val="18"/>
                <c:pt idx="4">
                  <c:v>617.05399999999997</c:v>
                </c:pt>
                <c:pt idx="5">
                  <c:v>1846.7560000000001</c:v>
                </c:pt>
                <c:pt idx="6">
                  <c:v>512.09199999999998</c:v>
                </c:pt>
                <c:pt idx="7">
                  <c:v>813.197</c:v>
                </c:pt>
                <c:pt idx="8">
                  <c:v>1464.654</c:v>
                </c:pt>
                <c:pt idx="9">
                  <c:v>1108.2750000000001</c:v>
                </c:pt>
                <c:pt idx="10">
                  <c:v>634.60799999999995</c:v>
                </c:pt>
                <c:pt idx="11">
                  <c:v>1553.7190000000001</c:v>
                </c:pt>
                <c:pt idx="12">
                  <c:v>693.10900000000004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Data!$Y$93</c:f>
              <c:strCache>
                <c:ptCount val="1"/>
                <c:pt idx="0">
                  <c:v> YÊN BÁI 1</c:v>
                </c:pt>
              </c:strCache>
            </c:strRef>
          </c:tx>
          <c:spPr>
            <a:ln w="28575" cap="rnd" cmpd="sng" algn="ctr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Data!$Y$94:$Y$111</c:f>
              <c:numCache>
                <c:formatCode>_-* #,##0\ _₫_-;\-* #,##0\ _₫_-;_-* "-"??\ _₫_-;_-@_-</c:formatCode>
                <c:ptCount val="18"/>
                <c:pt idx="4">
                  <c:v>341.35300000000001</c:v>
                </c:pt>
                <c:pt idx="5">
                  <c:v>1258.846</c:v>
                </c:pt>
                <c:pt idx="6">
                  <c:v>431.81099999999998</c:v>
                </c:pt>
                <c:pt idx="7">
                  <c:v>838.86199999999997</c:v>
                </c:pt>
                <c:pt idx="8">
                  <c:v>1100.729</c:v>
                </c:pt>
                <c:pt idx="9">
                  <c:v>866.48400000000004</c:v>
                </c:pt>
                <c:pt idx="10">
                  <c:v>599.27499999999998</c:v>
                </c:pt>
                <c:pt idx="11">
                  <c:v>816.89099999999996</c:v>
                </c:pt>
                <c:pt idx="12">
                  <c:v>773.25199999999995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Data!$Z$93</c:f>
              <c:strCache>
                <c:ptCount val="1"/>
                <c:pt idx="0">
                  <c:v> THANH HÓA 1</c:v>
                </c:pt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Data!$Z$94:$Z$111</c:f>
              <c:numCache>
                <c:formatCode>_-* #,##0\ _₫_-;\-* #,##0\ _₫_-;_-* "-"??\ _₫_-;_-@_-</c:formatCode>
                <c:ptCount val="18"/>
                <c:pt idx="5">
                  <c:v>3190.2660000000001</c:v>
                </c:pt>
                <c:pt idx="6">
                  <c:v>901.29399999999998</c:v>
                </c:pt>
                <c:pt idx="7">
                  <c:v>1371.9459999999999</c:v>
                </c:pt>
                <c:pt idx="8">
                  <c:v>2876.96</c:v>
                </c:pt>
                <c:pt idx="9">
                  <c:v>2433.9949999999999</c:v>
                </c:pt>
                <c:pt idx="10">
                  <c:v>1437.1189999999999</c:v>
                </c:pt>
                <c:pt idx="11">
                  <c:v>2019.4960000000001</c:v>
                </c:pt>
                <c:pt idx="12">
                  <c:v>1552.143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Data!$AA$93</c:f>
              <c:strCache>
                <c:ptCount val="1"/>
                <c:pt idx="0">
                  <c:v> HÀ NỘI 3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Data!$AA$94:$AA$111</c:f>
              <c:numCache>
                <c:formatCode>_-* #,##0\ _₫_-;\-* #,##0\ _₫_-;_-* "-"??\ _₫_-;_-@_-</c:formatCode>
                <c:ptCount val="18"/>
                <c:pt idx="5">
                  <c:v>1828.6469999999999</c:v>
                </c:pt>
                <c:pt idx="6">
                  <c:v>-22.446999999999999</c:v>
                </c:pt>
                <c:pt idx="7">
                  <c:v>576.36400000000003</c:v>
                </c:pt>
                <c:pt idx="8">
                  <c:v>568.69000000000005</c:v>
                </c:pt>
                <c:pt idx="9">
                  <c:v>224.518</c:v>
                </c:pt>
                <c:pt idx="10">
                  <c:v>623.16600000000005</c:v>
                </c:pt>
                <c:pt idx="11">
                  <c:v>871.25699999999995</c:v>
                </c:pt>
                <c:pt idx="12">
                  <c:v>887.45699999999999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Data!$AB$93</c:f>
              <c:strCache>
                <c:ptCount val="1"/>
                <c:pt idx="0">
                  <c:v> THANH HÓA 2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Data!$AB$94:$AB$111</c:f>
              <c:numCache>
                <c:formatCode>_-* #,##0\ _₫_-;\-* #,##0\ _₫_-;_-* "-"??\ _₫_-;_-@_-</c:formatCode>
                <c:ptCount val="18"/>
                <c:pt idx="5">
                  <c:v>732.11300000000006</c:v>
                </c:pt>
                <c:pt idx="6">
                  <c:v>362.863</c:v>
                </c:pt>
                <c:pt idx="7">
                  <c:v>667.52099999999996</c:v>
                </c:pt>
                <c:pt idx="8">
                  <c:v>1282.866</c:v>
                </c:pt>
                <c:pt idx="9">
                  <c:v>1087.7729999999999</c:v>
                </c:pt>
                <c:pt idx="10">
                  <c:v>664.81</c:v>
                </c:pt>
                <c:pt idx="11">
                  <c:v>991.96699999999998</c:v>
                </c:pt>
                <c:pt idx="12">
                  <c:v>372.82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1773280"/>
        <c:axId val="381773672"/>
      </c:lineChart>
      <c:catAx>
        <c:axId val="3817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3672"/>
        <c:crosses val="autoZero"/>
        <c:auto val="1"/>
        <c:lblAlgn val="ctr"/>
        <c:lblOffset val="100"/>
        <c:noMultiLvlLbl val="0"/>
      </c:catAx>
      <c:valAx>
        <c:axId val="381773672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3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NORTH - OPENNING FROM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Data!$AC$93</c:f>
              <c:strCache>
                <c:ptCount val="1"/>
                <c:pt idx="0">
                  <c:v> HÀ NỘI 4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Data!$AC$94:$AC$111</c15:sqref>
                  </c15:fullRef>
                </c:ext>
              </c:extLst>
              <c:f>Data!$AC$100:$AC$111</c:f>
              <c:numCache>
                <c:formatCode>General</c:formatCode>
                <c:ptCount val="12"/>
                <c:pt idx="2">
                  <c:v>206.93299999999999</c:v>
                </c:pt>
                <c:pt idx="3">
                  <c:v>1083.2809999999999</c:v>
                </c:pt>
                <c:pt idx="4">
                  <c:v>1647.462</c:v>
                </c:pt>
                <c:pt idx="5">
                  <c:v>1064.3209999999999</c:v>
                </c:pt>
                <c:pt idx="6">
                  <c:v>615.70100000000002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Data!$AD$93</c:f>
              <c:strCache>
                <c:ptCount val="1"/>
                <c:pt idx="0">
                  <c:v> LẠNG SƠN 1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Data!$AD$94:$AD$111</c15:sqref>
                  </c15:fullRef>
                </c:ext>
              </c:extLst>
              <c:f>Data!$AD$100:$AD$111</c:f>
              <c:numCache>
                <c:formatCode>General</c:formatCode>
                <c:ptCount val="12"/>
                <c:pt idx="3">
                  <c:v>663.53599999999994</c:v>
                </c:pt>
                <c:pt idx="4">
                  <c:v>836.49300000000005</c:v>
                </c:pt>
                <c:pt idx="5">
                  <c:v>1361.953</c:v>
                </c:pt>
                <c:pt idx="6">
                  <c:v>1085.549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Data!$AE$93</c:f>
              <c:strCache>
                <c:ptCount val="1"/>
                <c:pt idx="0">
                  <c:v> QUẢNG NINH 1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Data!$AE$94:$AE$111</c15:sqref>
                  </c15:fullRef>
                </c:ext>
              </c:extLst>
              <c:f>Data!$AE$100:$AE$111</c:f>
              <c:numCache>
                <c:formatCode>General</c:formatCode>
                <c:ptCount val="12"/>
                <c:pt idx="3">
                  <c:v>1002.527</c:v>
                </c:pt>
                <c:pt idx="4">
                  <c:v>948.428</c:v>
                </c:pt>
                <c:pt idx="5">
                  <c:v>974.83</c:v>
                </c:pt>
                <c:pt idx="6">
                  <c:v>1079.211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Data!$AF$93</c:f>
              <c:strCache>
                <c:ptCount val="1"/>
                <c:pt idx="0">
                  <c:v> HẢI DƯƠNG 1</c:v>
                </c:pt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Data!$AF$94:$AF$111</c15:sqref>
                  </c15:fullRef>
                </c:ext>
              </c:extLst>
              <c:f>Data!$AF$100:$AF$111</c:f>
              <c:numCache>
                <c:formatCode>General</c:formatCode>
                <c:ptCount val="12"/>
                <c:pt idx="4">
                  <c:v>768.92600000000004</c:v>
                </c:pt>
                <c:pt idx="5">
                  <c:v>629.59299999999996</c:v>
                </c:pt>
                <c:pt idx="6">
                  <c:v>598.625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Data!$AG$93</c:f>
              <c:strCache>
                <c:ptCount val="1"/>
                <c:pt idx="0">
                  <c:v> HÀ TĨNH 1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Data!$AG$94:$AG$111</c15:sqref>
                  </c15:fullRef>
                </c:ext>
              </c:extLst>
              <c:f>Data!$AG$100:$AG$111</c:f>
              <c:numCache>
                <c:formatCode>General</c:formatCode>
                <c:ptCount val="12"/>
                <c:pt idx="5">
                  <c:v>729.92</c:v>
                </c:pt>
                <c:pt idx="6">
                  <c:v>753.34299999999996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Data!$AH$93</c:f>
              <c:strCache>
                <c:ptCount val="1"/>
                <c:pt idx="0">
                  <c:v> THANH HÓA 3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Data!$AH$94:$AH$111</c15:sqref>
                  </c15:fullRef>
                </c:ext>
              </c:extLst>
              <c:f>Data!$AH$100:$AH$111</c:f>
              <c:numCache>
                <c:formatCode>General</c:formatCode>
                <c:ptCount val="12"/>
                <c:pt idx="5">
                  <c:v>281.25799999999998</c:v>
                </c:pt>
                <c:pt idx="6">
                  <c:v>978.59500000000003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Data!$AI$93</c:f>
              <c:strCache>
                <c:ptCount val="1"/>
                <c:pt idx="0">
                  <c:v> HÀ NỘI 5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Data!$AI$94:$AI$111</c15:sqref>
                  </c15:fullRef>
                </c:ext>
              </c:extLst>
              <c:f>Data!$AI$100:$AI$111</c:f>
              <c:numCache>
                <c:formatCode>General</c:formatCode>
                <c:ptCount val="12"/>
                <c:pt idx="6">
                  <c:v>543.29999999999995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1774456"/>
        <c:axId val="381774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Data!$Q$93</c15:sqref>
                        </c15:formulaRef>
                      </c:ext>
                    </c:extLst>
                    <c:strCache>
                      <c:ptCount val="1"/>
                      <c:pt idx="0">
                        <c:v> BẮC NINH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Data!$Q$94:$Q$111</c15:sqref>
                        </c15:fullRef>
                        <c15:formulaRef>
                          <c15:sqref>Data!$Q$100:$Q$111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1306.336</c:v>
                      </c:pt>
                      <c:pt idx="1">
                        <c:v>1399.374</c:v>
                      </c:pt>
                      <c:pt idx="2">
                        <c:v>2186.5079999999998</c:v>
                      </c:pt>
                      <c:pt idx="3">
                        <c:v>1390.0429999999999</c:v>
                      </c:pt>
                      <c:pt idx="4">
                        <c:v>1150.8630000000001</c:v>
                      </c:pt>
                      <c:pt idx="5">
                        <c:v>1124.864</c:v>
                      </c:pt>
                      <c:pt idx="6">
                        <c:v>1358.4269999999999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Data!$R$93</c15:sqref>
                        </c15:formulaRef>
                      </c:ext>
                    </c:extLst>
                    <c:strCache>
                      <c:ptCount val="1"/>
                      <c:pt idx="0">
                        <c:v> THÁI BÌNH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Data!$R$94:$R$111</c15:sqref>
                        </c15:fullRef>
                        <c15:formulaRef>
                          <c15:sqref>Data!$R$100:$R$111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643.30899999999997</c:v>
                      </c:pt>
                      <c:pt idx="1">
                        <c:v>769.31399999999996</c:v>
                      </c:pt>
                      <c:pt idx="2">
                        <c:v>1080.951</c:v>
                      </c:pt>
                      <c:pt idx="3">
                        <c:v>1172.83</c:v>
                      </c:pt>
                      <c:pt idx="4">
                        <c:v>1116.145</c:v>
                      </c:pt>
                      <c:pt idx="5">
                        <c:v>907.3</c:v>
                      </c:pt>
                      <c:pt idx="6">
                        <c:v>1071.6199999999999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Data!$S$93</c15:sqref>
                        </c15:formulaRef>
                      </c:ext>
                    </c:extLst>
                    <c:strCache>
                      <c:ptCount val="1"/>
                      <c:pt idx="0">
                        <c:v> HƯNG YÊN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Data!$S$94:$S$111</c15:sqref>
                        </c15:fullRef>
                        <c15:formulaRef>
                          <c15:sqref>Data!$S$100:$S$111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191.654</c:v>
                      </c:pt>
                      <c:pt idx="1">
                        <c:v>552.74400000000003</c:v>
                      </c:pt>
                      <c:pt idx="2">
                        <c:v>1072.693</c:v>
                      </c:pt>
                      <c:pt idx="3">
                        <c:v>379.166</c:v>
                      </c:pt>
                      <c:pt idx="4">
                        <c:v>592.47500000000002</c:v>
                      </c:pt>
                      <c:pt idx="5">
                        <c:v>686.62800000000004</c:v>
                      </c:pt>
                      <c:pt idx="6">
                        <c:v>684.27499999999998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Data!$T$93</c15:sqref>
                        </c15:formulaRef>
                      </c:ext>
                    </c:extLst>
                    <c:strCache>
                      <c:ptCount val="1"/>
                      <c:pt idx="0">
                        <c:v> NGHỆ AN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Data!$T$94:$T$111</c15:sqref>
                        </c15:fullRef>
                        <c15:formulaRef>
                          <c15:sqref>Data!$T$100:$T$111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759.18700000000001</c:v>
                      </c:pt>
                      <c:pt idx="1">
                        <c:v>1038.06</c:v>
                      </c:pt>
                      <c:pt idx="2">
                        <c:v>994.91800000000001</c:v>
                      </c:pt>
                      <c:pt idx="3">
                        <c:v>966.44200000000001</c:v>
                      </c:pt>
                      <c:pt idx="4">
                        <c:v>930.93600000000004</c:v>
                      </c:pt>
                      <c:pt idx="5">
                        <c:v>1055.1179999999999</c:v>
                      </c:pt>
                      <c:pt idx="6">
                        <c:v>813.774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Data!$U$93</c15:sqref>
                        </c15:formulaRef>
                      </c:ext>
                    </c:extLst>
                    <c:strCache>
                      <c:ptCount val="1"/>
                      <c:pt idx="0">
                        <c:v> HÀ NỘI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15FF7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Data!$U$94:$U$111</c15:sqref>
                        </c15:fullRef>
                        <c15:formulaRef>
                          <c15:sqref>Data!$U$100:$U$111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392.34199999999998</c:v>
                      </c:pt>
                      <c:pt idx="1">
                        <c:v>660.54899999999998</c:v>
                      </c:pt>
                      <c:pt idx="2">
                        <c:v>1003.804</c:v>
                      </c:pt>
                      <c:pt idx="3">
                        <c:v>851.447</c:v>
                      </c:pt>
                      <c:pt idx="4">
                        <c:v>538.11599999999999</c:v>
                      </c:pt>
                      <c:pt idx="5">
                        <c:v>856.44899999999996</c:v>
                      </c:pt>
                      <c:pt idx="6">
                        <c:v>769.36699999999996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Data!$V$93</c15:sqref>
                        </c15:formulaRef>
                      </c:ext>
                    </c:extLst>
                    <c:strCache>
                      <c:ptCount val="1"/>
                      <c:pt idx="0">
                        <c:v> HÀ NỘI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Data!$V$94:$V$111</c15:sqref>
                        </c15:fullRef>
                        <c15:formulaRef>
                          <c15:sqref>Data!$V$100:$V$111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74.915000000000006</c:v>
                      </c:pt>
                      <c:pt idx="1">
                        <c:v>273.142</c:v>
                      </c:pt>
                      <c:pt idx="2">
                        <c:v>877.74900000000002</c:v>
                      </c:pt>
                      <c:pt idx="3">
                        <c:v>427.43</c:v>
                      </c:pt>
                      <c:pt idx="4">
                        <c:v>843.87300000000005</c:v>
                      </c:pt>
                      <c:pt idx="5">
                        <c:v>388.63400000000001</c:v>
                      </c:pt>
                      <c:pt idx="6">
                        <c:v>389.29199999999997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Data!$W$93</c15:sqref>
                        </c15:formulaRef>
                      </c:ext>
                    </c:extLst>
                    <c:strCache>
                      <c:ptCount val="1"/>
                      <c:pt idx="0">
                        <c:v> NGHỆ AN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11BD8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Data!$W$94:$W$111</c15:sqref>
                        </c15:fullRef>
                        <c15:formulaRef>
                          <c15:sqref>Data!$W$100:$W$111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765.41</c:v>
                      </c:pt>
                      <c:pt idx="1">
                        <c:v>1180.972</c:v>
                      </c:pt>
                      <c:pt idx="2">
                        <c:v>1563.673</c:v>
                      </c:pt>
                      <c:pt idx="3">
                        <c:v>1637.6659999999999</c:v>
                      </c:pt>
                      <c:pt idx="4">
                        <c:v>1204.4280000000001</c:v>
                      </c:pt>
                      <c:pt idx="5">
                        <c:v>1867.7809999999999</c:v>
                      </c:pt>
                      <c:pt idx="6">
                        <c:v>1863.5920000000001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Data!$X$93</c15:sqref>
                        </c15:formulaRef>
                      </c:ext>
                    </c:extLst>
                    <c:strCache>
                      <c:ptCount val="1"/>
                      <c:pt idx="0">
                        <c:v> NAM ĐỊNH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Data!$X$94:$X$111</c15:sqref>
                        </c15:fullRef>
                        <c15:formulaRef>
                          <c15:sqref>Data!$X$100:$X$111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512.09199999999998</c:v>
                      </c:pt>
                      <c:pt idx="1">
                        <c:v>813.197</c:v>
                      </c:pt>
                      <c:pt idx="2">
                        <c:v>1464.654</c:v>
                      </c:pt>
                      <c:pt idx="3">
                        <c:v>1108.2750000000001</c:v>
                      </c:pt>
                      <c:pt idx="4">
                        <c:v>634.60799999999995</c:v>
                      </c:pt>
                      <c:pt idx="5">
                        <c:v>1553.7190000000001</c:v>
                      </c:pt>
                      <c:pt idx="6">
                        <c:v>693.10900000000004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Data!$Y$93</c15:sqref>
                        </c15:formulaRef>
                      </c:ext>
                    </c:extLst>
                    <c:strCache>
                      <c:ptCount val="1"/>
                      <c:pt idx="0">
                        <c:v> YÊN BÁI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Data!$Y$94:$Y$111</c15:sqref>
                        </c15:fullRef>
                        <c15:formulaRef>
                          <c15:sqref>Data!$Y$100:$Y$111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431.81099999999998</c:v>
                      </c:pt>
                      <c:pt idx="1">
                        <c:v>838.86199999999997</c:v>
                      </c:pt>
                      <c:pt idx="2">
                        <c:v>1100.729</c:v>
                      </c:pt>
                      <c:pt idx="3">
                        <c:v>866.48400000000004</c:v>
                      </c:pt>
                      <c:pt idx="4">
                        <c:v>599.27499999999998</c:v>
                      </c:pt>
                      <c:pt idx="5">
                        <c:v>816.89099999999996</c:v>
                      </c:pt>
                      <c:pt idx="6">
                        <c:v>773.25199999999995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Data!$Z$93</c15:sqref>
                        </c15:formulaRef>
                      </c:ext>
                    </c:extLst>
                    <c:strCache>
                      <c:ptCount val="1"/>
                      <c:pt idx="0">
                        <c:v> THANH HÓA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Data!$Z$94:$Z$111</c15:sqref>
                        </c15:fullRef>
                        <c15:formulaRef>
                          <c15:sqref>Data!$Z$100:$Z$111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901.29399999999998</c:v>
                      </c:pt>
                      <c:pt idx="1">
                        <c:v>1371.9459999999999</c:v>
                      </c:pt>
                      <c:pt idx="2">
                        <c:v>2876.96</c:v>
                      </c:pt>
                      <c:pt idx="3">
                        <c:v>2433.9949999999999</c:v>
                      </c:pt>
                      <c:pt idx="4">
                        <c:v>1437.1189999999999</c:v>
                      </c:pt>
                      <c:pt idx="5">
                        <c:v>2019.4960000000001</c:v>
                      </c:pt>
                      <c:pt idx="6">
                        <c:v>1552.143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Data!$AA$93</c15:sqref>
                        </c15:formulaRef>
                      </c:ext>
                    </c:extLst>
                    <c:strCache>
                      <c:ptCount val="1"/>
                      <c:pt idx="0">
                        <c:v> HÀ NỘI 3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Data!$AA$94:$AA$111</c15:sqref>
                        </c15:fullRef>
                        <c15:formulaRef>
                          <c15:sqref>Data!$AA$100:$AA$111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-22.446999999999999</c:v>
                      </c:pt>
                      <c:pt idx="1">
                        <c:v>576.36400000000003</c:v>
                      </c:pt>
                      <c:pt idx="2">
                        <c:v>568.69000000000005</c:v>
                      </c:pt>
                      <c:pt idx="3">
                        <c:v>224.518</c:v>
                      </c:pt>
                      <c:pt idx="4">
                        <c:v>623.16600000000005</c:v>
                      </c:pt>
                      <c:pt idx="5">
                        <c:v>871.25699999999995</c:v>
                      </c:pt>
                      <c:pt idx="6">
                        <c:v>887.45699999999999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Data!$AB$93</c15:sqref>
                        </c15:formulaRef>
                      </c:ext>
                    </c:extLst>
                    <c:strCache>
                      <c:ptCount val="1"/>
                      <c:pt idx="0">
                        <c:v> THANH HÓA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Data!$AB$94:$AB$111</c15:sqref>
                        </c15:fullRef>
                        <c15:formulaRef>
                          <c15:sqref>Data!$AB$100:$AB$111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362.863</c:v>
                      </c:pt>
                      <c:pt idx="1">
                        <c:v>667.52099999999996</c:v>
                      </c:pt>
                      <c:pt idx="2">
                        <c:v>1282.866</c:v>
                      </c:pt>
                      <c:pt idx="3">
                        <c:v>1087.7729999999999</c:v>
                      </c:pt>
                      <c:pt idx="4">
                        <c:v>664.81</c:v>
                      </c:pt>
                      <c:pt idx="5">
                        <c:v>991.96699999999998</c:v>
                      </c:pt>
                      <c:pt idx="6">
                        <c:v>372.82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38177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4848"/>
        <c:crosses val="autoZero"/>
        <c:auto val="1"/>
        <c:lblAlgn val="ctr"/>
        <c:lblOffset val="100"/>
        <c:noMultiLvlLbl val="0"/>
      </c:catAx>
      <c:valAx>
        <c:axId val="38177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4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SOUTH - OPENNING FROM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Data!$Q$114</c:f>
              <c:strCache>
                <c:ptCount val="1"/>
                <c:pt idx="0">
                  <c:v> HCM 1</c:v>
                </c:pt>
              </c:strCache>
            </c:strRef>
          </c:tx>
          <c:spPr>
            <a:ln w="28575" cap="rnd" cmpd="sng" algn="ctr">
              <a:solidFill>
                <a:srgbClr val="15FF7F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Data!$Q$115:$Q$132</c:f>
              <c:numCache>
                <c:formatCode>_-* #,##0\ _₫_-;\-* #,##0\ _₫_-;_-* "-"??\ _₫_-;_-@_-</c:formatCode>
                <c:ptCount val="18"/>
                <c:pt idx="0">
                  <c:v>1069.7360000000001</c:v>
                </c:pt>
                <c:pt idx="1">
                  <c:v>836.10500000000002</c:v>
                </c:pt>
                <c:pt idx="2">
                  <c:v>1043.807</c:v>
                </c:pt>
                <c:pt idx="3">
                  <c:v>1046.8499999999999</c:v>
                </c:pt>
                <c:pt idx="4">
                  <c:v>1786.1130000000001</c:v>
                </c:pt>
                <c:pt idx="5">
                  <c:v>2327.924</c:v>
                </c:pt>
                <c:pt idx="6">
                  <c:v>258.12900000000002</c:v>
                </c:pt>
                <c:pt idx="7">
                  <c:v>332.62099999999998</c:v>
                </c:pt>
                <c:pt idx="8">
                  <c:v>372.82100000000003</c:v>
                </c:pt>
                <c:pt idx="9">
                  <c:v>715.87099999999998</c:v>
                </c:pt>
                <c:pt idx="10">
                  <c:v>5712.03</c:v>
                </c:pt>
                <c:pt idx="11">
                  <c:v>491.82400000000001</c:v>
                </c:pt>
                <c:pt idx="12">
                  <c:v>383.24099999999999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Data!$R$114</c:f>
              <c:strCache>
                <c:ptCount val="1"/>
                <c:pt idx="0">
                  <c:v> HCM 2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Data!$R$115:$R$132</c:f>
              <c:numCache>
                <c:formatCode>_-* #,##0\ _₫_-;\-* #,##0\ _₫_-;_-* "-"??\ _₫_-;_-@_-</c:formatCode>
                <c:ptCount val="18"/>
                <c:pt idx="2">
                  <c:v>2241.9969999999998</c:v>
                </c:pt>
                <c:pt idx="3">
                  <c:v>2916.5390000000002</c:v>
                </c:pt>
                <c:pt idx="4">
                  <c:v>3667.8380000000002</c:v>
                </c:pt>
                <c:pt idx="5">
                  <c:v>5048.4870000000001</c:v>
                </c:pt>
                <c:pt idx="6">
                  <c:v>2662.625</c:v>
                </c:pt>
                <c:pt idx="7">
                  <c:v>3746.09</c:v>
                </c:pt>
                <c:pt idx="8">
                  <c:v>4580.857</c:v>
                </c:pt>
                <c:pt idx="9">
                  <c:v>4420.7299999999996</c:v>
                </c:pt>
                <c:pt idx="10">
                  <c:v>4465.8209999999999</c:v>
                </c:pt>
                <c:pt idx="11">
                  <c:v>5760.1279999999997</c:v>
                </c:pt>
                <c:pt idx="12">
                  <c:v>4361.7740000000003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Data!$S$114</c:f>
              <c:strCache>
                <c:ptCount val="1"/>
                <c:pt idx="0">
                  <c:v> TIỀN GIANG 1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Data!$S$115:$S$132</c:f>
              <c:numCache>
                <c:formatCode>_-* #,##0\ _₫_-;\-* #,##0\ _₫_-;_-* "-"??\ _₫_-;_-@_-</c:formatCode>
                <c:ptCount val="18"/>
                <c:pt idx="4">
                  <c:v>5954.9290000000001</c:v>
                </c:pt>
                <c:pt idx="5">
                  <c:v>12258.708000000001</c:v>
                </c:pt>
                <c:pt idx="6">
                  <c:v>3292.7759999999998</c:v>
                </c:pt>
                <c:pt idx="7">
                  <c:v>6609.683</c:v>
                </c:pt>
                <c:pt idx="8">
                  <c:v>6829.5559999999996</c:v>
                </c:pt>
                <c:pt idx="9">
                  <c:v>5643.7719999999999</c:v>
                </c:pt>
                <c:pt idx="10">
                  <c:v>6019.0079999999998</c:v>
                </c:pt>
                <c:pt idx="11">
                  <c:v>10661.888999999999</c:v>
                </c:pt>
                <c:pt idx="12">
                  <c:v>5299.9870000000001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Data!$T$114</c:f>
              <c:strCache>
                <c:ptCount val="1"/>
                <c:pt idx="0">
                  <c:v> BÀ RỊA - VŨNG TÀU 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Data!$T$115:$T$132</c:f>
              <c:numCache>
                <c:formatCode>_-* #,##0\ _₫_-;\-* #,##0\ _₫_-;_-* "-"??\ _₫_-;_-@_-</c:formatCode>
                <c:ptCount val="18"/>
                <c:pt idx="4">
                  <c:v>681.77599999999995</c:v>
                </c:pt>
                <c:pt idx="5">
                  <c:v>1055.461</c:v>
                </c:pt>
                <c:pt idx="6">
                  <c:v>215.79300000000001</c:v>
                </c:pt>
                <c:pt idx="7">
                  <c:v>448.596</c:v>
                </c:pt>
                <c:pt idx="8">
                  <c:v>1633.075</c:v>
                </c:pt>
                <c:pt idx="9">
                  <c:v>758.20299999999997</c:v>
                </c:pt>
                <c:pt idx="10">
                  <c:v>1319.096</c:v>
                </c:pt>
                <c:pt idx="11">
                  <c:v>2480.1889999999999</c:v>
                </c:pt>
                <c:pt idx="12">
                  <c:v>1941.327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Data!$U$114</c:f>
              <c:strCache>
                <c:ptCount val="1"/>
                <c:pt idx="0">
                  <c:v> ĐÀ NẴNG 1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Data!$U$115:$U$132</c:f>
              <c:numCache>
                <c:formatCode>_-* #,##0\ _₫_-;\-* #,##0\ _₫_-;_-* "-"??\ _₫_-;_-@_-</c:formatCode>
                <c:ptCount val="18"/>
                <c:pt idx="5">
                  <c:v>1486.758</c:v>
                </c:pt>
                <c:pt idx="6">
                  <c:v>767.95100000000002</c:v>
                </c:pt>
                <c:pt idx="7">
                  <c:v>1067.277</c:v>
                </c:pt>
                <c:pt idx="8">
                  <c:v>1114.2270000000001</c:v>
                </c:pt>
                <c:pt idx="9">
                  <c:v>557.13699999999994</c:v>
                </c:pt>
                <c:pt idx="10">
                  <c:v>1265.165</c:v>
                </c:pt>
                <c:pt idx="11">
                  <c:v>1167.67</c:v>
                </c:pt>
                <c:pt idx="12">
                  <c:v>1107.269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Data!$V$114</c:f>
              <c:strCache>
                <c:ptCount val="1"/>
                <c:pt idx="0">
                  <c:v> HCM 3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Data!$V$115:$V$132</c:f>
              <c:numCache>
                <c:formatCode>_-* #,##0\ _₫_-;\-* #,##0\ _₫_-;_-* "-"??\ _₫_-;_-@_-</c:formatCode>
                <c:ptCount val="18"/>
                <c:pt idx="5">
                  <c:v>1044.2180000000001</c:v>
                </c:pt>
                <c:pt idx="6">
                  <c:v>227.63800000000001</c:v>
                </c:pt>
                <c:pt idx="7">
                  <c:v>376.09</c:v>
                </c:pt>
                <c:pt idx="8">
                  <c:v>612.21600000000001</c:v>
                </c:pt>
                <c:pt idx="9">
                  <c:v>653.36199999999997</c:v>
                </c:pt>
                <c:pt idx="10">
                  <c:v>1117.9159999999999</c:v>
                </c:pt>
                <c:pt idx="11">
                  <c:v>484.07</c:v>
                </c:pt>
                <c:pt idx="12">
                  <c:v>465.279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Data!$W$114</c:f>
              <c:strCache>
                <c:ptCount val="1"/>
                <c:pt idx="0">
                  <c:v> HUẾ 1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Data!$W$115:$W$132</c:f>
              <c:numCache>
                <c:formatCode>_-* #,##0\ _₫_-;\-* #,##0\ _₫_-;_-* "-"??\ _₫_-;_-@_-</c:formatCode>
                <c:ptCount val="18"/>
                <c:pt idx="5">
                  <c:v>657.048</c:v>
                </c:pt>
                <c:pt idx="6">
                  <c:v>942.95799999999997</c:v>
                </c:pt>
                <c:pt idx="7">
                  <c:v>1082.45</c:v>
                </c:pt>
                <c:pt idx="8">
                  <c:v>1587.011</c:v>
                </c:pt>
                <c:pt idx="9">
                  <c:v>1911.2339999999999</c:v>
                </c:pt>
                <c:pt idx="10">
                  <c:v>2048.7750000000001</c:v>
                </c:pt>
                <c:pt idx="11">
                  <c:v>2095.1570000000002</c:v>
                </c:pt>
                <c:pt idx="12">
                  <c:v>1257.0340000000001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Data!$X$114</c:f>
              <c:strCache>
                <c:ptCount val="1"/>
                <c:pt idx="0">
                  <c:v> BẾN TRE 1</c:v>
                </c:pt>
              </c:strCache>
            </c:strRef>
          </c:tx>
          <c:spPr>
            <a:ln w="28575" cap="rnd" cmpd="sng" algn="ctr">
              <a:solidFill>
                <a:srgbClr val="F11BD8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Data!$X$115:$X$132</c:f>
              <c:numCache>
                <c:formatCode>_-* #,##0\ _₫_-;\-* #,##0\ _₫_-;_-* "-"??\ _₫_-;_-@_-</c:formatCode>
                <c:ptCount val="18"/>
                <c:pt idx="5">
                  <c:v>104.369</c:v>
                </c:pt>
                <c:pt idx="6">
                  <c:v>12.092000000000001</c:v>
                </c:pt>
                <c:pt idx="7">
                  <c:v>298.19900000000001</c:v>
                </c:pt>
                <c:pt idx="8">
                  <c:v>319.46300000000002</c:v>
                </c:pt>
                <c:pt idx="9">
                  <c:v>359.45800000000003</c:v>
                </c:pt>
                <c:pt idx="10">
                  <c:v>76.040000000000006</c:v>
                </c:pt>
                <c:pt idx="11">
                  <c:v>333.88</c:v>
                </c:pt>
                <c:pt idx="12">
                  <c:v>884.55600000000004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1770928"/>
        <c:axId val="381771320"/>
      </c:lineChart>
      <c:catAx>
        <c:axId val="3817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1320"/>
        <c:crosses val="autoZero"/>
        <c:auto val="1"/>
        <c:lblAlgn val="ctr"/>
        <c:lblOffset val="100"/>
        <c:noMultiLvlLbl val="0"/>
      </c:catAx>
      <c:valAx>
        <c:axId val="381771320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0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SOUTH - OPENNING FROM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Data!$Y$114</c:f>
              <c:strCache>
                <c:ptCount val="1"/>
                <c:pt idx="0">
                  <c:v> HCM 4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Data!$P$115:$P$132</c15:sqref>
                  </c15:fullRef>
                </c:ext>
              </c:extLst>
              <c:f>Data!$P$121:$P$132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Data!$Y$115:$Y$132</c15:sqref>
                  </c15:fullRef>
                </c:ext>
              </c:extLst>
              <c:f>Data!$Y$121:$Y$132</c:f>
              <c:numCache>
                <c:formatCode>_-* #,##0\ _₫_-;\-* #,##0\ _₫_-;_-* "-"??\ _₫_-;_-@_-</c:formatCode>
                <c:ptCount val="12"/>
                <c:pt idx="5">
                  <c:v>683.22799999999995</c:v>
                </c:pt>
                <c:pt idx="6">
                  <c:v>819.02599999999995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Data!$Z$114</c:f>
              <c:strCache>
                <c:ptCount val="1"/>
                <c:pt idx="0">
                  <c:v> BÀ RỊA - VŨNG TÀU 2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Data!$P$115:$P$132</c15:sqref>
                  </c15:fullRef>
                </c:ext>
              </c:extLst>
              <c:f>Data!$P$121:$P$132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Data!$Z$115:$Z$132</c15:sqref>
                  </c15:fullRef>
                </c:ext>
              </c:extLst>
              <c:f>Data!$Z$121:$Z$132</c:f>
              <c:numCache>
                <c:formatCode>_-* #,##0\ _₫_-;\-* #,##0\ _₫_-;_-* "-"??\ _₫_-;_-@_-</c:formatCode>
                <c:ptCount val="12"/>
                <c:pt idx="6">
                  <c:v>782.69600000000003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Data!$AA$114</c:f>
              <c:strCache>
                <c:ptCount val="1"/>
                <c:pt idx="0">
                  <c:v> AN GIANG 1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Data!$P$115:$P$132</c15:sqref>
                  </c15:fullRef>
                </c:ext>
              </c:extLst>
              <c:f>Data!$P$121:$P$132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Data!$AA$115:$AA$132</c15:sqref>
                  </c15:fullRef>
                </c:ext>
              </c:extLst>
              <c:f>Data!$AA$121:$AA$132</c:f>
              <c:numCache>
                <c:formatCode>_-* #,##0\ _₫_-;\-* #,##0\ _₫_-;_-* "-"??\ _₫_-;_-@_-</c:formatCode>
                <c:ptCount val="12"/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4678280"/>
        <c:axId val="614679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Data!$Q$114</c15:sqref>
                        </c15:formulaRef>
                      </c:ext>
                    </c:extLst>
                    <c:strCache>
                      <c:ptCount val="1"/>
                      <c:pt idx="0">
                        <c:v> HCM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15FF7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Data!$Q$115:$Q$132</c15:sqref>
                        </c15:fullRef>
                        <c15:formulaRef>
                          <c15:sqref>Data!$Q$121:$Q$132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258.12900000000002</c:v>
                      </c:pt>
                      <c:pt idx="1">
                        <c:v>332.62099999999998</c:v>
                      </c:pt>
                      <c:pt idx="2">
                        <c:v>372.82100000000003</c:v>
                      </c:pt>
                      <c:pt idx="3">
                        <c:v>715.87099999999998</c:v>
                      </c:pt>
                      <c:pt idx="4">
                        <c:v>5712.03</c:v>
                      </c:pt>
                      <c:pt idx="5">
                        <c:v>491.82400000000001</c:v>
                      </c:pt>
                      <c:pt idx="6">
                        <c:v>383.24099999999999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Data!$R$114</c15:sqref>
                        </c15:formulaRef>
                      </c:ext>
                    </c:extLst>
                    <c:strCache>
                      <c:ptCount val="1"/>
                      <c:pt idx="0">
                        <c:v> HCM 2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Data!$R$115:$R$132</c15:sqref>
                        </c15:fullRef>
                        <c15:formulaRef>
                          <c15:sqref>Data!$R$121:$R$132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2662.625</c:v>
                      </c:pt>
                      <c:pt idx="1">
                        <c:v>3746.09</c:v>
                      </c:pt>
                      <c:pt idx="2">
                        <c:v>4580.857</c:v>
                      </c:pt>
                      <c:pt idx="3">
                        <c:v>4420.7299999999996</c:v>
                      </c:pt>
                      <c:pt idx="4">
                        <c:v>4465.8209999999999</c:v>
                      </c:pt>
                      <c:pt idx="5">
                        <c:v>5760.1279999999997</c:v>
                      </c:pt>
                      <c:pt idx="6">
                        <c:v>4361.7740000000003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Data!$S$114</c15:sqref>
                        </c15:formulaRef>
                      </c:ext>
                    </c:extLst>
                    <c:strCache>
                      <c:ptCount val="1"/>
                      <c:pt idx="0">
                        <c:v> TIỀN GIANG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Data!$S$115:$S$132</c15:sqref>
                        </c15:fullRef>
                        <c15:formulaRef>
                          <c15:sqref>Data!$S$121:$S$132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3292.7759999999998</c:v>
                      </c:pt>
                      <c:pt idx="1">
                        <c:v>6609.683</c:v>
                      </c:pt>
                      <c:pt idx="2">
                        <c:v>6829.5559999999996</c:v>
                      </c:pt>
                      <c:pt idx="3">
                        <c:v>5643.7719999999999</c:v>
                      </c:pt>
                      <c:pt idx="4">
                        <c:v>6019.0079999999998</c:v>
                      </c:pt>
                      <c:pt idx="5">
                        <c:v>10661.888999999999</c:v>
                      </c:pt>
                      <c:pt idx="6">
                        <c:v>5299.9870000000001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Data!$T$114</c15:sqref>
                        </c15:formulaRef>
                      </c:ext>
                    </c:extLst>
                    <c:strCache>
                      <c:ptCount val="1"/>
                      <c:pt idx="0">
                        <c:v> BÀ RỊA - VŨNG TÀU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Data!$T$115:$T$132</c15:sqref>
                        </c15:fullRef>
                        <c15:formulaRef>
                          <c15:sqref>Data!$T$121:$T$132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215.79300000000001</c:v>
                      </c:pt>
                      <c:pt idx="1">
                        <c:v>448.596</c:v>
                      </c:pt>
                      <c:pt idx="2">
                        <c:v>1633.075</c:v>
                      </c:pt>
                      <c:pt idx="3">
                        <c:v>758.20299999999997</c:v>
                      </c:pt>
                      <c:pt idx="4">
                        <c:v>1319.096</c:v>
                      </c:pt>
                      <c:pt idx="5">
                        <c:v>2480.1889999999999</c:v>
                      </c:pt>
                      <c:pt idx="6">
                        <c:v>1941.327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Data!$U$114</c15:sqref>
                        </c15:formulaRef>
                      </c:ext>
                    </c:extLst>
                    <c:strCache>
                      <c:ptCount val="1"/>
                      <c:pt idx="0">
                        <c:v> ĐÀ NẴNG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Data!$U$115:$U$132</c15:sqref>
                        </c15:fullRef>
                        <c15:formulaRef>
                          <c15:sqref>Data!$U$121:$U$132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767.95100000000002</c:v>
                      </c:pt>
                      <c:pt idx="1">
                        <c:v>1067.277</c:v>
                      </c:pt>
                      <c:pt idx="2">
                        <c:v>1114.2270000000001</c:v>
                      </c:pt>
                      <c:pt idx="3">
                        <c:v>557.13699999999994</c:v>
                      </c:pt>
                      <c:pt idx="4">
                        <c:v>1265.165</c:v>
                      </c:pt>
                      <c:pt idx="5">
                        <c:v>1167.67</c:v>
                      </c:pt>
                      <c:pt idx="6">
                        <c:v>1107.269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Data!$V$114</c15:sqref>
                        </c15:formulaRef>
                      </c:ext>
                    </c:extLst>
                    <c:strCache>
                      <c:ptCount val="1"/>
                      <c:pt idx="0">
                        <c:v> HCM 3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Data!$V$115:$V$132</c15:sqref>
                        </c15:fullRef>
                        <c15:formulaRef>
                          <c15:sqref>Data!$V$121:$V$132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227.63800000000001</c:v>
                      </c:pt>
                      <c:pt idx="1">
                        <c:v>376.09</c:v>
                      </c:pt>
                      <c:pt idx="2">
                        <c:v>612.21600000000001</c:v>
                      </c:pt>
                      <c:pt idx="3">
                        <c:v>653.36199999999997</c:v>
                      </c:pt>
                      <c:pt idx="4">
                        <c:v>1117.9159999999999</c:v>
                      </c:pt>
                      <c:pt idx="5">
                        <c:v>484.07</c:v>
                      </c:pt>
                      <c:pt idx="6">
                        <c:v>465.279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Data!$W$114</c15:sqref>
                        </c15:formulaRef>
                      </c:ext>
                    </c:extLst>
                    <c:strCache>
                      <c:ptCount val="1"/>
                      <c:pt idx="0">
                        <c:v> HUẾ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Data!$W$115:$W$132</c15:sqref>
                        </c15:fullRef>
                        <c15:formulaRef>
                          <c15:sqref>Data!$W$121:$W$132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942.95799999999997</c:v>
                      </c:pt>
                      <c:pt idx="1">
                        <c:v>1082.45</c:v>
                      </c:pt>
                      <c:pt idx="2">
                        <c:v>1587.011</c:v>
                      </c:pt>
                      <c:pt idx="3">
                        <c:v>1911.2339999999999</c:v>
                      </c:pt>
                      <c:pt idx="4">
                        <c:v>2048.7750000000001</c:v>
                      </c:pt>
                      <c:pt idx="5">
                        <c:v>2095.1570000000002</c:v>
                      </c:pt>
                      <c:pt idx="6">
                        <c:v>1257.0340000000001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Data!$X$114</c15:sqref>
                        </c15:formulaRef>
                      </c:ext>
                    </c:extLst>
                    <c:strCache>
                      <c:ptCount val="1"/>
                      <c:pt idx="0">
                        <c:v> BẾN TRE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11BD8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Data!$X$115:$X$132</c15:sqref>
                        </c15:fullRef>
                        <c15:formulaRef>
                          <c15:sqref>Data!$X$121:$X$132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12.092000000000001</c:v>
                      </c:pt>
                      <c:pt idx="1">
                        <c:v>298.19900000000001</c:v>
                      </c:pt>
                      <c:pt idx="2">
                        <c:v>319.46300000000002</c:v>
                      </c:pt>
                      <c:pt idx="3">
                        <c:v>359.45800000000003</c:v>
                      </c:pt>
                      <c:pt idx="4">
                        <c:v>76.040000000000006</c:v>
                      </c:pt>
                      <c:pt idx="5">
                        <c:v>333.88</c:v>
                      </c:pt>
                      <c:pt idx="6">
                        <c:v>884.55600000000004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614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9848"/>
        <c:crosses val="autoZero"/>
        <c:auto val="1"/>
        <c:lblAlgn val="ctr"/>
        <c:lblOffset val="100"/>
        <c:noMultiLvlLbl val="0"/>
      </c:catAx>
      <c:valAx>
        <c:axId val="614679848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8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40984"/>
        <c:axId val="538746472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40984"/>
        <c:axId val="538746472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40984"/>
        <c:axId val="538746472"/>
      </c:lineChart>
      <c:catAx>
        <c:axId val="5387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46472"/>
        <c:crosses val="autoZero"/>
        <c:auto val="1"/>
        <c:lblAlgn val="ctr"/>
        <c:lblOffset val="100"/>
        <c:noMultiLvlLbl val="0"/>
      </c:catAx>
      <c:valAx>
        <c:axId val="53874647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40984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40200"/>
        <c:axId val="585932888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40200"/>
        <c:axId val="585932888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40200"/>
        <c:axId val="585932888"/>
      </c:lineChart>
      <c:catAx>
        <c:axId val="538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32888"/>
        <c:crosses val="autoZero"/>
        <c:auto val="1"/>
        <c:lblAlgn val="ctr"/>
        <c:lblOffset val="100"/>
        <c:noMultiLvlLbl val="0"/>
      </c:catAx>
      <c:valAx>
        <c:axId val="5859328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40200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585936024"/>
        <c:axId val="585934848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81416"/>
        <c:axId val="585936416"/>
      </c:lineChart>
      <c:catAx>
        <c:axId val="58593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34848"/>
        <c:crosses val="autoZero"/>
        <c:auto val="1"/>
        <c:lblAlgn val="ctr"/>
        <c:lblOffset val="100"/>
        <c:noMultiLvlLbl val="0"/>
      </c:catAx>
      <c:valAx>
        <c:axId val="5859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36024"/>
        <c:crosses val="autoZero"/>
        <c:crossBetween val="between"/>
      </c:valAx>
      <c:valAx>
        <c:axId val="585936416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1416"/>
        <c:crosses val="max"/>
        <c:crossBetween val="between"/>
      </c:valAx>
      <c:catAx>
        <c:axId val="6146814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3641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74752"/>
        <c:axId val="614680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76320"/>
        <c:axId val="614675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146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0240"/>
        <c:crosses val="autoZero"/>
        <c:auto val="1"/>
        <c:lblAlgn val="ctr"/>
        <c:lblOffset val="100"/>
        <c:noMultiLvlLbl val="0"/>
      </c:catAx>
      <c:valAx>
        <c:axId val="614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4752"/>
        <c:crosses val="autoZero"/>
        <c:crossBetween val="between"/>
      </c:valAx>
      <c:valAx>
        <c:axId val="614675536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6320"/>
        <c:crosses val="max"/>
        <c:crossBetween val="between"/>
      </c:valAx>
      <c:catAx>
        <c:axId val="614676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553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614676712"/>
        <c:axId val="614679064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77888"/>
        <c:axId val="614675928"/>
      </c:lineChart>
      <c:catAx>
        <c:axId val="61467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9064"/>
        <c:crosses val="autoZero"/>
        <c:auto val="1"/>
        <c:lblAlgn val="ctr"/>
        <c:lblOffset val="100"/>
        <c:noMultiLvlLbl val="0"/>
      </c:catAx>
      <c:valAx>
        <c:axId val="6146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6712"/>
        <c:crosses val="autoZero"/>
        <c:crossBetween val="between"/>
      </c:valAx>
      <c:valAx>
        <c:axId val="614675928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7888"/>
        <c:crosses val="max"/>
        <c:crossBetween val="between"/>
      </c:valAx>
      <c:catAx>
        <c:axId val="6146778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592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11528"/>
        <c:axId val="62510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04080"/>
        <c:axId val="625102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1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6432"/>
        <c:crosses val="autoZero"/>
        <c:auto val="1"/>
        <c:lblAlgn val="ctr"/>
        <c:lblOffset val="100"/>
        <c:noMultiLvlLbl val="0"/>
      </c:catAx>
      <c:valAx>
        <c:axId val="625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1528"/>
        <c:crosses val="autoZero"/>
        <c:crossBetween val="between"/>
      </c:valAx>
      <c:valAx>
        <c:axId val="625102904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4080"/>
        <c:crosses val="max"/>
        <c:crossBetween val="between"/>
      </c:valAx>
      <c:catAx>
        <c:axId val="6251040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2904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12</xdr:row>
      <xdr:rowOff>238131</xdr:rowOff>
    </xdr:from>
    <xdr:to>
      <xdr:col>10</xdr:col>
      <xdr:colOff>200025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333373</xdr:colOff>
      <xdr:row>12</xdr:row>
      <xdr:rowOff>228599</xdr:rowOff>
    </xdr:from>
    <xdr:to>
      <xdr:col>21</xdr:col>
      <xdr:colOff>276225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21167</xdr:colOff>
      <xdr:row>28</xdr:row>
      <xdr:rowOff>211667</xdr:rowOff>
    </xdr:from>
    <xdr:to>
      <xdr:col>21</xdr:col>
      <xdr:colOff>302685</xdr:colOff>
      <xdr:row>50</xdr:row>
      <xdr:rowOff>62443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328083</xdr:colOff>
      <xdr:row>28</xdr:row>
      <xdr:rowOff>222250</xdr:rowOff>
    </xdr:from>
    <xdr:to>
      <xdr:col>11</xdr:col>
      <xdr:colOff>26878</xdr:colOff>
      <xdr:row>50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083" y="6953250"/>
          <a:ext cx="6800212" cy="365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23</xdr:row>
      <xdr:rowOff>6</xdr:rowOff>
    </xdr:from>
    <xdr:to>
      <xdr:col>10</xdr:col>
      <xdr:colOff>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23</xdr:row>
      <xdr:rowOff>0</xdr:rowOff>
    </xdr:from>
    <xdr:to>
      <xdr:col>22</xdr:col>
      <xdr:colOff>28576</xdr:colOff>
      <xdr:row>37</xdr:row>
      <xdr:rowOff>161919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10</xdr:col>
      <xdr:colOff>10583</xdr:colOff>
      <xdr:row>62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10</xdr:col>
      <xdr:colOff>0</xdr:colOff>
      <xdr:row>85</xdr:row>
      <xdr:rowOff>10584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52917</xdr:colOff>
      <xdr:row>61</xdr:row>
      <xdr:rowOff>148167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95250</xdr:colOff>
      <xdr:row>84</xdr:row>
      <xdr:rowOff>21167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306917</xdr:colOff>
      <xdr:row>86</xdr:row>
      <xdr:rowOff>148167</xdr:rowOff>
    </xdr:from>
    <xdr:to>
      <xdr:col>10</xdr:col>
      <xdr:colOff>79011</xdr:colOff>
      <xdr:row>109</xdr:row>
      <xdr:rowOff>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6917" y="16192500"/>
          <a:ext cx="6524261" cy="3503083"/>
        </a:xfrm>
        <a:prstGeom prst="rect">
          <a:avLst/>
        </a:prstGeom>
      </xdr:spPr>
    </xdr:pic>
    <xdr:clientData/>
  </xdr:twoCellAnchor>
  <xdr:twoCellAnchor editAs="oneCell">
    <xdr:from>
      <xdr:col>12</xdr:col>
      <xdr:colOff>169334</xdr:colOff>
      <xdr:row>87</xdr:row>
      <xdr:rowOff>0</xdr:rowOff>
    </xdr:from>
    <xdr:to>
      <xdr:col>22</xdr:col>
      <xdr:colOff>158528</xdr:colOff>
      <xdr:row>108</xdr:row>
      <xdr:rowOff>52916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81334" y="16203083"/>
          <a:ext cx="6307444" cy="338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243416</xdr:colOff>
      <xdr:row>4</xdr:row>
      <xdr:rowOff>21165</xdr:rowOff>
    </xdr:from>
    <xdr:to>
      <xdr:col>28</xdr:col>
      <xdr:colOff>31750</xdr:colOff>
      <xdr:row>20</xdr:row>
      <xdr:rowOff>42334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20</xdr:row>
      <xdr:rowOff>137583</xdr:rowOff>
    </xdr:from>
    <xdr:to>
      <xdr:col>28</xdr:col>
      <xdr:colOff>105834</xdr:colOff>
      <xdr:row>36</xdr:row>
      <xdr:rowOff>137584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243416</xdr:colOff>
      <xdr:row>38</xdr:row>
      <xdr:rowOff>21165</xdr:rowOff>
    </xdr:from>
    <xdr:to>
      <xdr:col>28</xdr:col>
      <xdr:colOff>31750</xdr:colOff>
      <xdr:row>54</xdr:row>
      <xdr:rowOff>42334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222250</xdr:colOff>
      <xdr:row>54</xdr:row>
      <xdr:rowOff>137583</xdr:rowOff>
    </xdr:from>
    <xdr:to>
      <xdr:col>28</xdr:col>
      <xdr:colOff>105834</xdr:colOff>
      <xdr:row>70</xdr:row>
      <xdr:rowOff>137584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243416</xdr:colOff>
      <xdr:row>72</xdr:row>
      <xdr:rowOff>21165</xdr:rowOff>
    </xdr:from>
    <xdr:to>
      <xdr:col>28</xdr:col>
      <xdr:colOff>31750</xdr:colOff>
      <xdr:row>88</xdr:row>
      <xdr:rowOff>42334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222250</xdr:colOff>
      <xdr:row>88</xdr:row>
      <xdr:rowOff>137583</xdr:rowOff>
    </xdr:from>
    <xdr:to>
      <xdr:col>28</xdr:col>
      <xdr:colOff>105834</xdr:colOff>
      <xdr:row>104</xdr:row>
      <xdr:rowOff>137584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305857</xdr:colOff>
      <xdr:row>2</xdr:row>
      <xdr:rowOff>133350</xdr:rowOff>
    </xdr:from>
    <xdr:to>
      <xdr:col>23</xdr:col>
      <xdr:colOff>38100</xdr:colOff>
      <xdr:row>15</xdr:row>
      <xdr:rowOff>137583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3</xdr:row>
      <xdr:rowOff>0</xdr:rowOff>
    </xdr:from>
    <xdr:to>
      <xdr:col>33</xdr:col>
      <xdr:colOff>31750</xdr:colOff>
      <xdr:row>16</xdr:row>
      <xdr:rowOff>31750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0</xdr:colOff>
      <xdr:row>3</xdr:row>
      <xdr:rowOff>0</xdr:rowOff>
    </xdr:from>
    <xdr:to>
      <xdr:col>43</xdr:col>
      <xdr:colOff>52916</xdr:colOff>
      <xdr:row>16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0</xdr:colOff>
      <xdr:row>3</xdr:row>
      <xdr:rowOff>0</xdr:rowOff>
    </xdr:from>
    <xdr:to>
      <xdr:col>53</xdr:col>
      <xdr:colOff>52916</xdr:colOff>
      <xdr:row>16</xdr:row>
      <xdr:rowOff>10583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54</xdr:col>
      <xdr:colOff>0</xdr:colOff>
      <xdr:row>3</xdr:row>
      <xdr:rowOff>0</xdr:rowOff>
    </xdr:from>
    <xdr:to>
      <xdr:col>63</xdr:col>
      <xdr:colOff>52916</xdr:colOff>
      <xdr:row>16</xdr:row>
      <xdr:rowOff>10583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64</xdr:col>
      <xdr:colOff>0</xdr:colOff>
      <xdr:row>3</xdr:row>
      <xdr:rowOff>0</xdr:rowOff>
    </xdr:from>
    <xdr:to>
      <xdr:col>73</xdr:col>
      <xdr:colOff>52916</xdr:colOff>
      <xdr:row>16</xdr:row>
      <xdr:rowOff>10583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252940</xdr:colOff>
      <xdr:row>16</xdr:row>
      <xdr:rowOff>302683</xdr:rowOff>
    </xdr:from>
    <xdr:ext cx="5457826" cy="3359150"/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23</xdr:col>
      <xdr:colOff>285751</xdr:colOff>
      <xdr:row>16</xdr:row>
      <xdr:rowOff>296333</xdr:rowOff>
    </xdr:from>
    <xdr:ext cx="5556250" cy="3365500"/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34</xdr:col>
      <xdr:colOff>21166</xdr:colOff>
      <xdr:row>16</xdr:row>
      <xdr:rowOff>285749</xdr:rowOff>
    </xdr:from>
    <xdr:ext cx="5577416" cy="3344333"/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43</xdr:col>
      <xdr:colOff>328083</xdr:colOff>
      <xdr:row>16</xdr:row>
      <xdr:rowOff>306917</xdr:rowOff>
    </xdr:from>
    <xdr:ext cx="5577416" cy="3344333"/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54</xdr:col>
      <xdr:colOff>0</xdr:colOff>
      <xdr:row>16</xdr:row>
      <xdr:rowOff>317500</xdr:rowOff>
    </xdr:from>
    <xdr:ext cx="5577416" cy="3344333"/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63</xdr:col>
      <xdr:colOff>275166</xdr:colOff>
      <xdr:row>16</xdr:row>
      <xdr:rowOff>328083</xdr:rowOff>
    </xdr:from>
    <xdr:ext cx="5577416" cy="3344333"/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14</xdr:col>
      <xdr:colOff>252940</xdr:colOff>
      <xdr:row>28</xdr:row>
      <xdr:rowOff>302683</xdr:rowOff>
    </xdr:from>
    <xdr:ext cx="5457826" cy="3359150"/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23</xdr:col>
      <xdr:colOff>285751</xdr:colOff>
      <xdr:row>28</xdr:row>
      <xdr:rowOff>296333</xdr:rowOff>
    </xdr:from>
    <xdr:ext cx="5556250" cy="3365500"/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34</xdr:col>
      <xdr:colOff>21166</xdr:colOff>
      <xdr:row>28</xdr:row>
      <xdr:rowOff>285749</xdr:rowOff>
    </xdr:from>
    <xdr:ext cx="5577416" cy="3344333"/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43</xdr:col>
      <xdr:colOff>328083</xdr:colOff>
      <xdr:row>28</xdr:row>
      <xdr:rowOff>306917</xdr:rowOff>
    </xdr:from>
    <xdr:ext cx="5577416" cy="3344333"/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54</xdr:col>
      <xdr:colOff>0</xdr:colOff>
      <xdr:row>28</xdr:row>
      <xdr:rowOff>317500</xdr:rowOff>
    </xdr:from>
    <xdr:ext cx="5577416" cy="3344333"/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63</xdr:col>
      <xdr:colOff>275166</xdr:colOff>
      <xdr:row>28</xdr:row>
      <xdr:rowOff>328083</xdr:rowOff>
    </xdr:from>
    <xdr:ext cx="5577416" cy="3344333"/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286831</xdr:colOff>
      <xdr:row>53</xdr:row>
      <xdr:rowOff>139842</xdr:rowOff>
    </xdr:from>
    <xdr:to>
      <xdr:col>19</xdr:col>
      <xdr:colOff>206673</xdr:colOff>
      <xdr:row>79</xdr:row>
      <xdr:rowOff>106505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715242</xdr:colOff>
      <xdr:row>53</xdr:row>
      <xdr:rowOff>138545</xdr:rowOff>
    </xdr:from>
    <xdr:to>
      <xdr:col>30</xdr:col>
      <xdr:colOff>334736</xdr:colOff>
      <xdr:row>79</xdr:row>
      <xdr:rowOff>111269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286831</xdr:colOff>
      <xdr:row>81</xdr:row>
      <xdr:rowOff>30308</xdr:rowOff>
    </xdr:from>
    <xdr:to>
      <xdr:col>19</xdr:col>
      <xdr:colOff>206673</xdr:colOff>
      <xdr:row>105</xdr:row>
      <xdr:rowOff>143308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715242</xdr:colOff>
      <xdr:row>81</xdr:row>
      <xdr:rowOff>30307</xdr:rowOff>
    </xdr:from>
    <xdr:to>
      <xdr:col>30</xdr:col>
      <xdr:colOff>334736</xdr:colOff>
      <xdr:row>105</xdr:row>
      <xdr:rowOff>143307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ning/Performance%20Tracking/201706_GVL_Agency%20reports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MONTHLY_AGENCY_PERFORMANCE_REPORT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BA7">
            <v>13422.264399999998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0 Overrall (Tied Agency)"/>
      <sheetName val="1.1 Overrall (Territory)"/>
      <sheetName val="2.0 Manpower"/>
      <sheetName val="3.0 Rookies"/>
      <sheetName val="4.0 Segmentation"/>
      <sheetName val="5.0 Product MIx"/>
      <sheetName val="6.0 GA Performance"/>
      <sheetName val="Data"/>
    </sheetNames>
    <sheetDataSet>
      <sheetData sheetId="0">
        <row r="4">
          <cell r="E4">
            <v>42978</v>
          </cell>
        </row>
        <row r="13">
          <cell r="E13" t="str">
            <v>GA Perfomance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workbookViewId="0"/>
  </sheetViews>
  <sheetFormatPr defaultColWidth="9.125" defaultRowHeight="14.25" x14ac:dyDescent="0.2"/>
  <cols>
    <col min="1" max="1" width="4.125" style="1" customWidth="1"/>
    <col min="2" max="2" width="6.375" style="1" customWidth="1"/>
    <col min="3" max="3" width="9.125" style="1"/>
    <col min="4" max="4" width="5.75" style="1" customWidth="1"/>
    <col min="5" max="5" width="11.625" style="1" customWidth="1"/>
    <col min="6" max="9" width="9.125" style="1"/>
    <col min="10" max="10" width="9.75" style="1" customWidth="1"/>
    <col min="11" max="16384" width="9.125" style="1"/>
  </cols>
  <sheetData>
    <row r="2" spans="2:10" ht="25.5" customHeight="1" x14ac:dyDescent="0.25">
      <c r="B2" s="80" t="s">
        <v>0</v>
      </c>
      <c r="C2" s="81"/>
      <c r="D2" s="81"/>
      <c r="E2" s="81"/>
      <c r="F2" s="81"/>
      <c r="G2" s="81"/>
      <c r="H2" s="81"/>
      <c r="I2" s="81"/>
      <c r="J2" s="81"/>
    </row>
    <row r="3" spans="2:10" ht="25.5" customHeight="1" x14ac:dyDescent="0.35">
      <c r="B3" s="82" t="s">
        <v>1</v>
      </c>
      <c r="C3" s="81"/>
      <c r="D3" s="81"/>
      <c r="E3" s="81"/>
      <c r="F3" s="81"/>
      <c r="G3" s="81"/>
      <c r="H3" s="81"/>
      <c r="I3" s="81"/>
      <c r="J3" s="81"/>
    </row>
    <row r="4" spans="2:10" ht="25.5" customHeight="1" x14ac:dyDescent="0.25">
      <c r="B4" s="87" t="s">
        <v>2</v>
      </c>
      <c r="C4" s="81"/>
      <c r="D4" s="81"/>
      <c r="E4" s="83">
        <v>42978</v>
      </c>
      <c r="F4" s="81"/>
      <c r="G4" s="81"/>
      <c r="H4" s="81"/>
      <c r="I4" s="81"/>
      <c r="J4" s="81"/>
    </row>
    <row r="5" spans="2:10" ht="25.5" customHeight="1" x14ac:dyDescent="0.2">
      <c r="B5" s="81"/>
      <c r="C5" s="81"/>
      <c r="D5" s="81"/>
      <c r="E5" s="81"/>
      <c r="F5" s="81"/>
      <c r="G5" s="81"/>
      <c r="H5" s="81"/>
      <c r="I5" s="81"/>
      <c r="J5" s="81"/>
    </row>
    <row r="6" spans="2:10" ht="25.5" customHeight="1" x14ac:dyDescent="0.25">
      <c r="B6" s="81"/>
      <c r="C6" s="86" t="s">
        <v>3</v>
      </c>
      <c r="D6" s="81"/>
      <c r="E6" s="169" t="s">
        <v>184</v>
      </c>
      <c r="F6" s="168"/>
      <c r="G6" s="81"/>
      <c r="H6" s="81"/>
      <c r="I6" s="81"/>
      <c r="J6" s="81"/>
    </row>
    <row r="7" spans="2:10" ht="25.5" customHeight="1" x14ac:dyDescent="0.25">
      <c r="B7" s="81"/>
      <c r="C7" s="81"/>
      <c r="D7" s="172" t="s">
        <v>4</v>
      </c>
      <c r="E7" s="170" t="s">
        <v>102</v>
      </c>
      <c r="F7" s="168"/>
      <c r="G7" s="81"/>
      <c r="H7" s="81"/>
      <c r="I7" s="81"/>
      <c r="J7" s="81"/>
    </row>
    <row r="8" spans="2:10" ht="25.5" customHeight="1" x14ac:dyDescent="0.25">
      <c r="B8" s="81"/>
      <c r="C8" s="81"/>
      <c r="D8" s="172" t="s">
        <v>5</v>
      </c>
      <c r="E8" s="170" t="s">
        <v>103</v>
      </c>
      <c r="F8" s="168"/>
      <c r="G8" s="81"/>
      <c r="H8" s="81"/>
      <c r="I8" s="81"/>
      <c r="J8" s="81"/>
    </row>
    <row r="9" spans="2:10" ht="25.5" customHeight="1" x14ac:dyDescent="0.25">
      <c r="B9" s="81"/>
      <c r="C9" s="81"/>
      <c r="D9" s="172" t="s">
        <v>6</v>
      </c>
      <c r="E9" s="170" t="s">
        <v>60</v>
      </c>
      <c r="F9" s="168"/>
      <c r="G9" s="81"/>
      <c r="H9" s="81"/>
      <c r="I9" s="81"/>
      <c r="J9" s="81"/>
    </row>
    <row r="10" spans="2:10" ht="25.5" customHeight="1" x14ac:dyDescent="0.25">
      <c r="B10" s="81"/>
      <c r="C10" s="81"/>
      <c r="D10" s="172" t="s">
        <v>7</v>
      </c>
      <c r="E10" s="170" t="s">
        <v>77</v>
      </c>
      <c r="F10" s="168"/>
      <c r="G10" s="81"/>
      <c r="H10" s="81"/>
      <c r="I10" s="81"/>
      <c r="J10" s="81"/>
    </row>
    <row r="11" spans="2:10" ht="25.5" customHeight="1" x14ac:dyDescent="0.25">
      <c r="B11" s="81"/>
      <c r="C11" s="81"/>
      <c r="D11" s="172" t="s">
        <v>8</v>
      </c>
      <c r="E11" s="170" t="s">
        <v>87</v>
      </c>
      <c r="F11" s="168"/>
      <c r="G11" s="81"/>
      <c r="H11" s="81"/>
      <c r="I11" s="81"/>
      <c r="J11" s="81"/>
    </row>
    <row r="12" spans="2:10" ht="25.5" customHeight="1" x14ac:dyDescent="0.25">
      <c r="B12" s="81"/>
      <c r="C12" s="81"/>
      <c r="D12" s="173" t="s">
        <v>9</v>
      </c>
      <c r="E12" s="171" t="s">
        <v>11</v>
      </c>
      <c r="F12" s="168"/>
      <c r="G12" s="81"/>
      <c r="H12" s="81"/>
      <c r="I12" s="81"/>
      <c r="J12" s="81"/>
    </row>
    <row r="13" spans="2:10" ht="25.5" customHeight="1" x14ac:dyDescent="0.25">
      <c r="B13" s="81"/>
      <c r="C13" s="81"/>
      <c r="D13" s="173" t="s">
        <v>10</v>
      </c>
      <c r="E13" s="171" t="s">
        <v>100</v>
      </c>
      <c r="F13" s="168"/>
      <c r="G13" s="81"/>
      <c r="H13" s="81"/>
      <c r="I13" s="81"/>
      <c r="J13" s="81"/>
    </row>
    <row r="14" spans="2:10" ht="25.5" customHeight="1" x14ac:dyDescent="0.2">
      <c r="B14" s="81"/>
      <c r="C14" s="81"/>
      <c r="D14" s="84"/>
      <c r="E14" s="85"/>
      <c r="F14" s="81"/>
      <c r="G14" s="81"/>
      <c r="H14" s="81"/>
      <c r="I14" s="81"/>
      <c r="J14" s="81"/>
    </row>
  </sheetData>
  <hyperlinks>
    <hyperlink ref="E7" location="'1.0 Overrall (Tied Agency)'!A1" display="Overral Perfomance (Tied Agency)"/>
    <hyperlink ref="E8" location="'1.1 Overrall (Territory)'!A1" display="Overral Perfomance (by Territory)"/>
    <hyperlink ref="E9" location="'2.0 Manpower'!A1" display="Agency Manpower"/>
    <hyperlink ref="E10" location="'3.0 Rookies'!A1" display="Rookies performance"/>
    <hyperlink ref="E11" location="'4.0 Segmentation'!A1" display="Segmentation"/>
    <hyperlink ref="E12" location="'5.0 Product MIx'!A1" display="Agency Product mix"/>
    <hyperlink ref="E13" location="'6.0 GA Performance'!A1" display="GA Perfomanc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GridLines="0" zoomScale="85" zoomScaleNormal="85" workbookViewId="0">
      <selection activeCell="H2" sqref="H2"/>
    </sheetView>
  </sheetViews>
  <sheetFormatPr defaultColWidth="9.125" defaultRowHeight="12.75" x14ac:dyDescent="0.2"/>
  <cols>
    <col min="1" max="1" width="5.75" style="2" customWidth="1"/>
    <col min="2" max="2" width="16.75" style="2" customWidth="1"/>
    <col min="3" max="3" width="11.75" style="2" customWidth="1"/>
    <col min="4" max="4" width="10.875" style="2" bestFit="1" customWidth="1"/>
    <col min="5" max="6" width="9.125" style="2"/>
    <col min="7" max="7" width="10.75" style="2" customWidth="1"/>
    <col min="8" max="8" width="10.625" style="2" customWidth="1"/>
    <col min="9" max="10" width="9.125" style="2"/>
    <col min="11" max="11" width="3.25" style="2" customWidth="1"/>
    <col min="12" max="12" width="5.125" style="2" customWidth="1"/>
    <col min="13" max="13" width="16.125" style="2" customWidth="1"/>
    <col min="14" max="21" width="10.375" style="2" customWidth="1"/>
    <col min="22" max="22" width="4.625" style="2" customWidth="1"/>
    <col min="23" max="16384" width="9.125" style="2"/>
  </cols>
  <sheetData>
    <row r="1" spans="1:22" ht="24.75" customHeight="1" x14ac:dyDescent="0.3">
      <c r="B1" s="3" t="str">
        <f>Cover!E7</f>
        <v>Overral Perfomance (Tied Agency)</v>
      </c>
    </row>
    <row r="2" spans="1:22" ht="15" customHeight="1" x14ac:dyDescent="0.2">
      <c r="B2" s="4" t="s">
        <v>12</v>
      </c>
      <c r="C2" s="5">
        <f>Cover!E4</f>
        <v>42978</v>
      </c>
    </row>
    <row r="3" spans="1:22" ht="14.25" x14ac:dyDescent="0.2">
      <c r="B3" s="175" t="s">
        <v>185</v>
      </c>
    </row>
    <row r="5" spans="1:22" s="6" customFormat="1" x14ac:dyDescent="0.2">
      <c r="B5" s="47"/>
      <c r="C5" s="177" t="str">
        <f>"Current month ( " &amp; MONTH(C2) &amp;"/" &amp; YEAR(C2) &amp; " )"</f>
        <v>Current month ( 8/2017 )</v>
      </c>
      <c r="D5" s="177"/>
      <c r="E5" s="177"/>
      <c r="F5" s="177"/>
      <c r="G5" s="178" t="str">
        <f>"YTD ( " &amp; MONTH(C2) &amp;"/" &amp; YEAR(C2) &amp; " )"</f>
        <v>YTD ( 8/2017 )</v>
      </c>
      <c r="H5" s="177"/>
      <c r="I5" s="177"/>
      <c r="J5" s="177"/>
      <c r="K5" s="60"/>
      <c r="L5" s="2"/>
      <c r="M5" s="47"/>
      <c r="N5" s="177" t="str">
        <f>"Current month ( " &amp; MONTH(C2) &amp;"/" &amp; YEAR(C2) &amp; " )"</f>
        <v>Current month ( 8/2017 )</v>
      </c>
      <c r="O5" s="177"/>
      <c r="P5" s="177"/>
      <c r="Q5" s="177"/>
      <c r="R5" s="178" t="str">
        <f>"YTD ( " &amp; MONTH(C2) &amp;"/" &amp; YEAR(C2) &amp; " )"</f>
        <v>YTD ( 8/2017 )</v>
      </c>
      <c r="S5" s="177"/>
      <c r="T5" s="177"/>
      <c r="U5" s="177"/>
      <c r="V5" s="60"/>
    </row>
    <row r="6" spans="1:22" s="6" customFormat="1" ht="30" customHeight="1" x14ac:dyDescent="0.2">
      <c r="B6" s="49" t="s">
        <v>17</v>
      </c>
      <c r="C6" s="56" t="s">
        <v>13</v>
      </c>
      <c r="D6" s="56" t="s">
        <v>14</v>
      </c>
      <c r="E6" s="56" t="s">
        <v>15</v>
      </c>
      <c r="F6" s="56" t="s">
        <v>16</v>
      </c>
      <c r="G6" s="93" t="s">
        <v>13</v>
      </c>
      <c r="H6" s="94" t="s">
        <v>14</v>
      </c>
      <c r="I6" s="94" t="s">
        <v>15</v>
      </c>
      <c r="J6" s="94" t="s">
        <v>16</v>
      </c>
      <c r="K6" s="57"/>
      <c r="L6" s="2"/>
      <c r="M6" s="49" t="s">
        <v>19</v>
      </c>
      <c r="N6" s="56" t="s">
        <v>13</v>
      </c>
      <c r="O6" s="56" t="s">
        <v>14</v>
      </c>
      <c r="P6" s="56" t="s">
        <v>15</v>
      </c>
      <c r="Q6" s="56" t="s">
        <v>16</v>
      </c>
      <c r="R6" s="96" t="s">
        <v>13</v>
      </c>
      <c r="S6" s="56" t="s">
        <v>14</v>
      </c>
      <c r="T6" s="56" t="s">
        <v>15</v>
      </c>
      <c r="U6" s="56" t="s">
        <v>16</v>
      </c>
      <c r="V6" s="57"/>
    </row>
    <row r="7" spans="1:22" ht="18" customHeight="1" x14ac:dyDescent="0.2">
      <c r="A7" s="14"/>
      <c r="B7" s="50" t="s">
        <v>33</v>
      </c>
      <c r="C7" s="63">
        <v>59446.574000000001</v>
      </c>
      <c r="D7" s="63">
        <v>64986.347978287136</v>
      </c>
      <c r="E7" s="64">
        <v>0.91475480388376262</v>
      </c>
      <c r="F7" s="91">
        <v>1.3949056621428879</v>
      </c>
      <c r="G7" s="92">
        <v>292222.68334000011</v>
      </c>
      <c r="H7" s="63">
        <v>263717.5318519068</v>
      </c>
      <c r="I7" s="64">
        <v>1.1080897098039757</v>
      </c>
      <c r="J7" s="64">
        <v>1.6030030659664869</v>
      </c>
      <c r="K7" s="58"/>
      <c r="L7" s="14"/>
      <c r="M7" s="50" t="s">
        <v>20</v>
      </c>
      <c r="N7" s="66">
        <v>0.24527443975316662</v>
      </c>
      <c r="O7" s="66">
        <v>0.22474807097317945</v>
      </c>
      <c r="P7" s="64"/>
      <c r="Q7" s="91"/>
      <c r="R7" s="97">
        <v>0.1981477497481601</v>
      </c>
      <c r="S7" s="63"/>
      <c r="T7" s="64"/>
      <c r="U7" s="64"/>
      <c r="V7" s="58"/>
    </row>
    <row r="8" spans="1:22" ht="18" customHeight="1" x14ac:dyDescent="0.2">
      <c r="A8" s="14"/>
      <c r="B8" s="59" t="s">
        <v>54</v>
      </c>
      <c r="C8" s="63">
        <v>58133.58</v>
      </c>
      <c r="D8" s="63">
        <v>64986.347978287136</v>
      </c>
      <c r="E8" s="64">
        <v>0.89455065269128919</v>
      </c>
      <c r="F8" s="91">
        <v>1.4018856156091868</v>
      </c>
      <c r="G8" s="92">
        <v>284857.28330000007</v>
      </c>
      <c r="H8" s="63">
        <v>263717.5318519068</v>
      </c>
      <c r="I8" s="64">
        <v>1.0801605843177864</v>
      </c>
      <c r="J8" s="64">
        <v>1.6457448449863485</v>
      </c>
      <c r="K8" s="58"/>
      <c r="L8" s="14"/>
      <c r="M8" s="50" t="s">
        <v>32</v>
      </c>
      <c r="N8" s="67">
        <v>16.864276312056738</v>
      </c>
      <c r="O8" s="67">
        <v>16.114414828249785</v>
      </c>
      <c r="P8" s="64"/>
      <c r="Q8" s="91"/>
      <c r="R8" s="98">
        <v>16.745292434237868</v>
      </c>
      <c r="S8" s="63"/>
      <c r="T8" s="64"/>
      <c r="U8" s="64"/>
      <c r="V8" s="58"/>
    </row>
    <row r="9" spans="1:22" ht="18" customHeight="1" x14ac:dyDescent="0.2">
      <c r="A9" s="14"/>
      <c r="B9" s="50" t="s">
        <v>31</v>
      </c>
      <c r="C9" s="63">
        <v>3463</v>
      </c>
      <c r="D9" s="65">
        <v>4032.8084308938833</v>
      </c>
      <c r="E9" s="64">
        <v>0.85870679436970343</v>
      </c>
      <c r="F9" s="91">
        <v>1.2421090387374463</v>
      </c>
      <c r="G9" s="92">
        <v>17367</v>
      </c>
      <c r="H9" s="63">
        <v>4032.8084308938833</v>
      </c>
      <c r="I9" s="64">
        <v>4.3064282119025812</v>
      </c>
      <c r="J9" s="64">
        <v>0.42405977191313177</v>
      </c>
      <c r="K9" s="58"/>
      <c r="L9" s="14"/>
      <c r="M9" s="50" t="s">
        <v>21</v>
      </c>
      <c r="N9" s="67">
        <v>1.8670550847457628</v>
      </c>
      <c r="O9" s="68">
        <v>1.555378745008112</v>
      </c>
      <c r="P9" s="64"/>
      <c r="Q9" s="91"/>
      <c r="R9" s="98">
        <v>1.845334671573448</v>
      </c>
      <c r="S9" s="63"/>
      <c r="T9" s="64"/>
      <c r="U9" s="64"/>
      <c r="V9" s="58"/>
    </row>
    <row r="10" spans="1:22" ht="18" customHeight="1" x14ac:dyDescent="0.2">
      <c r="A10" s="6"/>
      <c r="B10" s="50" t="s">
        <v>99</v>
      </c>
      <c r="C10" s="63"/>
      <c r="D10" s="65"/>
      <c r="E10" s="64"/>
      <c r="F10" s="91"/>
      <c r="G10" s="92"/>
      <c r="H10" s="63"/>
      <c r="I10" s="64"/>
      <c r="J10" s="64"/>
      <c r="K10" s="52"/>
      <c r="L10" s="14"/>
      <c r="M10" s="50" t="s">
        <v>22</v>
      </c>
      <c r="N10" s="69">
        <v>31.486532838983052</v>
      </c>
      <c r="O10" s="70">
        <v>25.064018312103258</v>
      </c>
      <c r="P10" s="71"/>
      <c r="Q10" s="95"/>
      <c r="R10" s="99">
        <v>30.794934665016672</v>
      </c>
      <c r="S10" s="71"/>
      <c r="T10" s="71"/>
      <c r="U10" s="71"/>
      <c r="V10" s="52"/>
    </row>
    <row r="11" spans="1:22" ht="18" customHeight="1" x14ac:dyDescent="0.2">
      <c r="A11" s="6"/>
      <c r="B11" s="50" t="s">
        <v>101</v>
      </c>
      <c r="C11" s="63"/>
      <c r="D11" s="65"/>
      <c r="E11" s="64"/>
      <c r="F11" s="91"/>
      <c r="G11" s="92"/>
      <c r="H11" s="63"/>
      <c r="I11" s="64"/>
      <c r="J11" s="64"/>
      <c r="K11" s="52"/>
      <c r="L11" s="14"/>
      <c r="M11" s="50"/>
      <c r="N11" s="89"/>
      <c r="O11" s="90"/>
      <c r="P11" s="51"/>
      <c r="Q11" s="51"/>
      <c r="R11" s="89"/>
      <c r="S11" s="51"/>
      <c r="T11" s="51"/>
      <c r="U11" s="51"/>
      <c r="V11" s="52"/>
    </row>
    <row r="12" spans="1:22" ht="18" customHeight="1" x14ac:dyDescent="0.2">
      <c r="A12" s="6"/>
      <c r="B12" s="88"/>
      <c r="C12" s="54"/>
      <c r="D12" s="54"/>
      <c r="E12" s="54"/>
      <c r="F12" s="54"/>
      <c r="G12" s="54"/>
      <c r="H12" s="54"/>
      <c r="I12" s="54"/>
      <c r="J12" s="54"/>
      <c r="K12" s="55"/>
      <c r="L12" s="14"/>
      <c r="M12" s="53"/>
      <c r="N12" s="61"/>
      <c r="O12" s="62"/>
      <c r="P12" s="54"/>
      <c r="Q12" s="54"/>
      <c r="R12" s="61"/>
      <c r="S12" s="54"/>
      <c r="T12" s="54"/>
      <c r="U12" s="54"/>
      <c r="V12" s="55"/>
    </row>
    <row r="13" spans="1:22" ht="20.25" customHeight="1" x14ac:dyDescent="0.2"/>
    <row r="14" spans="1:22" ht="20.25" customHeight="1" x14ac:dyDescent="0.2">
      <c r="L14" s="8"/>
      <c r="M14" s="8"/>
      <c r="N14" s="8"/>
      <c r="O14" s="8"/>
      <c r="P14" s="8"/>
      <c r="Q14" s="8"/>
      <c r="R14" s="8"/>
      <c r="S14" s="8"/>
    </row>
    <row r="15" spans="1:22" ht="20.25" customHeight="1" x14ac:dyDescent="0.2">
      <c r="L15" s="8"/>
      <c r="M15" s="8"/>
      <c r="N15" s="8"/>
      <c r="O15" s="8"/>
      <c r="P15" s="8"/>
      <c r="Q15" s="8"/>
      <c r="R15" s="8"/>
      <c r="S15" s="8"/>
    </row>
    <row r="16" spans="1:22" ht="20.25" customHeight="1" x14ac:dyDescent="0.2">
      <c r="L16" s="8"/>
      <c r="M16" s="8"/>
      <c r="N16" s="8"/>
      <c r="O16" s="8"/>
      <c r="P16" s="8"/>
      <c r="Q16" s="8"/>
      <c r="R16" s="8"/>
      <c r="S16" s="8"/>
    </row>
    <row r="17" spans="1:19" ht="20.25" customHeight="1" x14ac:dyDescent="0.2">
      <c r="A17" s="6"/>
      <c r="C17" s="7"/>
      <c r="L17" s="8"/>
      <c r="M17" s="8"/>
      <c r="N17" s="8"/>
      <c r="O17" s="8"/>
      <c r="P17" s="8"/>
      <c r="Q17" s="8"/>
      <c r="R17" s="8"/>
      <c r="S17" s="8"/>
    </row>
    <row r="18" spans="1:19" ht="20.25" customHeight="1" x14ac:dyDescent="0.2">
      <c r="L18" s="8"/>
      <c r="M18" s="8"/>
      <c r="N18" s="8"/>
      <c r="O18" s="8"/>
      <c r="P18" s="8"/>
      <c r="Q18" s="8"/>
      <c r="R18" s="8"/>
      <c r="S18" s="8"/>
    </row>
    <row r="19" spans="1:19" ht="20.25" customHeight="1" x14ac:dyDescent="0.2"/>
    <row r="20" spans="1:19" ht="20.25" customHeight="1" x14ac:dyDescent="0.2">
      <c r="L20" s="8"/>
      <c r="M20" s="8"/>
      <c r="N20" s="8"/>
      <c r="O20" s="8"/>
      <c r="P20" s="8"/>
      <c r="Q20" s="8"/>
      <c r="R20" s="8"/>
      <c r="S20" s="8"/>
    </row>
    <row r="21" spans="1:19" ht="20.25" customHeight="1" x14ac:dyDescent="0.2">
      <c r="L21" s="8"/>
      <c r="M21" s="8"/>
      <c r="N21" s="8"/>
      <c r="O21" s="8"/>
      <c r="P21" s="8"/>
      <c r="Q21" s="8"/>
      <c r="R21" s="8"/>
      <c r="S21" s="8"/>
    </row>
    <row r="22" spans="1:19" ht="20.25" customHeight="1" x14ac:dyDescent="0.2">
      <c r="L22" s="8"/>
      <c r="M22" s="8"/>
      <c r="N22" s="8"/>
      <c r="O22" s="8"/>
      <c r="P22" s="8"/>
      <c r="Q22" s="8"/>
      <c r="R22" s="8"/>
      <c r="S22" s="8"/>
    </row>
    <row r="23" spans="1:19" ht="20.25" customHeight="1" x14ac:dyDescent="0.2">
      <c r="L23" s="8"/>
      <c r="M23" s="8"/>
      <c r="N23" s="8"/>
      <c r="O23" s="8"/>
      <c r="P23" s="8"/>
      <c r="Q23" s="8"/>
      <c r="R23" s="8"/>
      <c r="S23" s="8"/>
    </row>
    <row r="24" spans="1:19" ht="20.25" customHeight="1" x14ac:dyDescent="0.2">
      <c r="L24" s="8"/>
      <c r="M24" s="8"/>
      <c r="N24" s="8"/>
      <c r="O24" s="8"/>
      <c r="P24" s="8"/>
      <c r="Q24" s="8"/>
      <c r="R24" s="8"/>
      <c r="S24" s="8"/>
    </row>
    <row r="25" spans="1:19" ht="20.25" customHeight="1" x14ac:dyDescent="0.2">
      <c r="L25" s="8"/>
      <c r="M25" s="8"/>
      <c r="N25" s="8"/>
      <c r="O25" s="8"/>
      <c r="P25" s="8"/>
      <c r="Q25" s="8"/>
      <c r="R25" s="8"/>
      <c r="S25" s="8"/>
    </row>
    <row r="26" spans="1:19" ht="20.25" customHeight="1" x14ac:dyDescent="0.2">
      <c r="L26" s="8"/>
      <c r="M26" s="8"/>
      <c r="N26" s="8"/>
      <c r="O26" s="8"/>
      <c r="P26" s="8"/>
      <c r="Q26" s="8"/>
      <c r="R26" s="8"/>
      <c r="S26" s="8"/>
    </row>
    <row r="27" spans="1:19" ht="20.25" customHeight="1" x14ac:dyDescent="0.2">
      <c r="L27" s="8"/>
      <c r="M27" s="8"/>
      <c r="N27" s="8"/>
      <c r="O27" s="8"/>
      <c r="P27" s="8"/>
      <c r="Q27" s="8"/>
      <c r="R27" s="8"/>
      <c r="S27" s="8"/>
    </row>
    <row r="28" spans="1:19" ht="20.25" customHeight="1" x14ac:dyDescent="0.2"/>
    <row r="29" spans="1:19" ht="20.25" customHeight="1" x14ac:dyDescent="0.2">
      <c r="L29" s="8"/>
      <c r="M29" s="8"/>
      <c r="N29" s="8"/>
      <c r="O29" s="8"/>
      <c r="P29" s="8"/>
      <c r="Q29" s="8"/>
      <c r="R29" s="8"/>
      <c r="S29" s="8"/>
    </row>
    <row r="30" spans="1:19" ht="20.25" customHeight="1" x14ac:dyDescent="0.2">
      <c r="L30" s="8"/>
      <c r="M30" s="8"/>
      <c r="N30" s="8"/>
      <c r="O30" s="8"/>
      <c r="P30" s="8"/>
      <c r="Q30" s="8"/>
      <c r="R30" s="8"/>
      <c r="S30" s="8"/>
    </row>
    <row r="31" spans="1:19" ht="20.25" customHeight="1" x14ac:dyDescent="0.2">
      <c r="L31" s="8"/>
      <c r="M31" s="8"/>
      <c r="N31" s="8"/>
      <c r="O31" s="8"/>
      <c r="P31" s="8"/>
      <c r="Q31" s="8"/>
      <c r="R31" s="8"/>
      <c r="S31" s="8"/>
    </row>
  </sheetData>
  <mergeCells count="4">
    <mergeCell ref="C5:F5"/>
    <mergeCell ref="G5:J5"/>
    <mergeCell ref="N5:Q5"/>
    <mergeCell ref="R5:U5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showGridLines="0" zoomScale="80" zoomScaleNormal="80" workbookViewId="0">
      <selection activeCell="F1" sqref="F1"/>
    </sheetView>
  </sheetViews>
  <sheetFormatPr defaultColWidth="9.125" defaultRowHeight="12.75" x14ac:dyDescent="0.2"/>
  <cols>
    <col min="1" max="1" width="4.75" style="2" customWidth="1"/>
    <col min="2" max="2" width="16.125" style="2" customWidth="1"/>
    <col min="3" max="3" width="11.25" style="2" customWidth="1"/>
    <col min="4" max="4" width="10.875" style="2" bestFit="1" customWidth="1"/>
    <col min="5" max="6" width="9.125" style="2"/>
    <col min="7" max="7" width="10.75" style="2" customWidth="1"/>
    <col min="8" max="8" width="10.625" style="2" customWidth="1"/>
    <col min="9" max="10" width="9.125" style="2"/>
    <col min="11" max="12" width="2.75" style="2" customWidth="1"/>
    <col min="13" max="13" width="3" style="2" customWidth="1"/>
    <col min="14" max="14" width="16.25" style="2" customWidth="1"/>
    <col min="15" max="18" width="9.125" style="2"/>
    <col min="19" max="19" width="10" style="2" customWidth="1"/>
    <col min="20" max="20" width="10.125" style="2" customWidth="1"/>
    <col min="21" max="22" width="9.125" style="2"/>
    <col min="23" max="23" width="3" style="2" customWidth="1"/>
    <col min="24" max="16384" width="9.125" style="2"/>
  </cols>
  <sheetData>
    <row r="1" spans="1:23" x14ac:dyDescent="0.2">
      <c r="C1" s="2" t="str">
        <f>TEXT(Cover!E4,"yyyymm")</f>
        <v>201708</v>
      </c>
      <c r="O1" s="2" t="str">
        <f>TEXT(Cover!E4,"yyyymm")</f>
        <v>201708</v>
      </c>
    </row>
    <row r="2" spans="1:23" ht="24.75" customHeight="1" x14ac:dyDescent="0.3">
      <c r="B2" s="3" t="str">
        <f>Cover!E8</f>
        <v>Overral Perfomance (by Territory)</v>
      </c>
    </row>
    <row r="3" spans="1:23" ht="14.25" customHeight="1" x14ac:dyDescent="0.2">
      <c r="B3" s="4" t="s">
        <v>12</v>
      </c>
      <c r="C3" s="5">
        <f>Cover!E4</f>
        <v>42978</v>
      </c>
    </row>
    <row r="4" spans="1:23" ht="14.25" x14ac:dyDescent="0.2">
      <c r="B4" s="175" t="s">
        <v>185</v>
      </c>
    </row>
    <row r="5" spans="1:23" ht="14.25" x14ac:dyDescent="0.2">
      <c r="B5" s="174"/>
    </row>
    <row r="6" spans="1:23" s="15" customFormat="1" ht="15.75" x14ac:dyDescent="0.25">
      <c r="C6" s="44" t="s">
        <v>55</v>
      </c>
      <c r="O6" s="44" t="s">
        <v>56</v>
      </c>
    </row>
    <row r="8" spans="1:23" s="6" customFormat="1" x14ac:dyDescent="0.2">
      <c r="B8" s="47"/>
      <c r="C8" s="177" t="str">
        <f>"Current month ( " &amp; MONTH(C3) &amp;"/" &amp; YEAR(C3) &amp; " )"</f>
        <v>Current month ( 8/2017 )</v>
      </c>
      <c r="D8" s="177"/>
      <c r="E8" s="177"/>
      <c r="F8" s="177"/>
      <c r="G8" s="178" t="str">
        <f>"YTD ( " &amp; MONTH(C3) &amp;"/" &amp; YEAR(C3) &amp; " )"</f>
        <v>YTD ( 8/2017 )</v>
      </c>
      <c r="H8" s="177"/>
      <c r="I8" s="177"/>
      <c r="J8" s="177"/>
      <c r="K8" s="60"/>
      <c r="L8" s="17"/>
      <c r="M8" s="2"/>
      <c r="N8" s="47"/>
      <c r="O8" s="177" t="str">
        <f>"Current month ( " &amp; MONTH(C3) &amp;"/" &amp; YEAR(C3) &amp; " )"</f>
        <v>Current month ( 8/2017 )</v>
      </c>
      <c r="P8" s="177"/>
      <c r="Q8" s="177"/>
      <c r="R8" s="177"/>
      <c r="S8" s="178" t="str">
        <f>"YTD ( " &amp; MONTH(C3) &amp;"/" &amp; YEAR(C3) &amp; " )"</f>
        <v>YTD ( 8/2017 )</v>
      </c>
      <c r="T8" s="177"/>
      <c r="U8" s="177"/>
      <c r="V8" s="177"/>
      <c r="W8" s="60"/>
    </row>
    <row r="9" spans="1:23" s="6" customFormat="1" ht="38.25" customHeight="1" x14ac:dyDescent="0.2">
      <c r="B9" s="48"/>
      <c r="C9" s="56" t="s">
        <v>13</v>
      </c>
      <c r="D9" s="56" t="s">
        <v>14</v>
      </c>
      <c r="E9" s="56" t="s">
        <v>15</v>
      </c>
      <c r="F9" s="56" t="s">
        <v>16</v>
      </c>
      <c r="G9" s="96" t="s">
        <v>13</v>
      </c>
      <c r="H9" s="56" t="s">
        <v>14</v>
      </c>
      <c r="I9" s="56" t="s">
        <v>15</v>
      </c>
      <c r="J9" s="56" t="s">
        <v>16</v>
      </c>
      <c r="K9" s="57"/>
      <c r="L9" s="18"/>
      <c r="M9" s="2"/>
      <c r="N9" s="48"/>
      <c r="O9" s="56" t="s">
        <v>13</v>
      </c>
      <c r="P9" s="56" t="s">
        <v>14</v>
      </c>
      <c r="Q9" s="56" t="s">
        <v>15</v>
      </c>
      <c r="R9" s="56" t="s">
        <v>16</v>
      </c>
      <c r="S9" s="96" t="s">
        <v>13</v>
      </c>
      <c r="T9" s="56" t="s">
        <v>14</v>
      </c>
      <c r="U9" s="56" t="s">
        <v>15</v>
      </c>
      <c r="V9" s="56" t="s">
        <v>16</v>
      </c>
      <c r="W9" s="57"/>
    </row>
    <row r="10" spans="1:23" x14ac:dyDescent="0.2">
      <c r="B10" s="72" t="s">
        <v>17</v>
      </c>
      <c r="C10" s="51"/>
      <c r="D10" s="51"/>
      <c r="E10" s="51"/>
      <c r="F10" s="51"/>
      <c r="G10" s="50"/>
      <c r="H10" s="51"/>
      <c r="I10" s="51"/>
      <c r="J10" s="51"/>
      <c r="K10" s="52"/>
      <c r="N10" s="72" t="s">
        <v>17</v>
      </c>
      <c r="O10" s="51"/>
      <c r="P10" s="51"/>
      <c r="Q10" s="51"/>
      <c r="R10" s="51"/>
      <c r="S10" s="50"/>
      <c r="T10" s="51"/>
      <c r="U10" s="51"/>
      <c r="V10" s="51"/>
      <c r="W10" s="52"/>
    </row>
    <row r="11" spans="1:23" ht="20.25" customHeight="1" x14ac:dyDescent="0.2">
      <c r="A11" s="14" t="s">
        <v>186</v>
      </c>
      <c r="B11" s="50" t="s">
        <v>33</v>
      </c>
      <c r="C11" s="73"/>
      <c r="D11" s="73"/>
      <c r="E11" s="74"/>
      <c r="F11" s="100"/>
      <c r="G11" s="101"/>
      <c r="H11" s="73"/>
      <c r="I11" s="74"/>
      <c r="J11" s="74"/>
      <c r="K11" s="58"/>
      <c r="L11" s="16"/>
      <c r="M11" s="14"/>
      <c r="N11" s="50" t="s">
        <v>33</v>
      </c>
      <c r="O11" s="73"/>
      <c r="P11" s="73"/>
      <c r="Q11" s="74"/>
      <c r="R11" s="100"/>
      <c r="S11" s="101"/>
      <c r="T11" s="73"/>
      <c r="U11" s="74"/>
      <c r="V11" s="74"/>
      <c r="W11" s="58"/>
    </row>
    <row r="12" spans="1:23" ht="20.25" customHeight="1" x14ac:dyDescent="0.25">
      <c r="A12" s="176" t="s">
        <v>187</v>
      </c>
      <c r="B12" s="59" t="s">
        <v>54</v>
      </c>
      <c r="C12" s="73"/>
      <c r="D12" s="73"/>
      <c r="E12" s="74"/>
      <c r="F12" s="100"/>
      <c r="G12" s="101"/>
      <c r="H12" s="73"/>
      <c r="I12" s="74"/>
      <c r="J12" s="74"/>
      <c r="K12" s="58"/>
      <c r="L12" s="16"/>
      <c r="M12" s="14"/>
      <c r="N12" s="59" t="s">
        <v>54</v>
      </c>
      <c r="O12" s="73"/>
      <c r="P12" s="73"/>
      <c r="Q12" s="74"/>
      <c r="R12" s="100"/>
      <c r="S12" s="101"/>
      <c r="T12" s="73"/>
      <c r="U12" s="74"/>
      <c r="V12" s="74"/>
      <c r="W12" s="58"/>
    </row>
    <row r="13" spans="1:23" ht="20.25" customHeight="1" x14ac:dyDescent="0.2">
      <c r="A13" s="14" t="s">
        <v>188</v>
      </c>
      <c r="B13" s="50" t="s">
        <v>31</v>
      </c>
      <c r="C13" s="73"/>
      <c r="D13" s="75"/>
      <c r="E13" s="74"/>
      <c r="F13" s="100"/>
      <c r="G13" s="101"/>
      <c r="H13" s="73"/>
      <c r="I13" s="74"/>
      <c r="J13" s="74"/>
      <c r="K13" s="58"/>
      <c r="L13" s="16"/>
      <c r="M13" s="14"/>
      <c r="N13" s="50" t="s">
        <v>31</v>
      </c>
      <c r="O13" s="73"/>
      <c r="P13" s="75"/>
      <c r="Q13" s="74"/>
      <c r="R13" s="100"/>
      <c r="S13" s="101"/>
      <c r="T13" s="73"/>
      <c r="U13" s="74"/>
      <c r="V13" s="74"/>
      <c r="W13" s="58"/>
    </row>
    <row r="14" spans="1:23" ht="20.25" customHeight="1" x14ac:dyDescent="0.2">
      <c r="A14" s="14"/>
      <c r="B14" s="50" t="s">
        <v>99</v>
      </c>
      <c r="C14" s="73"/>
      <c r="D14" s="75"/>
      <c r="E14" s="74"/>
      <c r="F14" s="100"/>
      <c r="G14" s="101"/>
      <c r="H14" s="73"/>
      <c r="I14" s="74"/>
      <c r="J14" s="74"/>
      <c r="K14" s="58"/>
      <c r="L14" s="16"/>
      <c r="M14" s="14"/>
      <c r="N14" s="50" t="s">
        <v>99</v>
      </c>
      <c r="O14" s="73"/>
      <c r="P14" s="75"/>
      <c r="Q14" s="74"/>
      <c r="R14" s="100"/>
      <c r="S14" s="101"/>
      <c r="T14" s="73"/>
      <c r="U14" s="74"/>
      <c r="V14" s="74"/>
      <c r="W14" s="58"/>
    </row>
    <row r="15" spans="1:23" ht="20.25" customHeight="1" x14ac:dyDescent="0.2">
      <c r="A15" s="14"/>
      <c r="B15" s="50" t="s">
        <v>101</v>
      </c>
      <c r="C15" s="73"/>
      <c r="D15" s="75"/>
      <c r="E15" s="74"/>
      <c r="F15" s="100"/>
      <c r="G15" s="101"/>
      <c r="H15" s="73"/>
      <c r="I15" s="74"/>
      <c r="J15" s="74"/>
      <c r="K15" s="58"/>
      <c r="L15" s="16"/>
      <c r="M15" s="14"/>
      <c r="N15" s="50" t="s">
        <v>101</v>
      </c>
      <c r="O15" s="73"/>
      <c r="P15" s="75"/>
      <c r="Q15" s="74"/>
      <c r="R15" s="100"/>
      <c r="S15" s="101"/>
      <c r="T15" s="73"/>
      <c r="U15" s="74"/>
      <c r="V15" s="74"/>
      <c r="W15" s="58"/>
    </row>
    <row r="16" spans="1:23" ht="10.5" customHeight="1" x14ac:dyDescent="0.2">
      <c r="A16" s="6"/>
      <c r="B16" s="50"/>
      <c r="C16" s="51"/>
      <c r="D16" s="51"/>
      <c r="E16" s="51"/>
      <c r="F16" s="51"/>
      <c r="G16" s="51"/>
      <c r="H16" s="51"/>
      <c r="I16" s="51"/>
      <c r="J16" s="51"/>
      <c r="K16" s="52"/>
      <c r="M16" s="14"/>
      <c r="N16" s="50"/>
      <c r="O16" s="51"/>
      <c r="P16" s="51"/>
      <c r="Q16" s="51"/>
      <c r="R16" s="51"/>
      <c r="S16" s="51"/>
      <c r="T16" s="51"/>
      <c r="U16" s="51"/>
      <c r="V16" s="51"/>
      <c r="W16" s="52"/>
    </row>
    <row r="17" spans="1:23" ht="16.5" customHeight="1" x14ac:dyDescent="0.2">
      <c r="B17" s="72" t="s">
        <v>19</v>
      </c>
      <c r="C17" s="51"/>
      <c r="D17" s="51"/>
      <c r="E17" s="51"/>
      <c r="F17" s="51"/>
      <c r="G17" s="51"/>
      <c r="H17" s="51"/>
      <c r="I17" s="51"/>
      <c r="J17" s="51"/>
      <c r="K17" s="52"/>
      <c r="M17" s="14"/>
      <c r="N17" s="72" t="s">
        <v>19</v>
      </c>
      <c r="O17" s="51"/>
      <c r="P17" s="51"/>
      <c r="Q17" s="51"/>
      <c r="R17" s="51"/>
      <c r="S17" s="51"/>
      <c r="T17" s="51"/>
      <c r="U17" s="51"/>
      <c r="V17" s="51"/>
      <c r="W17" s="52"/>
    </row>
    <row r="18" spans="1:23" ht="20.25" customHeight="1" x14ac:dyDescent="0.2">
      <c r="B18" s="50" t="s">
        <v>20</v>
      </c>
      <c r="C18" s="76"/>
      <c r="D18" s="76"/>
      <c r="E18" s="77"/>
      <c r="F18" s="102"/>
      <c r="G18" s="103"/>
      <c r="H18" s="77"/>
      <c r="I18" s="77"/>
      <c r="J18" s="77"/>
      <c r="K18" s="52"/>
      <c r="L18" s="8"/>
      <c r="N18" s="50" t="s">
        <v>20</v>
      </c>
      <c r="O18" s="76"/>
      <c r="P18" s="76"/>
      <c r="Q18" s="77"/>
      <c r="R18" s="102"/>
      <c r="S18" s="103"/>
      <c r="T18" s="77"/>
      <c r="U18" s="77"/>
      <c r="V18" s="77"/>
      <c r="W18" s="52"/>
    </row>
    <row r="19" spans="1:23" ht="20.25" customHeight="1" x14ac:dyDescent="0.2">
      <c r="B19" s="50" t="s">
        <v>32</v>
      </c>
      <c r="C19" s="78"/>
      <c r="D19" s="79"/>
      <c r="E19" s="77"/>
      <c r="F19" s="102"/>
      <c r="G19" s="104"/>
      <c r="H19" s="77"/>
      <c r="I19" s="77"/>
      <c r="J19" s="77"/>
      <c r="K19" s="52"/>
      <c r="L19" s="8"/>
      <c r="M19" s="8"/>
      <c r="N19" s="50" t="s">
        <v>32</v>
      </c>
      <c r="O19" s="78"/>
      <c r="P19" s="79"/>
      <c r="Q19" s="77"/>
      <c r="R19" s="102"/>
      <c r="S19" s="104"/>
      <c r="T19" s="77"/>
      <c r="U19" s="77"/>
      <c r="V19" s="77"/>
      <c r="W19" s="52"/>
    </row>
    <row r="20" spans="1:23" ht="20.25" customHeight="1" x14ac:dyDescent="0.2">
      <c r="B20" s="50" t="s">
        <v>21</v>
      </c>
      <c r="C20" s="78"/>
      <c r="D20" s="79"/>
      <c r="E20" s="77"/>
      <c r="F20" s="102"/>
      <c r="G20" s="104"/>
      <c r="H20" s="77"/>
      <c r="I20" s="77"/>
      <c r="J20" s="77"/>
      <c r="K20" s="52"/>
      <c r="L20" s="8"/>
      <c r="M20" s="8"/>
      <c r="N20" s="50" t="s">
        <v>21</v>
      </c>
      <c r="O20" s="78"/>
      <c r="P20" s="79"/>
      <c r="Q20" s="77"/>
      <c r="R20" s="102"/>
      <c r="S20" s="104"/>
      <c r="T20" s="77"/>
      <c r="U20" s="77"/>
      <c r="V20" s="77"/>
      <c r="W20" s="52"/>
    </row>
    <row r="21" spans="1:23" ht="20.25" customHeight="1" x14ac:dyDescent="0.2">
      <c r="B21" s="50" t="s">
        <v>22</v>
      </c>
      <c r="C21" s="78"/>
      <c r="D21" s="79"/>
      <c r="E21" s="77"/>
      <c r="F21" s="102"/>
      <c r="G21" s="104"/>
      <c r="H21" s="77"/>
      <c r="I21" s="77"/>
      <c r="J21" s="77"/>
      <c r="K21" s="52"/>
      <c r="L21" s="8"/>
      <c r="M21" s="8"/>
      <c r="N21" s="50" t="s">
        <v>22</v>
      </c>
      <c r="O21" s="78"/>
      <c r="P21" s="79"/>
      <c r="Q21" s="77"/>
      <c r="R21" s="102"/>
      <c r="S21" s="104"/>
      <c r="T21" s="77"/>
      <c r="U21" s="77"/>
      <c r="V21" s="77"/>
      <c r="W21" s="52"/>
    </row>
    <row r="22" spans="1:23" ht="14.25" customHeight="1" x14ac:dyDescent="0.2">
      <c r="A22" s="6"/>
      <c r="B22" s="53"/>
      <c r="C22" s="54"/>
      <c r="D22" s="54"/>
      <c r="E22" s="54"/>
      <c r="F22" s="54"/>
      <c r="G22" s="54"/>
      <c r="H22" s="54"/>
      <c r="I22" s="54"/>
      <c r="J22" s="54"/>
      <c r="K22" s="55"/>
      <c r="L22" s="8"/>
      <c r="M22" s="8"/>
      <c r="N22" s="53"/>
      <c r="O22" s="54"/>
      <c r="P22" s="54"/>
      <c r="Q22" s="54"/>
      <c r="R22" s="54"/>
      <c r="S22" s="54"/>
      <c r="T22" s="54"/>
      <c r="U22" s="54"/>
      <c r="V22" s="54"/>
      <c r="W22" s="55"/>
    </row>
    <row r="23" spans="1:23" ht="20.25" customHeight="1" x14ac:dyDescent="0.2">
      <c r="M23" s="8"/>
      <c r="N23" s="8"/>
      <c r="O23" s="8"/>
      <c r="P23" s="8"/>
      <c r="Q23" s="8"/>
      <c r="R23" s="8"/>
      <c r="S23" s="8"/>
      <c r="T23" s="8"/>
    </row>
    <row r="24" spans="1:23" ht="20.25" customHeight="1" x14ac:dyDescent="0.2"/>
    <row r="25" spans="1:23" ht="20.25" customHeight="1" x14ac:dyDescent="0.2">
      <c r="M25" s="8"/>
      <c r="N25" s="8"/>
      <c r="O25" s="8"/>
      <c r="P25" s="8"/>
      <c r="Q25" s="8"/>
      <c r="R25" s="8"/>
      <c r="S25" s="8"/>
      <c r="T25" s="8"/>
    </row>
    <row r="26" spans="1:23" ht="20.25" customHeight="1" x14ac:dyDescent="0.2">
      <c r="M26" s="8"/>
      <c r="N26" s="8"/>
      <c r="O26" s="8"/>
      <c r="P26" s="8"/>
      <c r="Q26" s="8"/>
      <c r="R26" s="8"/>
      <c r="S26" s="8"/>
      <c r="T26" s="8"/>
    </row>
    <row r="27" spans="1:23" ht="20.25" customHeight="1" x14ac:dyDescent="0.2">
      <c r="M27" s="8"/>
      <c r="N27" s="8"/>
      <c r="O27" s="8"/>
      <c r="P27" s="8"/>
      <c r="Q27" s="8"/>
      <c r="R27" s="8"/>
      <c r="S27" s="8"/>
      <c r="T27" s="8"/>
    </row>
    <row r="28" spans="1:23" ht="20.25" customHeight="1" x14ac:dyDescent="0.2">
      <c r="M28" s="8"/>
      <c r="N28" s="8"/>
      <c r="O28" s="8"/>
      <c r="P28" s="8"/>
      <c r="Q28" s="8"/>
      <c r="R28" s="8"/>
      <c r="S28" s="8"/>
      <c r="T28" s="8"/>
    </row>
    <row r="29" spans="1:23" ht="20.25" customHeight="1" x14ac:dyDescent="0.2">
      <c r="M29" s="8"/>
      <c r="N29" s="8"/>
      <c r="O29" s="8"/>
      <c r="P29" s="8"/>
      <c r="Q29" s="8"/>
      <c r="R29" s="8"/>
      <c r="S29" s="8"/>
      <c r="T29" s="8"/>
    </row>
    <row r="30" spans="1:23" ht="20.25" customHeight="1" x14ac:dyDescent="0.2">
      <c r="M30" s="8"/>
      <c r="N30" s="8"/>
      <c r="O30" s="8"/>
      <c r="P30" s="8"/>
      <c r="Q30" s="8"/>
      <c r="R30" s="8"/>
      <c r="S30" s="8"/>
      <c r="T30" s="8"/>
    </row>
    <row r="31" spans="1:23" ht="20.25" customHeight="1" x14ac:dyDescent="0.2">
      <c r="M31" s="8"/>
      <c r="N31" s="8"/>
      <c r="O31" s="8"/>
      <c r="P31" s="8"/>
      <c r="Q31" s="8"/>
      <c r="R31" s="8"/>
      <c r="S31" s="8"/>
      <c r="T31" s="8"/>
    </row>
    <row r="32" spans="1:23" ht="20.25" customHeight="1" x14ac:dyDescent="0.2">
      <c r="M32" s="8"/>
      <c r="N32" s="8"/>
      <c r="O32" s="8"/>
      <c r="P32" s="8"/>
      <c r="Q32" s="8"/>
      <c r="R32" s="8"/>
      <c r="S32" s="8"/>
      <c r="T32" s="8"/>
    </row>
    <row r="33" spans="13:20" ht="20.25" customHeight="1" x14ac:dyDescent="0.2"/>
    <row r="34" spans="13:20" ht="20.25" customHeight="1" x14ac:dyDescent="0.2">
      <c r="M34" s="8"/>
      <c r="N34" s="8"/>
      <c r="O34" s="8"/>
      <c r="P34" s="8"/>
      <c r="Q34" s="8"/>
      <c r="R34" s="8"/>
      <c r="S34" s="8"/>
      <c r="T34" s="8"/>
    </row>
    <row r="35" spans="13:20" ht="20.25" customHeight="1" x14ac:dyDescent="0.2">
      <c r="M35" s="8"/>
      <c r="N35" s="8"/>
      <c r="O35" s="8"/>
      <c r="P35" s="8"/>
      <c r="Q35" s="8"/>
      <c r="R35" s="8"/>
      <c r="S35" s="8"/>
      <c r="T35" s="8"/>
    </row>
    <row r="36" spans="13:20" ht="20.25" customHeight="1" x14ac:dyDescent="0.2">
      <c r="M36" s="8"/>
      <c r="N36" s="8"/>
      <c r="O36" s="8"/>
      <c r="P36" s="8"/>
      <c r="Q36" s="8"/>
      <c r="R36" s="8"/>
      <c r="S36" s="8"/>
      <c r="T36" s="8"/>
    </row>
  </sheetData>
  <mergeCells count="4">
    <mergeCell ref="C8:F8"/>
    <mergeCell ref="G8:J8"/>
    <mergeCell ref="O8:R8"/>
    <mergeCell ref="S8:V8"/>
  </mergeCells>
  <hyperlinks>
    <hyperlink ref="B4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5"/>
  <sheetViews>
    <sheetView showGridLines="0" zoomScale="85" zoomScaleNormal="85" workbookViewId="0">
      <selection activeCell="B3" sqref="B3"/>
    </sheetView>
  </sheetViews>
  <sheetFormatPr defaultColWidth="9.125" defaultRowHeight="12.75" x14ac:dyDescent="0.2"/>
  <cols>
    <col min="1" max="1" width="4.375" style="2" customWidth="1"/>
    <col min="2" max="2" width="11.75" style="2" customWidth="1"/>
    <col min="3" max="3" width="15.25" style="2" customWidth="1"/>
    <col min="4" max="4" width="9.125" style="2"/>
    <col min="5" max="5" width="2.75" style="2" customWidth="1"/>
    <col min="6" max="17" width="9.125" style="2"/>
    <col min="18" max="18" width="4" style="2" customWidth="1"/>
    <col min="19" max="16384" width="9.125" style="2"/>
  </cols>
  <sheetData>
    <row r="1" spans="2:18" ht="20.25" x14ac:dyDescent="0.3">
      <c r="B1" s="3" t="str">
        <f>Cover!E9</f>
        <v>Agency Manpower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175" t="s">
        <v>185</v>
      </c>
    </row>
    <row r="5" spans="2:18" x14ac:dyDescent="0.2">
      <c r="B5" s="19" t="s">
        <v>71</v>
      </c>
      <c r="C5" s="105"/>
      <c r="D5" s="106"/>
      <c r="E5" s="106"/>
      <c r="F5" s="106"/>
      <c r="G5" s="106"/>
      <c r="H5" s="106"/>
      <c r="I5" s="106"/>
      <c r="J5" s="106"/>
      <c r="K5" s="20"/>
      <c r="L5" s="20"/>
      <c r="M5" s="106"/>
      <c r="N5" s="106"/>
      <c r="O5" s="106"/>
      <c r="P5" s="106"/>
      <c r="Q5" s="106"/>
      <c r="R5" s="107"/>
    </row>
    <row r="6" spans="2:18" x14ac:dyDescent="0.2">
      <c r="B6" s="108"/>
      <c r="C6" s="109" t="s">
        <v>61</v>
      </c>
      <c r="D6" s="110" t="s">
        <v>62</v>
      </c>
      <c r="E6" s="111"/>
      <c r="F6" s="112" t="s">
        <v>37</v>
      </c>
      <c r="G6" s="112" t="s">
        <v>38</v>
      </c>
      <c r="H6" s="112" t="s">
        <v>39</v>
      </c>
      <c r="I6" s="112" t="s">
        <v>40</v>
      </c>
      <c r="J6" s="112" t="s">
        <v>41</v>
      </c>
      <c r="K6" s="113" t="s">
        <v>63</v>
      </c>
      <c r="L6" s="113" t="s">
        <v>64</v>
      </c>
      <c r="M6" s="112" t="s">
        <v>44</v>
      </c>
      <c r="N6" s="112" t="s">
        <v>45</v>
      </c>
      <c r="O6" s="113" t="s">
        <v>46</v>
      </c>
      <c r="P6" s="113" t="s">
        <v>47</v>
      </c>
      <c r="Q6" s="113" t="s">
        <v>48</v>
      </c>
      <c r="R6" s="114"/>
    </row>
    <row r="7" spans="2:18" x14ac:dyDescent="0.2">
      <c r="B7" s="108"/>
      <c r="C7" s="115"/>
      <c r="D7" s="116"/>
      <c r="E7" s="111"/>
      <c r="F7" s="117"/>
      <c r="G7" s="117"/>
      <c r="H7" s="117"/>
      <c r="I7" s="117"/>
      <c r="J7" s="117"/>
      <c r="K7" s="118"/>
      <c r="L7" s="118"/>
      <c r="M7" s="117"/>
      <c r="N7" s="117"/>
      <c r="O7" s="118"/>
      <c r="P7" s="118"/>
      <c r="Q7" s="118"/>
      <c r="R7" s="114"/>
    </row>
    <row r="8" spans="2:18" x14ac:dyDescent="0.2">
      <c r="B8" s="119"/>
      <c r="C8" s="120" t="s">
        <v>24</v>
      </c>
      <c r="D8" s="121"/>
      <c r="E8" s="122"/>
      <c r="F8" s="123"/>
      <c r="G8" s="123"/>
      <c r="H8" s="123"/>
      <c r="I8" s="123"/>
      <c r="J8" s="123"/>
      <c r="K8" s="43"/>
      <c r="L8" s="43"/>
      <c r="M8" s="123"/>
      <c r="N8" s="123"/>
      <c r="O8" s="43"/>
      <c r="P8" s="43"/>
      <c r="Q8" s="43"/>
      <c r="R8" s="34"/>
    </row>
    <row r="9" spans="2:18" x14ac:dyDescent="0.2">
      <c r="B9" s="119"/>
      <c r="C9" s="120" t="s">
        <v>25</v>
      </c>
      <c r="D9" s="121"/>
      <c r="E9" s="122"/>
      <c r="F9" s="123"/>
      <c r="G9" s="123"/>
      <c r="H9" s="123"/>
      <c r="I9" s="123"/>
      <c r="J9" s="123"/>
      <c r="K9" s="43"/>
      <c r="L9" s="43"/>
      <c r="M9" s="123"/>
      <c r="N9" s="123"/>
      <c r="O9" s="43"/>
      <c r="P9" s="43"/>
      <c r="Q9" s="43"/>
      <c r="R9" s="34"/>
    </row>
    <row r="10" spans="2:18" x14ac:dyDescent="0.2">
      <c r="B10" s="119"/>
      <c r="C10" s="120" t="s">
        <v>26</v>
      </c>
      <c r="D10" s="121"/>
      <c r="E10" s="122"/>
      <c r="F10" s="123"/>
      <c r="G10" s="123"/>
      <c r="H10" s="123"/>
      <c r="I10" s="123"/>
      <c r="J10" s="123"/>
      <c r="K10" s="43"/>
      <c r="L10" s="43"/>
      <c r="M10" s="123"/>
      <c r="N10" s="123"/>
      <c r="O10" s="43"/>
      <c r="P10" s="43"/>
      <c r="Q10" s="43"/>
      <c r="R10" s="34"/>
    </row>
    <row r="11" spans="2:18" x14ac:dyDescent="0.2">
      <c r="B11" s="119"/>
      <c r="C11" s="120" t="s">
        <v>27</v>
      </c>
      <c r="D11" s="121"/>
      <c r="E11" s="122"/>
      <c r="F11" s="123"/>
      <c r="G11" s="123"/>
      <c r="H11" s="123"/>
      <c r="I11" s="123"/>
      <c r="J11" s="123"/>
      <c r="K11" s="43"/>
      <c r="L11" s="43"/>
      <c r="M11" s="123"/>
      <c r="N11" s="123"/>
      <c r="O11" s="43"/>
      <c r="P11" s="43"/>
      <c r="Q11" s="43"/>
      <c r="R11" s="34"/>
    </row>
    <row r="12" spans="2:18" x14ac:dyDescent="0.2">
      <c r="B12" s="119"/>
      <c r="C12" s="120" t="s">
        <v>29</v>
      </c>
      <c r="D12" s="121"/>
      <c r="E12" s="122"/>
      <c r="F12" s="123"/>
      <c r="G12" s="123"/>
      <c r="H12" s="123"/>
      <c r="I12" s="123"/>
      <c r="J12" s="123"/>
      <c r="K12" s="43"/>
      <c r="L12" s="43"/>
      <c r="M12" s="43"/>
      <c r="N12" s="123"/>
      <c r="O12" s="43"/>
      <c r="P12" s="43"/>
      <c r="Q12" s="43"/>
      <c r="R12" s="34"/>
    </row>
    <row r="13" spans="2:18" x14ac:dyDescent="0.2">
      <c r="B13" s="119"/>
      <c r="C13" s="120" t="s">
        <v>30</v>
      </c>
      <c r="D13" s="121"/>
      <c r="E13" s="122"/>
      <c r="F13" s="123"/>
      <c r="G13" s="123"/>
      <c r="H13" s="123"/>
      <c r="I13" s="123"/>
      <c r="J13" s="123"/>
      <c r="K13" s="43"/>
      <c r="L13" s="43"/>
      <c r="M13" s="43"/>
      <c r="N13" s="123"/>
      <c r="O13" s="43"/>
      <c r="P13" s="43"/>
      <c r="Q13" s="43"/>
      <c r="R13" s="34"/>
    </row>
    <row r="14" spans="2:18" x14ac:dyDescent="0.2">
      <c r="B14" s="119"/>
      <c r="C14" s="120"/>
      <c r="D14" s="122"/>
      <c r="E14" s="122"/>
      <c r="F14" s="122"/>
      <c r="G14" s="122"/>
      <c r="H14" s="122"/>
      <c r="I14" s="122"/>
      <c r="J14" s="122"/>
      <c r="K14" s="21"/>
      <c r="L14" s="21"/>
      <c r="M14" s="21"/>
      <c r="N14" s="122"/>
      <c r="O14" s="21"/>
      <c r="P14" s="21"/>
      <c r="Q14" s="21"/>
      <c r="R14" s="34"/>
    </row>
    <row r="15" spans="2:18" x14ac:dyDescent="0.2">
      <c r="B15" s="119"/>
      <c r="C15" s="124" t="s">
        <v>72</v>
      </c>
      <c r="D15" s="121"/>
      <c r="E15" s="122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34"/>
    </row>
    <row r="16" spans="2:18" x14ac:dyDescent="0.2">
      <c r="B16" s="22"/>
      <c r="C16" s="124" t="s">
        <v>73</v>
      </c>
      <c r="D16" s="121"/>
      <c r="E16" s="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35"/>
    </row>
    <row r="17" spans="2:18" s="4" customFormat="1" x14ac:dyDescent="0.2">
      <c r="B17" s="25"/>
      <c r="C17" s="125" t="s">
        <v>65</v>
      </c>
      <c r="D17" s="26"/>
      <c r="E17" s="27"/>
      <c r="F17" s="26"/>
      <c r="G17" s="26"/>
      <c r="H17" s="28"/>
      <c r="I17" s="28"/>
      <c r="J17" s="28"/>
      <c r="K17" s="28"/>
      <c r="L17" s="28"/>
      <c r="M17" s="29"/>
      <c r="N17" s="29"/>
      <c r="O17" s="29"/>
      <c r="P17" s="29"/>
      <c r="Q17" s="29"/>
      <c r="R17" s="36"/>
    </row>
    <row r="18" spans="2:18" x14ac:dyDescent="0.2">
      <c r="B18" s="119"/>
      <c r="C18" s="126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7"/>
    </row>
    <row r="19" spans="2:18" x14ac:dyDescent="0.2">
      <c r="B19" s="119"/>
      <c r="C19" s="127" t="s">
        <v>74</v>
      </c>
      <c r="D19" s="128" t="str">
        <f>D6</f>
        <v>YTD'17</v>
      </c>
      <c r="E19" s="111"/>
      <c r="F19" s="129" t="s">
        <v>37</v>
      </c>
      <c r="G19" s="129" t="s">
        <v>38</v>
      </c>
      <c r="H19" s="129" t="s">
        <v>39</v>
      </c>
      <c r="I19" s="129" t="s">
        <v>40</v>
      </c>
      <c r="J19" s="129" t="s">
        <v>41</v>
      </c>
      <c r="K19" s="130" t="s">
        <v>63</v>
      </c>
      <c r="L19" s="130" t="s">
        <v>64</v>
      </c>
      <c r="M19" s="130" t="s">
        <v>44</v>
      </c>
      <c r="N19" s="130" t="s">
        <v>45</v>
      </c>
      <c r="O19" s="130" t="s">
        <v>46</v>
      </c>
      <c r="P19" s="130" t="str">
        <f>P6</f>
        <v>Nov</v>
      </c>
      <c r="Q19" s="130" t="str">
        <f>Q6</f>
        <v>Dec</v>
      </c>
      <c r="R19" s="131"/>
    </row>
    <row r="20" spans="2:18" x14ac:dyDescent="0.2">
      <c r="B20" s="119"/>
      <c r="C20" s="132"/>
      <c r="D20" s="116"/>
      <c r="E20" s="111"/>
      <c r="F20" s="111"/>
      <c r="G20" s="111"/>
      <c r="H20" s="111"/>
      <c r="I20" s="111"/>
      <c r="J20" s="111"/>
      <c r="K20" s="133"/>
      <c r="L20" s="133"/>
      <c r="M20" s="133"/>
      <c r="N20" s="133"/>
      <c r="O20" s="133"/>
      <c r="P20" s="133"/>
      <c r="Q20" s="133"/>
      <c r="R20" s="131"/>
    </row>
    <row r="21" spans="2:18" x14ac:dyDescent="0.2">
      <c r="B21" s="119"/>
      <c r="C21" s="120" t="s">
        <v>24</v>
      </c>
      <c r="D21" s="122"/>
      <c r="E21" s="122"/>
      <c r="F21" s="123"/>
      <c r="G21" s="123"/>
      <c r="H21" s="123"/>
      <c r="I21" s="123"/>
      <c r="J21" s="123"/>
      <c r="K21" s="43"/>
      <c r="L21" s="43"/>
      <c r="M21" s="123"/>
      <c r="N21" s="123"/>
      <c r="O21" s="43"/>
      <c r="P21" s="43"/>
      <c r="Q21" s="43"/>
      <c r="R21" s="34"/>
    </row>
    <row r="22" spans="2:18" x14ac:dyDescent="0.2">
      <c r="B22" s="119"/>
      <c r="C22" s="120" t="s">
        <v>25</v>
      </c>
      <c r="D22" s="122"/>
      <c r="E22" s="122"/>
      <c r="F22" s="123"/>
      <c r="G22" s="123"/>
      <c r="H22" s="123"/>
      <c r="I22" s="123"/>
      <c r="J22" s="123"/>
      <c r="K22" s="43"/>
      <c r="L22" s="43"/>
      <c r="M22" s="123"/>
      <c r="N22" s="123"/>
      <c r="O22" s="43"/>
      <c r="P22" s="43"/>
      <c r="Q22" s="43"/>
      <c r="R22" s="34"/>
    </row>
    <row r="23" spans="2:18" x14ac:dyDescent="0.2">
      <c r="B23" s="119"/>
      <c r="C23" s="120" t="s">
        <v>26</v>
      </c>
      <c r="D23" s="122"/>
      <c r="E23" s="122"/>
      <c r="F23" s="123"/>
      <c r="G23" s="123"/>
      <c r="H23" s="123"/>
      <c r="I23" s="123"/>
      <c r="J23" s="123"/>
      <c r="K23" s="43"/>
      <c r="L23" s="43"/>
      <c r="M23" s="123"/>
      <c r="N23" s="123"/>
      <c r="O23" s="43"/>
      <c r="P23" s="43"/>
      <c r="Q23" s="43"/>
      <c r="R23" s="34"/>
    </row>
    <row r="24" spans="2:18" x14ac:dyDescent="0.2">
      <c r="B24" s="119"/>
      <c r="C24" s="120" t="s">
        <v>27</v>
      </c>
      <c r="D24" s="122"/>
      <c r="E24" s="122"/>
      <c r="F24" s="123"/>
      <c r="G24" s="123"/>
      <c r="H24" s="123"/>
      <c r="I24" s="123"/>
      <c r="J24" s="123"/>
      <c r="K24" s="43"/>
      <c r="L24" s="43"/>
      <c r="M24" s="43"/>
      <c r="N24" s="123"/>
      <c r="O24" s="43"/>
      <c r="P24" s="43"/>
      <c r="Q24" s="43"/>
      <c r="R24" s="34"/>
    </row>
    <row r="25" spans="2:18" x14ac:dyDescent="0.2">
      <c r="B25" s="119"/>
      <c r="C25" s="120" t="s">
        <v>28</v>
      </c>
      <c r="D25" s="122"/>
      <c r="E25" s="122"/>
      <c r="F25" s="123"/>
      <c r="G25" s="123"/>
      <c r="H25" s="123"/>
      <c r="I25" s="123"/>
      <c r="J25" s="123"/>
      <c r="K25" s="43"/>
      <c r="L25" s="43"/>
      <c r="M25" s="43"/>
      <c r="N25" s="123"/>
      <c r="O25" s="43"/>
      <c r="P25" s="43"/>
      <c r="Q25" s="43"/>
      <c r="R25" s="34"/>
    </row>
    <row r="26" spans="2:18" x14ac:dyDescent="0.2">
      <c r="B26" s="119"/>
      <c r="C26" s="120" t="s">
        <v>29</v>
      </c>
      <c r="D26" s="122"/>
      <c r="E26" s="122"/>
      <c r="F26" s="123"/>
      <c r="G26" s="123"/>
      <c r="H26" s="123"/>
      <c r="I26" s="123"/>
      <c r="J26" s="123"/>
      <c r="K26" s="43"/>
      <c r="L26" s="43"/>
      <c r="M26" s="43"/>
      <c r="N26" s="123"/>
      <c r="O26" s="43"/>
      <c r="P26" s="43"/>
      <c r="Q26" s="43"/>
      <c r="R26" s="34"/>
    </row>
    <row r="27" spans="2:18" x14ac:dyDescent="0.2">
      <c r="B27" s="22"/>
      <c r="C27" s="124"/>
      <c r="D27" s="122"/>
      <c r="E27" s="23"/>
      <c r="F27" s="23"/>
      <c r="G27" s="23"/>
      <c r="H27" s="23"/>
      <c r="I27" s="23"/>
      <c r="J27" s="23"/>
      <c r="K27" s="24"/>
      <c r="L27" s="24"/>
      <c r="M27" s="24"/>
      <c r="N27" s="23"/>
      <c r="O27" s="24"/>
      <c r="P27" s="24"/>
      <c r="Q27" s="24"/>
      <c r="R27" s="35"/>
    </row>
    <row r="28" spans="2:18" x14ac:dyDescent="0.2">
      <c r="B28" s="22"/>
      <c r="C28" s="124" t="s">
        <v>76</v>
      </c>
      <c r="D28" s="122"/>
      <c r="E28" s="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35"/>
    </row>
    <row r="29" spans="2:18" x14ac:dyDescent="0.2">
      <c r="B29" s="31"/>
      <c r="C29" s="125" t="s">
        <v>75</v>
      </c>
      <c r="D29" s="26"/>
      <c r="E29" s="26"/>
      <c r="F29" s="26"/>
      <c r="G29" s="26"/>
      <c r="H29" s="28"/>
      <c r="I29" s="28"/>
      <c r="J29" s="28"/>
      <c r="K29" s="28"/>
      <c r="L29" s="28"/>
      <c r="M29" s="29"/>
      <c r="N29" s="29"/>
      <c r="O29" s="29"/>
      <c r="P29" s="29"/>
      <c r="Q29" s="29"/>
      <c r="R29" s="36"/>
    </row>
    <row r="30" spans="2:18" x14ac:dyDescent="0.2">
      <c r="B30" s="119"/>
      <c r="C30" s="134"/>
      <c r="D30" s="135"/>
      <c r="E30" s="135"/>
      <c r="F30" s="135"/>
      <c r="G30" s="135"/>
      <c r="H30" s="135"/>
      <c r="I30" s="135"/>
      <c r="J30" s="135"/>
      <c r="K30" s="32"/>
      <c r="L30" s="32"/>
      <c r="M30" s="32"/>
      <c r="N30" s="32"/>
      <c r="O30" s="32"/>
      <c r="P30" s="32"/>
      <c r="Q30" s="32"/>
      <c r="R30" s="38"/>
    </row>
    <row r="31" spans="2:18" x14ac:dyDescent="0.2">
      <c r="B31" s="119"/>
      <c r="C31" s="136" t="s">
        <v>66</v>
      </c>
      <c r="D31" s="137" t="str">
        <f>D6</f>
        <v>YTD'17</v>
      </c>
      <c r="E31" s="111"/>
      <c r="F31" s="129" t="s">
        <v>37</v>
      </c>
      <c r="G31" s="129" t="s">
        <v>38</v>
      </c>
      <c r="H31" s="129" t="s">
        <v>39</v>
      </c>
      <c r="I31" s="129" t="s">
        <v>40</v>
      </c>
      <c r="J31" s="129" t="s">
        <v>41</v>
      </c>
      <c r="K31" s="130" t="s">
        <v>63</v>
      </c>
      <c r="L31" s="130" t="s">
        <v>64</v>
      </c>
      <c r="M31" s="130" t="s">
        <v>44</v>
      </c>
      <c r="N31" s="130" t="s">
        <v>45</v>
      </c>
      <c r="O31" s="130" t="s">
        <v>46</v>
      </c>
      <c r="P31" s="130" t="str">
        <f>P6</f>
        <v>Nov</v>
      </c>
      <c r="Q31" s="130" t="str">
        <f>Q6</f>
        <v>Dec</v>
      </c>
      <c r="R31" s="131"/>
    </row>
    <row r="32" spans="2:18" x14ac:dyDescent="0.2">
      <c r="B32" s="119"/>
      <c r="C32" s="138"/>
      <c r="D32" s="139"/>
      <c r="E32" s="111"/>
      <c r="F32" s="111"/>
      <c r="G32" s="111"/>
      <c r="H32" s="111"/>
      <c r="I32" s="111"/>
      <c r="J32" s="111"/>
      <c r="K32" s="133"/>
      <c r="L32" s="133"/>
      <c r="M32" s="133"/>
      <c r="N32" s="133"/>
      <c r="O32" s="133"/>
      <c r="P32" s="133"/>
      <c r="Q32" s="133"/>
      <c r="R32" s="131"/>
    </row>
    <row r="33" spans="2:18" x14ac:dyDescent="0.2">
      <c r="B33" s="119"/>
      <c r="C33" s="140" t="s">
        <v>67</v>
      </c>
      <c r="D33" s="141"/>
      <c r="E33" s="14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39"/>
    </row>
    <row r="34" spans="2:18" x14ac:dyDescent="0.2">
      <c r="B34" s="119"/>
      <c r="C34" s="140" t="s">
        <v>68</v>
      </c>
      <c r="D34" s="141"/>
      <c r="E34" s="14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39"/>
    </row>
    <row r="35" spans="2:18" x14ac:dyDescent="0.2">
      <c r="B35" s="119"/>
      <c r="C35" s="140" t="s">
        <v>69</v>
      </c>
      <c r="D35" s="142"/>
      <c r="E35" s="14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40"/>
    </row>
    <row r="36" spans="2:18" x14ac:dyDescent="0.2">
      <c r="B36" s="119"/>
      <c r="C36" s="143" t="s">
        <v>70</v>
      </c>
      <c r="D36" s="144"/>
      <c r="E36" s="144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41"/>
    </row>
    <row r="37" spans="2:18" x14ac:dyDescent="0.2">
      <c r="B37" s="145"/>
      <c r="C37" s="146"/>
      <c r="D37" s="147"/>
      <c r="E37" s="147"/>
      <c r="F37" s="147"/>
      <c r="G37" s="147"/>
      <c r="H37" s="147"/>
      <c r="I37" s="147"/>
      <c r="J37" s="147"/>
      <c r="K37" s="33"/>
      <c r="L37" s="33"/>
      <c r="M37" s="147"/>
      <c r="N37" s="33"/>
      <c r="O37" s="33"/>
      <c r="P37" s="33"/>
      <c r="Q37" s="33"/>
      <c r="R37" s="42"/>
    </row>
    <row r="39" spans="2:18" x14ac:dyDescent="0.2">
      <c r="B39" s="19" t="s">
        <v>55</v>
      </c>
      <c r="C39" s="105"/>
      <c r="D39" s="106"/>
      <c r="E39" s="106"/>
      <c r="F39" s="106"/>
      <c r="G39" s="106"/>
      <c r="H39" s="106"/>
      <c r="I39" s="106"/>
      <c r="J39" s="106"/>
      <c r="K39" s="20"/>
      <c r="L39" s="20"/>
      <c r="M39" s="106"/>
      <c r="N39" s="106"/>
      <c r="O39" s="106"/>
      <c r="P39" s="106"/>
      <c r="Q39" s="106"/>
      <c r="R39" s="107"/>
    </row>
    <row r="40" spans="2:18" x14ac:dyDescent="0.2">
      <c r="B40" s="108"/>
      <c r="C40" s="109" t="s">
        <v>61</v>
      </c>
      <c r="D40" s="110" t="s">
        <v>62</v>
      </c>
      <c r="E40" s="111"/>
      <c r="F40" s="112" t="s">
        <v>37</v>
      </c>
      <c r="G40" s="112" t="s">
        <v>38</v>
      </c>
      <c r="H40" s="112" t="s">
        <v>39</v>
      </c>
      <c r="I40" s="112" t="s">
        <v>40</v>
      </c>
      <c r="J40" s="112" t="s">
        <v>41</v>
      </c>
      <c r="K40" s="113" t="s">
        <v>63</v>
      </c>
      <c r="L40" s="113" t="s">
        <v>64</v>
      </c>
      <c r="M40" s="112" t="s">
        <v>44</v>
      </c>
      <c r="N40" s="112" t="s">
        <v>45</v>
      </c>
      <c r="O40" s="113" t="s">
        <v>46</v>
      </c>
      <c r="P40" s="113" t="s">
        <v>47</v>
      </c>
      <c r="Q40" s="113" t="s">
        <v>48</v>
      </c>
      <c r="R40" s="114"/>
    </row>
    <row r="41" spans="2:18" x14ac:dyDescent="0.2">
      <c r="B41" s="108"/>
      <c r="C41" s="115"/>
      <c r="D41" s="116"/>
      <c r="E41" s="111"/>
      <c r="F41" s="117"/>
      <c r="G41" s="117"/>
      <c r="H41" s="117"/>
      <c r="I41" s="117"/>
      <c r="J41" s="117"/>
      <c r="K41" s="118"/>
      <c r="L41" s="118"/>
      <c r="M41" s="117"/>
      <c r="N41" s="117"/>
      <c r="O41" s="118"/>
      <c r="P41" s="118"/>
      <c r="Q41" s="118"/>
      <c r="R41" s="114"/>
    </row>
    <row r="42" spans="2:18" x14ac:dyDescent="0.2">
      <c r="B42" s="119"/>
      <c r="C42" s="120" t="s">
        <v>24</v>
      </c>
      <c r="D42" s="121"/>
      <c r="E42" s="122"/>
      <c r="F42" s="123"/>
      <c r="G42" s="123"/>
      <c r="H42" s="123"/>
      <c r="I42" s="123"/>
      <c r="J42" s="123"/>
      <c r="K42" s="43"/>
      <c r="L42" s="43"/>
      <c r="M42" s="123"/>
      <c r="N42" s="123"/>
      <c r="O42" s="43"/>
      <c r="P42" s="43"/>
      <c r="Q42" s="43"/>
      <c r="R42" s="34"/>
    </row>
    <row r="43" spans="2:18" x14ac:dyDescent="0.2">
      <c r="B43" s="119"/>
      <c r="C43" s="120" t="s">
        <v>25</v>
      </c>
      <c r="D43" s="121"/>
      <c r="E43" s="122"/>
      <c r="F43" s="123"/>
      <c r="G43" s="123"/>
      <c r="H43" s="123"/>
      <c r="I43" s="123"/>
      <c r="J43" s="123"/>
      <c r="K43" s="43"/>
      <c r="L43" s="43"/>
      <c r="M43" s="123"/>
      <c r="N43" s="123"/>
      <c r="O43" s="43"/>
      <c r="P43" s="43"/>
      <c r="Q43" s="43"/>
      <c r="R43" s="34"/>
    </row>
    <row r="44" spans="2:18" x14ac:dyDescent="0.2">
      <c r="B44" s="119"/>
      <c r="C44" s="120" t="s">
        <v>26</v>
      </c>
      <c r="D44" s="121"/>
      <c r="E44" s="122"/>
      <c r="F44" s="123"/>
      <c r="G44" s="123"/>
      <c r="H44" s="123"/>
      <c r="I44" s="123"/>
      <c r="J44" s="123"/>
      <c r="K44" s="43"/>
      <c r="L44" s="43"/>
      <c r="M44" s="123"/>
      <c r="N44" s="123"/>
      <c r="O44" s="43"/>
      <c r="P44" s="43"/>
      <c r="Q44" s="43"/>
      <c r="R44" s="34"/>
    </row>
    <row r="45" spans="2:18" x14ac:dyDescent="0.2">
      <c r="B45" s="119"/>
      <c r="C45" s="120" t="s">
        <v>27</v>
      </c>
      <c r="D45" s="121"/>
      <c r="E45" s="122"/>
      <c r="F45" s="123"/>
      <c r="G45" s="123"/>
      <c r="H45" s="123"/>
      <c r="I45" s="123"/>
      <c r="J45" s="123"/>
      <c r="K45" s="43"/>
      <c r="L45" s="43"/>
      <c r="M45" s="123"/>
      <c r="N45" s="123"/>
      <c r="O45" s="43"/>
      <c r="P45" s="43"/>
      <c r="Q45" s="43"/>
      <c r="R45" s="34"/>
    </row>
    <row r="46" spans="2:18" x14ac:dyDescent="0.2">
      <c r="B46" s="119"/>
      <c r="C46" s="120" t="s">
        <v>29</v>
      </c>
      <c r="D46" s="121"/>
      <c r="E46" s="122"/>
      <c r="F46" s="123"/>
      <c r="G46" s="123"/>
      <c r="H46" s="123"/>
      <c r="I46" s="123"/>
      <c r="J46" s="123"/>
      <c r="K46" s="43"/>
      <c r="L46" s="43"/>
      <c r="M46" s="43"/>
      <c r="N46" s="123"/>
      <c r="O46" s="43"/>
      <c r="P46" s="43"/>
      <c r="Q46" s="43"/>
      <c r="R46" s="34"/>
    </row>
    <row r="47" spans="2:18" x14ac:dyDescent="0.2">
      <c r="B47" s="119"/>
      <c r="C47" s="120" t="s">
        <v>30</v>
      </c>
      <c r="D47" s="121"/>
      <c r="E47" s="122"/>
      <c r="F47" s="123"/>
      <c r="G47" s="123"/>
      <c r="H47" s="123"/>
      <c r="I47" s="123"/>
      <c r="J47" s="123"/>
      <c r="K47" s="43"/>
      <c r="L47" s="43"/>
      <c r="M47" s="43"/>
      <c r="N47" s="123"/>
      <c r="O47" s="43"/>
      <c r="P47" s="43"/>
      <c r="Q47" s="43"/>
      <c r="R47" s="34"/>
    </row>
    <row r="48" spans="2:18" x14ac:dyDescent="0.2">
      <c r="B48" s="119"/>
      <c r="C48" s="120"/>
      <c r="D48" s="122"/>
      <c r="E48" s="122"/>
      <c r="F48" s="122"/>
      <c r="G48" s="122"/>
      <c r="H48" s="122"/>
      <c r="I48" s="122"/>
      <c r="J48" s="122"/>
      <c r="K48" s="21"/>
      <c r="L48" s="21"/>
      <c r="M48" s="21"/>
      <c r="N48" s="122"/>
      <c r="O48" s="21"/>
      <c r="P48" s="21"/>
      <c r="Q48" s="21"/>
      <c r="R48" s="34"/>
    </row>
    <row r="49" spans="2:29" x14ac:dyDescent="0.2">
      <c r="B49" s="119"/>
      <c r="C49" s="124" t="s">
        <v>72</v>
      </c>
      <c r="D49" s="121"/>
      <c r="E49" s="122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34"/>
    </row>
    <row r="50" spans="2:29" x14ac:dyDescent="0.2">
      <c r="B50" s="22"/>
      <c r="C50" s="124" t="s">
        <v>73</v>
      </c>
      <c r="D50" s="121"/>
      <c r="E50" s="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35"/>
    </row>
    <row r="51" spans="2:29" x14ac:dyDescent="0.2">
      <c r="B51" s="25"/>
      <c r="C51" s="125" t="s">
        <v>65</v>
      </c>
      <c r="D51" s="26"/>
      <c r="E51" s="27"/>
      <c r="F51" s="26"/>
      <c r="G51" s="26"/>
      <c r="H51" s="28"/>
      <c r="I51" s="28"/>
      <c r="J51" s="28"/>
      <c r="K51" s="28"/>
      <c r="L51" s="28"/>
      <c r="M51" s="29"/>
      <c r="N51" s="29"/>
      <c r="O51" s="29"/>
      <c r="P51" s="29"/>
      <c r="Q51" s="29"/>
      <c r="R51" s="36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">
      <c r="B52" s="119"/>
      <c r="C52" s="126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7"/>
    </row>
    <row r="53" spans="2:29" x14ac:dyDescent="0.2">
      <c r="B53" s="119"/>
      <c r="C53" s="127" t="s">
        <v>74</v>
      </c>
      <c r="D53" s="128" t="str">
        <f>D40</f>
        <v>YTD'17</v>
      </c>
      <c r="E53" s="111"/>
      <c r="F53" s="129" t="s">
        <v>37</v>
      </c>
      <c r="G53" s="129" t="s">
        <v>38</v>
      </c>
      <c r="H53" s="129" t="s">
        <v>39</v>
      </c>
      <c r="I53" s="129" t="s">
        <v>40</v>
      </c>
      <c r="J53" s="129" t="s">
        <v>41</v>
      </c>
      <c r="K53" s="130" t="s">
        <v>63</v>
      </c>
      <c r="L53" s="130" t="s">
        <v>64</v>
      </c>
      <c r="M53" s="130" t="s">
        <v>44</v>
      </c>
      <c r="N53" s="130" t="s">
        <v>45</v>
      </c>
      <c r="O53" s="130" t="s">
        <v>46</v>
      </c>
      <c r="P53" s="130" t="str">
        <f>P40</f>
        <v>Nov</v>
      </c>
      <c r="Q53" s="130" t="str">
        <f>Q40</f>
        <v>Dec</v>
      </c>
      <c r="R53" s="131"/>
    </row>
    <row r="54" spans="2:29" x14ac:dyDescent="0.2">
      <c r="B54" s="119"/>
      <c r="C54" s="132"/>
      <c r="D54" s="116"/>
      <c r="E54" s="111"/>
      <c r="F54" s="111"/>
      <c r="G54" s="111"/>
      <c r="H54" s="111"/>
      <c r="I54" s="111"/>
      <c r="J54" s="111"/>
      <c r="K54" s="133"/>
      <c r="L54" s="133"/>
      <c r="M54" s="133"/>
      <c r="N54" s="133"/>
      <c r="O54" s="133"/>
      <c r="P54" s="133"/>
      <c r="Q54" s="133"/>
      <c r="R54" s="131"/>
    </row>
    <row r="55" spans="2:29" x14ac:dyDescent="0.2">
      <c r="B55" s="119"/>
      <c r="C55" s="120" t="s">
        <v>24</v>
      </c>
      <c r="D55" s="122"/>
      <c r="E55" s="122"/>
      <c r="F55" s="123"/>
      <c r="G55" s="123"/>
      <c r="H55" s="123"/>
      <c r="I55" s="123"/>
      <c r="J55" s="123"/>
      <c r="K55" s="43"/>
      <c r="L55" s="43"/>
      <c r="M55" s="123"/>
      <c r="N55" s="123"/>
      <c r="O55" s="43"/>
      <c r="P55" s="43"/>
      <c r="Q55" s="43"/>
      <c r="R55" s="34"/>
    </row>
    <row r="56" spans="2:29" x14ac:dyDescent="0.2">
      <c r="B56" s="119"/>
      <c r="C56" s="120" t="s">
        <v>25</v>
      </c>
      <c r="D56" s="122"/>
      <c r="E56" s="122"/>
      <c r="F56" s="123"/>
      <c r="G56" s="123"/>
      <c r="H56" s="123"/>
      <c r="I56" s="123"/>
      <c r="J56" s="123"/>
      <c r="K56" s="43"/>
      <c r="L56" s="43"/>
      <c r="M56" s="123"/>
      <c r="N56" s="123"/>
      <c r="O56" s="43"/>
      <c r="P56" s="43"/>
      <c r="Q56" s="43"/>
      <c r="R56" s="34"/>
    </row>
    <row r="57" spans="2:29" x14ac:dyDescent="0.2">
      <c r="B57" s="119"/>
      <c r="C57" s="120" t="s">
        <v>26</v>
      </c>
      <c r="D57" s="122"/>
      <c r="E57" s="122"/>
      <c r="F57" s="123"/>
      <c r="G57" s="123"/>
      <c r="H57" s="123"/>
      <c r="I57" s="123"/>
      <c r="J57" s="123"/>
      <c r="K57" s="43"/>
      <c r="L57" s="43"/>
      <c r="M57" s="123"/>
      <c r="N57" s="123"/>
      <c r="O57" s="43"/>
      <c r="P57" s="43"/>
      <c r="Q57" s="43"/>
      <c r="R57" s="34"/>
    </row>
    <row r="58" spans="2:29" x14ac:dyDescent="0.2">
      <c r="B58" s="119"/>
      <c r="C58" s="120" t="s">
        <v>27</v>
      </c>
      <c r="D58" s="122"/>
      <c r="E58" s="122"/>
      <c r="F58" s="123"/>
      <c r="G58" s="123"/>
      <c r="H58" s="123"/>
      <c r="I58" s="123"/>
      <c r="J58" s="123"/>
      <c r="K58" s="43"/>
      <c r="L58" s="43"/>
      <c r="M58" s="43"/>
      <c r="N58" s="123"/>
      <c r="O58" s="43"/>
      <c r="P58" s="43"/>
      <c r="Q58" s="43"/>
      <c r="R58" s="34"/>
    </row>
    <row r="59" spans="2:29" x14ac:dyDescent="0.2">
      <c r="B59" s="119"/>
      <c r="C59" s="120" t="s">
        <v>28</v>
      </c>
      <c r="D59" s="122"/>
      <c r="E59" s="122"/>
      <c r="F59" s="123"/>
      <c r="G59" s="123"/>
      <c r="H59" s="123"/>
      <c r="I59" s="123"/>
      <c r="J59" s="123"/>
      <c r="K59" s="43"/>
      <c r="L59" s="43"/>
      <c r="M59" s="43"/>
      <c r="N59" s="123"/>
      <c r="O59" s="43"/>
      <c r="P59" s="43"/>
      <c r="Q59" s="43"/>
      <c r="R59" s="34"/>
    </row>
    <row r="60" spans="2:29" x14ac:dyDescent="0.2">
      <c r="B60" s="119"/>
      <c r="C60" s="120" t="s">
        <v>29</v>
      </c>
      <c r="D60" s="122"/>
      <c r="E60" s="122"/>
      <c r="F60" s="123"/>
      <c r="G60" s="123"/>
      <c r="H60" s="123"/>
      <c r="I60" s="123"/>
      <c r="J60" s="123"/>
      <c r="K60" s="43"/>
      <c r="L60" s="43"/>
      <c r="M60" s="43"/>
      <c r="N60" s="123"/>
      <c r="O60" s="43"/>
      <c r="P60" s="43"/>
      <c r="Q60" s="43"/>
      <c r="R60" s="34"/>
    </row>
    <row r="61" spans="2:29" x14ac:dyDescent="0.2">
      <c r="B61" s="22"/>
      <c r="C61" s="124"/>
      <c r="D61" s="122"/>
      <c r="E61" s="23"/>
      <c r="F61" s="23"/>
      <c r="G61" s="23"/>
      <c r="H61" s="23"/>
      <c r="I61" s="23"/>
      <c r="J61" s="23"/>
      <c r="K61" s="24"/>
      <c r="L61" s="24"/>
      <c r="M61" s="24"/>
      <c r="N61" s="23"/>
      <c r="O61" s="24"/>
      <c r="P61" s="24"/>
      <c r="Q61" s="24"/>
      <c r="R61" s="35"/>
    </row>
    <row r="62" spans="2:29" x14ac:dyDescent="0.2">
      <c r="B62" s="22"/>
      <c r="C62" s="124" t="s">
        <v>76</v>
      </c>
      <c r="D62" s="122"/>
      <c r="E62" s="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35"/>
    </row>
    <row r="63" spans="2:29" x14ac:dyDescent="0.2">
      <c r="B63" s="31"/>
      <c r="C63" s="125" t="s">
        <v>75</v>
      </c>
      <c r="D63" s="26"/>
      <c r="E63" s="26"/>
      <c r="F63" s="26"/>
      <c r="G63" s="26"/>
      <c r="H63" s="28"/>
      <c r="I63" s="28"/>
      <c r="J63" s="28"/>
      <c r="K63" s="28"/>
      <c r="L63" s="28"/>
      <c r="M63" s="29"/>
      <c r="N63" s="29"/>
      <c r="O63" s="29"/>
      <c r="P63" s="29"/>
      <c r="Q63" s="29"/>
      <c r="R63" s="36"/>
    </row>
    <row r="64" spans="2:29" x14ac:dyDescent="0.2">
      <c r="B64" s="119"/>
      <c r="C64" s="134"/>
      <c r="D64" s="135"/>
      <c r="E64" s="135"/>
      <c r="F64" s="135"/>
      <c r="G64" s="135"/>
      <c r="H64" s="135"/>
      <c r="I64" s="135"/>
      <c r="J64" s="135"/>
      <c r="K64" s="32"/>
      <c r="L64" s="32"/>
      <c r="M64" s="32"/>
      <c r="N64" s="32"/>
      <c r="O64" s="32"/>
      <c r="P64" s="32"/>
      <c r="Q64" s="32"/>
      <c r="R64" s="38"/>
    </row>
    <row r="65" spans="2:18" x14ac:dyDescent="0.2">
      <c r="B65" s="119"/>
      <c r="C65" s="136" t="s">
        <v>66</v>
      </c>
      <c r="D65" s="137" t="str">
        <f>D40</f>
        <v>YTD'17</v>
      </c>
      <c r="E65" s="111"/>
      <c r="F65" s="129" t="s">
        <v>37</v>
      </c>
      <c r="G65" s="129" t="s">
        <v>38</v>
      </c>
      <c r="H65" s="129" t="s">
        <v>39</v>
      </c>
      <c r="I65" s="129" t="s">
        <v>40</v>
      </c>
      <c r="J65" s="129" t="s">
        <v>41</v>
      </c>
      <c r="K65" s="130" t="s">
        <v>63</v>
      </c>
      <c r="L65" s="130" t="s">
        <v>64</v>
      </c>
      <c r="M65" s="130" t="s">
        <v>44</v>
      </c>
      <c r="N65" s="130" t="s">
        <v>45</v>
      </c>
      <c r="O65" s="130" t="s">
        <v>46</v>
      </c>
      <c r="P65" s="130" t="str">
        <f>P40</f>
        <v>Nov</v>
      </c>
      <c r="Q65" s="130" t="str">
        <f>Q40</f>
        <v>Dec</v>
      </c>
      <c r="R65" s="131"/>
    </row>
    <row r="66" spans="2:18" x14ac:dyDescent="0.2">
      <c r="B66" s="119"/>
      <c r="C66" s="138"/>
      <c r="D66" s="139"/>
      <c r="E66" s="111"/>
      <c r="F66" s="111"/>
      <c r="G66" s="111"/>
      <c r="H66" s="111"/>
      <c r="I66" s="111"/>
      <c r="J66" s="111"/>
      <c r="K66" s="133"/>
      <c r="L66" s="133"/>
      <c r="M66" s="133"/>
      <c r="N66" s="133"/>
      <c r="O66" s="133"/>
      <c r="P66" s="133"/>
      <c r="Q66" s="133"/>
      <c r="R66" s="131"/>
    </row>
    <row r="67" spans="2:18" x14ac:dyDescent="0.2">
      <c r="B67" s="119"/>
      <c r="C67" s="140" t="s">
        <v>67</v>
      </c>
      <c r="D67" s="141"/>
      <c r="E67" s="141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39"/>
    </row>
    <row r="68" spans="2:18" x14ac:dyDescent="0.2">
      <c r="B68" s="119"/>
      <c r="C68" s="140" t="s">
        <v>68</v>
      </c>
      <c r="D68" s="141"/>
      <c r="E68" s="141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39"/>
    </row>
    <row r="69" spans="2:18" x14ac:dyDescent="0.2">
      <c r="B69" s="119"/>
      <c r="C69" s="140" t="s">
        <v>69</v>
      </c>
      <c r="D69" s="142"/>
      <c r="E69" s="142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40"/>
    </row>
    <row r="70" spans="2:18" x14ac:dyDescent="0.2">
      <c r="B70" s="119"/>
      <c r="C70" s="143" t="s">
        <v>70</v>
      </c>
      <c r="D70" s="144"/>
      <c r="E70" s="144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41"/>
    </row>
    <row r="71" spans="2:18" x14ac:dyDescent="0.2">
      <c r="B71" s="145"/>
      <c r="C71" s="146"/>
      <c r="D71" s="147"/>
      <c r="E71" s="147"/>
      <c r="F71" s="147"/>
      <c r="G71" s="147"/>
      <c r="H71" s="147"/>
      <c r="I71" s="147"/>
      <c r="J71" s="147"/>
      <c r="K71" s="33"/>
      <c r="L71" s="33"/>
      <c r="M71" s="147"/>
      <c r="N71" s="33"/>
      <c r="O71" s="33"/>
      <c r="P71" s="33"/>
      <c r="Q71" s="33"/>
      <c r="R71" s="42"/>
    </row>
    <row r="73" spans="2:18" x14ac:dyDescent="0.2">
      <c r="B73" s="19" t="s">
        <v>56</v>
      </c>
      <c r="C73" s="105"/>
      <c r="D73" s="106"/>
      <c r="E73" s="106"/>
      <c r="F73" s="106"/>
      <c r="G73" s="106"/>
      <c r="H73" s="106"/>
      <c r="I73" s="106"/>
      <c r="J73" s="106"/>
      <c r="K73" s="20"/>
      <c r="L73" s="20"/>
      <c r="M73" s="106"/>
      <c r="N73" s="106"/>
      <c r="O73" s="106"/>
      <c r="P73" s="106"/>
      <c r="Q73" s="106"/>
      <c r="R73" s="107"/>
    </row>
    <row r="74" spans="2:18" x14ac:dyDescent="0.2">
      <c r="B74" s="108"/>
      <c r="C74" s="109" t="s">
        <v>61</v>
      </c>
      <c r="D74" s="110" t="s">
        <v>62</v>
      </c>
      <c r="E74" s="111"/>
      <c r="F74" s="112" t="s">
        <v>37</v>
      </c>
      <c r="G74" s="112" t="s">
        <v>38</v>
      </c>
      <c r="H74" s="112" t="s">
        <v>39</v>
      </c>
      <c r="I74" s="112" t="s">
        <v>40</v>
      </c>
      <c r="J74" s="112" t="s">
        <v>41</v>
      </c>
      <c r="K74" s="113" t="s">
        <v>63</v>
      </c>
      <c r="L74" s="113" t="s">
        <v>64</v>
      </c>
      <c r="M74" s="112" t="s">
        <v>44</v>
      </c>
      <c r="N74" s="112" t="s">
        <v>45</v>
      </c>
      <c r="O74" s="113" t="s">
        <v>46</v>
      </c>
      <c r="P74" s="113" t="s">
        <v>47</v>
      </c>
      <c r="Q74" s="113" t="s">
        <v>48</v>
      </c>
      <c r="R74" s="114"/>
    </row>
    <row r="75" spans="2:18" x14ac:dyDescent="0.2">
      <c r="B75" s="108"/>
      <c r="C75" s="115"/>
      <c r="D75" s="116"/>
      <c r="E75" s="111"/>
      <c r="F75" s="117"/>
      <c r="G75" s="117"/>
      <c r="H75" s="117"/>
      <c r="I75" s="117"/>
      <c r="J75" s="117"/>
      <c r="K75" s="118"/>
      <c r="L75" s="118"/>
      <c r="M75" s="117"/>
      <c r="N75" s="117"/>
      <c r="O75" s="118"/>
      <c r="P75" s="118"/>
      <c r="Q75" s="118"/>
      <c r="R75" s="114"/>
    </row>
    <row r="76" spans="2:18" x14ac:dyDescent="0.2">
      <c r="B76" s="119"/>
      <c r="C76" s="120" t="s">
        <v>24</v>
      </c>
      <c r="D76" s="121"/>
      <c r="E76" s="122"/>
      <c r="F76" s="123"/>
      <c r="G76" s="123"/>
      <c r="H76" s="123"/>
      <c r="I76" s="123"/>
      <c r="J76" s="123"/>
      <c r="K76" s="43"/>
      <c r="L76" s="43"/>
      <c r="M76" s="123"/>
      <c r="N76" s="123"/>
      <c r="O76" s="43"/>
      <c r="P76" s="43"/>
      <c r="Q76" s="43"/>
      <c r="R76" s="34"/>
    </row>
    <row r="77" spans="2:18" x14ac:dyDescent="0.2">
      <c r="B77" s="119"/>
      <c r="C77" s="120" t="s">
        <v>25</v>
      </c>
      <c r="D77" s="121"/>
      <c r="E77" s="122"/>
      <c r="F77" s="123"/>
      <c r="G77" s="123"/>
      <c r="H77" s="123"/>
      <c r="I77" s="123"/>
      <c r="J77" s="123"/>
      <c r="K77" s="43"/>
      <c r="L77" s="43"/>
      <c r="M77" s="123"/>
      <c r="N77" s="123"/>
      <c r="O77" s="43"/>
      <c r="P77" s="43"/>
      <c r="Q77" s="43"/>
      <c r="R77" s="34"/>
    </row>
    <row r="78" spans="2:18" x14ac:dyDescent="0.2">
      <c r="B78" s="119"/>
      <c r="C78" s="120" t="s">
        <v>26</v>
      </c>
      <c r="D78" s="121"/>
      <c r="E78" s="122"/>
      <c r="F78" s="123"/>
      <c r="G78" s="123"/>
      <c r="H78" s="123"/>
      <c r="I78" s="123"/>
      <c r="J78" s="123"/>
      <c r="K78" s="43"/>
      <c r="L78" s="43"/>
      <c r="M78" s="123"/>
      <c r="N78" s="123"/>
      <c r="O78" s="43"/>
      <c r="P78" s="43"/>
      <c r="Q78" s="43"/>
      <c r="R78" s="34"/>
    </row>
    <row r="79" spans="2:18" x14ac:dyDescent="0.2">
      <c r="B79" s="119"/>
      <c r="C79" s="120" t="s">
        <v>27</v>
      </c>
      <c r="D79" s="121"/>
      <c r="E79" s="122"/>
      <c r="F79" s="123"/>
      <c r="G79" s="123"/>
      <c r="H79" s="123"/>
      <c r="I79" s="123"/>
      <c r="J79" s="123"/>
      <c r="K79" s="43"/>
      <c r="L79" s="43"/>
      <c r="M79" s="123"/>
      <c r="N79" s="123"/>
      <c r="O79" s="43"/>
      <c r="P79" s="43"/>
      <c r="Q79" s="43"/>
      <c r="R79" s="34"/>
    </row>
    <row r="80" spans="2:18" x14ac:dyDescent="0.2">
      <c r="B80" s="119"/>
      <c r="C80" s="120" t="s">
        <v>29</v>
      </c>
      <c r="D80" s="121"/>
      <c r="E80" s="122"/>
      <c r="F80" s="123"/>
      <c r="G80" s="123"/>
      <c r="H80" s="123"/>
      <c r="I80" s="123"/>
      <c r="J80" s="123"/>
      <c r="K80" s="43"/>
      <c r="L80" s="43"/>
      <c r="M80" s="43"/>
      <c r="N80" s="123"/>
      <c r="O80" s="43"/>
      <c r="P80" s="43"/>
      <c r="Q80" s="43"/>
      <c r="R80" s="34"/>
    </row>
    <row r="81" spans="2:29" x14ac:dyDescent="0.2">
      <c r="B81" s="119"/>
      <c r="C81" s="120" t="s">
        <v>30</v>
      </c>
      <c r="D81" s="121"/>
      <c r="E81" s="122"/>
      <c r="F81" s="123"/>
      <c r="G81" s="123"/>
      <c r="H81" s="123"/>
      <c r="I81" s="123"/>
      <c r="J81" s="123"/>
      <c r="K81" s="43"/>
      <c r="L81" s="43"/>
      <c r="M81" s="43"/>
      <c r="N81" s="123"/>
      <c r="O81" s="43"/>
      <c r="P81" s="43"/>
      <c r="Q81" s="43"/>
      <c r="R81" s="34"/>
    </row>
    <row r="82" spans="2:29" x14ac:dyDescent="0.2">
      <c r="B82" s="119"/>
      <c r="C82" s="120"/>
      <c r="D82" s="122"/>
      <c r="E82" s="122"/>
      <c r="F82" s="122"/>
      <c r="G82" s="122"/>
      <c r="H82" s="122"/>
      <c r="I82" s="122"/>
      <c r="J82" s="122"/>
      <c r="K82" s="21"/>
      <c r="L82" s="21"/>
      <c r="M82" s="21"/>
      <c r="N82" s="122"/>
      <c r="O82" s="21"/>
      <c r="P82" s="21"/>
      <c r="Q82" s="21"/>
      <c r="R82" s="34"/>
    </row>
    <row r="83" spans="2:29" x14ac:dyDescent="0.2">
      <c r="B83" s="119"/>
      <c r="C83" s="124" t="s">
        <v>72</v>
      </c>
      <c r="D83" s="121"/>
      <c r="E83" s="122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34"/>
    </row>
    <row r="84" spans="2:29" x14ac:dyDescent="0.2">
      <c r="B84" s="22"/>
      <c r="C84" s="124" t="s">
        <v>73</v>
      </c>
      <c r="D84" s="121"/>
      <c r="E84" s="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35"/>
    </row>
    <row r="85" spans="2:29" x14ac:dyDescent="0.2">
      <c r="B85" s="25"/>
      <c r="C85" s="125" t="s">
        <v>65</v>
      </c>
      <c r="D85" s="26"/>
      <c r="E85" s="27"/>
      <c r="F85" s="26"/>
      <c r="G85" s="26"/>
      <c r="H85" s="28"/>
      <c r="I85" s="28"/>
      <c r="J85" s="28"/>
      <c r="K85" s="28"/>
      <c r="L85" s="28"/>
      <c r="M85" s="29"/>
      <c r="N85" s="29"/>
      <c r="O85" s="29"/>
      <c r="P85" s="29"/>
      <c r="Q85" s="29"/>
      <c r="R85" s="3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">
      <c r="B86" s="119"/>
      <c r="C86" s="126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7"/>
    </row>
    <row r="87" spans="2:29" x14ac:dyDescent="0.2">
      <c r="B87" s="119"/>
      <c r="C87" s="127" t="s">
        <v>74</v>
      </c>
      <c r="D87" s="128" t="str">
        <f>D74</f>
        <v>YTD'17</v>
      </c>
      <c r="E87" s="111"/>
      <c r="F87" s="129" t="s">
        <v>37</v>
      </c>
      <c r="G87" s="129" t="s">
        <v>38</v>
      </c>
      <c r="H87" s="129" t="s">
        <v>39</v>
      </c>
      <c r="I87" s="129" t="s">
        <v>40</v>
      </c>
      <c r="J87" s="129" t="s">
        <v>41</v>
      </c>
      <c r="K87" s="130" t="s">
        <v>63</v>
      </c>
      <c r="L87" s="130" t="s">
        <v>64</v>
      </c>
      <c r="M87" s="130" t="s">
        <v>44</v>
      </c>
      <c r="N87" s="130" t="s">
        <v>45</v>
      </c>
      <c r="O87" s="130" t="s">
        <v>46</v>
      </c>
      <c r="P87" s="130" t="str">
        <f>P74</f>
        <v>Nov</v>
      </c>
      <c r="Q87" s="130" t="str">
        <f>Q74</f>
        <v>Dec</v>
      </c>
      <c r="R87" s="131"/>
    </row>
    <row r="88" spans="2:29" x14ac:dyDescent="0.2">
      <c r="B88" s="119"/>
      <c r="C88" s="132"/>
      <c r="D88" s="116"/>
      <c r="E88" s="111"/>
      <c r="F88" s="111"/>
      <c r="G88" s="111"/>
      <c r="H88" s="111"/>
      <c r="I88" s="111"/>
      <c r="J88" s="111"/>
      <c r="K88" s="133"/>
      <c r="L88" s="133"/>
      <c r="M88" s="133"/>
      <c r="N88" s="133"/>
      <c r="O88" s="133"/>
      <c r="P88" s="133"/>
      <c r="Q88" s="133"/>
      <c r="R88" s="131"/>
    </row>
    <row r="89" spans="2:29" x14ac:dyDescent="0.2">
      <c r="B89" s="119"/>
      <c r="C89" s="120" t="s">
        <v>24</v>
      </c>
      <c r="D89" s="122"/>
      <c r="E89" s="122"/>
      <c r="F89" s="123"/>
      <c r="G89" s="123"/>
      <c r="H89" s="123"/>
      <c r="I89" s="123"/>
      <c r="J89" s="123"/>
      <c r="K89" s="43"/>
      <c r="L89" s="43"/>
      <c r="M89" s="123"/>
      <c r="N89" s="123"/>
      <c r="O89" s="43"/>
      <c r="P89" s="43"/>
      <c r="Q89" s="43"/>
      <c r="R89" s="34"/>
    </row>
    <row r="90" spans="2:29" x14ac:dyDescent="0.2">
      <c r="B90" s="119"/>
      <c r="C90" s="120" t="s">
        <v>25</v>
      </c>
      <c r="D90" s="122"/>
      <c r="E90" s="122"/>
      <c r="F90" s="123"/>
      <c r="G90" s="123"/>
      <c r="H90" s="123"/>
      <c r="I90" s="123"/>
      <c r="J90" s="123"/>
      <c r="K90" s="43"/>
      <c r="L90" s="43"/>
      <c r="M90" s="123"/>
      <c r="N90" s="123"/>
      <c r="O90" s="43"/>
      <c r="P90" s="43"/>
      <c r="Q90" s="43"/>
      <c r="R90" s="34"/>
    </row>
    <row r="91" spans="2:29" x14ac:dyDescent="0.2">
      <c r="B91" s="119"/>
      <c r="C91" s="120" t="s">
        <v>26</v>
      </c>
      <c r="D91" s="122"/>
      <c r="E91" s="122"/>
      <c r="F91" s="123"/>
      <c r="G91" s="123"/>
      <c r="H91" s="123"/>
      <c r="I91" s="123"/>
      <c r="J91" s="123"/>
      <c r="K91" s="43"/>
      <c r="L91" s="43"/>
      <c r="M91" s="123"/>
      <c r="N91" s="123"/>
      <c r="O91" s="43"/>
      <c r="P91" s="43"/>
      <c r="Q91" s="43"/>
      <c r="R91" s="34"/>
    </row>
    <row r="92" spans="2:29" x14ac:dyDescent="0.2">
      <c r="B92" s="119"/>
      <c r="C92" s="120" t="s">
        <v>27</v>
      </c>
      <c r="D92" s="122"/>
      <c r="E92" s="122"/>
      <c r="F92" s="123"/>
      <c r="G92" s="123"/>
      <c r="H92" s="123"/>
      <c r="I92" s="123"/>
      <c r="J92" s="123"/>
      <c r="K92" s="43"/>
      <c r="L92" s="43"/>
      <c r="M92" s="43"/>
      <c r="N92" s="123"/>
      <c r="O92" s="43"/>
      <c r="P92" s="43"/>
      <c r="Q92" s="43"/>
      <c r="R92" s="34"/>
    </row>
    <row r="93" spans="2:29" x14ac:dyDescent="0.2">
      <c r="B93" s="119"/>
      <c r="C93" s="120" t="s">
        <v>28</v>
      </c>
      <c r="D93" s="122"/>
      <c r="E93" s="122"/>
      <c r="F93" s="123"/>
      <c r="G93" s="123"/>
      <c r="H93" s="123"/>
      <c r="I93" s="123"/>
      <c r="J93" s="123"/>
      <c r="K93" s="43"/>
      <c r="L93" s="43"/>
      <c r="M93" s="43"/>
      <c r="N93" s="123"/>
      <c r="O93" s="43"/>
      <c r="P93" s="43"/>
      <c r="Q93" s="43"/>
      <c r="R93" s="34"/>
    </row>
    <row r="94" spans="2:29" x14ac:dyDescent="0.2">
      <c r="B94" s="119"/>
      <c r="C94" s="120" t="s">
        <v>29</v>
      </c>
      <c r="D94" s="122"/>
      <c r="E94" s="122"/>
      <c r="F94" s="123"/>
      <c r="G94" s="123"/>
      <c r="H94" s="123"/>
      <c r="I94" s="123"/>
      <c r="J94" s="123"/>
      <c r="K94" s="43"/>
      <c r="L94" s="43"/>
      <c r="M94" s="43"/>
      <c r="N94" s="123"/>
      <c r="O94" s="43"/>
      <c r="P94" s="43"/>
      <c r="Q94" s="43"/>
      <c r="R94" s="34"/>
    </row>
    <row r="95" spans="2:29" x14ac:dyDescent="0.2">
      <c r="B95" s="22"/>
      <c r="C95" s="124"/>
      <c r="D95" s="122"/>
      <c r="E95" s="23"/>
      <c r="F95" s="23"/>
      <c r="G95" s="23"/>
      <c r="H95" s="23"/>
      <c r="I95" s="23"/>
      <c r="J95" s="23"/>
      <c r="K95" s="24"/>
      <c r="L95" s="24"/>
      <c r="M95" s="24"/>
      <c r="N95" s="23"/>
      <c r="O95" s="24"/>
      <c r="P95" s="24"/>
      <c r="Q95" s="24"/>
      <c r="R95" s="35"/>
    </row>
    <row r="96" spans="2:29" x14ac:dyDescent="0.2">
      <c r="B96" s="22"/>
      <c r="C96" s="124" t="s">
        <v>76</v>
      </c>
      <c r="D96" s="122"/>
      <c r="E96" s="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35"/>
    </row>
    <row r="97" spans="2:18" x14ac:dyDescent="0.2">
      <c r="B97" s="31"/>
      <c r="C97" s="125" t="s">
        <v>75</v>
      </c>
      <c r="D97" s="26"/>
      <c r="E97" s="26"/>
      <c r="F97" s="26"/>
      <c r="G97" s="26"/>
      <c r="H97" s="28"/>
      <c r="I97" s="28"/>
      <c r="J97" s="28"/>
      <c r="K97" s="28"/>
      <c r="L97" s="28"/>
      <c r="M97" s="29"/>
      <c r="N97" s="29"/>
      <c r="O97" s="29"/>
      <c r="P97" s="29"/>
      <c r="Q97" s="29"/>
      <c r="R97" s="36"/>
    </row>
    <row r="98" spans="2:18" x14ac:dyDescent="0.2">
      <c r="B98" s="119"/>
      <c r="C98" s="134"/>
      <c r="D98" s="135"/>
      <c r="E98" s="135"/>
      <c r="F98" s="135"/>
      <c r="G98" s="135"/>
      <c r="H98" s="135"/>
      <c r="I98" s="135"/>
      <c r="J98" s="135"/>
      <c r="K98" s="32"/>
      <c r="L98" s="32"/>
      <c r="M98" s="32"/>
      <c r="N98" s="32"/>
      <c r="O98" s="32"/>
      <c r="P98" s="32"/>
      <c r="Q98" s="32"/>
      <c r="R98" s="38"/>
    </row>
    <row r="99" spans="2:18" x14ac:dyDescent="0.2">
      <c r="B99" s="119"/>
      <c r="C99" s="136" t="s">
        <v>66</v>
      </c>
      <c r="D99" s="137" t="str">
        <f>D74</f>
        <v>YTD'17</v>
      </c>
      <c r="E99" s="111"/>
      <c r="F99" s="129" t="s">
        <v>37</v>
      </c>
      <c r="G99" s="129" t="s">
        <v>38</v>
      </c>
      <c r="H99" s="129" t="s">
        <v>39</v>
      </c>
      <c r="I99" s="129" t="s">
        <v>40</v>
      </c>
      <c r="J99" s="129" t="s">
        <v>41</v>
      </c>
      <c r="K99" s="130" t="s">
        <v>63</v>
      </c>
      <c r="L99" s="130" t="s">
        <v>64</v>
      </c>
      <c r="M99" s="130" t="s">
        <v>44</v>
      </c>
      <c r="N99" s="130" t="s">
        <v>45</v>
      </c>
      <c r="O99" s="130" t="s">
        <v>46</v>
      </c>
      <c r="P99" s="130" t="str">
        <f>P74</f>
        <v>Nov</v>
      </c>
      <c r="Q99" s="130" t="str">
        <f>Q74</f>
        <v>Dec</v>
      </c>
      <c r="R99" s="131"/>
    </row>
    <row r="100" spans="2:18" x14ac:dyDescent="0.2">
      <c r="B100" s="119"/>
      <c r="C100" s="138"/>
      <c r="D100" s="139"/>
      <c r="E100" s="111"/>
      <c r="F100" s="111"/>
      <c r="G100" s="111"/>
      <c r="H100" s="111"/>
      <c r="I100" s="111"/>
      <c r="J100" s="111"/>
      <c r="K100" s="133"/>
      <c r="L100" s="133"/>
      <c r="M100" s="133"/>
      <c r="N100" s="133"/>
      <c r="O100" s="133"/>
      <c r="P100" s="133"/>
      <c r="Q100" s="133"/>
      <c r="R100" s="131"/>
    </row>
    <row r="101" spans="2:18" x14ac:dyDescent="0.2">
      <c r="B101" s="119"/>
      <c r="C101" s="140" t="s">
        <v>67</v>
      </c>
      <c r="D101" s="141"/>
      <c r="E101" s="141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39"/>
    </row>
    <row r="102" spans="2:18" x14ac:dyDescent="0.2">
      <c r="B102" s="119"/>
      <c r="C102" s="140" t="s">
        <v>68</v>
      </c>
      <c r="D102" s="141"/>
      <c r="E102" s="141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39"/>
    </row>
    <row r="103" spans="2:18" x14ac:dyDescent="0.2">
      <c r="B103" s="119"/>
      <c r="C103" s="140" t="s">
        <v>69</v>
      </c>
      <c r="D103" s="142"/>
      <c r="E103" s="142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40"/>
    </row>
    <row r="104" spans="2:18" x14ac:dyDescent="0.2">
      <c r="B104" s="119"/>
      <c r="C104" s="143" t="s">
        <v>70</v>
      </c>
      <c r="D104" s="144"/>
      <c r="E104" s="144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41"/>
    </row>
    <row r="105" spans="2:18" x14ac:dyDescent="0.2">
      <c r="B105" s="145"/>
      <c r="C105" s="146"/>
      <c r="D105" s="147"/>
      <c r="E105" s="147"/>
      <c r="F105" s="147"/>
      <c r="G105" s="147"/>
      <c r="H105" s="147"/>
      <c r="I105" s="147"/>
      <c r="J105" s="147"/>
      <c r="K105" s="33"/>
      <c r="L105" s="33"/>
      <c r="M105" s="147"/>
      <c r="N105" s="33"/>
      <c r="O105" s="33"/>
      <c r="P105" s="33"/>
      <c r="Q105" s="33"/>
      <c r="R105" s="42"/>
    </row>
  </sheetData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showGridLines="0" tabSelected="1" zoomScale="90" zoomScaleNormal="90" workbookViewId="0">
      <selection activeCell="S4" sqref="S4"/>
    </sheetView>
  </sheetViews>
  <sheetFormatPr defaultColWidth="9.125" defaultRowHeight="12.75" x14ac:dyDescent="0.2"/>
  <cols>
    <col min="1" max="1" width="4.375" style="2" customWidth="1"/>
    <col min="2" max="2" width="11.75" style="2" customWidth="1"/>
    <col min="3" max="3" width="12.75" style="2" customWidth="1"/>
    <col min="4" max="4" width="9.125" style="2"/>
    <col min="5" max="5" width="6" style="2" customWidth="1"/>
    <col min="6" max="17" width="9.125" style="2"/>
    <col min="18" max="18" width="4" style="2" customWidth="1"/>
    <col min="19" max="16384" width="9.125" style="2"/>
  </cols>
  <sheetData>
    <row r="1" spans="2:18" x14ac:dyDescent="0.2">
      <c r="F1" s="264">
        <v>201701</v>
      </c>
      <c r="G1" s="264">
        <v>201702</v>
      </c>
      <c r="H1" s="264">
        <v>201703</v>
      </c>
      <c r="I1" s="264">
        <v>201704</v>
      </c>
      <c r="J1" s="264">
        <v>201705</v>
      </c>
      <c r="K1" s="264">
        <v>201706</v>
      </c>
      <c r="L1" s="264">
        <v>201707</v>
      </c>
      <c r="M1" s="264">
        <v>201708</v>
      </c>
      <c r="N1" s="264">
        <v>201709</v>
      </c>
      <c r="O1" s="264">
        <v>201710</v>
      </c>
      <c r="P1" s="264">
        <v>201711</v>
      </c>
      <c r="Q1" s="264">
        <v>201712</v>
      </c>
    </row>
    <row r="2" spans="2:18" ht="20.25" x14ac:dyDescent="0.3">
      <c r="B2" s="3" t="str">
        <f>Cover!E10</f>
        <v>Rookies performance</v>
      </c>
    </row>
    <row r="3" spans="2:18" x14ac:dyDescent="0.2">
      <c r="B3" s="4" t="s">
        <v>12</v>
      </c>
      <c r="C3" s="5">
        <f>Cover!E4</f>
        <v>42978</v>
      </c>
    </row>
    <row r="4" spans="2:18" ht="14.25" x14ac:dyDescent="0.2">
      <c r="B4" s="175" t="s">
        <v>185</v>
      </c>
    </row>
    <row r="6" spans="2:18" x14ac:dyDescent="0.2">
      <c r="B6" s="19" t="s">
        <v>71</v>
      </c>
      <c r="C6" s="105"/>
      <c r="D6" s="106"/>
      <c r="E6" s="106"/>
      <c r="F6" s="106"/>
      <c r="G6" s="106"/>
      <c r="H6" s="106"/>
      <c r="I6" s="106"/>
      <c r="J6" s="106"/>
      <c r="K6" s="20"/>
      <c r="L6" s="20"/>
      <c r="M6" s="106"/>
      <c r="N6" s="106"/>
      <c r="O6" s="106"/>
      <c r="P6" s="106"/>
      <c r="Q6" s="106"/>
      <c r="R6" s="107"/>
    </row>
    <row r="7" spans="2:18" x14ac:dyDescent="0.2">
      <c r="B7" s="108"/>
      <c r="C7" s="109" t="s">
        <v>77</v>
      </c>
      <c r="D7" s="110" t="s">
        <v>62</v>
      </c>
      <c r="E7" s="111"/>
      <c r="F7" s="112" t="s">
        <v>37</v>
      </c>
      <c r="G7" s="112" t="s">
        <v>38</v>
      </c>
      <c r="H7" s="112" t="s">
        <v>39</v>
      </c>
      <c r="I7" s="112" t="s">
        <v>40</v>
      </c>
      <c r="J7" s="112" t="s">
        <v>41</v>
      </c>
      <c r="K7" s="113" t="s">
        <v>63</v>
      </c>
      <c r="L7" s="113" t="s">
        <v>64</v>
      </c>
      <c r="M7" s="112" t="s">
        <v>44</v>
      </c>
      <c r="N7" s="112" t="s">
        <v>45</v>
      </c>
      <c r="O7" s="113" t="s">
        <v>46</v>
      </c>
      <c r="P7" s="113" t="s">
        <v>47</v>
      </c>
      <c r="Q7" s="113" t="s">
        <v>48</v>
      </c>
      <c r="R7" s="114"/>
    </row>
    <row r="8" spans="2:18" x14ac:dyDescent="0.2">
      <c r="B8" s="108"/>
      <c r="C8" s="115"/>
      <c r="D8" s="116"/>
      <c r="E8" s="111"/>
      <c r="F8" s="117"/>
      <c r="G8" s="117"/>
      <c r="H8" s="117"/>
      <c r="I8" s="117"/>
      <c r="J8" s="117"/>
      <c r="K8" s="118"/>
      <c r="L8" s="118"/>
      <c r="M8" s="117"/>
      <c r="N8" s="117"/>
      <c r="O8" s="118"/>
      <c r="P8" s="118"/>
      <c r="Q8" s="118"/>
      <c r="R8" s="114"/>
    </row>
    <row r="9" spans="2:18" x14ac:dyDescent="0.2">
      <c r="B9" s="119"/>
      <c r="C9" s="120" t="s">
        <v>78</v>
      </c>
      <c r="D9" s="122"/>
      <c r="E9" s="122"/>
      <c r="F9" s="123"/>
      <c r="G9" s="123"/>
      <c r="H9" s="123"/>
      <c r="I9" s="123"/>
      <c r="J9" s="123"/>
      <c r="K9" s="43"/>
      <c r="L9" s="43"/>
      <c r="M9" s="123"/>
      <c r="N9" s="123"/>
      <c r="O9" s="43"/>
      <c r="P9" s="43"/>
      <c r="Q9" s="43"/>
      <c r="R9" s="34"/>
    </row>
    <row r="10" spans="2:18" x14ac:dyDescent="0.2">
      <c r="B10" s="119"/>
      <c r="C10" s="120" t="s">
        <v>79</v>
      </c>
      <c r="D10" s="122"/>
      <c r="E10" s="122"/>
      <c r="F10" s="123"/>
      <c r="G10" s="123"/>
      <c r="H10" s="123"/>
      <c r="I10" s="123"/>
      <c r="J10" s="123"/>
      <c r="K10" s="43"/>
      <c r="L10" s="43"/>
      <c r="M10" s="123"/>
      <c r="N10" s="123"/>
      <c r="O10" s="43"/>
      <c r="P10" s="43"/>
      <c r="Q10" s="43"/>
      <c r="R10" s="34"/>
    </row>
    <row r="11" spans="2:18" x14ac:dyDescent="0.2">
      <c r="B11" s="119"/>
      <c r="C11" s="120" t="s">
        <v>80</v>
      </c>
      <c r="D11" s="122"/>
      <c r="E11" s="122"/>
      <c r="F11" s="123"/>
      <c r="G11" s="123"/>
      <c r="H11" s="123"/>
      <c r="I11" s="123"/>
      <c r="J11" s="123"/>
      <c r="K11" s="43"/>
      <c r="L11" s="43"/>
      <c r="M11" s="123"/>
      <c r="N11" s="123"/>
      <c r="O11" s="43"/>
      <c r="P11" s="43"/>
      <c r="Q11" s="43"/>
      <c r="R11" s="34"/>
    </row>
    <row r="12" spans="2:18" x14ac:dyDescent="0.2">
      <c r="B12" s="119"/>
      <c r="C12" s="120" t="s">
        <v>81</v>
      </c>
      <c r="D12" s="122"/>
      <c r="E12" s="122"/>
      <c r="F12" s="123"/>
      <c r="G12" s="123"/>
      <c r="H12" s="123"/>
      <c r="I12" s="123"/>
      <c r="J12" s="123"/>
      <c r="K12" s="43"/>
      <c r="L12" s="43"/>
      <c r="M12" s="123"/>
      <c r="N12" s="123"/>
      <c r="O12" s="43"/>
      <c r="P12" s="43"/>
      <c r="Q12" s="43"/>
      <c r="R12" s="34"/>
    </row>
    <row r="13" spans="2:18" x14ac:dyDescent="0.2">
      <c r="B13" s="119"/>
      <c r="C13" s="120" t="s">
        <v>82</v>
      </c>
      <c r="D13" s="122"/>
      <c r="E13" s="122"/>
      <c r="F13" s="123"/>
      <c r="G13" s="123"/>
      <c r="H13" s="123"/>
      <c r="I13" s="123"/>
      <c r="J13" s="123"/>
      <c r="K13" s="43"/>
      <c r="L13" s="43"/>
      <c r="M13" s="43"/>
      <c r="N13" s="123"/>
      <c r="O13" s="43"/>
      <c r="P13" s="43"/>
      <c r="Q13" s="43"/>
      <c r="R13" s="34"/>
    </row>
    <row r="14" spans="2:18" x14ac:dyDescent="0.2">
      <c r="B14" s="119"/>
      <c r="C14" s="148"/>
      <c r="D14" s="122"/>
      <c r="E14" s="122"/>
      <c r="F14" s="122"/>
      <c r="G14" s="122"/>
      <c r="H14" s="122"/>
      <c r="I14" s="122"/>
      <c r="J14" s="122"/>
      <c r="K14" s="21"/>
      <c r="L14" s="21"/>
      <c r="M14" s="21"/>
      <c r="N14" s="122"/>
      <c r="O14" s="21"/>
      <c r="P14" s="21"/>
      <c r="Q14" s="21"/>
      <c r="R14" s="34"/>
    </row>
    <row r="15" spans="2:18" x14ac:dyDescent="0.2">
      <c r="B15" s="119"/>
      <c r="C15" s="125" t="s">
        <v>83</v>
      </c>
      <c r="D15" s="122"/>
      <c r="E15" s="122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34"/>
    </row>
    <row r="16" spans="2:18" x14ac:dyDescent="0.2">
      <c r="B16" s="119"/>
      <c r="C16" s="149" t="s">
        <v>84</v>
      </c>
      <c r="D16" s="122"/>
      <c r="E16" s="122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34"/>
    </row>
    <row r="17" spans="2:18" x14ac:dyDescent="0.2">
      <c r="B17" s="22"/>
      <c r="C17" s="149" t="s">
        <v>85</v>
      </c>
      <c r="D17" s="122"/>
      <c r="E17" s="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35"/>
    </row>
    <row r="18" spans="2:18" x14ac:dyDescent="0.2">
      <c r="B18" s="25"/>
      <c r="C18" s="125" t="s">
        <v>86</v>
      </c>
      <c r="D18" s="26"/>
      <c r="E18" s="27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36"/>
    </row>
    <row r="19" spans="2:18" x14ac:dyDescent="0.2">
      <c r="B19" s="145"/>
      <c r="C19" s="146"/>
      <c r="D19" s="147"/>
      <c r="E19" s="147"/>
      <c r="F19" s="147"/>
      <c r="G19" s="147"/>
      <c r="H19" s="147"/>
      <c r="I19" s="147"/>
      <c r="J19" s="147"/>
      <c r="K19" s="33"/>
      <c r="L19" s="33"/>
      <c r="M19" s="147"/>
      <c r="N19" s="33"/>
      <c r="O19" s="33"/>
      <c r="P19" s="33"/>
      <c r="Q19" s="33"/>
      <c r="R19" s="42"/>
    </row>
    <row r="21" spans="2:18" x14ac:dyDescent="0.2">
      <c r="B21" s="19" t="s">
        <v>55</v>
      </c>
      <c r="C21" s="105"/>
      <c r="D21" s="106"/>
      <c r="E21" s="106"/>
      <c r="F21" s="106"/>
      <c r="G21" s="106"/>
      <c r="H21" s="106"/>
      <c r="I21" s="106"/>
      <c r="J21" s="106"/>
      <c r="K21" s="20"/>
      <c r="L21" s="20"/>
      <c r="M21" s="106"/>
      <c r="N21" s="106"/>
      <c r="O21" s="106"/>
      <c r="P21" s="106"/>
      <c r="Q21" s="106"/>
      <c r="R21" s="107"/>
    </row>
    <row r="22" spans="2:18" x14ac:dyDescent="0.2">
      <c r="B22" s="108"/>
      <c r="C22" s="109" t="s">
        <v>77</v>
      </c>
      <c r="D22" s="110" t="s">
        <v>62</v>
      </c>
      <c r="E22" s="111"/>
      <c r="F22" s="112" t="s">
        <v>37</v>
      </c>
      <c r="G22" s="112" t="s">
        <v>38</v>
      </c>
      <c r="H22" s="112" t="s">
        <v>39</v>
      </c>
      <c r="I22" s="112" t="s">
        <v>40</v>
      </c>
      <c r="J22" s="112" t="s">
        <v>41</v>
      </c>
      <c r="K22" s="113" t="s">
        <v>63</v>
      </c>
      <c r="L22" s="113" t="s">
        <v>64</v>
      </c>
      <c r="M22" s="112" t="s">
        <v>44</v>
      </c>
      <c r="N22" s="112" t="s">
        <v>45</v>
      </c>
      <c r="O22" s="113" t="s">
        <v>46</v>
      </c>
      <c r="P22" s="113" t="s">
        <v>47</v>
      </c>
      <c r="Q22" s="113" t="s">
        <v>48</v>
      </c>
      <c r="R22" s="114"/>
    </row>
    <row r="23" spans="2:18" x14ac:dyDescent="0.2">
      <c r="B23" s="108"/>
      <c r="C23" s="115"/>
      <c r="D23" s="116"/>
      <c r="E23" s="111"/>
      <c r="F23" s="117"/>
      <c r="G23" s="117"/>
      <c r="H23" s="117"/>
      <c r="I23" s="117"/>
      <c r="J23" s="117"/>
      <c r="K23" s="118"/>
      <c r="L23" s="118"/>
      <c r="M23" s="117"/>
      <c r="N23" s="117"/>
      <c r="O23" s="118"/>
      <c r="P23" s="118"/>
      <c r="Q23" s="118"/>
      <c r="R23" s="114"/>
    </row>
    <row r="24" spans="2:18" x14ac:dyDescent="0.2">
      <c r="B24" s="119"/>
      <c r="C24" s="120" t="s">
        <v>78</v>
      </c>
      <c r="D24" s="122"/>
      <c r="E24" s="12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34"/>
    </row>
    <row r="25" spans="2:18" x14ac:dyDescent="0.2">
      <c r="B25" s="119"/>
      <c r="C25" s="120" t="s">
        <v>79</v>
      </c>
      <c r="D25" s="122"/>
      <c r="E25" s="122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34"/>
    </row>
    <row r="26" spans="2:18" x14ac:dyDescent="0.2">
      <c r="B26" s="119"/>
      <c r="C26" s="120" t="s">
        <v>80</v>
      </c>
      <c r="D26" s="122"/>
      <c r="E26" s="122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34"/>
    </row>
    <row r="27" spans="2:18" x14ac:dyDescent="0.2">
      <c r="B27" s="119"/>
      <c r="C27" s="120" t="s">
        <v>81</v>
      </c>
      <c r="D27" s="122"/>
      <c r="E27" s="122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34"/>
    </row>
    <row r="28" spans="2:18" x14ac:dyDescent="0.2">
      <c r="B28" s="119"/>
      <c r="C28" s="120" t="s">
        <v>82</v>
      </c>
      <c r="D28" s="122"/>
      <c r="E28" s="122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34"/>
    </row>
    <row r="29" spans="2:18" x14ac:dyDescent="0.2">
      <c r="B29" s="119"/>
      <c r="C29" s="148"/>
      <c r="D29" s="122"/>
      <c r="E29" s="122"/>
      <c r="F29" s="122"/>
      <c r="G29" s="122"/>
      <c r="H29" s="122"/>
      <c r="I29" s="122"/>
      <c r="J29" s="122"/>
      <c r="K29" s="21"/>
      <c r="L29" s="21"/>
      <c r="M29" s="21"/>
      <c r="N29" s="122"/>
      <c r="O29" s="21"/>
      <c r="P29" s="21"/>
      <c r="Q29" s="21"/>
      <c r="R29" s="34"/>
    </row>
    <row r="30" spans="2:18" x14ac:dyDescent="0.2">
      <c r="B30" s="119"/>
      <c r="C30" s="125" t="s">
        <v>83</v>
      </c>
      <c r="D30" s="122"/>
      <c r="E30" s="122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34"/>
    </row>
    <row r="31" spans="2:18" x14ac:dyDescent="0.2">
      <c r="B31" s="119"/>
      <c r="C31" s="149" t="s">
        <v>84</v>
      </c>
      <c r="D31" s="122"/>
      <c r="E31" s="122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34"/>
    </row>
    <row r="32" spans="2:18" x14ac:dyDescent="0.2">
      <c r="B32" s="22"/>
      <c r="C32" s="149" t="s">
        <v>85</v>
      </c>
      <c r="D32" s="122"/>
      <c r="E32" s="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35"/>
    </row>
    <row r="33" spans="2:18" x14ac:dyDescent="0.2">
      <c r="B33" s="25"/>
      <c r="C33" s="125" t="s">
        <v>86</v>
      </c>
      <c r="D33" s="26"/>
      <c r="E33" s="27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36"/>
    </row>
    <row r="34" spans="2:18" x14ac:dyDescent="0.2">
      <c r="B34" s="145"/>
      <c r="C34" s="146"/>
      <c r="D34" s="147"/>
      <c r="E34" s="147"/>
      <c r="F34" s="147"/>
      <c r="G34" s="147"/>
      <c r="H34" s="147"/>
      <c r="I34" s="147"/>
      <c r="J34" s="147"/>
      <c r="K34" s="33"/>
      <c r="L34" s="33"/>
      <c r="M34" s="147"/>
      <c r="N34" s="33"/>
      <c r="O34" s="33"/>
      <c r="P34" s="33"/>
      <c r="Q34" s="33"/>
      <c r="R34" s="42"/>
    </row>
    <row r="36" spans="2:18" x14ac:dyDescent="0.2">
      <c r="B36" s="19" t="s">
        <v>56</v>
      </c>
      <c r="C36" s="105"/>
      <c r="D36" s="106"/>
      <c r="E36" s="106"/>
      <c r="F36" s="106"/>
      <c r="G36" s="106"/>
      <c r="H36" s="106"/>
      <c r="I36" s="106"/>
      <c r="J36" s="106"/>
      <c r="K36" s="20"/>
      <c r="L36" s="20"/>
      <c r="M36" s="106"/>
      <c r="N36" s="106"/>
      <c r="O36" s="106"/>
      <c r="P36" s="106"/>
      <c r="Q36" s="106"/>
      <c r="R36" s="107"/>
    </row>
    <row r="37" spans="2:18" x14ac:dyDescent="0.2">
      <c r="B37" s="108"/>
      <c r="C37" s="109" t="s">
        <v>77</v>
      </c>
      <c r="D37" s="110" t="s">
        <v>62</v>
      </c>
      <c r="E37" s="111"/>
      <c r="F37" s="112" t="s">
        <v>37</v>
      </c>
      <c r="G37" s="112" t="s">
        <v>38</v>
      </c>
      <c r="H37" s="112" t="s">
        <v>39</v>
      </c>
      <c r="I37" s="112" t="s">
        <v>40</v>
      </c>
      <c r="J37" s="112" t="s">
        <v>41</v>
      </c>
      <c r="K37" s="113" t="s">
        <v>63</v>
      </c>
      <c r="L37" s="113" t="s">
        <v>64</v>
      </c>
      <c r="M37" s="112" t="s">
        <v>44</v>
      </c>
      <c r="N37" s="112" t="s">
        <v>45</v>
      </c>
      <c r="O37" s="113" t="s">
        <v>46</v>
      </c>
      <c r="P37" s="113" t="s">
        <v>47</v>
      </c>
      <c r="Q37" s="113" t="s">
        <v>48</v>
      </c>
      <c r="R37" s="114"/>
    </row>
    <row r="38" spans="2:18" x14ac:dyDescent="0.2">
      <c r="B38" s="108"/>
      <c r="C38" s="115"/>
      <c r="D38" s="116"/>
      <c r="E38" s="111"/>
      <c r="F38" s="117"/>
      <c r="G38" s="117"/>
      <c r="H38" s="117"/>
      <c r="I38" s="117"/>
      <c r="J38" s="117"/>
      <c r="K38" s="118"/>
      <c r="L38" s="118"/>
      <c r="M38" s="117"/>
      <c r="N38" s="117"/>
      <c r="O38" s="118"/>
      <c r="P38" s="118"/>
      <c r="Q38" s="118"/>
      <c r="R38" s="114"/>
    </row>
    <row r="39" spans="2:18" x14ac:dyDescent="0.2">
      <c r="B39" s="119"/>
      <c r="C39" s="120" t="s">
        <v>78</v>
      </c>
      <c r="D39" s="122"/>
      <c r="E39" s="122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34"/>
    </row>
    <row r="40" spans="2:18" x14ac:dyDescent="0.2">
      <c r="B40" s="119"/>
      <c r="C40" s="120" t="s">
        <v>79</v>
      </c>
      <c r="D40" s="122"/>
      <c r="E40" s="122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34"/>
    </row>
    <row r="41" spans="2:18" x14ac:dyDescent="0.2">
      <c r="B41" s="119"/>
      <c r="C41" s="120" t="s">
        <v>80</v>
      </c>
      <c r="D41" s="122"/>
      <c r="E41" s="122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34"/>
    </row>
    <row r="42" spans="2:18" x14ac:dyDescent="0.2">
      <c r="B42" s="119"/>
      <c r="C42" s="120" t="s">
        <v>81</v>
      </c>
      <c r="D42" s="122"/>
      <c r="E42" s="122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34"/>
    </row>
    <row r="43" spans="2:18" x14ac:dyDescent="0.2">
      <c r="B43" s="119"/>
      <c r="C43" s="120" t="s">
        <v>82</v>
      </c>
      <c r="D43" s="122"/>
      <c r="E43" s="122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34"/>
    </row>
    <row r="44" spans="2:18" x14ac:dyDescent="0.2">
      <c r="B44" s="119"/>
      <c r="C44" s="148"/>
      <c r="D44" s="122"/>
      <c r="E44" s="122"/>
      <c r="F44" s="122"/>
      <c r="G44" s="122"/>
      <c r="H44" s="122"/>
      <c r="I44" s="122"/>
      <c r="J44" s="122"/>
      <c r="K44" s="21"/>
      <c r="L44" s="21"/>
      <c r="M44" s="21"/>
      <c r="N44" s="122"/>
      <c r="O44" s="21"/>
      <c r="P44" s="21"/>
      <c r="Q44" s="21"/>
      <c r="R44" s="34"/>
    </row>
    <row r="45" spans="2:18" x14ac:dyDescent="0.2">
      <c r="B45" s="119"/>
      <c r="C45" s="125" t="s">
        <v>83</v>
      </c>
      <c r="D45" s="122"/>
      <c r="E45" s="122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34"/>
    </row>
    <row r="46" spans="2:18" x14ac:dyDescent="0.2">
      <c r="B46" s="119"/>
      <c r="C46" s="149" t="s">
        <v>84</v>
      </c>
      <c r="D46" s="122"/>
      <c r="E46" s="122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34"/>
    </row>
    <row r="47" spans="2:18" x14ac:dyDescent="0.2">
      <c r="B47" s="22"/>
      <c r="C47" s="149" t="s">
        <v>85</v>
      </c>
      <c r="D47" s="122"/>
      <c r="E47" s="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35"/>
    </row>
    <row r="48" spans="2:18" x14ac:dyDescent="0.2">
      <c r="B48" s="25"/>
      <c r="C48" s="125" t="s">
        <v>86</v>
      </c>
      <c r="D48" s="26"/>
      <c r="E48" s="27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36"/>
    </row>
    <row r="49" spans="2:18" x14ac:dyDescent="0.2">
      <c r="B49" s="145"/>
      <c r="C49" s="146"/>
      <c r="D49" s="147"/>
      <c r="E49" s="147"/>
      <c r="F49" s="147"/>
      <c r="G49" s="147"/>
      <c r="H49" s="147"/>
      <c r="I49" s="147"/>
      <c r="J49" s="147"/>
      <c r="K49" s="33"/>
      <c r="L49" s="33"/>
      <c r="M49" s="147"/>
      <c r="N49" s="33"/>
      <c r="O49" s="33"/>
      <c r="P49" s="33"/>
      <c r="Q49" s="33"/>
      <c r="R49" s="42"/>
    </row>
  </sheetData>
  <hyperlinks>
    <hyperlink ref="B4" location="Cover!A1" display="Back to co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zoomScale="90" zoomScaleNormal="90" workbookViewId="0">
      <selection activeCell="B3" sqref="B3"/>
    </sheetView>
  </sheetViews>
  <sheetFormatPr defaultColWidth="9.125" defaultRowHeight="12.75" x14ac:dyDescent="0.2"/>
  <cols>
    <col min="1" max="1" width="3.875" style="2" customWidth="1"/>
    <col min="2" max="2" width="9.125" style="2"/>
    <col min="3" max="3" width="10.75" style="2" customWidth="1"/>
    <col min="4" max="4" width="12.875" style="2" customWidth="1"/>
    <col min="5" max="5" width="10.125" style="2" customWidth="1"/>
    <col min="6" max="6" width="7.625" style="2" customWidth="1"/>
    <col min="7" max="7" width="10.625" style="2" customWidth="1"/>
    <col min="8" max="8" width="7.375" style="2" customWidth="1"/>
    <col min="9" max="9" width="9.125" style="2"/>
    <col min="10" max="10" width="7" style="2" customWidth="1"/>
    <col min="11" max="13" width="8.375" style="2" customWidth="1"/>
    <col min="14" max="14" width="5" style="2" customWidth="1"/>
    <col min="15" max="15" width="4.875" style="2" customWidth="1"/>
    <col min="16" max="17" width="12.125" style="2" bestFit="1" customWidth="1"/>
    <col min="18" max="18" width="10.375" style="2" bestFit="1" customWidth="1"/>
    <col min="19" max="23" width="9.125" style="2"/>
    <col min="24" max="24" width="4.375" style="2" customWidth="1"/>
    <col min="25" max="33" width="9.125" style="2"/>
    <col min="34" max="34" width="4.25" style="2" customWidth="1"/>
    <col min="35" max="43" width="9.125" style="2"/>
    <col min="44" max="44" width="5.375" style="2" customWidth="1"/>
    <col min="45" max="53" width="9.125" style="2"/>
    <col min="54" max="54" width="4.625" style="2" customWidth="1"/>
    <col min="55" max="63" width="9.125" style="2"/>
    <col min="64" max="64" width="4.375" style="2" customWidth="1"/>
    <col min="65" max="16384" width="9.125" style="2"/>
  </cols>
  <sheetData>
    <row r="1" spans="2:14" ht="20.25" x14ac:dyDescent="0.3">
      <c r="B1" s="3" t="str">
        <f>Cover!E11</f>
        <v>Segmentation</v>
      </c>
    </row>
    <row r="2" spans="2:14" x14ac:dyDescent="0.2">
      <c r="B2" s="4" t="s">
        <v>12</v>
      </c>
      <c r="C2" s="46">
        <f>Cover!E4</f>
        <v>42978</v>
      </c>
    </row>
    <row r="3" spans="2:14" ht="14.25" x14ac:dyDescent="0.2">
      <c r="B3" s="175" t="s">
        <v>185</v>
      </c>
    </row>
    <row r="5" spans="2:14" x14ac:dyDescent="0.2">
      <c r="E5" s="160" t="str">
        <f>"Current month : " &amp; MONTH(C2) &amp;"/" &amp; YEAR(C2)</f>
        <v>Current month : 8/2017</v>
      </c>
    </row>
    <row r="6" spans="2:14" ht="25.5" x14ac:dyDescent="0.2">
      <c r="C6" s="45" t="s">
        <v>71</v>
      </c>
      <c r="D6" s="150"/>
      <c r="E6" s="179" t="s">
        <v>59</v>
      </c>
      <c r="F6" s="179"/>
      <c r="G6" s="179" t="s">
        <v>18</v>
      </c>
      <c r="H6" s="179"/>
      <c r="I6" s="179" t="s">
        <v>95</v>
      </c>
      <c r="J6" s="179"/>
      <c r="K6" s="159" t="s">
        <v>20</v>
      </c>
      <c r="L6" s="159" t="s">
        <v>32</v>
      </c>
      <c r="M6" s="159" t="s">
        <v>96</v>
      </c>
      <c r="N6" s="151"/>
    </row>
    <row r="7" spans="2:14" ht="6" customHeight="1" x14ac:dyDescent="0.2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ht="24" customHeight="1" x14ac:dyDescent="0.2">
      <c r="C8" s="50"/>
      <c r="D8" s="152" t="s">
        <v>94</v>
      </c>
      <c r="E8" s="153">
        <v>550</v>
      </c>
      <c r="F8" s="154">
        <f>E8/SUM($E$8:$E$15)</f>
        <v>4.2754975124378113E-2</v>
      </c>
      <c r="G8" s="155">
        <v>17314.75</v>
      </c>
      <c r="H8" s="154">
        <f>G8/SUM($G$8:$G$15)</f>
        <v>0.29789601343484823</v>
      </c>
      <c r="I8" s="156">
        <v>801</v>
      </c>
      <c r="J8" s="157">
        <f>I8/SUM($I$8:$I$15)</f>
        <v>0.22723404255319149</v>
      </c>
      <c r="K8" s="66">
        <v>0.41348713398402842</v>
      </c>
      <c r="L8" s="158">
        <v>21.616416978776531</v>
      </c>
      <c r="M8" s="158">
        <v>3.4377682403433476</v>
      </c>
      <c r="N8" s="52"/>
    </row>
    <row r="9" spans="2:14" ht="24" customHeight="1" x14ac:dyDescent="0.2">
      <c r="C9" s="50"/>
      <c r="D9" s="152" t="s">
        <v>88</v>
      </c>
      <c r="E9" s="153">
        <v>1717</v>
      </c>
      <c r="F9" s="154">
        <f t="shared" ref="F9:F15" si="0">E9/SUM($E$8:$E$15)</f>
        <v>0.13347325870646767</v>
      </c>
      <c r="G9" s="155">
        <v>19164.91</v>
      </c>
      <c r="H9" s="154">
        <f t="shared" ref="H9:H15" si="1">G9/SUM($G$8:$G$15)</f>
        <v>0.32972756100074541</v>
      </c>
      <c r="I9" s="156">
        <v>1390</v>
      </c>
      <c r="J9" s="157">
        <f t="shared" ref="J9:J15" si="2">I9/SUM($I$8:$I$15)</f>
        <v>0.39432624113475179</v>
      </c>
      <c r="K9" s="66">
        <v>0.68955111278762726</v>
      </c>
      <c r="L9" s="158">
        <v>13.787705035971223</v>
      </c>
      <c r="M9" s="158">
        <v>1.5207877461706782</v>
      </c>
      <c r="N9" s="52"/>
    </row>
    <row r="10" spans="2:14" ht="24" customHeight="1" x14ac:dyDescent="0.2">
      <c r="C10" s="50"/>
      <c r="D10" s="152" t="s">
        <v>89</v>
      </c>
      <c r="E10" s="153">
        <v>887</v>
      </c>
      <c r="F10" s="154">
        <f t="shared" si="0"/>
        <v>6.89521144278607E-2</v>
      </c>
      <c r="G10" s="155">
        <v>4276.42</v>
      </c>
      <c r="H10" s="154">
        <f t="shared" si="1"/>
        <v>7.3574753881693558E-2</v>
      </c>
      <c r="I10" s="156">
        <v>303.5</v>
      </c>
      <c r="J10" s="157">
        <f t="shared" si="2"/>
        <v>8.6099290780141849E-2</v>
      </c>
      <c r="K10" s="66">
        <v>0.21503017004936917</v>
      </c>
      <c r="L10" s="158">
        <v>14.090345963756178</v>
      </c>
      <c r="M10" s="158">
        <v>1.5484693877551021</v>
      </c>
      <c r="N10" s="52"/>
    </row>
    <row r="11" spans="2:14" ht="24" customHeight="1" x14ac:dyDescent="0.2">
      <c r="C11" s="50"/>
      <c r="D11" s="152" t="s">
        <v>90</v>
      </c>
      <c r="E11" s="153">
        <v>2003</v>
      </c>
      <c r="F11" s="154">
        <f t="shared" si="0"/>
        <v>0.15570584577114427</v>
      </c>
      <c r="G11" s="155">
        <v>6118.41</v>
      </c>
      <c r="H11" s="154">
        <f t="shared" si="1"/>
        <v>0.10526573860782915</v>
      </c>
      <c r="I11" s="156">
        <v>379</v>
      </c>
      <c r="J11" s="157">
        <f t="shared" si="2"/>
        <v>0.1075177304964539</v>
      </c>
      <c r="K11" s="66">
        <v>0.10727228799226866</v>
      </c>
      <c r="L11" s="158">
        <v>16.143562005277044</v>
      </c>
      <c r="M11" s="158">
        <v>1.7072072072072073</v>
      </c>
      <c r="N11" s="52"/>
    </row>
    <row r="12" spans="2:14" ht="24" customHeight="1" x14ac:dyDescent="0.2">
      <c r="C12" s="50"/>
      <c r="D12" s="152" t="s">
        <v>91</v>
      </c>
      <c r="E12" s="153">
        <v>860</v>
      </c>
      <c r="F12" s="154">
        <f t="shared" si="0"/>
        <v>6.6853233830845765E-2</v>
      </c>
      <c r="G12" s="155">
        <v>2477.69</v>
      </c>
      <c r="H12" s="154">
        <f t="shared" si="1"/>
        <v>4.2628046811382728E-2</v>
      </c>
      <c r="I12" s="156">
        <v>157</v>
      </c>
      <c r="J12" s="157">
        <f t="shared" si="2"/>
        <v>4.4539007092198581E-2</v>
      </c>
      <c r="K12" s="66">
        <v>0.11804384485666104</v>
      </c>
      <c r="L12" s="158">
        <v>15.781464968152866</v>
      </c>
      <c r="M12" s="158">
        <v>1.4952380952380953</v>
      </c>
      <c r="N12" s="52"/>
    </row>
    <row r="13" spans="2:14" ht="24" customHeight="1" x14ac:dyDescent="0.2">
      <c r="C13" s="50"/>
      <c r="D13" s="152" t="s">
        <v>92</v>
      </c>
      <c r="E13" s="153">
        <v>1206</v>
      </c>
      <c r="F13" s="154">
        <f t="shared" si="0"/>
        <v>9.375E-2</v>
      </c>
      <c r="G13" s="155">
        <v>3614</v>
      </c>
      <c r="H13" s="154">
        <f t="shared" si="1"/>
        <v>6.2177980770934692E-2</v>
      </c>
      <c r="I13" s="156">
        <v>222</v>
      </c>
      <c r="J13" s="157">
        <f t="shared" si="2"/>
        <v>6.2978723404255324E-2</v>
      </c>
      <c r="K13" s="66">
        <v>0.10051546391752578</v>
      </c>
      <c r="L13" s="158">
        <v>16.27927927927928</v>
      </c>
      <c r="M13" s="158">
        <v>1.8974358974358974</v>
      </c>
      <c r="N13" s="52"/>
    </row>
    <row r="14" spans="2:14" ht="24" customHeight="1" x14ac:dyDescent="0.2">
      <c r="C14" s="50"/>
      <c r="D14" s="152" t="s">
        <v>93</v>
      </c>
      <c r="E14" s="153">
        <v>792</v>
      </c>
      <c r="F14" s="154">
        <f t="shared" si="0"/>
        <v>6.1567164179104475E-2</v>
      </c>
      <c r="G14" s="155">
        <v>4248.12</v>
      </c>
      <c r="H14" s="154">
        <f t="shared" si="1"/>
        <v>7.3087859344942746E-2</v>
      </c>
      <c r="I14" s="156">
        <v>210.5</v>
      </c>
      <c r="J14" s="157">
        <f t="shared" si="2"/>
        <v>5.9716312056737587E-2</v>
      </c>
      <c r="K14" s="66">
        <v>0.13049095607235142</v>
      </c>
      <c r="L14" s="158">
        <v>20.181092636579571</v>
      </c>
      <c r="M14" s="158">
        <v>2.0841584158415842</v>
      </c>
      <c r="N14" s="52"/>
    </row>
    <row r="15" spans="2:14" ht="24" customHeight="1" x14ac:dyDescent="0.2">
      <c r="C15" s="50"/>
      <c r="D15" s="152" t="s">
        <v>30</v>
      </c>
      <c r="E15" s="153">
        <v>4849</v>
      </c>
      <c r="F15" s="154">
        <f t="shared" si="0"/>
        <v>0.37694340796019898</v>
      </c>
      <c r="G15" s="155">
        <v>909.17</v>
      </c>
      <c r="H15" s="154">
        <f t="shared" si="1"/>
        <v>1.5642046147623323E-2</v>
      </c>
      <c r="I15" s="156">
        <v>62</v>
      </c>
      <c r="J15" s="157">
        <f t="shared" si="2"/>
        <v>1.7588652482269502E-2</v>
      </c>
      <c r="K15" s="66">
        <v>1.2823397075365579E-2</v>
      </c>
      <c r="L15" s="158">
        <v>14.664032258064516</v>
      </c>
      <c r="M15" s="158">
        <v>1.0877192982456141</v>
      </c>
      <c r="N15" s="52"/>
    </row>
    <row r="16" spans="2:14" x14ac:dyDescent="0.2"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  <row r="17" spans="3:14" ht="33" customHeight="1" x14ac:dyDescent="0.2"/>
    <row r="18" spans="3:14" ht="25.5" x14ac:dyDescent="0.2">
      <c r="C18" s="45" t="s">
        <v>55</v>
      </c>
      <c r="D18" s="150"/>
      <c r="E18" s="179" t="s">
        <v>59</v>
      </c>
      <c r="F18" s="179"/>
      <c r="G18" s="179" t="s">
        <v>18</v>
      </c>
      <c r="H18" s="179"/>
      <c r="I18" s="179" t="s">
        <v>95</v>
      </c>
      <c r="J18" s="179"/>
      <c r="K18" s="159" t="s">
        <v>20</v>
      </c>
      <c r="L18" s="159" t="s">
        <v>32</v>
      </c>
      <c r="M18" s="159" t="s">
        <v>116</v>
      </c>
      <c r="N18" s="151"/>
    </row>
    <row r="19" spans="3:14" ht="6" customHeight="1" x14ac:dyDescent="0.2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</row>
    <row r="20" spans="3:14" ht="24" customHeight="1" x14ac:dyDescent="0.2">
      <c r="C20" s="50"/>
      <c r="D20" s="152" t="s">
        <v>94</v>
      </c>
      <c r="E20" s="153">
        <v>550</v>
      </c>
      <c r="F20" s="154">
        <f>E20/SUM($E$8:$E$15)</f>
        <v>4.2754975124378113E-2</v>
      </c>
      <c r="G20" s="155">
        <v>17314.75</v>
      </c>
      <c r="H20" s="154">
        <f>G20/SUM($G$8:$G$15)</f>
        <v>0.29789601343484823</v>
      </c>
      <c r="I20" s="156">
        <v>801</v>
      </c>
      <c r="J20" s="157">
        <f>I20/SUM($I$8:$I$15)</f>
        <v>0.22723404255319149</v>
      </c>
      <c r="K20" s="66">
        <v>0.41348713398402842</v>
      </c>
      <c r="L20" s="158">
        <v>21.616416978776531</v>
      </c>
      <c r="M20" s="158">
        <v>3.4377682403433476</v>
      </c>
      <c r="N20" s="52"/>
    </row>
    <row r="21" spans="3:14" ht="24" customHeight="1" x14ac:dyDescent="0.2">
      <c r="C21" s="50"/>
      <c r="D21" s="152" t="s">
        <v>88</v>
      </c>
      <c r="E21" s="153">
        <v>1717</v>
      </c>
      <c r="F21" s="154">
        <f t="shared" ref="F21:F27" si="3">E21/SUM($E$8:$E$15)</f>
        <v>0.13347325870646767</v>
      </c>
      <c r="G21" s="155">
        <v>19164.91</v>
      </c>
      <c r="H21" s="154">
        <f t="shared" ref="H21:H27" si="4">G21/SUM($G$8:$G$15)</f>
        <v>0.32972756100074541</v>
      </c>
      <c r="I21" s="156">
        <v>1390</v>
      </c>
      <c r="J21" s="157">
        <f t="shared" ref="J21:J27" si="5">I21/SUM($I$8:$I$15)</f>
        <v>0.39432624113475179</v>
      </c>
      <c r="K21" s="66">
        <v>0.68955111278762726</v>
      </c>
      <c r="L21" s="158">
        <v>13.787705035971223</v>
      </c>
      <c r="M21" s="158">
        <v>1.5207877461706782</v>
      </c>
      <c r="N21" s="52"/>
    </row>
    <row r="22" spans="3:14" ht="24" customHeight="1" x14ac:dyDescent="0.2">
      <c r="C22" s="50"/>
      <c r="D22" s="152" t="s">
        <v>89</v>
      </c>
      <c r="E22" s="153">
        <v>887</v>
      </c>
      <c r="F22" s="154">
        <f t="shared" si="3"/>
        <v>6.89521144278607E-2</v>
      </c>
      <c r="G22" s="155">
        <v>4276.42</v>
      </c>
      <c r="H22" s="154">
        <f t="shared" si="4"/>
        <v>7.3574753881693558E-2</v>
      </c>
      <c r="I22" s="156">
        <v>303.5</v>
      </c>
      <c r="J22" s="157">
        <f t="shared" si="5"/>
        <v>8.6099290780141849E-2</v>
      </c>
      <c r="K22" s="66">
        <v>0.21503017004936917</v>
      </c>
      <c r="L22" s="158">
        <v>14.090345963756178</v>
      </c>
      <c r="M22" s="158">
        <v>1.5484693877551021</v>
      </c>
      <c r="N22" s="52"/>
    </row>
    <row r="23" spans="3:14" ht="24" customHeight="1" x14ac:dyDescent="0.2">
      <c r="C23" s="50"/>
      <c r="D23" s="152" t="s">
        <v>90</v>
      </c>
      <c r="E23" s="153">
        <v>2003</v>
      </c>
      <c r="F23" s="154">
        <f t="shared" si="3"/>
        <v>0.15570584577114427</v>
      </c>
      <c r="G23" s="155">
        <v>6118.41</v>
      </c>
      <c r="H23" s="154">
        <f t="shared" si="4"/>
        <v>0.10526573860782915</v>
      </c>
      <c r="I23" s="156">
        <v>379</v>
      </c>
      <c r="J23" s="157">
        <f t="shared" si="5"/>
        <v>0.1075177304964539</v>
      </c>
      <c r="K23" s="66">
        <v>0.10727228799226866</v>
      </c>
      <c r="L23" s="158">
        <v>16.143562005277044</v>
      </c>
      <c r="M23" s="158">
        <v>1.7072072072072073</v>
      </c>
      <c r="N23" s="52"/>
    </row>
    <row r="24" spans="3:14" ht="24" customHeight="1" x14ac:dyDescent="0.2">
      <c r="C24" s="50"/>
      <c r="D24" s="152" t="s">
        <v>91</v>
      </c>
      <c r="E24" s="153">
        <v>860</v>
      </c>
      <c r="F24" s="154">
        <f t="shared" si="3"/>
        <v>6.6853233830845765E-2</v>
      </c>
      <c r="G24" s="155">
        <v>2477.69</v>
      </c>
      <c r="H24" s="154">
        <f t="shared" si="4"/>
        <v>4.2628046811382728E-2</v>
      </c>
      <c r="I24" s="156">
        <v>157</v>
      </c>
      <c r="J24" s="157">
        <f t="shared" si="5"/>
        <v>4.4539007092198581E-2</v>
      </c>
      <c r="K24" s="66">
        <v>0.11804384485666104</v>
      </c>
      <c r="L24" s="158">
        <v>15.781464968152866</v>
      </c>
      <c r="M24" s="158">
        <v>1.4952380952380953</v>
      </c>
      <c r="N24" s="52"/>
    </row>
    <row r="25" spans="3:14" ht="24" customHeight="1" x14ac:dyDescent="0.2">
      <c r="C25" s="50"/>
      <c r="D25" s="152" t="s">
        <v>92</v>
      </c>
      <c r="E25" s="153">
        <v>1206</v>
      </c>
      <c r="F25" s="154">
        <f t="shared" si="3"/>
        <v>9.375E-2</v>
      </c>
      <c r="G25" s="155">
        <v>3614</v>
      </c>
      <c r="H25" s="154">
        <f t="shared" si="4"/>
        <v>6.2177980770934692E-2</v>
      </c>
      <c r="I25" s="156">
        <v>222</v>
      </c>
      <c r="J25" s="157">
        <f t="shared" si="5"/>
        <v>6.2978723404255324E-2</v>
      </c>
      <c r="K25" s="66">
        <v>0.10051546391752578</v>
      </c>
      <c r="L25" s="158">
        <v>16.27927927927928</v>
      </c>
      <c r="M25" s="158">
        <v>1.8974358974358974</v>
      </c>
      <c r="N25" s="52"/>
    </row>
    <row r="26" spans="3:14" ht="24" customHeight="1" x14ac:dyDescent="0.2">
      <c r="C26" s="50"/>
      <c r="D26" s="152" t="s">
        <v>93</v>
      </c>
      <c r="E26" s="153">
        <v>792</v>
      </c>
      <c r="F26" s="154">
        <f t="shared" si="3"/>
        <v>6.1567164179104475E-2</v>
      </c>
      <c r="G26" s="155">
        <v>4248.12</v>
      </c>
      <c r="H26" s="154">
        <f t="shared" si="4"/>
        <v>7.3087859344942746E-2</v>
      </c>
      <c r="I26" s="156">
        <v>210.5</v>
      </c>
      <c r="J26" s="157">
        <f t="shared" si="5"/>
        <v>5.9716312056737587E-2</v>
      </c>
      <c r="K26" s="66">
        <v>0.13049095607235142</v>
      </c>
      <c r="L26" s="158">
        <v>20.181092636579571</v>
      </c>
      <c r="M26" s="158">
        <v>2.0841584158415842</v>
      </c>
      <c r="N26" s="52"/>
    </row>
    <row r="27" spans="3:14" ht="24" customHeight="1" x14ac:dyDescent="0.2">
      <c r="C27" s="50"/>
      <c r="D27" s="152" t="s">
        <v>30</v>
      </c>
      <c r="E27" s="153">
        <v>4849</v>
      </c>
      <c r="F27" s="154">
        <f t="shared" si="3"/>
        <v>0.37694340796019898</v>
      </c>
      <c r="G27" s="155">
        <v>909.17</v>
      </c>
      <c r="H27" s="154">
        <f t="shared" si="4"/>
        <v>1.5642046147623323E-2</v>
      </c>
      <c r="I27" s="156">
        <v>62</v>
      </c>
      <c r="J27" s="157">
        <f t="shared" si="5"/>
        <v>1.7588652482269502E-2</v>
      </c>
      <c r="K27" s="66">
        <v>1.2823397075365579E-2</v>
      </c>
      <c r="L27" s="158">
        <v>14.664032258064516</v>
      </c>
      <c r="M27" s="158">
        <v>1.0877192982456141</v>
      </c>
      <c r="N27" s="52"/>
    </row>
    <row r="28" spans="3:14" x14ac:dyDescent="0.2"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5"/>
    </row>
    <row r="29" spans="3:14" ht="38.25" customHeight="1" x14ac:dyDescent="0.2"/>
    <row r="30" spans="3:14" ht="25.5" x14ac:dyDescent="0.2">
      <c r="C30" s="45" t="s">
        <v>56</v>
      </c>
      <c r="D30" s="150"/>
      <c r="E30" s="179" t="s">
        <v>59</v>
      </c>
      <c r="F30" s="179"/>
      <c r="G30" s="179" t="s">
        <v>18</v>
      </c>
      <c r="H30" s="179"/>
      <c r="I30" s="179" t="s">
        <v>95</v>
      </c>
      <c r="J30" s="179"/>
      <c r="K30" s="159" t="s">
        <v>20</v>
      </c>
      <c r="L30" s="159" t="s">
        <v>32</v>
      </c>
      <c r="M30" s="159" t="s">
        <v>116</v>
      </c>
      <c r="N30" s="151"/>
    </row>
    <row r="31" spans="3:14" ht="8.25" customHeight="1" x14ac:dyDescent="0.2"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</row>
    <row r="32" spans="3:14" ht="24" customHeight="1" x14ac:dyDescent="0.2">
      <c r="C32" s="50"/>
      <c r="D32" s="152" t="s">
        <v>94</v>
      </c>
      <c r="E32" s="153">
        <v>550</v>
      </c>
      <c r="F32" s="154">
        <f>E32/SUM($E$8:$E$15)</f>
        <v>4.2754975124378113E-2</v>
      </c>
      <c r="G32" s="155">
        <v>17314.75</v>
      </c>
      <c r="H32" s="154">
        <f>G32/SUM($G$8:$G$15)</f>
        <v>0.29789601343484823</v>
      </c>
      <c r="I32" s="156">
        <v>801</v>
      </c>
      <c r="J32" s="157">
        <f>I32/SUM($I$8:$I$15)</f>
        <v>0.22723404255319149</v>
      </c>
      <c r="K32" s="66">
        <v>0.41348713398402842</v>
      </c>
      <c r="L32" s="158">
        <v>21.616416978776531</v>
      </c>
      <c r="M32" s="158">
        <v>3.4377682403433476</v>
      </c>
      <c r="N32" s="52"/>
    </row>
    <row r="33" spans="3:14" ht="24" customHeight="1" x14ac:dyDescent="0.2">
      <c r="C33" s="50"/>
      <c r="D33" s="152" t="s">
        <v>88</v>
      </c>
      <c r="E33" s="153">
        <v>1717</v>
      </c>
      <c r="F33" s="154">
        <f t="shared" ref="F33:F39" si="6">E33/SUM($E$8:$E$15)</f>
        <v>0.13347325870646767</v>
      </c>
      <c r="G33" s="155">
        <v>19164.91</v>
      </c>
      <c r="H33" s="154">
        <f t="shared" ref="H33:H39" si="7">G33/SUM($G$8:$G$15)</f>
        <v>0.32972756100074541</v>
      </c>
      <c r="I33" s="156">
        <v>1390</v>
      </c>
      <c r="J33" s="157">
        <f t="shared" ref="J33:J39" si="8">I33/SUM($I$8:$I$15)</f>
        <v>0.39432624113475179</v>
      </c>
      <c r="K33" s="66">
        <v>0.68955111278762726</v>
      </c>
      <c r="L33" s="158">
        <v>13.787705035971223</v>
      </c>
      <c r="M33" s="158">
        <v>1.5207877461706782</v>
      </c>
      <c r="N33" s="52"/>
    </row>
    <row r="34" spans="3:14" ht="24" customHeight="1" x14ac:dyDescent="0.2">
      <c r="C34" s="50"/>
      <c r="D34" s="152" t="s">
        <v>89</v>
      </c>
      <c r="E34" s="153">
        <v>887</v>
      </c>
      <c r="F34" s="154">
        <f t="shared" si="6"/>
        <v>6.89521144278607E-2</v>
      </c>
      <c r="G34" s="155">
        <v>4276.42</v>
      </c>
      <c r="H34" s="154">
        <f t="shared" si="7"/>
        <v>7.3574753881693558E-2</v>
      </c>
      <c r="I34" s="156">
        <v>303.5</v>
      </c>
      <c r="J34" s="157">
        <f t="shared" si="8"/>
        <v>8.6099290780141849E-2</v>
      </c>
      <c r="K34" s="66">
        <v>0.21503017004936917</v>
      </c>
      <c r="L34" s="158">
        <v>14.090345963756178</v>
      </c>
      <c r="M34" s="158">
        <v>1.5484693877551021</v>
      </c>
      <c r="N34" s="52"/>
    </row>
    <row r="35" spans="3:14" ht="24" customHeight="1" x14ac:dyDescent="0.2">
      <c r="C35" s="50"/>
      <c r="D35" s="152" t="s">
        <v>90</v>
      </c>
      <c r="E35" s="153">
        <v>2003</v>
      </c>
      <c r="F35" s="154">
        <f t="shared" si="6"/>
        <v>0.15570584577114427</v>
      </c>
      <c r="G35" s="155">
        <v>6118.41</v>
      </c>
      <c r="H35" s="154">
        <f t="shared" si="7"/>
        <v>0.10526573860782915</v>
      </c>
      <c r="I35" s="156">
        <v>379</v>
      </c>
      <c r="J35" s="157">
        <f t="shared" si="8"/>
        <v>0.1075177304964539</v>
      </c>
      <c r="K35" s="66">
        <v>0.10727228799226866</v>
      </c>
      <c r="L35" s="158">
        <v>16.143562005277044</v>
      </c>
      <c r="M35" s="158">
        <v>1.7072072072072073</v>
      </c>
      <c r="N35" s="52"/>
    </row>
    <row r="36" spans="3:14" ht="24" customHeight="1" x14ac:dyDescent="0.2">
      <c r="C36" s="50"/>
      <c r="D36" s="152" t="s">
        <v>91</v>
      </c>
      <c r="E36" s="153">
        <v>860</v>
      </c>
      <c r="F36" s="154">
        <f t="shared" si="6"/>
        <v>6.6853233830845765E-2</v>
      </c>
      <c r="G36" s="155">
        <v>2477.69</v>
      </c>
      <c r="H36" s="154">
        <f t="shared" si="7"/>
        <v>4.2628046811382728E-2</v>
      </c>
      <c r="I36" s="156">
        <v>157</v>
      </c>
      <c r="J36" s="157">
        <f t="shared" si="8"/>
        <v>4.4539007092198581E-2</v>
      </c>
      <c r="K36" s="66">
        <v>0.11804384485666104</v>
      </c>
      <c r="L36" s="158">
        <v>15.781464968152866</v>
      </c>
      <c r="M36" s="158">
        <v>1.4952380952380953</v>
      </c>
      <c r="N36" s="52"/>
    </row>
    <row r="37" spans="3:14" ht="24" customHeight="1" x14ac:dyDescent="0.2">
      <c r="C37" s="50"/>
      <c r="D37" s="152" t="s">
        <v>92</v>
      </c>
      <c r="E37" s="153">
        <v>1206</v>
      </c>
      <c r="F37" s="154">
        <f t="shared" si="6"/>
        <v>9.375E-2</v>
      </c>
      <c r="G37" s="155">
        <v>3614</v>
      </c>
      <c r="H37" s="154">
        <f t="shared" si="7"/>
        <v>6.2177980770934692E-2</v>
      </c>
      <c r="I37" s="156">
        <v>222</v>
      </c>
      <c r="J37" s="157">
        <f t="shared" si="8"/>
        <v>6.2978723404255324E-2</v>
      </c>
      <c r="K37" s="66">
        <v>0.10051546391752578</v>
      </c>
      <c r="L37" s="158">
        <v>16.27927927927928</v>
      </c>
      <c r="M37" s="158">
        <v>1.8974358974358974</v>
      </c>
      <c r="N37" s="52"/>
    </row>
    <row r="38" spans="3:14" ht="24" customHeight="1" x14ac:dyDescent="0.2">
      <c r="C38" s="50"/>
      <c r="D38" s="152" t="s">
        <v>93</v>
      </c>
      <c r="E38" s="153">
        <v>792</v>
      </c>
      <c r="F38" s="154">
        <f t="shared" si="6"/>
        <v>6.1567164179104475E-2</v>
      </c>
      <c r="G38" s="155">
        <v>4248.12</v>
      </c>
      <c r="H38" s="154">
        <f t="shared" si="7"/>
        <v>7.3087859344942746E-2</v>
      </c>
      <c r="I38" s="156">
        <v>210.5</v>
      </c>
      <c r="J38" s="157">
        <f t="shared" si="8"/>
        <v>5.9716312056737587E-2</v>
      </c>
      <c r="K38" s="66">
        <v>0.13049095607235142</v>
      </c>
      <c r="L38" s="158">
        <v>20.181092636579571</v>
      </c>
      <c r="M38" s="158">
        <v>2.0841584158415842</v>
      </c>
      <c r="N38" s="52"/>
    </row>
    <row r="39" spans="3:14" ht="24" customHeight="1" x14ac:dyDescent="0.2">
      <c r="C39" s="50"/>
      <c r="D39" s="152" t="s">
        <v>30</v>
      </c>
      <c r="E39" s="153">
        <v>4849</v>
      </c>
      <c r="F39" s="154">
        <f t="shared" si="6"/>
        <v>0.37694340796019898</v>
      </c>
      <c r="G39" s="155">
        <v>909.17</v>
      </c>
      <c r="H39" s="154">
        <f t="shared" si="7"/>
        <v>1.5642046147623323E-2</v>
      </c>
      <c r="I39" s="156">
        <v>62</v>
      </c>
      <c r="J39" s="157">
        <f t="shared" si="8"/>
        <v>1.7588652482269502E-2</v>
      </c>
      <c r="K39" s="66">
        <v>1.2823397075365579E-2</v>
      </c>
      <c r="L39" s="158">
        <v>14.664032258064516</v>
      </c>
      <c r="M39" s="158">
        <v>1.0877192982456141</v>
      </c>
      <c r="N39" s="52"/>
    </row>
    <row r="40" spans="3:14" x14ac:dyDescent="0.2"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</row>
  </sheetData>
  <mergeCells count="9">
    <mergeCell ref="E30:F30"/>
    <mergeCell ref="G30:H30"/>
    <mergeCell ref="I30:J30"/>
    <mergeCell ref="E6:F6"/>
    <mergeCell ref="G6:H6"/>
    <mergeCell ref="I6:J6"/>
    <mergeCell ref="E18:F18"/>
    <mergeCell ref="G18:H18"/>
    <mergeCell ref="I18:J18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"/>
  <sheetViews>
    <sheetView showGridLines="0" zoomScale="85" zoomScaleNormal="85" workbookViewId="0">
      <pane xSplit="3" ySplit="7" topLeftCell="D8" activePane="bottomRight" state="frozen"/>
      <selection pane="topRight" activeCell="D1" sqref="D1"/>
      <selection pane="bottomLeft" activeCell="A7" sqref="A7"/>
      <selection pane="bottomRight" activeCell="AE20" sqref="AE20"/>
    </sheetView>
  </sheetViews>
  <sheetFormatPr defaultColWidth="9.125" defaultRowHeight="14.25" outlineLevelCol="1" x14ac:dyDescent="0.2"/>
  <cols>
    <col min="1" max="1" width="1.75" style="1" customWidth="1"/>
    <col min="2" max="2" width="9.125" style="1"/>
    <col min="3" max="3" width="35.25" style="1" bestFit="1" customWidth="1"/>
    <col min="4" max="4" width="0" style="1" hidden="1" customWidth="1" outlineLevel="1"/>
    <col min="5" max="14" width="9.125" style="1" hidden="1" customWidth="1" outlineLevel="1"/>
    <col min="15" max="15" width="9.125" style="1" customWidth="1" collapsed="1"/>
    <col min="16" max="23" width="9.125" style="1"/>
    <col min="24" max="27" width="0" style="1" hidden="1" customWidth="1" outlineLevel="1"/>
    <col min="28" max="28" width="9.125" style="1" collapsed="1"/>
    <col min="29" max="16384" width="9.125" style="1"/>
  </cols>
  <sheetData>
    <row r="1" spans="2:28" s="180" customFormat="1" ht="15" x14ac:dyDescent="0.25">
      <c r="B1" s="181" t="s">
        <v>217</v>
      </c>
      <c r="C1" s="181" t="s">
        <v>218</v>
      </c>
      <c r="D1" s="181">
        <v>201601</v>
      </c>
      <c r="E1" s="181">
        <v>201602</v>
      </c>
      <c r="F1" s="181">
        <v>201603</v>
      </c>
      <c r="G1" s="181">
        <v>201604</v>
      </c>
      <c r="H1" s="181">
        <v>201605</v>
      </c>
      <c r="I1" s="181">
        <v>201606</v>
      </c>
      <c r="J1" s="181">
        <v>201607</v>
      </c>
      <c r="K1" s="181">
        <v>201608</v>
      </c>
      <c r="L1" s="181">
        <v>201609</v>
      </c>
      <c r="M1" s="181">
        <v>201610</v>
      </c>
      <c r="N1" s="181">
        <v>201611</v>
      </c>
      <c r="O1" s="181">
        <v>201612</v>
      </c>
      <c r="P1" s="181">
        <v>201701</v>
      </c>
      <c r="Q1" s="181">
        <v>201702</v>
      </c>
      <c r="R1" s="181">
        <v>201703</v>
      </c>
      <c r="S1" s="181">
        <v>201704</v>
      </c>
      <c r="T1" s="181">
        <v>201705</v>
      </c>
      <c r="U1" s="181">
        <v>201706</v>
      </c>
      <c r="V1" s="181">
        <v>201707</v>
      </c>
      <c r="W1" s="181">
        <v>201708</v>
      </c>
      <c r="X1" s="181">
        <v>201709</v>
      </c>
      <c r="Y1" s="181">
        <v>201710</v>
      </c>
      <c r="Z1" s="181">
        <v>201711</v>
      </c>
      <c r="AA1" s="181">
        <v>201712</v>
      </c>
      <c r="AB1" s="181">
        <v>2017</v>
      </c>
    </row>
    <row r="2" spans="2:28" ht="20.25" x14ac:dyDescent="0.3">
      <c r="B2" s="3" t="str">
        <f>Cover!E12</f>
        <v>Agency Product mix</v>
      </c>
    </row>
    <row r="3" spans="2:28" x14ac:dyDescent="0.2">
      <c r="B3" s="4" t="s">
        <v>12</v>
      </c>
      <c r="C3" s="165">
        <f>Cover!E4</f>
        <v>42978</v>
      </c>
    </row>
    <row r="4" spans="2:28" x14ac:dyDescent="0.2">
      <c r="B4" s="175" t="s">
        <v>185</v>
      </c>
    </row>
    <row r="5" spans="2:28" x14ac:dyDescent="0.2">
      <c r="B5" s="174"/>
    </row>
    <row r="6" spans="2:28" customFormat="1" ht="15" x14ac:dyDescent="0.25">
      <c r="B6" s="257" t="s">
        <v>215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</row>
    <row r="7" spans="2:28" customFormat="1" ht="15" x14ac:dyDescent="0.25">
      <c r="B7" s="259" t="s">
        <v>216</v>
      </c>
      <c r="C7" s="259" t="s">
        <v>97</v>
      </c>
      <c r="D7" s="260">
        <v>42400</v>
      </c>
      <c r="E7" s="260">
        <v>42429</v>
      </c>
      <c r="F7" s="260">
        <v>42460</v>
      </c>
      <c r="G7" s="260">
        <v>42490</v>
      </c>
      <c r="H7" s="260">
        <v>42521</v>
      </c>
      <c r="I7" s="260">
        <v>42551</v>
      </c>
      <c r="J7" s="260">
        <v>42582</v>
      </c>
      <c r="K7" s="260">
        <v>42613</v>
      </c>
      <c r="L7" s="260">
        <v>42643</v>
      </c>
      <c r="M7" s="260">
        <v>42674</v>
      </c>
      <c r="N7" s="260">
        <v>42704</v>
      </c>
      <c r="O7" s="260">
        <v>42735</v>
      </c>
      <c r="P7" s="260">
        <v>42736</v>
      </c>
      <c r="Q7" s="260">
        <v>42767</v>
      </c>
      <c r="R7" s="260">
        <v>42795</v>
      </c>
      <c r="S7" s="260">
        <v>42826</v>
      </c>
      <c r="T7" s="260">
        <v>42856</v>
      </c>
      <c r="U7" s="260">
        <v>42887</v>
      </c>
      <c r="V7" s="260">
        <v>42917</v>
      </c>
      <c r="W7" s="260">
        <v>42948</v>
      </c>
      <c r="X7" s="260">
        <v>42979</v>
      </c>
      <c r="Y7" s="260">
        <v>43009</v>
      </c>
      <c r="Z7" s="260">
        <v>43040</v>
      </c>
      <c r="AA7" s="260">
        <v>43070</v>
      </c>
      <c r="AB7" s="260" t="s">
        <v>23</v>
      </c>
    </row>
    <row r="8" spans="2:28" customFormat="1" ht="15" x14ac:dyDescent="0.25">
      <c r="B8" s="261" t="s">
        <v>98</v>
      </c>
      <c r="C8" s="262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</row>
  </sheetData>
  <conditionalFormatting sqref="D7:AA7">
    <cfRule type="expression" dxfId="30" priority="5">
      <formula>D7=$C$5</formula>
    </cfRule>
  </conditionalFormatting>
  <conditionalFormatting sqref="AB7">
    <cfRule type="expression" dxfId="29" priority="2">
      <formula>AB7=$C$5</formula>
    </cfRule>
  </conditionalFormatting>
  <conditionalFormatting sqref="L7:AA7">
    <cfRule type="expression" dxfId="28" priority="4">
      <formula>A$8=#REF!</formula>
    </cfRule>
  </conditionalFormatting>
  <conditionalFormatting sqref="O7:AA7">
    <cfRule type="expression" dxfId="27" priority="6">
      <formula>C$8=#REF!</formula>
    </cfRule>
  </conditionalFormatting>
  <conditionalFormatting sqref="AB7">
    <cfRule type="expression" dxfId="26" priority="1">
      <formula>F$8=#REF!</formula>
    </cfRule>
  </conditionalFormatting>
  <conditionalFormatting sqref="AB7">
    <cfRule type="expression" dxfId="25" priority="3">
      <formula>E$8=#REF!</formula>
    </cfRule>
  </conditionalFormatting>
  <conditionalFormatting sqref="K7">
    <cfRule type="expression" dxfId="24" priority="7">
      <formula>A$8=#REF!</formula>
    </cfRule>
  </conditionalFormatting>
  <conditionalFormatting sqref="V7:X7 Z7">
    <cfRule type="expression" dxfId="23" priority="8">
      <formula>E$8=#REF!</formula>
    </cfRule>
  </conditionalFormatting>
  <conditionalFormatting sqref="V7:X7 Z7">
    <cfRule type="expression" dxfId="22" priority="9">
      <formula>D$8=#REF!</formula>
    </cfRule>
  </conditionalFormatting>
  <conditionalFormatting sqref="I7:J7">
    <cfRule type="expression" dxfId="21" priority="10">
      <formula>A$8=#REF!</formula>
    </cfRule>
  </conditionalFormatting>
  <conditionalFormatting sqref="G7:H7">
    <cfRule type="expression" dxfId="20" priority="11">
      <formula>A$8=#REF!</formula>
    </cfRule>
  </conditionalFormatting>
  <conditionalFormatting sqref="T7:U7 W7 Y7 AA7">
    <cfRule type="expression" dxfId="19" priority="12">
      <formula>G$8=#REF!</formula>
    </cfRule>
  </conditionalFormatting>
  <conditionalFormatting sqref="T7:U7 W7 Y7 AA7">
    <cfRule type="expression" dxfId="18" priority="13">
      <formula>F$8=#REF!</formula>
    </cfRule>
  </conditionalFormatting>
  <conditionalFormatting sqref="E7:F7">
    <cfRule type="expression" dxfId="17" priority="14">
      <formula>A$8=#REF!</formula>
    </cfRule>
  </conditionalFormatting>
  <conditionalFormatting sqref="AA7">
    <cfRule type="expression" dxfId="16" priority="15">
      <formula>L$8=#REF!</formula>
    </cfRule>
  </conditionalFormatting>
  <conditionalFormatting sqref="AA7">
    <cfRule type="expression" dxfId="15" priority="16">
      <formula>K$8=#REF!</formula>
    </cfRule>
  </conditionalFormatting>
  <conditionalFormatting sqref="AA7">
    <cfRule type="expression" dxfId="14" priority="17">
      <formula>F$8=#REF!</formula>
    </cfRule>
  </conditionalFormatting>
  <conditionalFormatting sqref="AA7">
    <cfRule type="expression" dxfId="13" priority="18">
      <formula>E$8=#REF!</formula>
    </cfRule>
  </conditionalFormatting>
  <conditionalFormatting sqref="D7">
    <cfRule type="expression" dxfId="12" priority="19">
      <formula>#REF!=#REF!</formula>
    </cfRule>
  </conditionalFormatting>
  <conditionalFormatting sqref="Z7">
    <cfRule type="expression" dxfId="11" priority="20">
      <formula>L$8=#REF!</formula>
    </cfRule>
  </conditionalFormatting>
  <conditionalFormatting sqref="Z7">
    <cfRule type="expression" dxfId="10" priority="21">
      <formula>K$8=#REF!</formula>
    </cfRule>
  </conditionalFormatting>
  <conditionalFormatting sqref="Z7">
    <cfRule type="expression" dxfId="9" priority="22">
      <formula>F$8=#REF!</formula>
    </cfRule>
  </conditionalFormatting>
  <conditionalFormatting sqref="Z7">
    <cfRule type="expression" dxfId="8" priority="23">
      <formula>E$8=#REF!</formula>
    </cfRule>
  </conditionalFormatting>
  <conditionalFormatting sqref="Y7">
    <cfRule type="expression" dxfId="7" priority="24">
      <formula>L$8=#REF!</formula>
    </cfRule>
  </conditionalFormatting>
  <conditionalFormatting sqref="Y7">
    <cfRule type="expression" dxfId="6" priority="25">
      <formula>K$8=#REF!</formula>
    </cfRule>
  </conditionalFormatting>
  <conditionalFormatting sqref="Y7">
    <cfRule type="expression" dxfId="5" priority="26">
      <formula>F$8=#REF!</formula>
    </cfRule>
  </conditionalFormatting>
  <conditionalFormatting sqref="Y7">
    <cfRule type="expression" dxfId="4" priority="27">
      <formula>E$8=#REF!</formula>
    </cfRule>
  </conditionalFormatting>
  <conditionalFormatting sqref="X7">
    <cfRule type="expression" dxfId="3" priority="28">
      <formula>L$8=#REF!</formula>
    </cfRule>
  </conditionalFormatting>
  <conditionalFormatting sqref="X7">
    <cfRule type="expression" dxfId="2" priority="29">
      <formula>K$8=#REF!</formula>
    </cfRule>
  </conditionalFormatting>
  <conditionalFormatting sqref="X7">
    <cfRule type="expression" dxfId="1" priority="30">
      <formula>F$8=#REF!</formula>
    </cfRule>
  </conditionalFormatting>
  <conditionalFormatting sqref="X7">
    <cfRule type="expression" dxfId="0" priority="31">
      <formula>E$8=#REF!</formula>
    </cfRule>
  </conditionalFormatting>
  <hyperlinks>
    <hyperlink ref="B4" location="Cover!A1" display="Back to cover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7"/>
  <sheetViews>
    <sheetView showGridLines="0" zoomScale="70" zoomScaleNormal="70" workbookViewId="0">
      <pane xSplit="9" ySplit="8" topLeftCell="J54" activePane="bottomRight" state="frozen"/>
      <selection pane="topRight" activeCell="J1" sqref="J1"/>
      <selection pane="bottomLeft" activeCell="A9" sqref="A9"/>
      <selection pane="bottomRight" activeCell="AG62" sqref="AG62"/>
    </sheetView>
  </sheetViews>
  <sheetFormatPr defaultColWidth="9.125" defaultRowHeight="12.75" outlineLevelCol="1" x14ac:dyDescent="0.2"/>
  <cols>
    <col min="1" max="1" width="2.375" style="2" customWidth="1"/>
    <col min="2" max="2" width="15.875" style="2" customWidth="1"/>
    <col min="3" max="3" width="28" style="2" customWidth="1"/>
    <col min="4" max="4" width="48.75" style="2" hidden="1" customWidth="1" outlineLevel="1"/>
    <col min="5" max="5" width="13.625" style="2" hidden="1" customWidth="1" outlineLevel="1"/>
    <col min="6" max="6" width="26" style="2" hidden="1" customWidth="1" outlineLevel="1"/>
    <col min="7" max="7" width="12.875" style="2" hidden="1" customWidth="1" outlineLevel="1"/>
    <col min="8" max="9" width="11.25" style="2" hidden="1" customWidth="1" outlineLevel="1"/>
    <col min="10" max="10" width="7.75" style="2" customWidth="1" collapsed="1"/>
    <col min="11" max="11" width="7.75" style="2" customWidth="1"/>
    <col min="12" max="12" width="10" style="2" customWidth="1"/>
    <col min="13" max="15" width="7.75" style="2" customWidth="1"/>
    <col min="16" max="16" width="10" style="2" customWidth="1"/>
    <col min="17" max="17" width="10.25" style="2" customWidth="1"/>
    <col min="18" max="18" width="10.75" style="2" customWidth="1"/>
    <col min="19" max="21" width="9.625" style="2" customWidth="1"/>
    <col min="22" max="22" width="10.125" style="2" customWidth="1"/>
    <col min="23" max="23" width="8.25" style="2" customWidth="1"/>
    <col min="24" max="26" width="10.875" style="2" hidden="1" customWidth="1" outlineLevel="1"/>
    <col min="27" max="27" width="7.125" style="2" hidden="1" customWidth="1" outlineLevel="1"/>
    <col min="28" max="28" width="9.125" style="2" collapsed="1"/>
    <col min="29" max="16384" width="9.125" style="2"/>
  </cols>
  <sheetData>
    <row r="1" spans="2:31" customFormat="1" ht="20.25" x14ac:dyDescent="0.3">
      <c r="B1" s="3" t="str">
        <f>[2]Cover!E13</f>
        <v>GA Perfomance</v>
      </c>
      <c r="C1" s="2"/>
    </row>
    <row r="2" spans="2:31" customFormat="1" ht="15.75" x14ac:dyDescent="0.25">
      <c r="B2" s="252" t="s">
        <v>12</v>
      </c>
      <c r="C2" s="253">
        <f>[2]Cover!E4</f>
        <v>42978</v>
      </c>
    </row>
    <row r="3" spans="2:31" customFormat="1" ht="15.75" x14ac:dyDescent="0.25">
      <c r="B3" s="254" t="s">
        <v>185</v>
      </c>
      <c r="C3" s="255"/>
    </row>
    <row r="4" spans="2:31" customFormat="1" ht="15.75" x14ac:dyDescent="0.25">
      <c r="B4" s="252" t="s">
        <v>119</v>
      </c>
      <c r="C4" s="256"/>
    </row>
    <row r="5" spans="2:31" s="180" customFormat="1" ht="15" x14ac:dyDescent="0.25">
      <c r="B5" s="180" t="s">
        <v>122</v>
      </c>
      <c r="C5" s="180" t="s">
        <v>123</v>
      </c>
      <c r="D5" s="180" t="s">
        <v>189</v>
      </c>
      <c r="E5" s="180" t="s">
        <v>125</v>
      </c>
      <c r="F5" s="180" t="s">
        <v>190</v>
      </c>
      <c r="G5" s="180" t="s">
        <v>127</v>
      </c>
      <c r="H5" s="180" t="s">
        <v>128</v>
      </c>
      <c r="I5" s="180" t="s">
        <v>129</v>
      </c>
      <c r="J5" s="180" t="s">
        <v>130</v>
      </c>
      <c r="K5" s="180" t="s">
        <v>131</v>
      </c>
      <c r="L5" s="180" t="s">
        <v>191</v>
      </c>
      <c r="M5" s="180" t="s">
        <v>133</v>
      </c>
      <c r="N5" s="180" t="s">
        <v>192</v>
      </c>
      <c r="O5" s="180" t="s">
        <v>193</v>
      </c>
      <c r="P5" s="181" t="s">
        <v>194</v>
      </c>
      <c r="Q5" s="181" t="s">
        <v>195</v>
      </c>
      <c r="R5" s="181" t="s">
        <v>196</v>
      </c>
      <c r="S5" s="181" t="s">
        <v>197</v>
      </c>
      <c r="T5" s="181" t="s">
        <v>198</v>
      </c>
      <c r="U5" s="181" t="s">
        <v>199</v>
      </c>
      <c r="V5" s="181" t="s">
        <v>200</v>
      </c>
      <c r="W5" s="181" t="s">
        <v>201</v>
      </c>
      <c r="X5" s="181" t="s">
        <v>202</v>
      </c>
      <c r="Y5" s="181" t="s">
        <v>203</v>
      </c>
      <c r="Z5" s="181" t="s">
        <v>204</v>
      </c>
      <c r="AA5" s="181" t="s">
        <v>205</v>
      </c>
      <c r="AB5" s="181" t="s">
        <v>206</v>
      </c>
      <c r="AC5" s="180" t="s">
        <v>207</v>
      </c>
      <c r="AD5" s="181" t="s">
        <v>208</v>
      </c>
      <c r="AE5" s="181" t="s">
        <v>209</v>
      </c>
    </row>
    <row r="6" spans="2:31" customFormat="1" ht="15.75" thickBot="1" x14ac:dyDescent="0.3"/>
    <row r="7" spans="2:31" customFormat="1" ht="15.75" thickBot="1" x14ac:dyDescent="0.3">
      <c r="J7" s="182" t="s">
        <v>120</v>
      </c>
      <c r="K7" s="183"/>
      <c r="L7" s="183"/>
      <c r="M7" s="183"/>
      <c r="N7" s="183"/>
      <c r="O7" s="183"/>
      <c r="P7" s="184" t="s">
        <v>17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5" t="s">
        <v>121</v>
      </c>
      <c r="AE7" s="186"/>
    </row>
    <row r="8" spans="2:31" customFormat="1" ht="32.25" thickBot="1" x14ac:dyDescent="0.3">
      <c r="B8" s="187" t="s">
        <v>122</v>
      </c>
      <c r="C8" s="188" t="s">
        <v>123</v>
      </c>
      <c r="D8" s="188" t="s">
        <v>124</v>
      </c>
      <c r="E8" s="188" t="s">
        <v>125</v>
      </c>
      <c r="F8" s="188" t="s">
        <v>126</v>
      </c>
      <c r="G8" s="188" t="s">
        <v>127</v>
      </c>
      <c r="H8" s="188" t="s">
        <v>128</v>
      </c>
      <c r="I8" s="188" t="s">
        <v>129</v>
      </c>
      <c r="J8" s="189" t="s">
        <v>130</v>
      </c>
      <c r="K8" s="189" t="s">
        <v>131</v>
      </c>
      <c r="L8" s="189" t="s">
        <v>132</v>
      </c>
      <c r="M8" s="189" t="s">
        <v>133</v>
      </c>
      <c r="N8" s="189" t="s">
        <v>134</v>
      </c>
      <c r="O8" s="189" t="s">
        <v>135</v>
      </c>
      <c r="P8" s="190" t="s">
        <v>136</v>
      </c>
      <c r="Q8" s="190" t="s">
        <v>137</v>
      </c>
      <c r="R8" s="190" t="s">
        <v>138</v>
      </c>
      <c r="S8" s="190" t="s">
        <v>139</v>
      </c>
      <c r="T8" s="190" t="s">
        <v>140</v>
      </c>
      <c r="U8" s="190" t="s">
        <v>141</v>
      </c>
      <c r="V8" s="190" t="s">
        <v>142</v>
      </c>
      <c r="W8" s="191" t="s">
        <v>210</v>
      </c>
      <c r="X8" s="190" t="s">
        <v>211</v>
      </c>
      <c r="Y8" s="190" t="s">
        <v>212</v>
      </c>
      <c r="Z8" s="190" t="s">
        <v>213</v>
      </c>
      <c r="AA8" s="190" t="s">
        <v>214</v>
      </c>
      <c r="AB8" s="191" t="str">
        <f>TEXT(B2,"mmm") &amp; " Case"</f>
        <v>As at Case</v>
      </c>
      <c r="AC8" s="192" t="s">
        <v>143</v>
      </c>
      <c r="AD8" s="191" t="s">
        <v>144</v>
      </c>
      <c r="AE8" s="191" t="s">
        <v>145</v>
      </c>
    </row>
    <row r="9" spans="2:31" customFormat="1" ht="15" x14ac:dyDescent="0.25">
      <c r="B9" s="193"/>
      <c r="C9" s="194"/>
      <c r="D9" s="195"/>
      <c r="E9" s="196"/>
      <c r="F9" s="196"/>
      <c r="G9" s="197"/>
      <c r="H9" s="198"/>
      <c r="I9" s="199"/>
      <c r="J9" s="200"/>
      <c r="K9" s="201"/>
      <c r="L9" s="201"/>
      <c r="M9" s="201"/>
      <c r="N9" s="201"/>
      <c r="O9" s="202"/>
      <c r="P9" s="203"/>
      <c r="Q9" s="203"/>
      <c r="R9" s="203"/>
      <c r="S9" s="203"/>
      <c r="T9" s="203"/>
      <c r="U9" s="203"/>
      <c r="V9" s="203"/>
      <c r="W9" s="204"/>
      <c r="X9" s="203"/>
      <c r="Y9" s="203"/>
      <c r="Z9" s="203"/>
      <c r="AA9" s="203"/>
      <c r="AB9" s="205"/>
      <c r="AC9" s="206"/>
      <c r="AD9" s="207"/>
      <c r="AE9" s="208"/>
    </row>
    <row r="10" spans="2:31" customFormat="1" ht="15" x14ac:dyDescent="0.25">
      <c r="B10" s="209"/>
      <c r="C10" s="210"/>
      <c r="D10" s="211"/>
      <c r="E10" s="212"/>
      <c r="F10" s="212"/>
      <c r="G10" s="213"/>
      <c r="H10" s="214"/>
      <c r="I10" s="215"/>
      <c r="J10" s="216"/>
      <c r="K10" s="217"/>
      <c r="L10" s="217"/>
      <c r="M10" s="217"/>
      <c r="N10" s="217"/>
      <c r="O10" s="218"/>
      <c r="P10" s="219"/>
      <c r="Q10" s="219"/>
      <c r="R10" s="219"/>
      <c r="S10" s="219"/>
      <c r="T10" s="219"/>
      <c r="U10" s="219"/>
      <c r="V10" s="219"/>
      <c r="W10" s="220"/>
      <c r="X10" s="219"/>
      <c r="Y10" s="219"/>
      <c r="Z10" s="219"/>
      <c r="AA10" s="219"/>
      <c r="AB10" s="221"/>
      <c r="AC10" s="222"/>
      <c r="AD10" s="223"/>
      <c r="AE10" s="224"/>
    </row>
    <row r="11" spans="2:31" customFormat="1" ht="15" x14ac:dyDescent="0.25">
      <c r="B11" s="209"/>
      <c r="C11" s="210"/>
      <c r="D11" s="211"/>
      <c r="E11" s="212"/>
      <c r="F11" s="212"/>
      <c r="G11" s="213"/>
      <c r="H11" s="214"/>
      <c r="I11" s="215"/>
      <c r="J11" s="216"/>
      <c r="K11" s="217"/>
      <c r="L11" s="217"/>
      <c r="M11" s="217"/>
      <c r="N11" s="217"/>
      <c r="O11" s="218"/>
      <c r="P11" s="219"/>
      <c r="Q11" s="219"/>
      <c r="R11" s="219"/>
      <c r="S11" s="219"/>
      <c r="T11" s="219"/>
      <c r="U11" s="219"/>
      <c r="V11" s="219"/>
      <c r="W11" s="220"/>
      <c r="X11" s="219"/>
      <c r="Y11" s="219"/>
      <c r="Z11" s="219"/>
      <c r="AA11" s="219"/>
      <c r="AB11" s="221"/>
      <c r="AC11" s="222"/>
      <c r="AD11" s="223"/>
      <c r="AE11" s="224"/>
    </row>
    <row r="12" spans="2:31" customFormat="1" ht="15" x14ac:dyDescent="0.25">
      <c r="B12" s="209"/>
      <c r="C12" s="210"/>
      <c r="D12" s="211"/>
      <c r="E12" s="212"/>
      <c r="F12" s="212"/>
      <c r="G12" s="213"/>
      <c r="H12" s="214"/>
      <c r="I12" s="215"/>
      <c r="J12" s="216"/>
      <c r="K12" s="217"/>
      <c r="L12" s="217"/>
      <c r="M12" s="217"/>
      <c r="N12" s="217"/>
      <c r="O12" s="218"/>
      <c r="P12" s="219"/>
      <c r="Q12" s="219"/>
      <c r="R12" s="219"/>
      <c r="S12" s="219"/>
      <c r="T12" s="219"/>
      <c r="U12" s="219"/>
      <c r="V12" s="219"/>
      <c r="W12" s="220"/>
      <c r="X12" s="219"/>
      <c r="Y12" s="219"/>
      <c r="Z12" s="219"/>
      <c r="AA12" s="219"/>
      <c r="AB12" s="221"/>
      <c r="AC12" s="222"/>
      <c r="AD12" s="223"/>
      <c r="AE12" s="224"/>
    </row>
    <row r="13" spans="2:31" customFormat="1" ht="15" x14ac:dyDescent="0.25">
      <c r="B13" s="209"/>
      <c r="C13" s="210"/>
      <c r="D13" s="211"/>
      <c r="E13" s="212"/>
      <c r="F13" s="212"/>
      <c r="G13" s="213"/>
      <c r="H13" s="214"/>
      <c r="I13" s="215"/>
      <c r="J13" s="216"/>
      <c r="K13" s="217"/>
      <c r="L13" s="217"/>
      <c r="M13" s="217"/>
      <c r="N13" s="217"/>
      <c r="O13" s="218"/>
      <c r="P13" s="219"/>
      <c r="Q13" s="219"/>
      <c r="R13" s="219"/>
      <c r="S13" s="219"/>
      <c r="T13" s="219"/>
      <c r="U13" s="219"/>
      <c r="V13" s="219"/>
      <c r="W13" s="220"/>
      <c r="X13" s="219"/>
      <c r="Y13" s="219"/>
      <c r="Z13" s="219"/>
      <c r="AA13" s="219"/>
      <c r="AB13" s="221"/>
      <c r="AC13" s="222"/>
      <c r="AD13" s="223"/>
      <c r="AE13" s="224"/>
    </row>
    <row r="14" spans="2:31" customFormat="1" ht="15" x14ac:dyDescent="0.25">
      <c r="B14" s="209"/>
      <c r="C14" s="210"/>
      <c r="D14" s="211"/>
      <c r="E14" s="212"/>
      <c r="F14" s="212"/>
      <c r="G14" s="213"/>
      <c r="H14" s="214"/>
      <c r="I14" s="215"/>
      <c r="J14" s="216"/>
      <c r="K14" s="217"/>
      <c r="L14" s="217"/>
      <c r="M14" s="217"/>
      <c r="N14" s="217"/>
      <c r="O14" s="218"/>
      <c r="P14" s="219"/>
      <c r="Q14" s="219"/>
      <c r="R14" s="219"/>
      <c r="S14" s="219"/>
      <c r="T14" s="219"/>
      <c r="U14" s="219"/>
      <c r="V14" s="219"/>
      <c r="W14" s="220"/>
      <c r="X14" s="219"/>
      <c r="Y14" s="219"/>
      <c r="Z14" s="219"/>
      <c r="AA14" s="219"/>
      <c r="AB14" s="221"/>
      <c r="AC14" s="222"/>
      <c r="AD14" s="223"/>
      <c r="AE14" s="224"/>
    </row>
    <row r="15" spans="2:31" customFormat="1" ht="15" x14ac:dyDescent="0.25">
      <c r="B15" s="209"/>
      <c r="C15" s="210"/>
      <c r="D15" s="211"/>
      <c r="E15" s="212"/>
      <c r="F15" s="212"/>
      <c r="G15" s="213"/>
      <c r="H15" s="214"/>
      <c r="I15" s="215"/>
      <c r="J15" s="216"/>
      <c r="K15" s="217"/>
      <c r="L15" s="217"/>
      <c r="M15" s="217"/>
      <c r="N15" s="217"/>
      <c r="O15" s="218"/>
      <c r="P15" s="219"/>
      <c r="Q15" s="219"/>
      <c r="R15" s="219"/>
      <c r="S15" s="219"/>
      <c r="T15" s="219"/>
      <c r="U15" s="219"/>
      <c r="V15" s="219"/>
      <c r="W15" s="220"/>
      <c r="X15" s="219"/>
      <c r="Y15" s="219"/>
      <c r="Z15" s="219"/>
      <c r="AA15" s="219"/>
      <c r="AB15" s="221"/>
      <c r="AC15" s="222"/>
      <c r="AD15" s="223"/>
      <c r="AE15" s="224"/>
    </row>
    <row r="16" spans="2:31" customFormat="1" ht="15" x14ac:dyDescent="0.25">
      <c r="B16" s="209"/>
      <c r="C16" s="210"/>
      <c r="D16" s="211"/>
      <c r="E16" s="212"/>
      <c r="F16" s="212"/>
      <c r="G16" s="213"/>
      <c r="H16" s="214"/>
      <c r="I16" s="214"/>
      <c r="J16" s="216"/>
      <c r="K16" s="217"/>
      <c r="L16" s="217"/>
      <c r="M16" s="217"/>
      <c r="N16" s="217"/>
      <c r="O16" s="218"/>
      <c r="P16" s="219"/>
      <c r="Q16" s="219"/>
      <c r="R16" s="219"/>
      <c r="S16" s="219"/>
      <c r="T16" s="219"/>
      <c r="U16" s="219"/>
      <c r="V16" s="219"/>
      <c r="W16" s="220"/>
      <c r="X16" s="219"/>
      <c r="Y16" s="219"/>
      <c r="Z16" s="219"/>
      <c r="AA16" s="219"/>
      <c r="AB16" s="221"/>
      <c r="AC16" s="222"/>
      <c r="AD16" s="223"/>
      <c r="AE16" s="224"/>
    </row>
    <row r="17" spans="2:31" customFormat="1" ht="15" x14ac:dyDescent="0.25">
      <c r="B17" s="209"/>
      <c r="C17" s="210"/>
      <c r="D17" s="211"/>
      <c r="E17" s="212"/>
      <c r="F17" s="212"/>
      <c r="G17" s="213"/>
      <c r="H17" s="214"/>
      <c r="I17" s="214"/>
      <c r="J17" s="216"/>
      <c r="K17" s="217"/>
      <c r="L17" s="217"/>
      <c r="M17" s="217"/>
      <c r="N17" s="217"/>
      <c r="O17" s="218"/>
      <c r="P17" s="219"/>
      <c r="Q17" s="219"/>
      <c r="R17" s="219"/>
      <c r="S17" s="219"/>
      <c r="T17" s="219"/>
      <c r="U17" s="219"/>
      <c r="V17" s="219"/>
      <c r="W17" s="220"/>
      <c r="X17" s="219"/>
      <c r="Y17" s="219"/>
      <c r="Z17" s="219"/>
      <c r="AA17" s="219"/>
      <c r="AB17" s="221"/>
      <c r="AC17" s="222"/>
      <c r="AD17" s="223"/>
      <c r="AE17" s="224"/>
    </row>
    <row r="18" spans="2:31" customFormat="1" ht="15" x14ac:dyDescent="0.25">
      <c r="B18" s="209"/>
      <c r="C18" s="210"/>
      <c r="D18" s="211"/>
      <c r="E18" s="212"/>
      <c r="F18" s="212"/>
      <c r="G18" s="213"/>
      <c r="H18" s="214"/>
      <c r="I18" s="214"/>
      <c r="J18" s="216"/>
      <c r="K18" s="217"/>
      <c r="L18" s="217"/>
      <c r="M18" s="217"/>
      <c r="N18" s="217"/>
      <c r="O18" s="218"/>
      <c r="P18" s="219"/>
      <c r="Q18" s="219"/>
      <c r="R18" s="219"/>
      <c r="S18" s="219"/>
      <c r="T18" s="219"/>
      <c r="U18" s="219"/>
      <c r="V18" s="219"/>
      <c r="W18" s="220"/>
      <c r="X18" s="219"/>
      <c r="Y18" s="219"/>
      <c r="Z18" s="219"/>
      <c r="AA18" s="219"/>
      <c r="AB18" s="221"/>
      <c r="AC18" s="222"/>
      <c r="AD18" s="223"/>
      <c r="AE18" s="224"/>
    </row>
    <row r="19" spans="2:31" customFormat="1" ht="15" x14ac:dyDescent="0.25">
      <c r="B19" s="209"/>
      <c r="C19" s="210"/>
      <c r="D19" s="211"/>
      <c r="E19" s="212"/>
      <c r="F19" s="212"/>
      <c r="G19" s="213"/>
      <c r="H19" s="214"/>
      <c r="I19" s="214"/>
      <c r="J19" s="216"/>
      <c r="K19" s="217"/>
      <c r="L19" s="217"/>
      <c r="M19" s="217"/>
      <c r="N19" s="217"/>
      <c r="O19" s="218"/>
      <c r="P19" s="219"/>
      <c r="Q19" s="219"/>
      <c r="R19" s="219"/>
      <c r="S19" s="219"/>
      <c r="T19" s="219"/>
      <c r="U19" s="219"/>
      <c r="V19" s="219"/>
      <c r="W19" s="220"/>
      <c r="X19" s="219"/>
      <c r="Y19" s="219"/>
      <c r="Z19" s="219"/>
      <c r="AA19" s="219"/>
      <c r="AB19" s="221"/>
      <c r="AC19" s="222"/>
      <c r="AD19" s="223"/>
      <c r="AE19" s="224"/>
    </row>
    <row r="20" spans="2:31" customFormat="1" ht="15" x14ac:dyDescent="0.25">
      <c r="B20" s="209"/>
      <c r="C20" s="210"/>
      <c r="D20" s="211"/>
      <c r="E20" s="212"/>
      <c r="F20" s="212"/>
      <c r="G20" s="213"/>
      <c r="H20" s="214"/>
      <c r="I20" s="214"/>
      <c r="J20" s="216"/>
      <c r="K20" s="217"/>
      <c r="L20" s="217"/>
      <c r="M20" s="217"/>
      <c r="N20" s="217"/>
      <c r="O20" s="218"/>
      <c r="P20" s="219"/>
      <c r="Q20" s="219"/>
      <c r="R20" s="219"/>
      <c r="S20" s="219"/>
      <c r="T20" s="219"/>
      <c r="U20" s="219"/>
      <c r="V20" s="219"/>
      <c r="W20" s="220"/>
      <c r="X20" s="219"/>
      <c r="Y20" s="219"/>
      <c r="Z20" s="219"/>
      <c r="AA20" s="219"/>
      <c r="AB20" s="221"/>
      <c r="AC20" s="222"/>
      <c r="AD20" s="223"/>
      <c r="AE20" s="224"/>
    </row>
    <row r="21" spans="2:31" customFormat="1" ht="15" x14ac:dyDescent="0.25">
      <c r="B21" s="209"/>
      <c r="C21" s="210"/>
      <c r="D21" s="211"/>
      <c r="E21" s="212"/>
      <c r="F21" s="212"/>
      <c r="G21" s="213"/>
      <c r="H21" s="214"/>
      <c r="I21" s="214"/>
      <c r="J21" s="216"/>
      <c r="K21" s="217"/>
      <c r="L21" s="217"/>
      <c r="M21" s="217"/>
      <c r="N21" s="217"/>
      <c r="O21" s="218"/>
      <c r="P21" s="219"/>
      <c r="Q21" s="219"/>
      <c r="R21" s="219"/>
      <c r="S21" s="219"/>
      <c r="T21" s="219"/>
      <c r="U21" s="219"/>
      <c r="V21" s="219"/>
      <c r="W21" s="220"/>
      <c r="X21" s="219"/>
      <c r="Y21" s="219"/>
      <c r="Z21" s="219"/>
      <c r="AA21" s="219"/>
      <c r="AB21" s="221"/>
      <c r="AC21" s="222"/>
      <c r="AD21" s="223"/>
      <c r="AE21" s="224"/>
    </row>
    <row r="22" spans="2:31" customFormat="1" ht="15" x14ac:dyDescent="0.25">
      <c r="B22" s="209"/>
      <c r="C22" s="210"/>
      <c r="D22" s="211"/>
      <c r="E22" s="212"/>
      <c r="F22" s="212"/>
      <c r="G22" s="213"/>
      <c r="H22" s="214"/>
      <c r="I22" s="214"/>
      <c r="J22" s="216"/>
      <c r="K22" s="217"/>
      <c r="L22" s="217"/>
      <c r="M22" s="217"/>
      <c r="N22" s="217"/>
      <c r="O22" s="218"/>
      <c r="P22" s="219"/>
      <c r="Q22" s="219"/>
      <c r="R22" s="219"/>
      <c r="S22" s="219"/>
      <c r="T22" s="219"/>
      <c r="U22" s="219"/>
      <c r="V22" s="219"/>
      <c r="W22" s="220"/>
      <c r="X22" s="219"/>
      <c r="Y22" s="219"/>
      <c r="Z22" s="219"/>
      <c r="AA22" s="219"/>
      <c r="AB22" s="221"/>
      <c r="AC22" s="222"/>
      <c r="AD22" s="223"/>
      <c r="AE22" s="224"/>
    </row>
    <row r="23" spans="2:31" customFormat="1" ht="15" x14ac:dyDescent="0.25">
      <c r="B23" s="209"/>
      <c r="C23" s="210"/>
      <c r="D23" s="211"/>
      <c r="E23" s="212"/>
      <c r="F23" s="212"/>
      <c r="G23" s="213"/>
      <c r="H23" s="214"/>
      <c r="I23" s="214"/>
      <c r="J23" s="216"/>
      <c r="K23" s="217"/>
      <c r="L23" s="217"/>
      <c r="M23" s="217"/>
      <c r="N23" s="217"/>
      <c r="O23" s="218"/>
      <c r="P23" s="219"/>
      <c r="Q23" s="219"/>
      <c r="R23" s="219"/>
      <c r="S23" s="219"/>
      <c r="T23" s="219"/>
      <c r="U23" s="219"/>
      <c r="V23" s="219"/>
      <c r="W23" s="220"/>
      <c r="X23" s="219"/>
      <c r="Y23" s="219"/>
      <c r="Z23" s="219"/>
      <c r="AA23" s="219"/>
      <c r="AB23" s="221"/>
      <c r="AC23" s="222"/>
      <c r="AD23" s="223"/>
      <c r="AE23" s="224"/>
    </row>
    <row r="24" spans="2:31" customFormat="1" ht="15" x14ac:dyDescent="0.25">
      <c r="B24" s="209"/>
      <c r="C24" s="210"/>
      <c r="D24" s="211"/>
      <c r="E24" s="212"/>
      <c r="F24" s="212"/>
      <c r="G24" s="213"/>
      <c r="H24" s="214"/>
      <c r="I24" s="214"/>
      <c r="J24" s="216"/>
      <c r="K24" s="217"/>
      <c r="L24" s="217"/>
      <c r="M24" s="217"/>
      <c r="N24" s="217"/>
      <c r="O24" s="218"/>
      <c r="P24" s="219"/>
      <c r="Q24" s="219"/>
      <c r="R24" s="219"/>
      <c r="S24" s="219"/>
      <c r="T24" s="219"/>
      <c r="U24" s="219"/>
      <c r="V24" s="219"/>
      <c r="W24" s="220"/>
      <c r="X24" s="219"/>
      <c r="Y24" s="219"/>
      <c r="Z24" s="219"/>
      <c r="AA24" s="219"/>
      <c r="AB24" s="221"/>
      <c r="AC24" s="222"/>
      <c r="AD24" s="223"/>
      <c r="AE24" s="224"/>
    </row>
    <row r="25" spans="2:31" customFormat="1" ht="15" x14ac:dyDescent="0.25">
      <c r="B25" s="209"/>
      <c r="C25" s="210"/>
      <c r="D25" s="211"/>
      <c r="E25" s="212"/>
      <c r="F25" s="212"/>
      <c r="G25" s="213"/>
      <c r="H25" s="214"/>
      <c r="I25" s="214"/>
      <c r="J25" s="216"/>
      <c r="K25" s="217"/>
      <c r="L25" s="217"/>
      <c r="M25" s="217"/>
      <c r="N25" s="217"/>
      <c r="O25" s="218"/>
      <c r="P25" s="219"/>
      <c r="Q25" s="219"/>
      <c r="R25" s="219"/>
      <c r="S25" s="219"/>
      <c r="T25" s="219"/>
      <c r="U25" s="219"/>
      <c r="V25" s="219"/>
      <c r="W25" s="220"/>
      <c r="X25" s="219"/>
      <c r="Y25" s="219"/>
      <c r="Z25" s="219"/>
      <c r="AA25" s="219"/>
      <c r="AB25" s="221"/>
      <c r="AC25" s="222"/>
      <c r="AD25" s="223"/>
      <c r="AE25" s="224"/>
    </row>
    <row r="26" spans="2:31" customFormat="1" ht="15" x14ac:dyDescent="0.25">
      <c r="B26" s="209"/>
      <c r="C26" s="210"/>
      <c r="D26" s="211"/>
      <c r="E26" s="212"/>
      <c r="F26" s="212"/>
      <c r="G26" s="213"/>
      <c r="H26" s="214"/>
      <c r="I26" s="214"/>
      <c r="J26" s="216"/>
      <c r="K26" s="217"/>
      <c r="L26" s="217"/>
      <c r="M26" s="217"/>
      <c r="N26" s="217"/>
      <c r="O26" s="218"/>
      <c r="P26" s="219"/>
      <c r="Q26" s="219"/>
      <c r="R26" s="219"/>
      <c r="S26" s="219"/>
      <c r="T26" s="219"/>
      <c r="U26" s="219"/>
      <c r="V26" s="219"/>
      <c r="W26" s="220"/>
      <c r="X26" s="219"/>
      <c r="Y26" s="219"/>
      <c r="Z26" s="219"/>
      <c r="AA26" s="219"/>
      <c r="AB26" s="221"/>
      <c r="AC26" s="222"/>
      <c r="AD26" s="223"/>
      <c r="AE26" s="224"/>
    </row>
    <row r="27" spans="2:31" customFormat="1" ht="15" x14ac:dyDescent="0.25">
      <c r="B27" s="209"/>
      <c r="C27" s="210"/>
      <c r="D27" s="211"/>
      <c r="E27" s="212"/>
      <c r="F27" s="212"/>
      <c r="G27" s="213"/>
      <c r="H27" s="214"/>
      <c r="I27" s="214"/>
      <c r="J27" s="216"/>
      <c r="K27" s="217"/>
      <c r="L27" s="217"/>
      <c r="M27" s="217"/>
      <c r="N27" s="217"/>
      <c r="O27" s="218"/>
      <c r="P27" s="219"/>
      <c r="Q27" s="219"/>
      <c r="R27" s="219"/>
      <c r="S27" s="219"/>
      <c r="T27" s="219"/>
      <c r="U27" s="219"/>
      <c r="V27" s="219"/>
      <c r="W27" s="220"/>
      <c r="X27" s="219"/>
      <c r="Y27" s="219"/>
      <c r="Z27" s="219"/>
      <c r="AA27" s="219"/>
      <c r="AB27" s="221"/>
      <c r="AC27" s="222"/>
      <c r="AD27" s="223"/>
      <c r="AE27" s="224"/>
    </row>
    <row r="28" spans="2:31" customFormat="1" ht="15" x14ac:dyDescent="0.25">
      <c r="B28" s="209"/>
      <c r="C28" s="210"/>
      <c r="D28" s="211"/>
      <c r="E28" s="212"/>
      <c r="F28" s="212"/>
      <c r="G28" s="213"/>
      <c r="H28" s="214"/>
      <c r="I28" s="214"/>
      <c r="J28" s="216"/>
      <c r="K28" s="217"/>
      <c r="L28" s="217"/>
      <c r="M28" s="217"/>
      <c r="N28" s="217"/>
      <c r="O28" s="218"/>
      <c r="P28" s="219"/>
      <c r="Q28" s="219"/>
      <c r="R28" s="219"/>
      <c r="S28" s="219"/>
      <c r="T28" s="219"/>
      <c r="U28" s="219"/>
      <c r="V28" s="219"/>
      <c r="W28" s="220"/>
      <c r="X28" s="219"/>
      <c r="Y28" s="219"/>
      <c r="Z28" s="219"/>
      <c r="AA28" s="219"/>
      <c r="AB28" s="221"/>
      <c r="AC28" s="222"/>
      <c r="AD28" s="223"/>
      <c r="AE28" s="224"/>
    </row>
    <row r="29" spans="2:31" customFormat="1" ht="15" x14ac:dyDescent="0.25">
      <c r="B29" s="209"/>
      <c r="C29" s="210"/>
      <c r="D29" s="211"/>
      <c r="E29" s="212"/>
      <c r="F29" s="212"/>
      <c r="G29" s="213"/>
      <c r="H29" s="214"/>
      <c r="I29" s="214"/>
      <c r="J29" s="216"/>
      <c r="K29" s="217"/>
      <c r="L29" s="217"/>
      <c r="M29" s="217"/>
      <c r="N29" s="217"/>
      <c r="O29" s="218"/>
      <c r="P29" s="219"/>
      <c r="Q29" s="219"/>
      <c r="R29" s="219"/>
      <c r="S29" s="219"/>
      <c r="T29" s="219"/>
      <c r="U29" s="219"/>
      <c r="V29" s="219"/>
      <c r="W29" s="220"/>
      <c r="X29" s="219"/>
      <c r="Y29" s="219"/>
      <c r="Z29" s="219"/>
      <c r="AA29" s="219"/>
      <c r="AB29" s="221"/>
      <c r="AC29" s="222"/>
      <c r="AD29" s="223"/>
      <c r="AE29" s="224"/>
    </row>
    <row r="30" spans="2:31" customFormat="1" ht="15" x14ac:dyDescent="0.25">
      <c r="B30" s="209"/>
      <c r="C30" s="210"/>
      <c r="D30" s="211"/>
      <c r="E30" s="212"/>
      <c r="F30" s="212"/>
      <c r="G30" s="213"/>
      <c r="H30" s="214"/>
      <c r="I30" s="214"/>
      <c r="J30" s="216"/>
      <c r="K30" s="217"/>
      <c r="L30" s="217"/>
      <c r="M30" s="217"/>
      <c r="N30" s="217"/>
      <c r="O30" s="218"/>
      <c r="P30" s="219"/>
      <c r="Q30" s="219"/>
      <c r="R30" s="219"/>
      <c r="S30" s="219"/>
      <c r="T30" s="219"/>
      <c r="U30" s="219"/>
      <c r="V30" s="219"/>
      <c r="W30" s="220"/>
      <c r="X30" s="219"/>
      <c r="Y30" s="219"/>
      <c r="Z30" s="219"/>
      <c r="AA30" s="219"/>
      <c r="AB30" s="221"/>
      <c r="AC30" s="222"/>
      <c r="AD30" s="223"/>
      <c r="AE30" s="224"/>
    </row>
    <row r="31" spans="2:31" customFormat="1" ht="15" x14ac:dyDescent="0.25">
      <c r="B31" s="209"/>
      <c r="C31" s="210"/>
      <c r="D31" s="211"/>
      <c r="E31" s="212"/>
      <c r="F31" s="212"/>
      <c r="G31" s="213"/>
      <c r="H31" s="214"/>
      <c r="I31" s="214"/>
      <c r="J31" s="216"/>
      <c r="K31" s="217"/>
      <c r="L31" s="217"/>
      <c r="M31" s="217"/>
      <c r="N31" s="217"/>
      <c r="O31" s="218"/>
      <c r="P31" s="219"/>
      <c r="Q31" s="219"/>
      <c r="R31" s="219"/>
      <c r="S31" s="219"/>
      <c r="T31" s="219"/>
      <c r="U31" s="219"/>
      <c r="V31" s="219"/>
      <c r="W31" s="220"/>
      <c r="X31" s="219"/>
      <c r="Y31" s="219"/>
      <c r="Z31" s="219"/>
      <c r="AA31" s="219"/>
      <c r="AB31" s="221"/>
      <c r="AC31" s="222"/>
      <c r="AD31" s="223"/>
      <c r="AE31" s="224"/>
    </row>
    <row r="32" spans="2:31" customFormat="1" ht="15" x14ac:dyDescent="0.25">
      <c r="B32" s="209"/>
      <c r="C32" s="210"/>
      <c r="D32" s="211"/>
      <c r="E32" s="212"/>
      <c r="F32" s="212"/>
      <c r="G32" s="213"/>
      <c r="H32" s="214"/>
      <c r="I32" s="214"/>
      <c r="J32" s="216"/>
      <c r="K32" s="217"/>
      <c r="L32" s="217"/>
      <c r="M32" s="217"/>
      <c r="N32" s="217"/>
      <c r="O32" s="218"/>
      <c r="P32" s="219"/>
      <c r="Q32" s="219"/>
      <c r="R32" s="219"/>
      <c r="S32" s="219"/>
      <c r="T32" s="219"/>
      <c r="U32" s="219"/>
      <c r="V32" s="219"/>
      <c r="W32" s="220"/>
      <c r="X32" s="219"/>
      <c r="Y32" s="219"/>
      <c r="Z32" s="219"/>
      <c r="AA32" s="219"/>
      <c r="AB32" s="221"/>
      <c r="AC32" s="222"/>
      <c r="AD32" s="223"/>
      <c r="AE32" s="224"/>
    </row>
    <row r="33" spans="2:31" customFormat="1" ht="15" x14ac:dyDescent="0.25">
      <c r="B33" s="209"/>
      <c r="C33" s="210"/>
      <c r="D33" s="211"/>
      <c r="E33" s="212"/>
      <c r="F33" s="212"/>
      <c r="G33" s="213"/>
      <c r="H33" s="214"/>
      <c r="I33" s="214"/>
      <c r="J33" s="216"/>
      <c r="K33" s="217"/>
      <c r="L33" s="217"/>
      <c r="M33" s="217"/>
      <c r="N33" s="217"/>
      <c r="O33" s="218"/>
      <c r="P33" s="219"/>
      <c r="Q33" s="219"/>
      <c r="R33" s="219"/>
      <c r="S33" s="219"/>
      <c r="T33" s="219"/>
      <c r="U33" s="219"/>
      <c r="V33" s="219"/>
      <c r="W33" s="220"/>
      <c r="X33" s="219"/>
      <c r="Y33" s="219"/>
      <c r="Z33" s="219"/>
      <c r="AA33" s="219"/>
      <c r="AB33" s="221"/>
      <c r="AC33" s="222"/>
      <c r="AD33" s="223"/>
      <c r="AE33" s="224"/>
    </row>
    <row r="34" spans="2:31" customFormat="1" ht="15" x14ac:dyDescent="0.25">
      <c r="B34" s="209"/>
      <c r="C34" s="210"/>
      <c r="D34" s="211"/>
      <c r="E34" s="212"/>
      <c r="F34" s="212"/>
      <c r="G34" s="213"/>
      <c r="H34" s="214"/>
      <c r="I34" s="214"/>
      <c r="J34" s="216"/>
      <c r="K34" s="217"/>
      <c r="L34" s="217"/>
      <c r="M34" s="217"/>
      <c r="N34" s="217"/>
      <c r="O34" s="218"/>
      <c r="P34" s="219"/>
      <c r="Q34" s="219"/>
      <c r="R34" s="219"/>
      <c r="S34" s="219"/>
      <c r="T34" s="219"/>
      <c r="U34" s="219"/>
      <c r="V34" s="219"/>
      <c r="W34" s="220"/>
      <c r="X34" s="219"/>
      <c r="Y34" s="219"/>
      <c r="Z34" s="219"/>
      <c r="AA34" s="219"/>
      <c r="AB34" s="221"/>
      <c r="AC34" s="222"/>
      <c r="AD34" s="223"/>
      <c r="AE34" s="224"/>
    </row>
    <row r="35" spans="2:31" customFormat="1" ht="15" x14ac:dyDescent="0.25">
      <c r="B35" s="209"/>
      <c r="C35" s="210"/>
      <c r="D35" s="211"/>
      <c r="E35" s="212"/>
      <c r="F35" s="212"/>
      <c r="G35" s="213"/>
      <c r="H35" s="214"/>
      <c r="I35" s="214"/>
      <c r="J35" s="216"/>
      <c r="K35" s="217"/>
      <c r="L35" s="217"/>
      <c r="M35" s="217"/>
      <c r="N35" s="217"/>
      <c r="O35" s="218"/>
      <c r="P35" s="219"/>
      <c r="Q35" s="219"/>
      <c r="R35" s="219"/>
      <c r="S35" s="219"/>
      <c r="T35" s="219"/>
      <c r="U35" s="219"/>
      <c r="V35" s="219"/>
      <c r="W35" s="220"/>
      <c r="X35" s="219"/>
      <c r="Y35" s="219"/>
      <c r="Z35" s="219"/>
      <c r="AA35" s="219"/>
      <c r="AB35" s="221"/>
      <c r="AC35" s="222"/>
      <c r="AD35" s="223"/>
      <c r="AE35" s="224"/>
    </row>
    <row r="36" spans="2:31" customFormat="1" ht="15" x14ac:dyDescent="0.25">
      <c r="B36" s="209"/>
      <c r="C36" s="210"/>
      <c r="D36" s="211"/>
      <c r="E36" s="212"/>
      <c r="F36" s="212"/>
      <c r="G36" s="213"/>
      <c r="H36" s="214"/>
      <c r="I36" s="214"/>
      <c r="J36" s="216"/>
      <c r="K36" s="217"/>
      <c r="L36" s="217"/>
      <c r="M36" s="217"/>
      <c r="N36" s="217"/>
      <c r="O36" s="218"/>
      <c r="P36" s="219"/>
      <c r="Q36" s="219"/>
      <c r="R36" s="219"/>
      <c r="S36" s="219"/>
      <c r="T36" s="219"/>
      <c r="U36" s="219"/>
      <c r="V36" s="219"/>
      <c r="W36" s="220"/>
      <c r="X36" s="219"/>
      <c r="Y36" s="219"/>
      <c r="Z36" s="219"/>
      <c r="AA36" s="219"/>
      <c r="AB36" s="221"/>
      <c r="AC36" s="222"/>
      <c r="AD36" s="223"/>
      <c r="AE36" s="224"/>
    </row>
    <row r="37" spans="2:31" customFormat="1" ht="15" x14ac:dyDescent="0.25">
      <c r="B37" s="209"/>
      <c r="C37" s="210"/>
      <c r="D37" s="211"/>
      <c r="E37" s="212"/>
      <c r="F37" s="212"/>
      <c r="G37" s="213"/>
      <c r="H37" s="214"/>
      <c r="I37" s="214"/>
      <c r="J37" s="216"/>
      <c r="K37" s="217"/>
      <c r="L37" s="217"/>
      <c r="M37" s="217"/>
      <c r="N37" s="217"/>
      <c r="O37" s="218"/>
      <c r="P37" s="219"/>
      <c r="Q37" s="219"/>
      <c r="R37" s="219"/>
      <c r="S37" s="219"/>
      <c r="T37" s="219"/>
      <c r="U37" s="219"/>
      <c r="V37" s="219"/>
      <c r="W37" s="220"/>
      <c r="X37" s="219"/>
      <c r="Y37" s="219"/>
      <c r="Z37" s="219"/>
      <c r="AA37" s="219"/>
      <c r="AB37" s="221"/>
      <c r="AC37" s="222"/>
      <c r="AD37" s="223"/>
      <c r="AE37" s="224"/>
    </row>
    <row r="38" spans="2:31" customFormat="1" ht="15" x14ac:dyDescent="0.25">
      <c r="B38" s="209"/>
      <c r="C38" s="210"/>
      <c r="D38" s="211"/>
      <c r="E38" s="212"/>
      <c r="F38" s="212"/>
      <c r="G38" s="213"/>
      <c r="H38" s="214"/>
      <c r="I38" s="214"/>
      <c r="J38" s="216"/>
      <c r="K38" s="217"/>
      <c r="L38" s="217"/>
      <c r="M38" s="217"/>
      <c r="N38" s="217"/>
      <c r="O38" s="218"/>
      <c r="P38" s="219"/>
      <c r="Q38" s="219"/>
      <c r="R38" s="219"/>
      <c r="S38" s="219"/>
      <c r="T38" s="219"/>
      <c r="U38" s="219"/>
      <c r="V38" s="219"/>
      <c r="W38" s="220"/>
      <c r="X38" s="219"/>
      <c r="Y38" s="219"/>
      <c r="Z38" s="219"/>
      <c r="AA38" s="219"/>
      <c r="AB38" s="221"/>
      <c r="AC38" s="222"/>
      <c r="AD38" s="223"/>
      <c r="AE38" s="224"/>
    </row>
    <row r="39" spans="2:31" customFormat="1" ht="15" x14ac:dyDescent="0.25">
      <c r="B39" s="209"/>
      <c r="C39" s="210"/>
      <c r="D39" s="211"/>
      <c r="E39" s="212"/>
      <c r="F39" s="212"/>
      <c r="G39" s="213"/>
      <c r="H39" s="214"/>
      <c r="I39" s="214"/>
      <c r="J39" s="216"/>
      <c r="K39" s="217"/>
      <c r="L39" s="217"/>
      <c r="M39" s="217"/>
      <c r="N39" s="217"/>
      <c r="O39" s="218"/>
      <c r="P39" s="219"/>
      <c r="Q39" s="219"/>
      <c r="R39" s="219"/>
      <c r="S39" s="219"/>
      <c r="T39" s="219"/>
      <c r="U39" s="219"/>
      <c r="V39" s="219"/>
      <c r="W39" s="220"/>
      <c r="X39" s="219"/>
      <c r="Y39" s="219"/>
      <c r="Z39" s="219"/>
      <c r="AA39" s="219"/>
      <c r="AB39" s="221"/>
      <c r="AC39" s="222"/>
      <c r="AD39" s="223"/>
      <c r="AE39" s="224"/>
    </row>
    <row r="40" spans="2:31" customFormat="1" ht="15" x14ac:dyDescent="0.25">
      <c r="B40" s="209"/>
      <c r="C40" s="210"/>
      <c r="D40" s="211"/>
      <c r="E40" s="212"/>
      <c r="F40" s="212"/>
      <c r="G40" s="213"/>
      <c r="H40" s="214"/>
      <c r="I40" s="214"/>
      <c r="J40" s="216"/>
      <c r="K40" s="217"/>
      <c r="L40" s="217"/>
      <c r="M40" s="217"/>
      <c r="N40" s="217"/>
      <c r="O40" s="218"/>
      <c r="P40" s="219"/>
      <c r="Q40" s="219"/>
      <c r="R40" s="219"/>
      <c r="S40" s="219"/>
      <c r="T40" s="219"/>
      <c r="U40" s="219"/>
      <c r="V40" s="219"/>
      <c r="W40" s="220"/>
      <c r="X40" s="219"/>
      <c r="Y40" s="219"/>
      <c r="Z40" s="219"/>
      <c r="AA40" s="219"/>
      <c r="AB40" s="221"/>
      <c r="AC40" s="222"/>
      <c r="AD40" s="223"/>
      <c r="AE40" s="224"/>
    </row>
    <row r="41" spans="2:31" customFormat="1" ht="15" x14ac:dyDescent="0.25">
      <c r="B41" s="209"/>
      <c r="C41" s="210"/>
      <c r="D41" s="211"/>
      <c r="E41" s="212"/>
      <c r="F41" s="212"/>
      <c r="G41" s="213"/>
      <c r="H41" s="214"/>
      <c r="I41" s="214"/>
      <c r="J41" s="216"/>
      <c r="K41" s="217"/>
      <c r="L41" s="217"/>
      <c r="M41" s="217"/>
      <c r="N41" s="217"/>
      <c r="O41" s="218"/>
      <c r="P41" s="219"/>
      <c r="Q41" s="219"/>
      <c r="R41" s="219"/>
      <c r="S41" s="219"/>
      <c r="T41" s="219"/>
      <c r="U41" s="219"/>
      <c r="V41" s="219"/>
      <c r="W41" s="220"/>
      <c r="X41" s="219"/>
      <c r="Y41" s="219"/>
      <c r="Z41" s="219"/>
      <c r="AA41" s="219"/>
      <c r="AB41" s="221"/>
      <c r="AC41" s="222"/>
      <c r="AD41" s="223"/>
      <c r="AE41" s="224"/>
    </row>
    <row r="42" spans="2:31" customFormat="1" ht="15" x14ac:dyDescent="0.25">
      <c r="B42" s="209"/>
      <c r="C42" s="210"/>
      <c r="D42" s="211"/>
      <c r="E42" s="212"/>
      <c r="F42" s="212"/>
      <c r="G42" s="213"/>
      <c r="H42" s="214"/>
      <c r="I42" s="214"/>
      <c r="J42" s="216"/>
      <c r="K42" s="217"/>
      <c r="L42" s="217"/>
      <c r="M42" s="217"/>
      <c r="N42" s="217"/>
      <c r="O42" s="218"/>
      <c r="P42" s="219"/>
      <c r="Q42" s="219"/>
      <c r="R42" s="219"/>
      <c r="S42" s="219"/>
      <c r="T42" s="219"/>
      <c r="U42" s="219"/>
      <c r="V42" s="219"/>
      <c r="W42" s="220"/>
      <c r="X42" s="219"/>
      <c r="Y42" s="219"/>
      <c r="Z42" s="219"/>
      <c r="AA42" s="219"/>
      <c r="AB42" s="221"/>
      <c r="AC42" s="222"/>
      <c r="AD42" s="223"/>
      <c r="AE42" s="224"/>
    </row>
    <row r="43" spans="2:31" customFormat="1" ht="15" x14ac:dyDescent="0.25">
      <c r="B43" s="209"/>
      <c r="C43" s="210"/>
      <c r="D43" s="211"/>
      <c r="E43" s="212"/>
      <c r="F43" s="212"/>
      <c r="G43" s="213"/>
      <c r="H43" s="214"/>
      <c r="I43" s="214"/>
      <c r="J43" s="216"/>
      <c r="K43" s="217"/>
      <c r="L43" s="217"/>
      <c r="M43" s="217"/>
      <c r="N43" s="217"/>
      <c r="O43" s="218"/>
      <c r="P43" s="219"/>
      <c r="Q43" s="219"/>
      <c r="R43" s="219"/>
      <c r="S43" s="219"/>
      <c r="T43" s="219"/>
      <c r="U43" s="219"/>
      <c r="V43" s="219"/>
      <c r="W43" s="220"/>
      <c r="X43" s="219"/>
      <c r="Y43" s="219"/>
      <c r="Z43" s="219"/>
      <c r="AA43" s="219"/>
      <c r="AB43" s="221"/>
      <c r="AC43" s="222"/>
      <c r="AD43" s="223"/>
      <c r="AE43" s="224"/>
    </row>
    <row r="44" spans="2:31" customFormat="1" ht="15" x14ac:dyDescent="0.25">
      <c r="B44" s="209"/>
      <c r="C44" s="210"/>
      <c r="D44" s="211"/>
      <c r="E44" s="212"/>
      <c r="F44" s="212"/>
      <c r="G44" s="213"/>
      <c r="H44" s="214"/>
      <c r="I44" s="214"/>
      <c r="J44" s="216"/>
      <c r="K44" s="217"/>
      <c r="L44" s="217"/>
      <c r="M44" s="217"/>
      <c r="N44" s="217"/>
      <c r="O44" s="218"/>
      <c r="P44" s="219"/>
      <c r="Q44" s="219"/>
      <c r="R44" s="219"/>
      <c r="S44" s="219"/>
      <c r="T44" s="219"/>
      <c r="U44" s="219"/>
      <c r="V44" s="219"/>
      <c r="W44" s="220"/>
      <c r="X44" s="219"/>
      <c r="Y44" s="219"/>
      <c r="Z44" s="219"/>
      <c r="AA44" s="219"/>
      <c r="AB44" s="221"/>
      <c r="AC44" s="222"/>
      <c r="AD44" s="223"/>
      <c r="AE44" s="224"/>
    </row>
    <row r="45" spans="2:31" customFormat="1" ht="15" x14ac:dyDescent="0.25">
      <c r="B45" s="209"/>
      <c r="C45" s="210"/>
      <c r="D45" s="211"/>
      <c r="E45" s="212"/>
      <c r="F45" s="212"/>
      <c r="G45" s="213"/>
      <c r="H45" s="214"/>
      <c r="I45" s="214"/>
      <c r="J45" s="216"/>
      <c r="K45" s="217"/>
      <c r="L45" s="217"/>
      <c r="M45" s="217"/>
      <c r="N45" s="217"/>
      <c r="O45" s="218"/>
      <c r="P45" s="219"/>
      <c r="Q45" s="219"/>
      <c r="R45" s="219"/>
      <c r="S45" s="219"/>
      <c r="T45" s="219"/>
      <c r="U45" s="219"/>
      <c r="V45" s="219"/>
      <c r="W45" s="220"/>
      <c r="X45" s="219"/>
      <c r="Y45" s="219"/>
      <c r="Z45" s="219"/>
      <c r="AA45" s="219"/>
      <c r="AB45" s="221"/>
      <c r="AC45" s="222"/>
      <c r="AD45" s="223"/>
      <c r="AE45" s="224"/>
    </row>
    <row r="46" spans="2:31" customFormat="1" ht="15" x14ac:dyDescent="0.25">
      <c r="B46" s="209"/>
      <c r="C46" s="210"/>
      <c r="D46" s="211"/>
      <c r="E46" s="212"/>
      <c r="F46" s="212"/>
      <c r="G46" s="213"/>
      <c r="H46" s="214"/>
      <c r="I46" s="214"/>
      <c r="J46" s="216"/>
      <c r="K46" s="217"/>
      <c r="L46" s="217"/>
      <c r="M46" s="217"/>
      <c r="N46" s="217"/>
      <c r="O46" s="218"/>
      <c r="P46" s="219"/>
      <c r="Q46" s="219"/>
      <c r="R46" s="219"/>
      <c r="S46" s="219"/>
      <c r="T46" s="219"/>
      <c r="U46" s="219"/>
      <c r="V46" s="219"/>
      <c r="W46" s="220"/>
      <c r="X46" s="219"/>
      <c r="Y46" s="219"/>
      <c r="Z46" s="219"/>
      <c r="AA46" s="219"/>
      <c r="AB46" s="221"/>
      <c r="AC46" s="222"/>
      <c r="AD46" s="223"/>
      <c r="AE46" s="224"/>
    </row>
    <row r="47" spans="2:31" customFormat="1" ht="15" x14ac:dyDescent="0.25">
      <c r="B47" s="209"/>
      <c r="C47" s="210"/>
      <c r="D47" s="211"/>
      <c r="E47" s="212"/>
      <c r="F47" s="212"/>
      <c r="G47" s="213"/>
      <c r="H47" s="214"/>
      <c r="I47" s="214"/>
      <c r="J47" s="216"/>
      <c r="K47" s="217"/>
      <c r="L47" s="217"/>
      <c r="M47" s="217"/>
      <c r="N47" s="217"/>
      <c r="O47" s="218"/>
      <c r="P47" s="219"/>
      <c r="Q47" s="219"/>
      <c r="R47" s="219"/>
      <c r="S47" s="219"/>
      <c r="T47" s="219"/>
      <c r="U47" s="219"/>
      <c r="V47" s="219"/>
      <c r="W47" s="220"/>
      <c r="X47" s="219"/>
      <c r="Y47" s="219"/>
      <c r="Z47" s="219"/>
      <c r="AA47" s="219"/>
      <c r="AB47" s="221"/>
      <c r="AC47" s="222"/>
      <c r="AD47" s="223"/>
      <c r="AE47" s="224"/>
    </row>
    <row r="48" spans="2:31" customFormat="1" ht="15" x14ac:dyDescent="0.25">
      <c r="B48" s="225"/>
      <c r="C48" s="226"/>
      <c r="D48" s="227"/>
      <c r="E48" s="228"/>
      <c r="F48" s="228"/>
      <c r="G48" s="229"/>
      <c r="H48" s="214"/>
      <c r="I48" s="214"/>
      <c r="J48" s="230"/>
      <c r="K48" s="231"/>
      <c r="L48" s="231"/>
      <c r="M48" s="231"/>
      <c r="N48" s="231"/>
      <c r="O48" s="232"/>
      <c r="P48" s="233"/>
      <c r="Q48" s="233"/>
      <c r="R48" s="233"/>
      <c r="S48" s="233"/>
      <c r="T48" s="233"/>
      <c r="U48" s="233"/>
      <c r="V48" s="233"/>
      <c r="W48" s="234"/>
      <c r="X48" s="233"/>
      <c r="Y48" s="233"/>
      <c r="Z48" s="233"/>
      <c r="AA48" s="233"/>
      <c r="AB48" s="235"/>
      <c r="AC48" s="236"/>
      <c r="AD48" s="237"/>
      <c r="AE48" s="238"/>
    </row>
    <row r="49" spans="2:31" customFormat="1" ht="15.75" thickBot="1" x14ac:dyDescent="0.3">
      <c r="B49" s="239"/>
      <c r="C49" s="240" t="s">
        <v>146</v>
      </c>
      <c r="D49" s="241"/>
      <c r="E49" s="241"/>
      <c r="F49" s="241"/>
      <c r="G49" s="241"/>
      <c r="H49" s="241"/>
      <c r="I49" s="241"/>
      <c r="J49" s="242">
        <f>SUM(J9:J48)</f>
        <v>0</v>
      </c>
      <c r="K49" s="243">
        <f>SUM(K9:K48)</f>
        <v>0</v>
      </c>
      <c r="L49" s="243">
        <f>SUM(L9:L48)</f>
        <v>0</v>
      </c>
      <c r="M49" s="243">
        <f>SUM(M9:M48)</f>
        <v>0</v>
      </c>
      <c r="N49" s="243">
        <f>SUM(N9:N48)</f>
        <v>0</v>
      </c>
      <c r="O49" s="244" t="e">
        <f>N49/AVERAGE(J49,K49)</f>
        <v>#DIV/0!</v>
      </c>
      <c r="P49" s="245">
        <f t="shared" ref="P49:AC49" si="0">SUM(P9:P48)</f>
        <v>0</v>
      </c>
      <c r="Q49" s="245">
        <f t="shared" si="0"/>
        <v>0</v>
      </c>
      <c r="R49" s="245">
        <f t="shared" si="0"/>
        <v>0</v>
      </c>
      <c r="S49" s="245"/>
      <c r="T49" s="245"/>
      <c r="U49" s="245"/>
      <c r="V49" s="245">
        <f>SUM(V9:V48)</f>
        <v>0</v>
      </c>
      <c r="W49" s="246"/>
      <c r="X49" s="245"/>
      <c r="Y49" s="245"/>
      <c r="Z49" s="245"/>
      <c r="AA49" s="245"/>
      <c r="AB49" s="246">
        <f t="shared" si="0"/>
        <v>0</v>
      </c>
      <c r="AC49" s="162">
        <f t="shared" si="0"/>
        <v>0</v>
      </c>
      <c r="AD49" s="247"/>
      <c r="AE49" s="248"/>
    </row>
    <row r="50" spans="2:31" customFormat="1" ht="15" x14ac:dyDescent="0.25"/>
    <row r="51" spans="2:31" customFormat="1" ht="15" x14ac:dyDescent="0.25">
      <c r="C51" s="249" t="s">
        <v>147</v>
      </c>
      <c r="P51" s="250" t="s">
        <v>148</v>
      </c>
      <c r="Q51" s="251" t="s">
        <v>149</v>
      </c>
      <c r="R51" s="163" t="s">
        <v>150</v>
      </c>
    </row>
    <row r="52" spans="2:31" customFormat="1" ht="15" x14ac:dyDescent="0.25">
      <c r="C52" s="164" t="s">
        <v>151</v>
      </c>
    </row>
    <row r="53" spans="2:31" customFormat="1" ht="15" x14ac:dyDescent="0.25"/>
    <row r="54" spans="2:31" x14ac:dyDescent="0.2">
      <c r="C54" s="166"/>
      <c r="P54" s="166"/>
      <c r="Q54" s="166"/>
      <c r="R54" s="166"/>
    </row>
    <row r="55" spans="2:31" x14ac:dyDescent="0.2">
      <c r="C55" s="166"/>
      <c r="P55" s="166"/>
      <c r="Q55" s="166"/>
      <c r="R55" s="166"/>
    </row>
    <row r="56" spans="2:31" x14ac:dyDescent="0.2">
      <c r="C56" s="166"/>
      <c r="P56" s="166"/>
      <c r="Q56" s="166"/>
      <c r="R56" s="166"/>
    </row>
    <row r="57" spans="2:31" x14ac:dyDescent="0.2">
      <c r="C57" s="166"/>
      <c r="P57" s="166"/>
      <c r="Q57" s="166"/>
      <c r="R57" s="166"/>
    </row>
    <row r="58" spans="2:31" x14ac:dyDescent="0.2">
      <c r="C58" s="166"/>
      <c r="P58" s="166"/>
      <c r="Q58" s="166"/>
      <c r="R58" s="166"/>
    </row>
    <row r="59" spans="2:31" x14ac:dyDescent="0.2">
      <c r="C59" s="166"/>
      <c r="P59" s="166"/>
      <c r="Q59" s="166"/>
      <c r="R59" s="166"/>
    </row>
    <row r="60" spans="2:31" x14ac:dyDescent="0.2">
      <c r="C60" s="166"/>
      <c r="P60" s="166"/>
      <c r="Q60" s="166"/>
      <c r="R60" s="166"/>
    </row>
    <row r="61" spans="2:31" x14ac:dyDescent="0.2">
      <c r="C61" s="166"/>
      <c r="P61" s="166"/>
      <c r="Q61" s="166"/>
      <c r="R61" s="166"/>
    </row>
    <row r="62" spans="2:31" x14ac:dyDescent="0.2">
      <c r="C62" s="166"/>
      <c r="P62" s="166"/>
      <c r="Q62" s="166"/>
      <c r="R62" s="166"/>
    </row>
    <row r="63" spans="2:31" x14ac:dyDescent="0.2">
      <c r="C63" s="166"/>
      <c r="P63" s="166"/>
      <c r="Q63" s="166"/>
      <c r="R63" s="166"/>
    </row>
    <row r="64" spans="2:31" x14ac:dyDescent="0.2">
      <c r="C64" s="166"/>
      <c r="P64" s="166"/>
      <c r="Q64" s="166"/>
      <c r="R64" s="166"/>
    </row>
    <row r="65" spans="3:18" x14ac:dyDescent="0.2">
      <c r="C65" s="166"/>
      <c r="P65" s="166"/>
      <c r="Q65" s="166"/>
      <c r="R65" s="166"/>
    </row>
    <row r="66" spans="3:18" x14ac:dyDescent="0.2">
      <c r="C66" s="166"/>
      <c r="P66" s="166"/>
      <c r="Q66" s="166"/>
      <c r="R66" s="166"/>
    </row>
    <row r="67" spans="3:18" x14ac:dyDescent="0.2">
      <c r="C67" s="164" t="s">
        <v>151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2"/>
  <sheetViews>
    <sheetView topLeftCell="K1" workbookViewId="0">
      <pane ySplit="3" topLeftCell="A90" activePane="bottomLeft" state="frozen"/>
      <selection pane="bottomLeft" activeCell="P93" sqref="P93:AB111"/>
    </sheetView>
  </sheetViews>
  <sheetFormatPr defaultColWidth="9.125" defaultRowHeight="12" x14ac:dyDescent="0.2"/>
  <cols>
    <col min="1" max="1" width="10.375" style="10" customWidth="1"/>
    <col min="2" max="2" width="17" style="9" bestFit="1" customWidth="1"/>
    <col min="3" max="4" width="10.25" style="9" bestFit="1" customWidth="1"/>
    <col min="5" max="9" width="11.25" style="9" bestFit="1" customWidth="1"/>
    <col min="10" max="14" width="9.125" style="9"/>
    <col min="15" max="15" width="11" style="9" customWidth="1"/>
    <col min="16" max="16" width="17.375" style="9" customWidth="1"/>
    <col min="17" max="17" width="7.75" style="9" customWidth="1"/>
    <col min="18" max="18" width="10.25" style="9" bestFit="1" customWidth="1"/>
    <col min="19" max="19" width="11.25" style="9" bestFit="1" customWidth="1"/>
    <col min="20" max="27" width="10.375" style="9" bestFit="1" customWidth="1"/>
    <col min="28" max="29" width="10.25" style="9" bestFit="1" customWidth="1"/>
    <col min="30" max="36" width="9.625" style="9" customWidth="1"/>
    <col min="37" max="37" width="21.125" style="9" customWidth="1"/>
    <col min="38" max="38" width="11.25" style="9" customWidth="1"/>
    <col min="39" max="16384" width="9.125" style="9"/>
  </cols>
  <sheetData>
    <row r="2" spans="1:50" x14ac:dyDescent="0.2">
      <c r="A2" s="161" t="s">
        <v>53</v>
      </c>
      <c r="P2" s="161" t="s">
        <v>57</v>
      </c>
      <c r="AK2" s="161" t="s">
        <v>58</v>
      </c>
    </row>
    <row r="3" spans="1:50" x14ac:dyDescent="0.2">
      <c r="P3" s="10"/>
      <c r="AK3" s="10"/>
    </row>
    <row r="4" spans="1:50" x14ac:dyDescent="0.2">
      <c r="B4" s="10"/>
      <c r="C4" s="10" t="s">
        <v>37</v>
      </c>
      <c r="D4" s="10" t="s">
        <v>38</v>
      </c>
      <c r="E4" s="10" t="s">
        <v>39</v>
      </c>
      <c r="F4" s="10" t="s">
        <v>40</v>
      </c>
      <c r="G4" s="10" t="s">
        <v>41</v>
      </c>
      <c r="H4" s="10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P4" s="10"/>
      <c r="Q4" s="10"/>
      <c r="R4" s="10" t="s">
        <v>37</v>
      </c>
      <c r="S4" s="10" t="s">
        <v>38</v>
      </c>
      <c r="T4" s="10" t="s">
        <v>39</v>
      </c>
      <c r="U4" s="10" t="s">
        <v>40</v>
      </c>
      <c r="V4" s="10" t="s">
        <v>41</v>
      </c>
      <c r="W4" s="10" t="s">
        <v>42</v>
      </c>
      <c r="X4" s="10" t="s">
        <v>43</v>
      </c>
      <c r="Y4" s="10" t="s">
        <v>44</v>
      </c>
      <c r="Z4" s="10" t="s">
        <v>45</v>
      </c>
      <c r="AA4" s="10" t="s">
        <v>46</v>
      </c>
      <c r="AB4" s="10" t="s">
        <v>47</v>
      </c>
      <c r="AC4" s="10" t="s">
        <v>48</v>
      </c>
      <c r="AK4" s="10"/>
      <c r="AL4" s="10"/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</row>
    <row r="5" spans="1:50" x14ac:dyDescent="0.2">
      <c r="A5" s="10" t="s">
        <v>17</v>
      </c>
      <c r="P5" s="10" t="s">
        <v>17</v>
      </c>
      <c r="AK5" s="10" t="s">
        <v>17</v>
      </c>
    </row>
    <row r="6" spans="1:50" x14ac:dyDescent="0.2">
      <c r="B6" s="9" t="s">
        <v>34</v>
      </c>
      <c r="C6" s="11">
        <v>26687.802739999999</v>
      </c>
      <c r="D6" s="11">
        <v>41713.019300000036</v>
      </c>
      <c r="E6" s="11">
        <v>58504.867000000006</v>
      </c>
      <c r="F6" s="11">
        <v>51457.592300000048</v>
      </c>
      <c r="G6" s="11">
        <v>54412.827999999994</v>
      </c>
      <c r="H6" s="11">
        <v>59446.574000000001</v>
      </c>
      <c r="I6" s="11"/>
      <c r="J6" s="11"/>
      <c r="K6" s="11"/>
      <c r="L6" s="11"/>
      <c r="M6" s="11"/>
      <c r="N6" s="11"/>
      <c r="P6" s="10"/>
      <c r="Q6" s="9" t="s">
        <v>34</v>
      </c>
      <c r="R6" s="11">
        <v>26687.802739999999</v>
      </c>
      <c r="S6" s="11">
        <v>41713.019300000036</v>
      </c>
      <c r="T6" s="11">
        <v>58504.867000000006</v>
      </c>
      <c r="U6" s="11">
        <v>51457.592300000048</v>
      </c>
      <c r="V6" s="11">
        <v>54412.827999999994</v>
      </c>
      <c r="W6" s="11">
        <v>59446.574000000001</v>
      </c>
      <c r="X6" s="11"/>
      <c r="Y6" s="11"/>
      <c r="Z6" s="11"/>
      <c r="AA6" s="11"/>
      <c r="AB6" s="11"/>
      <c r="AC6" s="11"/>
      <c r="AK6" s="10"/>
      <c r="AL6" s="9" t="s">
        <v>34</v>
      </c>
      <c r="AM6" s="11">
        <v>26687.802739999999</v>
      </c>
      <c r="AN6" s="11">
        <v>41713.019300000036</v>
      </c>
      <c r="AO6" s="11">
        <v>58504.867000000006</v>
      </c>
      <c r="AP6" s="11">
        <v>51457.592300000048</v>
      </c>
      <c r="AQ6" s="11">
        <v>54412.827999999994</v>
      </c>
      <c r="AR6" s="11">
        <v>59446.574000000001</v>
      </c>
      <c r="AS6" s="11"/>
      <c r="AT6" s="11"/>
      <c r="AU6" s="11"/>
      <c r="AV6" s="11"/>
      <c r="AW6" s="11"/>
      <c r="AX6" s="11"/>
    </row>
    <row r="7" spans="1:50" x14ac:dyDescent="0.2">
      <c r="B7" s="9" t="s">
        <v>35</v>
      </c>
      <c r="C7" s="11">
        <v>21159.465884169887</v>
      </c>
      <c r="D7" s="11">
        <v>20867.642534235856</v>
      </c>
      <c r="E7" s="11">
        <v>49678.550803872859</v>
      </c>
      <c r="F7" s="11">
        <v>49306.357366960248</v>
      </c>
      <c r="G7" s="11">
        <v>57719.167284380776</v>
      </c>
      <c r="H7" s="11">
        <v>64986.347978287136</v>
      </c>
      <c r="I7" s="11">
        <v>59891.902241751806</v>
      </c>
      <c r="J7" s="11">
        <v>66554.351797741721</v>
      </c>
      <c r="K7" s="11">
        <v>74354.220299720429</v>
      </c>
      <c r="L7" s="11">
        <v>70348.989256097513</v>
      </c>
      <c r="M7" s="11">
        <v>77982.43853511526</v>
      </c>
      <c r="N7" s="11">
        <v>87307.252311144912</v>
      </c>
      <c r="P7" s="10"/>
      <c r="Q7" s="9" t="s">
        <v>35</v>
      </c>
      <c r="R7" s="11">
        <v>21159.465884169887</v>
      </c>
      <c r="S7" s="11">
        <v>20867.642534235856</v>
      </c>
      <c r="T7" s="11">
        <v>49678.550803872859</v>
      </c>
      <c r="U7" s="11">
        <v>49306.357366960248</v>
      </c>
      <c r="V7" s="11">
        <v>57719.167284380776</v>
      </c>
      <c r="W7" s="11">
        <v>64986.347978287136</v>
      </c>
      <c r="X7" s="11">
        <v>59891.902241751806</v>
      </c>
      <c r="Y7" s="11">
        <v>66554.351797741721</v>
      </c>
      <c r="Z7" s="11">
        <v>74354.220299720429</v>
      </c>
      <c r="AA7" s="11">
        <v>70348.989256097513</v>
      </c>
      <c r="AB7" s="11">
        <v>77982.43853511526</v>
      </c>
      <c r="AC7" s="11">
        <v>87307.252311144912</v>
      </c>
      <c r="AK7" s="10"/>
      <c r="AL7" s="9" t="s">
        <v>35</v>
      </c>
      <c r="AM7" s="11">
        <v>21159.465884169887</v>
      </c>
      <c r="AN7" s="11">
        <v>20867.642534235856</v>
      </c>
      <c r="AO7" s="11">
        <v>49678.550803872859</v>
      </c>
      <c r="AP7" s="11">
        <v>49306.357366960248</v>
      </c>
      <c r="AQ7" s="11">
        <v>57719.167284380776</v>
      </c>
      <c r="AR7" s="11">
        <v>64986.347978287136</v>
      </c>
      <c r="AS7" s="11">
        <v>59891.902241751806</v>
      </c>
      <c r="AT7" s="11">
        <v>66554.351797741721</v>
      </c>
      <c r="AU7" s="11">
        <v>74354.220299720429</v>
      </c>
      <c r="AV7" s="11">
        <v>70348.989256097513</v>
      </c>
      <c r="AW7" s="11">
        <v>77982.43853511526</v>
      </c>
      <c r="AX7" s="11">
        <v>87307.252311144912</v>
      </c>
    </row>
    <row r="8" spans="1:50" x14ac:dyDescent="0.2">
      <c r="B8" s="9" t="s">
        <v>36</v>
      </c>
      <c r="C8" s="11">
        <v>13422.264399999998</v>
      </c>
      <c r="D8" s="11">
        <v>13983.777799999969</v>
      </c>
      <c r="E8" s="11">
        <v>34363.530299999991</v>
      </c>
      <c r="F8" s="11">
        <v>31029.739200000011</v>
      </c>
      <c r="G8" s="11">
        <v>29098.451900000004</v>
      </c>
      <c r="H8" s="11">
        <v>42616.913540000067</v>
      </c>
      <c r="I8" s="11">
        <v>30649.18507000001</v>
      </c>
      <c r="J8" s="11">
        <v>32361.144800000031</v>
      </c>
      <c r="K8" s="11">
        <v>49563.993800000069</v>
      </c>
      <c r="L8" s="11">
        <v>40919.720650000017</v>
      </c>
      <c r="M8" s="11">
        <v>52866.932160000091</v>
      </c>
      <c r="N8" s="11">
        <v>97022.200140000321</v>
      </c>
      <c r="P8" s="10"/>
      <c r="Q8" s="9" t="s">
        <v>36</v>
      </c>
      <c r="R8" s="11">
        <v>13422.264399999998</v>
      </c>
      <c r="S8" s="11">
        <v>13983.777799999969</v>
      </c>
      <c r="T8" s="11">
        <v>34363.530299999991</v>
      </c>
      <c r="U8" s="11">
        <v>31029.739200000011</v>
      </c>
      <c r="V8" s="11">
        <v>29098.451900000004</v>
      </c>
      <c r="W8" s="11">
        <v>42616.913540000067</v>
      </c>
      <c r="X8" s="11">
        <v>30649.18507000001</v>
      </c>
      <c r="Y8" s="11">
        <v>32361.144800000031</v>
      </c>
      <c r="Z8" s="11">
        <v>49563.993800000069</v>
      </c>
      <c r="AA8" s="11">
        <v>40919.720650000017</v>
      </c>
      <c r="AB8" s="11">
        <v>52866.932160000091</v>
      </c>
      <c r="AC8" s="11">
        <v>97022.200140000321</v>
      </c>
      <c r="AK8" s="10"/>
      <c r="AL8" s="9" t="s">
        <v>36</v>
      </c>
      <c r="AM8" s="11">
        <v>13422.264399999998</v>
      </c>
      <c r="AN8" s="11">
        <v>13983.777799999969</v>
      </c>
      <c r="AO8" s="11">
        <v>34363.530299999991</v>
      </c>
      <c r="AP8" s="11">
        <v>31029.739200000011</v>
      </c>
      <c r="AQ8" s="11">
        <v>29098.451900000004</v>
      </c>
      <c r="AR8" s="11">
        <v>42616.913540000067</v>
      </c>
      <c r="AS8" s="11">
        <v>30649.18507000001</v>
      </c>
      <c r="AT8" s="11">
        <v>32361.144800000031</v>
      </c>
      <c r="AU8" s="11">
        <v>49563.993800000069</v>
      </c>
      <c r="AV8" s="11">
        <v>40919.720650000017</v>
      </c>
      <c r="AW8" s="11">
        <v>52866.932160000091</v>
      </c>
      <c r="AX8" s="11">
        <v>97022.200140000321</v>
      </c>
    </row>
    <row r="9" spans="1:50" x14ac:dyDescent="0.2">
      <c r="P9" s="10"/>
      <c r="AK9" s="10"/>
    </row>
    <row r="10" spans="1:50" x14ac:dyDescent="0.2">
      <c r="B10" s="10"/>
      <c r="C10" s="10" t="s">
        <v>37</v>
      </c>
      <c r="D10" s="10" t="s">
        <v>38</v>
      </c>
      <c r="E10" s="10" t="s">
        <v>39</v>
      </c>
      <c r="F10" s="10" t="s">
        <v>40</v>
      </c>
      <c r="G10" s="10" t="s">
        <v>41</v>
      </c>
      <c r="H10" s="10" t="s">
        <v>42</v>
      </c>
      <c r="I10" s="10" t="s">
        <v>43</v>
      </c>
      <c r="J10" s="10" t="s">
        <v>44</v>
      </c>
      <c r="K10" s="10" t="s">
        <v>45</v>
      </c>
      <c r="L10" s="10" t="s">
        <v>46</v>
      </c>
      <c r="M10" s="10" t="s">
        <v>47</v>
      </c>
      <c r="N10" s="10" t="s">
        <v>48</v>
      </c>
      <c r="P10" s="10"/>
      <c r="Q10" s="10"/>
      <c r="R10" s="10" t="s">
        <v>37</v>
      </c>
      <c r="S10" s="10" t="s">
        <v>38</v>
      </c>
      <c r="T10" s="10" t="s">
        <v>39</v>
      </c>
      <c r="U10" s="10" t="s">
        <v>40</v>
      </c>
      <c r="V10" s="10" t="s">
        <v>41</v>
      </c>
      <c r="W10" s="10" t="s">
        <v>42</v>
      </c>
      <c r="X10" s="10" t="s">
        <v>43</v>
      </c>
      <c r="Y10" s="10" t="s">
        <v>44</v>
      </c>
      <c r="Z10" s="10" t="s">
        <v>45</v>
      </c>
      <c r="AA10" s="10" t="s">
        <v>46</v>
      </c>
      <c r="AB10" s="10" t="s">
        <v>47</v>
      </c>
      <c r="AC10" s="10" t="s">
        <v>48</v>
      </c>
      <c r="AK10" s="10"/>
      <c r="AL10" s="10"/>
      <c r="AM10" s="10" t="s">
        <v>37</v>
      </c>
      <c r="AN10" s="10" t="s">
        <v>38</v>
      </c>
      <c r="AO10" s="10" t="s">
        <v>39</v>
      </c>
      <c r="AP10" s="10" t="s">
        <v>40</v>
      </c>
      <c r="AQ10" s="10" t="s">
        <v>41</v>
      </c>
      <c r="AR10" s="10" t="s">
        <v>42</v>
      </c>
      <c r="AS10" s="10" t="s">
        <v>43</v>
      </c>
      <c r="AT10" s="10" t="s">
        <v>44</v>
      </c>
      <c r="AU10" s="10" t="s">
        <v>45</v>
      </c>
      <c r="AV10" s="10" t="s">
        <v>46</v>
      </c>
      <c r="AW10" s="10" t="s">
        <v>47</v>
      </c>
      <c r="AX10" s="10" t="s">
        <v>48</v>
      </c>
    </row>
    <row r="11" spans="1:50" x14ac:dyDescent="0.2">
      <c r="A11" s="10" t="s">
        <v>19</v>
      </c>
      <c r="P11" s="10" t="s">
        <v>19</v>
      </c>
      <c r="AK11" s="10" t="s">
        <v>19</v>
      </c>
    </row>
    <row r="12" spans="1:50" x14ac:dyDescent="0.2">
      <c r="B12" s="9" t="s">
        <v>49</v>
      </c>
      <c r="C12" s="12">
        <v>0.10274213836477987</v>
      </c>
      <c r="D12" s="12">
        <v>0.16288263865356375</v>
      </c>
      <c r="E12" s="12">
        <v>0.24784831424318904</v>
      </c>
      <c r="F12" s="12">
        <v>0.22691115006067142</v>
      </c>
      <c r="G12" s="12">
        <v>0.20322781741359008</v>
      </c>
      <c r="H12" s="12">
        <v>0.24527443975316662</v>
      </c>
      <c r="I12" s="11"/>
      <c r="J12" s="11"/>
      <c r="K12" s="11"/>
      <c r="L12" s="11"/>
      <c r="M12" s="11"/>
      <c r="N12" s="11"/>
      <c r="P12" s="10"/>
      <c r="Q12" s="9" t="s">
        <v>49</v>
      </c>
      <c r="R12" s="12">
        <v>0.10274213836477987</v>
      </c>
      <c r="S12" s="12">
        <v>0.16288263865356375</v>
      </c>
      <c r="T12" s="12">
        <v>0.24784831424318904</v>
      </c>
      <c r="U12" s="12">
        <v>0.22691115006067142</v>
      </c>
      <c r="V12" s="12">
        <v>0.20322781741359008</v>
      </c>
      <c r="W12" s="12">
        <v>0.24527443975316662</v>
      </c>
      <c r="X12" s="11"/>
      <c r="Y12" s="11"/>
      <c r="Z12" s="11"/>
      <c r="AA12" s="11"/>
      <c r="AB12" s="11"/>
      <c r="AC12" s="11"/>
      <c r="AK12" s="10"/>
      <c r="AL12" s="9" t="s">
        <v>49</v>
      </c>
      <c r="AM12" s="12">
        <v>0.10274213836477987</v>
      </c>
      <c r="AN12" s="12">
        <v>0.16288263865356375</v>
      </c>
      <c r="AO12" s="12">
        <v>0.24784831424318904</v>
      </c>
      <c r="AP12" s="12">
        <v>0.22691115006067142</v>
      </c>
      <c r="AQ12" s="12">
        <v>0.20322781741359008</v>
      </c>
      <c r="AR12" s="12">
        <v>0.24527443975316662</v>
      </c>
      <c r="AS12" s="11"/>
      <c r="AT12" s="11"/>
      <c r="AU12" s="11"/>
      <c r="AV12" s="11"/>
      <c r="AW12" s="11"/>
      <c r="AX12" s="11"/>
    </row>
    <row r="13" spans="1:50" x14ac:dyDescent="0.2">
      <c r="B13" s="9" t="s">
        <v>50</v>
      </c>
      <c r="C13" s="12">
        <v>0.15349286922890984</v>
      </c>
      <c r="D13" s="12">
        <v>0.15041242115477924</v>
      </c>
      <c r="E13" s="12">
        <v>0.2659358989634219</v>
      </c>
      <c r="F13" s="12">
        <v>0.22171894462688257</v>
      </c>
      <c r="G13" s="12">
        <v>0.23105458399576045</v>
      </c>
      <c r="H13" s="12">
        <v>0.30644711135919622</v>
      </c>
      <c r="I13" s="12">
        <v>0.21556689155833469</v>
      </c>
      <c r="J13" s="12">
        <v>0.21345358887636226</v>
      </c>
      <c r="K13" s="12">
        <v>0.23630417007358953</v>
      </c>
      <c r="L13" s="12">
        <v>0.18195358073724713</v>
      </c>
      <c r="M13" s="12">
        <v>0.17629875708803483</v>
      </c>
      <c r="N13" s="12">
        <v>0.26672311600338694</v>
      </c>
      <c r="P13" s="10"/>
      <c r="Q13" s="9" t="s">
        <v>50</v>
      </c>
      <c r="R13" s="12">
        <v>0.15349286922890984</v>
      </c>
      <c r="S13" s="12">
        <v>0.15041242115477924</v>
      </c>
      <c r="T13" s="12">
        <v>0.2659358989634219</v>
      </c>
      <c r="U13" s="12">
        <v>0.22171894462688257</v>
      </c>
      <c r="V13" s="12">
        <v>0.23105458399576045</v>
      </c>
      <c r="W13" s="12">
        <v>0.30644711135919622</v>
      </c>
      <c r="X13" s="12">
        <v>0.21556689155833469</v>
      </c>
      <c r="Y13" s="12">
        <v>0.21345358887636226</v>
      </c>
      <c r="Z13" s="12">
        <v>0.23630417007358953</v>
      </c>
      <c r="AA13" s="12">
        <v>0.18195358073724713</v>
      </c>
      <c r="AB13" s="12">
        <v>0.17629875708803483</v>
      </c>
      <c r="AC13" s="12">
        <v>0.26672311600338694</v>
      </c>
      <c r="AK13" s="10"/>
      <c r="AL13" s="9" t="s">
        <v>50</v>
      </c>
      <c r="AM13" s="12">
        <v>0.15349286922890984</v>
      </c>
      <c r="AN13" s="12">
        <v>0.15041242115477924</v>
      </c>
      <c r="AO13" s="12">
        <v>0.2659358989634219</v>
      </c>
      <c r="AP13" s="12">
        <v>0.22171894462688257</v>
      </c>
      <c r="AQ13" s="12">
        <v>0.23105458399576045</v>
      </c>
      <c r="AR13" s="12">
        <v>0.30644711135919622</v>
      </c>
      <c r="AS13" s="12">
        <v>0.21556689155833469</v>
      </c>
      <c r="AT13" s="12">
        <v>0.21345358887636226</v>
      </c>
      <c r="AU13" s="12">
        <v>0.23630417007358953</v>
      </c>
      <c r="AV13" s="12">
        <v>0.18195358073724713</v>
      </c>
      <c r="AW13" s="12">
        <v>0.17629875708803483</v>
      </c>
      <c r="AX13" s="12">
        <v>0.26672311600338694</v>
      </c>
    </row>
    <row r="14" spans="1:50" x14ac:dyDescent="0.2">
      <c r="B14" s="9" t="s">
        <v>51</v>
      </c>
      <c r="C14" s="13">
        <v>16.659052896379524</v>
      </c>
      <c r="D14" s="13">
        <v>17.956530047352576</v>
      </c>
      <c r="E14" s="13">
        <v>16.606547544706217</v>
      </c>
      <c r="F14" s="13">
        <v>16.419142405871106</v>
      </c>
      <c r="G14" s="13">
        <v>15.966205399061032</v>
      </c>
      <c r="H14" s="13">
        <v>16.864276312056738</v>
      </c>
      <c r="I14" s="11"/>
      <c r="J14" s="11"/>
      <c r="K14" s="11"/>
      <c r="L14" s="11"/>
      <c r="M14" s="11"/>
      <c r="N14" s="11"/>
      <c r="P14" s="10"/>
      <c r="Q14" s="9" t="s">
        <v>51</v>
      </c>
      <c r="R14" s="13">
        <v>16.659052896379524</v>
      </c>
      <c r="S14" s="13">
        <v>17.956530047352576</v>
      </c>
      <c r="T14" s="13">
        <v>16.606547544706217</v>
      </c>
      <c r="U14" s="13">
        <v>16.419142405871106</v>
      </c>
      <c r="V14" s="13">
        <v>15.966205399061032</v>
      </c>
      <c r="W14" s="13">
        <v>16.864276312056738</v>
      </c>
      <c r="X14" s="11"/>
      <c r="Y14" s="11"/>
      <c r="Z14" s="11"/>
      <c r="AA14" s="11"/>
      <c r="AB14" s="11"/>
      <c r="AC14" s="11"/>
      <c r="AK14" s="10"/>
      <c r="AL14" s="9" t="s">
        <v>51</v>
      </c>
      <c r="AM14" s="13">
        <v>16.659052896379524</v>
      </c>
      <c r="AN14" s="13">
        <v>17.956530047352576</v>
      </c>
      <c r="AO14" s="13">
        <v>16.606547544706217</v>
      </c>
      <c r="AP14" s="13">
        <v>16.419142405871106</v>
      </c>
      <c r="AQ14" s="13">
        <v>15.966205399061032</v>
      </c>
      <c r="AR14" s="13">
        <v>16.864276312056738</v>
      </c>
      <c r="AS14" s="11"/>
      <c r="AT14" s="11"/>
      <c r="AU14" s="11"/>
      <c r="AV14" s="11"/>
      <c r="AW14" s="11"/>
      <c r="AX14" s="11"/>
    </row>
    <row r="15" spans="1:50" x14ac:dyDescent="0.2">
      <c r="B15" s="9" t="s">
        <v>52</v>
      </c>
      <c r="C15" s="13">
        <v>15.713935128518971</v>
      </c>
      <c r="D15" s="13">
        <v>16.858400244798041</v>
      </c>
      <c r="E15" s="13">
        <v>17.586248874104395</v>
      </c>
      <c r="F15" s="13">
        <v>20.617766910299011</v>
      </c>
      <c r="G15" s="13">
        <v>17.86276973603438</v>
      </c>
      <c r="H15" s="13">
        <v>15.285836994261143</v>
      </c>
      <c r="I15" s="13">
        <v>16.311434310803623</v>
      </c>
      <c r="J15" s="13">
        <v>15.468998470363303</v>
      </c>
      <c r="K15" s="13">
        <v>15.74960082618369</v>
      </c>
      <c r="L15" s="13">
        <v>17.806666949521329</v>
      </c>
      <c r="M15" s="13">
        <v>18.117523015764252</v>
      </c>
      <c r="N15" s="13">
        <v>19.012776825396887</v>
      </c>
      <c r="P15" s="10"/>
      <c r="Q15" s="9" t="s">
        <v>52</v>
      </c>
      <c r="R15" s="13">
        <v>15.713935128518971</v>
      </c>
      <c r="S15" s="13">
        <v>16.858400244798041</v>
      </c>
      <c r="T15" s="13">
        <v>17.586248874104395</v>
      </c>
      <c r="U15" s="13">
        <v>20.617766910299011</v>
      </c>
      <c r="V15" s="13">
        <v>17.86276973603438</v>
      </c>
      <c r="W15" s="13">
        <v>15.285836994261143</v>
      </c>
      <c r="X15" s="13">
        <v>16.311434310803623</v>
      </c>
      <c r="Y15" s="13">
        <v>15.468998470363303</v>
      </c>
      <c r="Z15" s="13">
        <v>15.74960082618369</v>
      </c>
      <c r="AA15" s="13">
        <v>17.806666949521329</v>
      </c>
      <c r="AB15" s="13">
        <v>18.117523015764252</v>
      </c>
      <c r="AC15" s="13">
        <v>19.012776825396887</v>
      </c>
      <c r="AK15" s="10"/>
      <c r="AL15" s="9" t="s">
        <v>52</v>
      </c>
      <c r="AM15" s="13">
        <v>15.713935128518971</v>
      </c>
      <c r="AN15" s="13">
        <v>16.858400244798041</v>
      </c>
      <c r="AO15" s="13">
        <v>17.586248874104395</v>
      </c>
      <c r="AP15" s="13">
        <v>20.617766910299011</v>
      </c>
      <c r="AQ15" s="13">
        <v>17.86276973603438</v>
      </c>
      <c r="AR15" s="13">
        <v>15.285836994261143</v>
      </c>
      <c r="AS15" s="13">
        <v>16.311434310803623</v>
      </c>
      <c r="AT15" s="13">
        <v>15.468998470363303</v>
      </c>
      <c r="AU15" s="13">
        <v>15.74960082618369</v>
      </c>
      <c r="AV15" s="13">
        <v>17.806666949521329</v>
      </c>
      <c r="AW15" s="13">
        <v>18.117523015764252</v>
      </c>
      <c r="AX15" s="13">
        <v>19.012776825396887</v>
      </c>
    </row>
    <row r="16" spans="1:50" x14ac:dyDescent="0.2">
      <c r="B16" s="9" t="s">
        <v>104</v>
      </c>
      <c r="C16" s="13">
        <v>1.2866141732283465</v>
      </c>
      <c r="D16" s="13">
        <v>1.3177419354838709</v>
      </c>
      <c r="E16" s="13">
        <v>1.7508960573476702</v>
      </c>
      <c r="F16" s="13">
        <v>1.5372829417773237</v>
      </c>
      <c r="G16" s="13">
        <v>1.4944954128440366</v>
      </c>
      <c r="H16" s="13">
        <v>1.6927747419550698</v>
      </c>
      <c r="I16" s="13">
        <v>1.4343511450381679</v>
      </c>
      <c r="J16" s="13">
        <v>1.4732394366197183</v>
      </c>
      <c r="K16" s="13">
        <v>1.814878892733564</v>
      </c>
      <c r="L16" s="13">
        <v>1.5675306957708048</v>
      </c>
      <c r="M16" s="13">
        <v>1.8960363872644574</v>
      </c>
      <c r="N16" s="13">
        <v>2.0249999999999999</v>
      </c>
    </row>
    <row r="17" spans="1:14" x14ac:dyDescent="0.2">
      <c r="B17" s="9" t="s">
        <v>105</v>
      </c>
      <c r="C17" s="13">
        <v>1.5690499510284035</v>
      </c>
      <c r="D17" s="13">
        <v>1.6109570041608876</v>
      </c>
      <c r="E17" s="13">
        <v>1.839686684073107</v>
      </c>
      <c r="F17" s="13">
        <v>1.8621509209744505</v>
      </c>
      <c r="G17" s="13">
        <v>2.3231083844580778</v>
      </c>
      <c r="H17" s="13">
        <v>1.8670550847457628</v>
      </c>
    </row>
    <row r="18" spans="1:14" x14ac:dyDescent="0.2">
      <c r="B18" s="9" t="s">
        <v>106</v>
      </c>
      <c r="C18" s="13">
        <v>20.217771653543306</v>
      </c>
      <c r="D18" s="13">
        <v>22.215020967741935</v>
      </c>
      <c r="E18" s="13">
        <v>30.791693817204294</v>
      </c>
      <c r="F18" s="13">
        <v>31.695341368743627</v>
      </c>
      <c r="G18" s="13">
        <v>26.695827431192665</v>
      </c>
      <c r="H18" s="13">
        <v>25.875478773527668</v>
      </c>
      <c r="I18" s="13">
        <v>23.396324480916039</v>
      </c>
      <c r="J18" s="13">
        <v>22.789538591549316</v>
      </c>
      <c r="K18" s="13">
        <v>28.583618108419877</v>
      </c>
      <c r="L18" s="13">
        <v>27.912497032742166</v>
      </c>
      <c r="M18" s="13">
        <v>34.351482884990311</v>
      </c>
      <c r="N18" s="13">
        <v>38.5008730714287</v>
      </c>
    </row>
    <row r="19" spans="1:14" x14ac:dyDescent="0.2">
      <c r="B19" s="9" t="s">
        <v>107</v>
      </c>
      <c r="C19" s="13">
        <v>26.138886131243879</v>
      </c>
      <c r="D19" s="13">
        <v>28.927197850208071</v>
      </c>
      <c r="E19" s="13">
        <v>30.55084438642298</v>
      </c>
      <c r="F19" s="13">
        <v>30.574921152703535</v>
      </c>
      <c r="G19" s="13">
        <v>37.09122563053851</v>
      </c>
      <c r="H19" s="13">
        <v>31.486532838983052</v>
      </c>
      <c r="I19" s="13"/>
      <c r="J19" s="13"/>
      <c r="K19" s="13"/>
      <c r="L19" s="13"/>
      <c r="M19" s="13"/>
      <c r="N19" s="13"/>
    </row>
    <row r="22" spans="1:14" x14ac:dyDescent="0.2">
      <c r="B22" s="10"/>
      <c r="C22" s="10" t="s">
        <v>37</v>
      </c>
      <c r="D22" s="10" t="s">
        <v>38</v>
      </c>
      <c r="E22" s="10" t="s">
        <v>39</v>
      </c>
      <c r="F22" s="10" t="s">
        <v>40</v>
      </c>
      <c r="G22" s="10" t="s">
        <v>41</v>
      </c>
      <c r="H22" s="10" t="s">
        <v>42</v>
      </c>
      <c r="I22" s="10" t="s">
        <v>43</v>
      </c>
      <c r="J22" s="10" t="s">
        <v>44</v>
      </c>
      <c r="K22" s="10" t="s">
        <v>45</v>
      </c>
      <c r="L22" s="10" t="s">
        <v>46</v>
      </c>
      <c r="M22" s="10" t="s">
        <v>47</v>
      </c>
      <c r="N22" s="10" t="s">
        <v>48</v>
      </c>
    </row>
    <row r="23" spans="1:14" x14ac:dyDescent="0.2">
      <c r="A23" s="10" t="s">
        <v>108</v>
      </c>
    </row>
    <row r="24" spans="1:14" x14ac:dyDescent="0.2">
      <c r="B24" s="9" t="s">
        <v>109</v>
      </c>
      <c r="C24" s="11">
        <v>10030</v>
      </c>
      <c r="D24" s="11">
        <v>10030</v>
      </c>
      <c r="E24" s="11">
        <v>10388</v>
      </c>
      <c r="F24" s="11">
        <v>10553</v>
      </c>
      <c r="G24" s="11">
        <v>11421</v>
      </c>
      <c r="H24" s="11">
        <v>12864</v>
      </c>
      <c r="I24" s="11"/>
      <c r="J24" s="11"/>
      <c r="K24" s="11"/>
      <c r="L24" s="11"/>
      <c r="M24" s="11"/>
      <c r="N24" s="11"/>
    </row>
    <row r="25" spans="1:14" x14ac:dyDescent="0.2">
      <c r="B25" s="9" t="s">
        <v>110</v>
      </c>
      <c r="C25" s="11">
        <v>9971.7775109676732</v>
      </c>
      <c r="D25" s="11">
        <v>9764.5229665469487</v>
      </c>
      <c r="E25" s="11">
        <v>10074.342287148558</v>
      </c>
      <c r="F25" s="11">
        <v>10315.069279174604</v>
      </c>
      <c r="G25" s="11">
        <v>10733.240152274808</v>
      </c>
      <c r="H25" s="11">
        <v>11536.536904661592</v>
      </c>
      <c r="I25" s="11">
        <v>11603.932911977012</v>
      </c>
      <c r="J25" s="11">
        <v>12042.793382315393</v>
      </c>
      <c r="K25" s="11">
        <v>12856.471758648277</v>
      </c>
      <c r="L25" s="11">
        <v>13174.629317775247</v>
      </c>
      <c r="M25" s="11">
        <v>13772.12079595208</v>
      </c>
      <c r="N25" s="11">
        <v>14741.670769023571</v>
      </c>
    </row>
    <row r="26" spans="1:14" x14ac:dyDescent="0.2">
      <c r="B26" s="9" t="s">
        <v>111</v>
      </c>
      <c r="C26" s="11">
        <v>4156</v>
      </c>
      <c r="D26" s="11">
        <v>4067</v>
      </c>
      <c r="E26" s="11">
        <v>4326</v>
      </c>
      <c r="F26" s="11">
        <v>4505</v>
      </c>
      <c r="G26" s="11">
        <v>4930</v>
      </c>
      <c r="H26" s="11">
        <v>5819</v>
      </c>
      <c r="I26" s="11">
        <v>6335</v>
      </c>
      <c r="J26" s="11">
        <v>6970</v>
      </c>
      <c r="K26" s="11">
        <v>7706</v>
      </c>
      <c r="L26" s="11">
        <v>8408</v>
      </c>
      <c r="M26" s="11">
        <v>9051</v>
      </c>
      <c r="N26" s="11">
        <v>9845</v>
      </c>
    </row>
    <row r="27" spans="1:14" x14ac:dyDescent="0.2">
      <c r="B27" s="9" t="s">
        <v>112</v>
      </c>
      <c r="C27" s="11">
        <v>509</v>
      </c>
      <c r="D27" s="11">
        <v>1051</v>
      </c>
      <c r="E27" s="11">
        <v>1209</v>
      </c>
      <c r="F27" s="11">
        <v>962</v>
      </c>
      <c r="G27" s="11">
        <v>953</v>
      </c>
      <c r="H27" s="11">
        <v>1739</v>
      </c>
      <c r="I27" s="11"/>
      <c r="J27" s="11"/>
      <c r="K27" s="11"/>
      <c r="L27" s="11"/>
      <c r="M27" s="11"/>
      <c r="N27" s="11"/>
    </row>
    <row r="28" spans="1:14" x14ac:dyDescent="0.2">
      <c r="B28" s="9" t="s">
        <v>113</v>
      </c>
      <c r="C28" s="11">
        <v>423.78313333889719</v>
      </c>
      <c r="D28" s="11">
        <v>441.15685631665389</v>
      </c>
      <c r="E28" s="11">
        <v>1140.7202601023207</v>
      </c>
      <c r="F28" s="11">
        <v>1115.7614684765738</v>
      </c>
      <c r="G28" s="11">
        <v>1355.9996124012082</v>
      </c>
      <c r="H28" s="11">
        <v>1725.6740965621302</v>
      </c>
      <c r="I28" s="11">
        <v>1215.8254547148047</v>
      </c>
      <c r="J28" s="11">
        <v>1468.2698134488169</v>
      </c>
      <c r="K28" s="11">
        <v>1721.9132116041837</v>
      </c>
      <c r="L28" s="11">
        <v>1348.7400579646248</v>
      </c>
      <c r="M28" s="11">
        <v>1584.0841279619865</v>
      </c>
      <c r="N28" s="11">
        <v>1841.0022303166488</v>
      </c>
    </row>
    <row r="29" spans="1:14" x14ac:dyDescent="0.2">
      <c r="B29" s="9" t="s">
        <v>114</v>
      </c>
      <c r="C29" s="11">
        <v>206</v>
      </c>
      <c r="D29" s="11">
        <v>198</v>
      </c>
      <c r="E29" s="11">
        <v>685</v>
      </c>
      <c r="F29" s="11">
        <v>545</v>
      </c>
      <c r="G29" s="11">
        <v>749</v>
      </c>
      <c r="H29" s="11">
        <v>1300</v>
      </c>
      <c r="I29" s="11">
        <v>929</v>
      </c>
      <c r="J29" s="11">
        <v>1061</v>
      </c>
      <c r="K29" s="11">
        <v>1275</v>
      </c>
      <c r="L29" s="11">
        <v>1190</v>
      </c>
      <c r="M29" s="11">
        <v>1319</v>
      </c>
      <c r="N29" s="11">
        <v>1507</v>
      </c>
    </row>
    <row r="31" spans="1:14" x14ac:dyDescent="0.2">
      <c r="A31" s="10" t="s">
        <v>87</v>
      </c>
    </row>
    <row r="33" spans="1:14" x14ac:dyDescent="0.2">
      <c r="A33" s="10" t="s">
        <v>108</v>
      </c>
      <c r="B33" s="10">
        <v>2017</v>
      </c>
      <c r="C33" s="10" t="s">
        <v>37</v>
      </c>
      <c r="D33" s="10" t="s">
        <v>38</v>
      </c>
      <c r="E33" s="10" t="s">
        <v>39</v>
      </c>
      <c r="F33" s="10" t="s">
        <v>40</v>
      </c>
      <c r="G33" s="10" t="s">
        <v>41</v>
      </c>
      <c r="H33" s="10" t="s">
        <v>42</v>
      </c>
      <c r="I33" s="10" t="s">
        <v>43</v>
      </c>
      <c r="J33" s="10" t="s">
        <v>44</v>
      </c>
      <c r="K33" s="10" t="s">
        <v>45</v>
      </c>
      <c r="L33" s="10" t="s">
        <v>46</v>
      </c>
      <c r="M33" s="10" t="s">
        <v>47</v>
      </c>
      <c r="N33" s="10" t="s">
        <v>48</v>
      </c>
    </row>
    <row r="34" spans="1:14" x14ac:dyDescent="0.2">
      <c r="B34" s="9" t="s">
        <v>94</v>
      </c>
      <c r="C34" s="9">
        <v>145</v>
      </c>
      <c r="D34" s="9">
        <v>143</v>
      </c>
      <c r="E34" s="9">
        <v>143</v>
      </c>
      <c r="F34" s="9">
        <v>588</v>
      </c>
      <c r="G34" s="9">
        <v>577</v>
      </c>
      <c r="H34" s="9">
        <v>550</v>
      </c>
      <c r="I34" s="9">
        <v>508</v>
      </c>
    </row>
    <row r="35" spans="1:14" x14ac:dyDescent="0.2">
      <c r="B35" s="9" t="s">
        <v>88</v>
      </c>
      <c r="C35" s="9">
        <v>509</v>
      </c>
      <c r="D35" s="9">
        <v>1045</v>
      </c>
      <c r="E35" s="9">
        <v>1201</v>
      </c>
      <c r="F35" s="9">
        <v>939</v>
      </c>
      <c r="G35" s="9">
        <v>934</v>
      </c>
      <c r="H35" s="9">
        <v>1717</v>
      </c>
      <c r="I35" s="9">
        <v>1163</v>
      </c>
    </row>
    <row r="36" spans="1:14" x14ac:dyDescent="0.2">
      <c r="B36" s="9" t="s">
        <v>89</v>
      </c>
      <c r="C36" s="9">
        <v>1495</v>
      </c>
      <c r="D36" s="9">
        <v>508</v>
      </c>
      <c r="E36" s="9">
        <v>1040</v>
      </c>
      <c r="F36" s="9">
        <v>1158</v>
      </c>
      <c r="G36" s="9">
        <v>936</v>
      </c>
      <c r="H36" s="9">
        <v>887</v>
      </c>
      <c r="I36" s="9">
        <v>1705</v>
      </c>
    </row>
    <row r="37" spans="1:14" x14ac:dyDescent="0.2">
      <c r="B37" s="9" t="s">
        <v>90</v>
      </c>
      <c r="C37" s="9">
        <v>2385</v>
      </c>
      <c r="D37" s="9">
        <v>2739</v>
      </c>
      <c r="E37" s="9">
        <v>1933</v>
      </c>
      <c r="F37" s="9">
        <v>1419</v>
      </c>
      <c r="G37" s="9">
        <v>2136</v>
      </c>
      <c r="H37" s="9">
        <v>2003</v>
      </c>
      <c r="I37" s="9">
        <v>1708</v>
      </c>
    </row>
    <row r="38" spans="1:14" x14ac:dyDescent="0.2">
      <c r="B38" s="9" t="s">
        <v>91</v>
      </c>
      <c r="C38" s="9">
        <v>2341</v>
      </c>
      <c r="D38" s="9">
        <v>1464</v>
      </c>
      <c r="E38" s="9">
        <v>1619</v>
      </c>
      <c r="F38" s="9">
        <v>1247</v>
      </c>
      <c r="G38" s="9">
        <v>919</v>
      </c>
      <c r="H38" s="9">
        <v>860</v>
      </c>
      <c r="I38" s="9">
        <v>783</v>
      </c>
    </row>
    <row r="39" spans="1:14" x14ac:dyDescent="0.2">
      <c r="B39" s="9" t="s">
        <v>92</v>
      </c>
      <c r="C39" s="9">
        <v>1657</v>
      </c>
      <c r="D39" s="9">
        <v>936</v>
      </c>
      <c r="E39" s="9">
        <v>1044</v>
      </c>
      <c r="F39" s="9">
        <v>961</v>
      </c>
      <c r="G39" s="9">
        <v>1122</v>
      </c>
      <c r="H39" s="9">
        <v>1206</v>
      </c>
      <c r="I39" s="9">
        <v>1125</v>
      </c>
    </row>
    <row r="40" spans="1:14" x14ac:dyDescent="0.2">
      <c r="B40" s="9" t="s">
        <v>93</v>
      </c>
      <c r="C40" s="9">
        <v>1498</v>
      </c>
      <c r="D40" s="9">
        <v>841</v>
      </c>
      <c r="E40" s="9">
        <v>797</v>
      </c>
      <c r="F40" s="9">
        <v>745</v>
      </c>
      <c r="G40" s="9">
        <v>756</v>
      </c>
      <c r="H40" s="9">
        <v>792</v>
      </c>
      <c r="I40" s="9">
        <v>871</v>
      </c>
    </row>
    <row r="41" spans="1:14" x14ac:dyDescent="0.2">
      <c r="B41" s="9" t="s">
        <v>30</v>
      </c>
      <c r="D41" s="9">
        <v>2354</v>
      </c>
      <c r="E41" s="9">
        <v>2611</v>
      </c>
      <c r="F41" s="9">
        <v>3496</v>
      </c>
      <c r="G41" s="9">
        <v>4041</v>
      </c>
      <c r="H41" s="9">
        <v>4849</v>
      </c>
      <c r="I41" s="9">
        <v>5854</v>
      </c>
    </row>
    <row r="43" spans="1:14" x14ac:dyDescent="0.2">
      <c r="A43" s="10" t="s">
        <v>18</v>
      </c>
      <c r="B43" s="10">
        <v>2017</v>
      </c>
      <c r="C43" s="10" t="s">
        <v>37</v>
      </c>
      <c r="D43" s="10" t="s">
        <v>38</v>
      </c>
      <c r="E43" s="10" t="s">
        <v>39</v>
      </c>
      <c r="F43" s="10" t="s">
        <v>40</v>
      </c>
      <c r="G43" s="10" t="s">
        <v>41</v>
      </c>
      <c r="H43" s="10" t="s">
        <v>42</v>
      </c>
      <c r="I43" s="10" t="s">
        <v>43</v>
      </c>
      <c r="J43" s="10" t="s">
        <v>44</v>
      </c>
      <c r="K43" s="10" t="s">
        <v>45</v>
      </c>
      <c r="L43" s="10" t="s">
        <v>46</v>
      </c>
      <c r="M43" s="10" t="s">
        <v>47</v>
      </c>
      <c r="N43" s="10" t="s">
        <v>48</v>
      </c>
    </row>
    <row r="44" spans="1:14" x14ac:dyDescent="0.2">
      <c r="B44" s="9" t="s">
        <v>94</v>
      </c>
      <c r="C44" s="11">
        <v>5031.0820000000003</v>
      </c>
      <c r="D44" s="11">
        <v>9389.4535000000105</v>
      </c>
      <c r="E44" s="11">
        <v>10085.810000000001</v>
      </c>
      <c r="F44" s="11">
        <v>15694.68</v>
      </c>
      <c r="G44" s="11">
        <v>14764.74</v>
      </c>
      <c r="H44" s="11">
        <v>17314.75</v>
      </c>
      <c r="I44" s="11">
        <v>11147.51</v>
      </c>
    </row>
    <row r="45" spans="1:14" x14ac:dyDescent="0.2">
      <c r="B45" s="9" t="s">
        <v>88</v>
      </c>
      <c r="C45" s="11">
        <v>4021.123</v>
      </c>
      <c r="D45" s="11">
        <v>5862.4380000000092</v>
      </c>
      <c r="E45" s="11">
        <v>14371.029999999999</v>
      </c>
      <c r="F45" s="11">
        <v>10653.189999999999</v>
      </c>
      <c r="G45" s="11">
        <v>9712.19</v>
      </c>
      <c r="H45" s="11">
        <v>19164.91</v>
      </c>
      <c r="I45" s="11">
        <v>11118.03</v>
      </c>
    </row>
    <row r="46" spans="1:14" x14ac:dyDescent="0.2">
      <c r="B46" s="9" t="s">
        <v>89</v>
      </c>
      <c r="C46" s="11">
        <v>3546.127</v>
      </c>
      <c r="D46" s="11">
        <v>2647.5230000000001</v>
      </c>
      <c r="E46" s="11">
        <v>7056.42</v>
      </c>
      <c r="F46" s="11">
        <v>5407.6</v>
      </c>
      <c r="G46" s="11">
        <v>5843.96</v>
      </c>
      <c r="H46" s="11">
        <v>4276.42</v>
      </c>
      <c r="I46" s="11">
        <v>5405.5</v>
      </c>
    </row>
    <row r="47" spans="1:14" x14ac:dyDescent="0.2">
      <c r="B47" s="9" t="s">
        <v>90</v>
      </c>
      <c r="C47" s="11">
        <v>6171.4570000000003</v>
      </c>
      <c r="D47" s="11">
        <v>9958.8110000000088</v>
      </c>
      <c r="E47" s="11">
        <v>6642.41</v>
      </c>
      <c r="F47" s="11">
        <v>4337.8999999999996</v>
      </c>
      <c r="G47" s="11">
        <v>4948.32</v>
      </c>
      <c r="H47" s="11">
        <v>6118.41</v>
      </c>
      <c r="I47" s="11">
        <v>6083.01</v>
      </c>
    </row>
    <row r="48" spans="1:14" x14ac:dyDescent="0.2">
      <c r="B48" s="9" t="s">
        <v>91</v>
      </c>
      <c r="C48" s="11">
        <v>2961.2905000000001</v>
      </c>
      <c r="D48" s="11">
        <v>6837.1260000000002</v>
      </c>
      <c r="E48" s="11">
        <v>10339.25</v>
      </c>
      <c r="F48" s="11">
        <v>3249.18</v>
      </c>
      <c r="G48" s="11">
        <v>2678.03</v>
      </c>
      <c r="H48" s="11">
        <v>2477.69</v>
      </c>
      <c r="I48" s="11">
        <v>2726.22</v>
      </c>
    </row>
    <row r="49" spans="1:14" x14ac:dyDescent="0.2">
      <c r="B49" s="9" t="s">
        <v>92</v>
      </c>
      <c r="C49" s="11">
        <v>992.26800000000003</v>
      </c>
      <c r="D49" s="11">
        <v>1700.1190000000001</v>
      </c>
      <c r="E49" s="11">
        <v>3432.09</v>
      </c>
      <c r="F49" s="11">
        <v>4359.2299999999996</v>
      </c>
      <c r="G49" s="11">
        <v>9286.26</v>
      </c>
      <c r="H49" s="11">
        <v>3614</v>
      </c>
      <c r="I49" s="11">
        <v>3347.19</v>
      </c>
    </row>
    <row r="50" spans="1:14" x14ac:dyDescent="0.2">
      <c r="B50" s="9" t="s">
        <v>93</v>
      </c>
      <c r="C50" s="11">
        <v>2906.8535000000002</v>
      </c>
      <c r="D50" s="11">
        <v>2951.9944999999998</v>
      </c>
      <c r="E50" s="11">
        <v>4007.6600000000003</v>
      </c>
      <c r="F50" s="11">
        <v>4493.7199999999993</v>
      </c>
      <c r="G50" s="11">
        <v>4531.3099999999995</v>
      </c>
      <c r="H50" s="11">
        <v>4248.12</v>
      </c>
      <c r="I50" s="11">
        <v>4507.4799999999996</v>
      </c>
    </row>
    <row r="51" spans="1:14" x14ac:dyDescent="0.2">
      <c r="B51" s="9" t="s">
        <v>30</v>
      </c>
      <c r="C51" s="11"/>
      <c r="D51" s="11">
        <v>1616.0350000000001</v>
      </c>
      <c r="E51" s="11">
        <v>1409.23</v>
      </c>
      <c r="F51" s="11">
        <v>3009.74</v>
      </c>
      <c r="G51" s="11">
        <v>1377.6</v>
      </c>
      <c r="H51" s="11">
        <v>909.17</v>
      </c>
      <c r="I51" s="11">
        <v>1140.22</v>
      </c>
    </row>
    <row r="53" spans="1:14" x14ac:dyDescent="0.2">
      <c r="A53" s="10" t="s">
        <v>95</v>
      </c>
      <c r="B53" s="10">
        <v>2017</v>
      </c>
      <c r="C53" s="10" t="s">
        <v>37</v>
      </c>
      <c r="D53" s="10" t="s">
        <v>38</v>
      </c>
      <c r="E53" s="10" t="s">
        <v>39</v>
      </c>
      <c r="F53" s="10" t="s">
        <v>40</v>
      </c>
      <c r="G53" s="10" t="s">
        <v>41</v>
      </c>
      <c r="H53" s="10" t="s">
        <v>42</v>
      </c>
      <c r="I53" s="10" t="s">
        <v>43</v>
      </c>
      <c r="J53" s="10" t="s">
        <v>44</v>
      </c>
      <c r="K53" s="10" t="s">
        <v>45</v>
      </c>
      <c r="L53" s="10" t="s">
        <v>46</v>
      </c>
      <c r="M53" s="10" t="s">
        <v>47</v>
      </c>
      <c r="N53" s="10" t="s">
        <v>48</v>
      </c>
    </row>
    <row r="54" spans="1:14" x14ac:dyDescent="0.2">
      <c r="B54" s="9" t="s">
        <v>94</v>
      </c>
      <c r="C54" s="9">
        <v>224</v>
      </c>
      <c r="D54" s="9">
        <v>287</v>
      </c>
      <c r="E54" s="9">
        <v>387</v>
      </c>
      <c r="F54" s="9">
        <v>781</v>
      </c>
      <c r="G54" s="9">
        <v>681.5</v>
      </c>
      <c r="H54" s="9">
        <v>801</v>
      </c>
      <c r="I54" s="9">
        <v>549.5</v>
      </c>
    </row>
    <row r="55" spans="1:14" x14ac:dyDescent="0.2">
      <c r="B55" s="9" t="s">
        <v>88</v>
      </c>
      <c r="C55" s="9">
        <v>285</v>
      </c>
      <c r="D55" s="9">
        <v>426</v>
      </c>
      <c r="E55" s="9">
        <v>986</v>
      </c>
      <c r="F55" s="9">
        <v>723</v>
      </c>
      <c r="G55" s="9">
        <v>676.5</v>
      </c>
      <c r="H55" s="9">
        <v>1390</v>
      </c>
      <c r="I55" s="9">
        <v>792</v>
      </c>
    </row>
    <row r="56" spans="1:14" x14ac:dyDescent="0.2">
      <c r="B56" s="9" t="s">
        <v>89</v>
      </c>
      <c r="C56" s="9">
        <v>272</v>
      </c>
      <c r="D56" s="9">
        <v>185</v>
      </c>
      <c r="E56" s="9">
        <v>482</v>
      </c>
      <c r="F56" s="9">
        <v>394</v>
      </c>
      <c r="G56" s="9">
        <v>357</v>
      </c>
      <c r="H56" s="9">
        <v>303.5</v>
      </c>
      <c r="I56" s="9">
        <v>349</v>
      </c>
    </row>
    <row r="57" spans="1:14" x14ac:dyDescent="0.2">
      <c r="B57" s="9" t="s">
        <v>90</v>
      </c>
      <c r="C57" s="9">
        <v>412.5</v>
      </c>
      <c r="D57" s="9">
        <v>625</v>
      </c>
      <c r="E57" s="9">
        <v>475</v>
      </c>
      <c r="F57" s="9">
        <v>306</v>
      </c>
      <c r="G57" s="9">
        <v>352</v>
      </c>
      <c r="H57" s="9">
        <v>379</v>
      </c>
      <c r="I57" s="9">
        <v>352.5</v>
      </c>
    </row>
    <row r="58" spans="1:14" x14ac:dyDescent="0.2">
      <c r="B58" s="9" t="s">
        <v>91</v>
      </c>
      <c r="C58" s="9">
        <v>186.5</v>
      </c>
      <c r="D58" s="9">
        <v>390</v>
      </c>
      <c r="E58" s="9">
        <v>631.5</v>
      </c>
      <c r="F58" s="9">
        <v>224.5</v>
      </c>
      <c r="G58" s="9">
        <v>153</v>
      </c>
      <c r="H58" s="9">
        <v>157</v>
      </c>
      <c r="I58" s="9">
        <v>180</v>
      </c>
    </row>
    <row r="59" spans="1:14" x14ac:dyDescent="0.2">
      <c r="B59" s="9" t="s">
        <v>92</v>
      </c>
      <c r="C59" s="9">
        <v>75</v>
      </c>
      <c r="D59" s="9">
        <v>125</v>
      </c>
      <c r="E59" s="9">
        <v>228.5</v>
      </c>
      <c r="F59" s="9">
        <v>237</v>
      </c>
      <c r="G59" s="9">
        <v>874</v>
      </c>
      <c r="H59" s="9">
        <v>222</v>
      </c>
      <c r="I59" s="9">
        <v>184</v>
      </c>
    </row>
    <row r="60" spans="1:14" x14ac:dyDescent="0.2">
      <c r="B60" s="9" t="s">
        <v>93</v>
      </c>
      <c r="C60" s="9">
        <v>147</v>
      </c>
      <c r="D60" s="9">
        <v>167.5</v>
      </c>
      <c r="E60" s="9">
        <v>229.5</v>
      </c>
      <c r="F60" s="9">
        <v>253</v>
      </c>
      <c r="G60" s="9">
        <v>228</v>
      </c>
      <c r="H60" s="9">
        <v>210.5</v>
      </c>
      <c r="I60" s="9">
        <v>187</v>
      </c>
    </row>
    <row r="61" spans="1:14" x14ac:dyDescent="0.2">
      <c r="B61" s="9" t="s">
        <v>30</v>
      </c>
      <c r="D61" s="9">
        <v>117.5</v>
      </c>
      <c r="E61" s="9">
        <v>103.5</v>
      </c>
      <c r="F61" s="9">
        <v>215.5</v>
      </c>
      <c r="G61" s="9">
        <v>86</v>
      </c>
      <c r="H61" s="9">
        <v>62</v>
      </c>
      <c r="I61" s="9">
        <v>74</v>
      </c>
    </row>
    <row r="63" spans="1:14" x14ac:dyDescent="0.2">
      <c r="A63" s="10" t="s">
        <v>115</v>
      </c>
      <c r="B63" s="10">
        <v>2017</v>
      </c>
      <c r="C63" s="10" t="s">
        <v>37</v>
      </c>
      <c r="D63" s="10" t="s">
        <v>38</v>
      </c>
      <c r="E63" s="10" t="s">
        <v>39</v>
      </c>
      <c r="F63" s="10" t="s">
        <v>40</v>
      </c>
      <c r="G63" s="10" t="s">
        <v>41</v>
      </c>
      <c r="H63" s="10" t="s">
        <v>42</v>
      </c>
      <c r="I63" s="10" t="s">
        <v>43</v>
      </c>
      <c r="J63" s="10" t="s">
        <v>44</v>
      </c>
      <c r="K63" s="10" t="s">
        <v>45</v>
      </c>
      <c r="L63" s="10" t="s">
        <v>46</v>
      </c>
      <c r="M63" s="10" t="s">
        <v>47</v>
      </c>
      <c r="N63" s="10" t="s">
        <v>48</v>
      </c>
    </row>
    <row r="64" spans="1:14" x14ac:dyDescent="0.2">
      <c r="B64" s="9" t="s">
        <v>94</v>
      </c>
      <c r="C64" s="12">
        <v>0.71052631578947367</v>
      </c>
      <c r="D64" s="12">
        <v>0.69444444444444442</v>
      </c>
      <c r="E64" s="12">
        <v>0.74125874125874125</v>
      </c>
      <c r="F64" s="12">
        <v>0.83447332421340625</v>
      </c>
      <c r="G64" s="12">
        <v>0.43090128755364809</v>
      </c>
      <c r="H64" s="12">
        <v>0.41348713398402842</v>
      </c>
      <c r="I64" s="12">
        <v>0.33648393194706994</v>
      </c>
    </row>
    <row r="65" spans="1:14" x14ac:dyDescent="0.2">
      <c r="B65" s="9" t="s">
        <v>88</v>
      </c>
      <c r="C65" s="12">
        <v>0.15952143569292124</v>
      </c>
      <c r="D65" s="12">
        <v>0.41827541827541825</v>
      </c>
      <c r="E65" s="12">
        <v>0.52626892252894031</v>
      </c>
      <c r="F65" s="12">
        <v>0.42990654205607476</v>
      </c>
      <c r="G65" s="12">
        <v>0.4580886278697277</v>
      </c>
      <c r="H65" s="12">
        <v>0.68955111278762726</v>
      </c>
      <c r="I65" s="12">
        <v>0.3576388888888889</v>
      </c>
    </row>
    <row r="66" spans="1:14" x14ac:dyDescent="0.2">
      <c r="B66" s="9" t="s">
        <v>89</v>
      </c>
      <c r="C66" s="12">
        <v>0.15649676956209618</v>
      </c>
      <c r="D66" s="12">
        <v>0.11682476285571643</v>
      </c>
      <c r="E66" s="12">
        <v>0.35400516795865633</v>
      </c>
      <c r="F66" s="12">
        <v>0.23839854413102821</v>
      </c>
      <c r="G66" s="12">
        <v>0.20343839541547279</v>
      </c>
      <c r="H66" s="12">
        <v>0.21503017004936917</v>
      </c>
      <c r="I66" s="12">
        <v>0.1875</v>
      </c>
    </row>
    <row r="67" spans="1:14" x14ac:dyDescent="0.2">
      <c r="B67" s="9" t="s">
        <v>90</v>
      </c>
      <c r="C67" s="12">
        <v>0.10175288584865327</v>
      </c>
      <c r="D67" s="12">
        <v>0.16510538641686182</v>
      </c>
      <c r="E67" s="12">
        <v>0.12029109589041095</v>
      </c>
      <c r="F67" s="12">
        <v>0.12291169451073986</v>
      </c>
      <c r="G67" s="12">
        <v>0.13220815752461323</v>
      </c>
      <c r="H67" s="12">
        <v>0.10727228799226866</v>
      </c>
      <c r="I67" s="12">
        <v>0.10455402856372946</v>
      </c>
    </row>
    <row r="68" spans="1:14" x14ac:dyDescent="0.2">
      <c r="B68" s="9" t="s">
        <v>91</v>
      </c>
      <c r="C68" s="12">
        <v>6.5412186379928322E-2</v>
      </c>
      <c r="D68" s="12">
        <v>0.13403416557161629</v>
      </c>
      <c r="E68" s="12">
        <v>0.23483619850794679</v>
      </c>
      <c r="F68" s="12">
        <v>0.1256106071179344</v>
      </c>
      <c r="G68" s="12">
        <v>0.10064635272391505</v>
      </c>
      <c r="H68" s="12">
        <v>0.11804384485666104</v>
      </c>
      <c r="I68" s="12">
        <v>0.13390139987827146</v>
      </c>
    </row>
    <row r="69" spans="1:14" x14ac:dyDescent="0.2">
      <c r="B69" s="9" t="s">
        <v>92</v>
      </c>
      <c r="C69" s="12">
        <v>5.1013277428371771E-2</v>
      </c>
      <c r="D69" s="12">
        <v>8.2529888160431927E-2</v>
      </c>
      <c r="E69" s="12">
        <v>0.16767676767676767</v>
      </c>
      <c r="F69" s="12">
        <v>0.13865336658354116</v>
      </c>
      <c r="G69" s="12">
        <v>0.11329812770043207</v>
      </c>
      <c r="H69" s="12">
        <v>0.10051546391752578</v>
      </c>
      <c r="I69" s="12">
        <v>8.1510081510081517E-2</v>
      </c>
    </row>
    <row r="70" spans="1:14" x14ac:dyDescent="0.2">
      <c r="B70" s="9" t="s">
        <v>93</v>
      </c>
      <c r="C70" s="12">
        <v>7.3658365485794464E-2</v>
      </c>
      <c r="D70" s="12">
        <v>9.8332620778110308E-2</v>
      </c>
      <c r="E70" s="12">
        <v>0.16483516483516483</v>
      </c>
      <c r="F70" s="12">
        <v>0.16990920881971466</v>
      </c>
      <c r="G70" s="12">
        <v>0.1492338441039307</v>
      </c>
      <c r="H70" s="12">
        <v>0.13049095607235142</v>
      </c>
      <c r="I70" s="12">
        <v>0.11545399879735418</v>
      </c>
    </row>
    <row r="71" spans="1:14" x14ac:dyDescent="0.2">
      <c r="B71" s="9" t="s">
        <v>30</v>
      </c>
      <c r="C71" s="12"/>
      <c r="D71" s="12">
        <v>8.3262531860662709E-2</v>
      </c>
      <c r="E71" s="12">
        <v>3.0614300100704935E-2</v>
      </c>
      <c r="F71" s="12">
        <v>4.9123956115932538E-2</v>
      </c>
      <c r="G71" s="12">
        <v>1.7778957144752555E-2</v>
      </c>
      <c r="H71" s="12">
        <v>1.2823397075365579E-2</v>
      </c>
      <c r="I71" s="12">
        <v>9.716901803232739E-3</v>
      </c>
    </row>
    <row r="73" spans="1:14" x14ac:dyDescent="0.2">
      <c r="A73" s="10" t="s">
        <v>117</v>
      </c>
      <c r="B73" s="10">
        <v>2017</v>
      </c>
      <c r="C73" s="10" t="s">
        <v>37</v>
      </c>
      <c r="D73" s="10" t="s">
        <v>38</v>
      </c>
      <c r="E73" s="10" t="s">
        <v>39</v>
      </c>
      <c r="F73" s="10" t="s">
        <v>40</v>
      </c>
      <c r="G73" s="10" t="s">
        <v>41</v>
      </c>
      <c r="H73" s="10" t="s">
        <v>42</v>
      </c>
      <c r="I73" s="10" t="s">
        <v>43</v>
      </c>
      <c r="J73" s="10" t="s">
        <v>44</v>
      </c>
      <c r="K73" s="10" t="s">
        <v>45</v>
      </c>
      <c r="L73" s="10" t="s">
        <v>46</v>
      </c>
      <c r="M73" s="10" t="s">
        <v>47</v>
      </c>
      <c r="N73" s="10" t="s">
        <v>48</v>
      </c>
    </row>
    <row r="74" spans="1:14" x14ac:dyDescent="0.2">
      <c r="B74" s="9" t="s">
        <v>94</v>
      </c>
      <c r="C74" s="13">
        <v>22.4601875</v>
      </c>
      <c r="D74" s="13">
        <v>32.71586585365857</v>
      </c>
      <c r="E74" s="13">
        <v>26.061524547803621</v>
      </c>
      <c r="F74" s="13">
        <v>20.095620998719589</v>
      </c>
      <c r="G74" s="13">
        <v>21.665062362435805</v>
      </c>
      <c r="H74" s="13">
        <v>21.616416978776531</v>
      </c>
      <c r="I74" s="13">
        <v>20.286642402183805</v>
      </c>
      <c r="J74" s="13"/>
      <c r="K74" s="13"/>
      <c r="L74" s="13"/>
      <c r="M74" s="13"/>
      <c r="N74" s="13"/>
    </row>
    <row r="75" spans="1:14" x14ac:dyDescent="0.2">
      <c r="B75" s="9" t="s">
        <v>88</v>
      </c>
      <c r="C75" s="13">
        <v>14.10920350877193</v>
      </c>
      <c r="D75" s="13">
        <v>13.761591549295796</v>
      </c>
      <c r="E75" s="13">
        <v>14.575081135902636</v>
      </c>
      <c r="F75" s="13">
        <v>14.734702627939141</v>
      </c>
      <c r="G75" s="13">
        <v>14.356526237989653</v>
      </c>
      <c r="H75" s="13">
        <v>13.787705035971223</v>
      </c>
      <c r="I75" s="13">
        <v>14.037916666666668</v>
      </c>
      <c r="J75" s="13"/>
      <c r="K75" s="13"/>
      <c r="L75" s="13"/>
      <c r="M75" s="13"/>
      <c r="N75" s="13"/>
    </row>
    <row r="76" spans="1:14" x14ac:dyDescent="0.2">
      <c r="B76" s="9" t="s">
        <v>89</v>
      </c>
      <c r="C76" s="13">
        <v>13.037231617647059</v>
      </c>
      <c r="D76" s="13">
        <v>14.310935135135136</v>
      </c>
      <c r="E76" s="13">
        <v>14.639875518672198</v>
      </c>
      <c r="F76" s="13">
        <v>13.724873096446702</v>
      </c>
      <c r="G76" s="13">
        <v>16.369635854341738</v>
      </c>
      <c r="H76" s="13">
        <v>14.090345963756178</v>
      </c>
      <c r="I76" s="13">
        <v>15.488538681948423</v>
      </c>
      <c r="J76" s="13"/>
      <c r="K76" s="13"/>
      <c r="L76" s="13"/>
      <c r="M76" s="13"/>
      <c r="N76" s="13"/>
    </row>
    <row r="77" spans="1:14" x14ac:dyDescent="0.2">
      <c r="B77" s="9" t="s">
        <v>90</v>
      </c>
      <c r="C77" s="13">
        <v>14.96110787878788</v>
      </c>
      <c r="D77" s="13">
        <v>15.934097600000014</v>
      </c>
      <c r="E77" s="13">
        <v>13.984021052631579</v>
      </c>
      <c r="F77" s="13">
        <v>14.176143790849672</v>
      </c>
      <c r="G77" s="13">
        <v>14.057727272727272</v>
      </c>
      <c r="H77" s="13">
        <v>16.143562005277044</v>
      </c>
      <c r="I77" s="13">
        <v>17.25676595744681</v>
      </c>
      <c r="J77" s="13"/>
      <c r="K77" s="13"/>
      <c r="L77" s="13"/>
      <c r="M77" s="13"/>
      <c r="N77" s="13"/>
    </row>
    <row r="78" spans="1:14" x14ac:dyDescent="0.2">
      <c r="B78" s="9" t="s">
        <v>91</v>
      </c>
      <c r="C78" s="13">
        <v>15.878233243967829</v>
      </c>
      <c r="D78" s="13">
        <v>17.531092307692308</v>
      </c>
      <c r="E78" s="13">
        <v>16.372525732383213</v>
      </c>
      <c r="F78" s="13">
        <v>14.472962138084632</v>
      </c>
      <c r="G78" s="13">
        <v>17.503464052287583</v>
      </c>
      <c r="H78" s="13">
        <v>15.781464968152866</v>
      </c>
      <c r="I78" s="13">
        <v>15.145666666666665</v>
      </c>
      <c r="J78" s="13"/>
      <c r="K78" s="13"/>
      <c r="L78" s="13"/>
      <c r="M78" s="13"/>
      <c r="N78" s="13"/>
    </row>
    <row r="79" spans="1:14" x14ac:dyDescent="0.2">
      <c r="B79" s="9" t="s">
        <v>92</v>
      </c>
      <c r="C79" s="13">
        <v>13.23024</v>
      </c>
      <c r="D79" s="13">
        <v>13.600952000000001</v>
      </c>
      <c r="E79" s="13">
        <v>15.020087527352299</v>
      </c>
      <c r="F79" s="13">
        <v>18.393375527426159</v>
      </c>
      <c r="G79" s="13">
        <v>10.625011441647597</v>
      </c>
      <c r="H79" s="13">
        <v>16.27927927927928</v>
      </c>
      <c r="I79" s="13">
        <v>18.19125</v>
      </c>
      <c r="J79" s="13"/>
      <c r="K79" s="13"/>
      <c r="L79" s="13"/>
      <c r="M79" s="13"/>
      <c r="N79" s="13"/>
    </row>
    <row r="80" spans="1:14" x14ac:dyDescent="0.2">
      <c r="B80" s="9" t="s">
        <v>93</v>
      </c>
      <c r="C80" s="13">
        <v>19.774513605442177</v>
      </c>
      <c r="D80" s="13">
        <v>17.623847761194028</v>
      </c>
      <c r="E80" s="13">
        <v>17.462570806100221</v>
      </c>
      <c r="F80" s="13">
        <v>17.76173913043478</v>
      </c>
      <c r="G80" s="13">
        <v>19.874166666666664</v>
      </c>
      <c r="H80" s="13">
        <v>20.181092636579571</v>
      </c>
      <c r="I80" s="13">
        <v>24.10417112299465</v>
      </c>
      <c r="J80" s="13"/>
      <c r="K80" s="13"/>
      <c r="L80" s="13"/>
      <c r="M80" s="13"/>
      <c r="N80" s="13"/>
    </row>
    <row r="81" spans="1:55" x14ac:dyDescent="0.2">
      <c r="B81" s="9" t="s">
        <v>30</v>
      </c>
      <c r="C81" s="13"/>
      <c r="D81" s="13">
        <v>13.753489361702128</v>
      </c>
      <c r="E81" s="13">
        <v>13.615748792270532</v>
      </c>
      <c r="F81" s="13">
        <v>13.966310904872389</v>
      </c>
      <c r="G81" s="13">
        <v>16.018604651162789</v>
      </c>
      <c r="H81" s="13">
        <v>14.664032258064516</v>
      </c>
      <c r="I81" s="13">
        <v>15.408378378378378</v>
      </c>
      <c r="J81" s="13"/>
      <c r="K81" s="13"/>
      <c r="L81" s="13"/>
      <c r="M81" s="13"/>
      <c r="N81" s="13"/>
    </row>
    <row r="83" spans="1:55" x14ac:dyDescent="0.2">
      <c r="A83" s="10" t="s">
        <v>118</v>
      </c>
      <c r="B83" s="10">
        <v>2017</v>
      </c>
      <c r="C83" s="10" t="s">
        <v>37</v>
      </c>
      <c r="D83" s="10" t="s">
        <v>38</v>
      </c>
      <c r="E83" s="10" t="s">
        <v>39</v>
      </c>
      <c r="F83" s="10" t="s">
        <v>40</v>
      </c>
      <c r="G83" s="10" t="s">
        <v>41</v>
      </c>
      <c r="H83" s="10" t="s">
        <v>42</v>
      </c>
      <c r="I83" s="10" t="s">
        <v>43</v>
      </c>
      <c r="J83" s="10" t="s">
        <v>44</v>
      </c>
      <c r="K83" s="10" t="s">
        <v>45</v>
      </c>
      <c r="L83" s="10" t="s">
        <v>46</v>
      </c>
      <c r="M83" s="10" t="s">
        <v>47</v>
      </c>
      <c r="N83" s="10" t="s">
        <v>48</v>
      </c>
    </row>
    <row r="84" spans="1:55" x14ac:dyDescent="0.2">
      <c r="B84" s="9" t="s">
        <v>94</v>
      </c>
      <c r="C84" s="13">
        <v>2.7654320987654319</v>
      </c>
      <c r="D84" s="13">
        <v>2.87</v>
      </c>
      <c r="E84" s="13">
        <v>3.6509433962264151</v>
      </c>
      <c r="F84" s="13">
        <v>2.5606557377049182</v>
      </c>
      <c r="G84" s="13">
        <v>2.7151394422310755</v>
      </c>
      <c r="H84" s="13">
        <v>3.4377682403433476</v>
      </c>
      <c r="I84" s="13">
        <v>3.0870786516853932</v>
      </c>
      <c r="J84" s="13"/>
      <c r="K84" s="13"/>
      <c r="L84" s="13"/>
      <c r="M84" s="13"/>
      <c r="N84" s="13"/>
    </row>
    <row r="85" spans="1:55" x14ac:dyDescent="0.2">
      <c r="B85" s="9" t="s">
        <v>88</v>
      </c>
      <c r="C85" s="13">
        <v>1.78125</v>
      </c>
      <c r="D85" s="13">
        <v>1.3107692307692307</v>
      </c>
      <c r="E85" s="13">
        <v>1.6683587140439933</v>
      </c>
      <c r="F85" s="13">
        <v>1.5717391304347825</v>
      </c>
      <c r="G85" s="13">
        <v>1.5769230769230769</v>
      </c>
      <c r="H85" s="13">
        <v>1.5207877461706782</v>
      </c>
      <c r="I85" s="13">
        <v>1.5378640776699029</v>
      </c>
      <c r="J85" s="13"/>
      <c r="K85" s="13"/>
      <c r="L85" s="13"/>
      <c r="M85" s="13"/>
      <c r="N85" s="13"/>
    </row>
    <row r="86" spans="1:55" x14ac:dyDescent="0.2">
      <c r="B86" s="9" t="s">
        <v>89</v>
      </c>
      <c r="C86" s="13">
        <v>1.2477064220183487</v>
      </c>
      <c r="D86" s="13">
        <v>1.5811965811965811</v>
      </c>
      <c r="E86" s="13">
        <v>1.7591240875912408</v>
      </c>
      <c r="F86" s="13">
        <v>1.5038167938931297</v>
      </c>
      <c r="G86" s="13">
        <v>1.676056338028169</v>
      </c>
      <c r="H86" s="13">
        <v>1.5484693877551021</v>
      </c>
      <c r="I86" s="13">
        <v>1.4362139917695473</v>
      </c>
      <c r="J86" s="13"/>
      <c r="K86" s="13"/>
      <c r="L86" s="13"/>
      <c r="M86" s="13"/>
      <c r="N86" s="13"/>
    </row>
    <row r="87" spans="1:55" x14ac:dyDescent="0.2">
      <c r="B87" s="9" t="s">
        <v>90</v>
      </c>
      <c r="C87" s="13">
        <v>1.7331932773109244</v>
      </c>
      <c r="D87" s="13">
        <v>1.4775413711583925</v>
      </c>
      <c r="E87" s="13">
        <v>1.6903914590747331</v>
      </c>
      <c r="F87" s="13">
        <v>1.4854368932038835</v>
      </c>
      <c r="G87" s="13">
        <v>1.4978723404255319</v>
      </c>
      <c r="H87" s="13">
        <v>1.7072072072072073</v>
      </c>
      <c r="I87" s="13">
        <v>1.8170103092783505</v>
      </c>
      <c r="J87" s="13"/>
      <c r="K87" s="13"/>
      <c r="L87" s="13"/>
      <c r="M87" s="13"/>
      <c r="N87" s="13"/>
    </row>
    <row r="88" spans="1:55" x14ac:dyDescent="0.2">
      <c r="B88" s="9" t="s">
        <v>91</v>
      </c>
      <c r="C88" s="13">
        <v>1.2773972602739727</v>
      </c>
      <c r="D88" s="13">
        <v>1.5294117647058822</v>
      </c>
      <c r="E88" s="13">
        <v>1.7444751381215469</v>
      </c>
      <c r="F88" s="13">
        <v>1.2472222222222222</v>
      </c>
      <c r="G88" s="13">
        <v>1.4036697247706422</v>
      </c>
      <c r="H88" s="13">
        <v>1.4952380952380953</v>
      </c>
      <c r="I88" s="13">
        <v>1.6363636363636365</v>
      </c>
      <c r="J88" s="13"/>
      <c r="K88" s="13"/>
      <c r="L88" s="13"/>
      <c r="M88" s="13"/>
      <c r="N88" s="13"/>
    </row>
    <row r="89" spans="1:55" x14ac:dyDescent="0.2">
      <c r="B89" s="9" t="s">
        <v>92</v>
      </c>
      <c r="C89" s="13">
        <v>1.0273972602739727</v>
      </c>
      <c r="D89" s="13">
        <v>1.1682242990654206</v>
      </c>
      <c r="E89" s="13">
        <v>1.3765060240963856</v>
      </c>
      <c r="F89" s="13">
        <v>1.7050359712230216</v>
      </c>
      <c r="G89" s="13">
        <v>7.406779661016949</v>
      </c>
      <c r="H89" s="13">
        <v>1.8974358974358974</v>
      </c>
      <c r="I89" s="13">
        <v>1.9368421052631579</v>
      </c>
      <c r="J89" s="13"/>
      <c r="K89" s="13"/>
      <c r="L89" s="13"/>
      <c r="M89" s="13"/>
      <c r="N89" s="13"/>
    </row>
    <row r="90" spans="1:55" x14ac:dyDescent="0.2">
      <c r="B90" s="9" t="s">
        <v>93</v>
      </c>
      <c r="C90" s="13">
        <v>1.4</v>
      </c>
      <c r="D90" s="13">
        <v>1.4565217391304348</v>
      </c>
      <c r="E90" s="13">
        <v>1.7</v>
      </c>
      <c r="F90" s="13">
        <v>1.9312977099236641</v>
      </c>
      <c r="G90" s="13">
        <v>2.0357142857142856</v>
      </c>
      <c r="H90" s="13">
        <v>2.0841584158415842</v>
      </c>
      <c r="I90" s="13">
        <v>1.9479166666666667</v>
      </c>
      <c r="J90" s="13"/>
      <c r="K90" s="13"/>
      <c r="L90" s="13"/>
      <c r="M90" s="13"/>
      <c r="N90" s="13"/>
    </row>
    <row r="91" spans="1:55" x14ac:dyDescent="0.2">
      <c r="B91" s="9" t="s">
        <v>30</v>
      </c>
      <c r="C91" s="13"/>
      <c r="D91" s="13">
        <v>1.1989795918367347</v>
      </c>
      <c r="E91" s="13">
        <v>1.361842105263158</v>
      </c>
      <c r="F91" s="13">
        <v>1.4366666666666668</v>
      </c>
      <c r="G91" s="13">
        <v>1.2835820895522387</v>
      </c>
      <c r="H91" s="13">
        <v>1.0877192982456141</v>
      </c>
      <c r="I91" s="13">
        <v>1.4230769230769231</v>
      </c>
      <c r="J91" s="13"/>
      <c r="K91" s="13"/>
      <c r="L91" s="13"/>
      <c r="M91" s="13"/>
      <c r="N91" s="13"/>
    </row>
    <row r="92" spans="1:55" x14ac:dyDescent="0.2">
      <c r="Q92" s="9">
        <v>2016</v>
      </c>
      <c r="AC92" s="9">
        <v>2017</v>
      </c>
    </row>
    <row r="93" spans="1:55" x14ac:dyDescent="0.2">
      <c r="P93" s="10" t="s">
        <v>55</v>
      </c>
      <c r="Q93" s="9" t="s">
        <v>154</v>
      </c>
      <c r="R93" s="9" t="s">
        <v>155</v>
      </c>
      <c r="S93" s="9" t="s">
        <v>156</v>
      </c>
      <c r="T93" s="9" t="s">
        <v>157</v>
      </c>
      <c r="U93" s="9" t="s">
        <v>158</v>
      </c>
      <c r="V93" s="9" t="s">
        <v>159</v>
      </c>
      <c r="W93" s="9" t="s">
        <v>160</v>
      </c>
      <c r="X93" s="9" t="s">
        <v>161</v>
      </c>
      <c r="Y93" s="9" t="s">
        <v>162</v>
      </c>
      <c r="Z93" s="9" t="s">
        <v>163</v>
      </c>
      <c r="AA93" s="9" t="s">
        <v>164</v>
      </c>
      <c r="AB93" s="9" t="s">
        <v>165</v>
      </c>
      <c r="AC93" s="9" t="s">
        <v>166</v>
      </c>
      <c r="AD93" s="9" t="s">
        <v>167</v>
      </c>
      <c r="AE93" s="9" t="s">
        <v>168</v>
      </c>
      <c r="AF93" s="9" t="s">
        <v>169</v>
      </c>
      <c r="AG93" s="9" t="s">
        <v>170</v>
      </c>
      <c r="AH93" s="9" t="s">
        <v>171</v>
      </c>
      <c r="AI93" s="9" t="s">
        <v>172</v>
      </c>
    </row>
    <row r="94" spans="1:55" x14ac:dyDescent="0.2">
      <c r="P94" s="10" t="s">
        <v>152</v>
      </c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</row>
    <row r="95" spans="1:55" x14ac:dyDescent="0.2">
      <c r="P95" s="10" t="s">
        <v>44</v>
      </c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K95" s="167"/>
    </row>
    <row r="96" spans="1:55" x14ac:dyDescent="0.2">
      <c r="P96" s="10" t="s">
        <v>45</v>
      </c>
      <c r="Q96" s="11">
        <v>1835.7619999999999</v>
      </c>
      <c r="R96" s="11">
        <v>533.38</v>
      </c>
      <c r="S96" s="11">
        <v>295.387</v>
      </c>
      <c r="T96" s="11"/>
      <c r="U96" s="11"/>
      <c r="V96" s="11"/>
      <c r="W96" s="11"/>
      <c r="X96" s="11"/>
      <c r="Y96" s="11"/>
      <c r="Z96" s="11"/>
      <c r="AA96" s="11"/>
      <c r="AB96" s="11"/>
      <c r="AK96" s="167"/>
    </row>
    <row r="97" spans="16:55" x14ac:dyDescent="0.2">
      <c r="P97" s="10" t="s">
        <v>46</v>
      </c>
      <c r="Q97" s="11">
        <v>1107.1579999999999</v>
      </c>
      <c r="R97" s="11">
        <v>690.67700000000002</v>
      </c>
      <c r="S97" s="11">
        <v>672.40499999999997</v>
      </c>
      <c r="T97" s="11">
        <v>760.04700000000003</v>
      </c>
      <c r="U97" s="11">
        <v>135.49199999999999</v>
      </c>
      <c r="V97" s="11"/>
      <c r="W97" s="11"/>
      <c r="X97" s="11"/>
      <c r="Y97" s="11"/>
      <c r="Z97" s="11"/>
      <c r="AA97" s="11"/>
      <c r="AB97" s="11"/>
      <c r="AK97" s="167"/>
    </row>
    <row r="98" spans="16:55" x14ac:dyDescent="0.2">
      <c r="P98" s="10" t="s">
        <v>47</v>
      </c>
      <c r="Q98" s="11">
        <v>1442.3889999999999</v>
      </c>
      <c r="R98" s="11">
        <v>1023.956</v>
      </c>
      <c r="S98" s="11">
        <v>273.36</v>
      </c>
      <c r="T98" s="11">
        <v>944.11</v>
      </c>
      <c r="U98" s="11">
        <v>862.654</v>
      </c>
      <c r="V98" s="11">
        <v>278.68599999999998</v>
      </c>
      <c r="W98" s="11">
        <v>1289.6559999999999</v>
      </c>
      <c r="X98" s="11">
        <v>617.05399999999997</v>
      </c>
      <c r="Y98" s="11">
        <v>341.35300000000001</v>
      </c>
      <c r="Z98" s="11"/>
      <c r="AA98" s="11"/>
      <c r="AB98" s="11"/>
      <c r="AK98" s="167"/>
    </row>
    <row r="99" spans="16:55" x14ac:dyDescent="0.2">
      <c r="P99" s="10" t="s">
        <v>48</v>
      </c>
      <c r="Q99" s="11">
        <v>4086.0079999999998</v>
      </c>
      <c r="R99" s="11">
        <v>1128.3530000000001</v>
      </c>
      <c r="S99" s="11">
        <v>1311.4159999999999</v>
      </c>
      <c r="T99" s="11">
        <v>1869.933</v>
      </c>
      <c r="U99" s="11">
        <v>1996.5440000000001</v>
      </c>
      <c r="V99" s="11">
        <v>459.375</v>
      </c>
      <c r="W99" s="11">
        <v>2380.1869999999999</v>
      </c>
      <c r="X99" s="11">
        <v>1846.7560000000001</v>
      </c>
      <c r="Y99" s="11">
        <v>1258.846</v>
      </c>
      <c r="Z99" s="11">
        <v>3190.2660000000001</v>
      </c>
      <c r="AA99" s="11">
        <v>1828.6469999999999</v>
      </c>
      <c r="AB99" s="11">
        <v>732.11300000000006</v>
      </c>
      <c r="AK99" s="167"/>
    </row>
    <row r="100" spans="16:55" x14ac:dyDescent="0.2">
      <c r="P100" s="10" t="s">
        <v>153</v>
      </c>
      <c r="Q100" s="11">
        <v>1306.336</v>
      </c>
      <c r="R100" s="11">
        <v>643.30899999999997</v>
      </c>
      <c r="S100" s="11">
        <v>191.654</v>
      </c>
      <c r="T100" s="11">
        <v>759.18700000000001</v>
      </c>
      <c r="U100" s="11">
        <v>392.34199999999998</v>
      </c>
      <c r="V100" s="11">
        <v>74.915000000000006</v>
      </c>
      <c r="W100" s="11">
        <v>765.41</v>
      </c>
      <c r="X100" s="11">
        <v>512.09199999999998</v>
      </c>
      <c r="Y100" s="11">
        <v>431.81099999999998</v>
      </c>
      <c r="Z100" s="11">
        <v>901.29399999999998</v>
      </c>
      <c r="AA100" s="11">
        <v>-22.446999999999999</v>
      </c>
      <c r="AB100" s="11">
        <v>362.863</v>
      </c>
      <c r="AK100" s="167"/>
    </row>
    <row r="101" spans="16:55" x14ac:dyDescent="0.2">
      <c r="P101" s="10" t="s">
        <v>38</v>
      </c>
      <c r="Q101" s="11">
        <v>1399.374</v>
      </c>
      <c r="R101" s="11">
        <v>769.31399999999996</v>
      </c>
      <c r="S101" s="11">
        <v>552.74400000000003</v>
      </c>
      <c r="T101" s="11">
        <v>1038.06</v>
      </c>
      <c r="U101" s="11">
        <v>660.54899999999998</v>
      </c>
      <c r="V101" s="11">
        <v>273.142</v>
      </c>
      <c r="W101" s="11">
        <v>1180.972</v>
      </c>
      <c r="X101" s="11">
        <v>813.197</v>
      </c>
      <c r="Y101" s="11">
        <v>838.86199999999997</v>
      </c>
      <c r="Z101" s="11">
        <v>1371.9459999999999</v>
      </c>
      <c r="AA101" s="11">
        <v>576.36400000000003</v>
      </c>
      <c r="AB101" s="11">
        <v>667.52099999999996</v>
      </c>
      <c r="AK101" s="167"/>
    </row>
    <row r="102" spans="16:55" x14ac:dyDescent="0.2">
      <c r="P102" s="10" t="s">
        <v>39</v>
      </c>
      <c r="Q102" s="11">
        <v>2186.5079999999998</v>
      </c>
      <c r="R102" s="11">
        <v>1080.951</v>
      </c>
      <c r="S102" s="11">
        <v>1072.693</v>
      </c>
      <c r="T102" s="11">
        <v>994.91800000000001</v>
      </c>
      <c r="U102" s="11">
        <v>1003.804</v>
      </c>
      <c r="V102" s="11">
        <v>877.74900000000002</v>
      </c>
      <c r="W102" s="11">
        <v>1563.673</v>
      </c>
      <c r="X102" s="11">
        <v>1464.654</v>
      </c>
      <c r="Y102" s="11">
        <v>1100.729</v>
      </c>
      <c r="Z102" s="11">
        <v>2876.96</v>
      </c>
      <c r="AA102" s="11">
        <v>568.69000000000005</v>
      </c>
      <c r="AB102" s="11">
        <v>1282.866</v>
      </c>
      <c r="AC102" s="9">
        <v>206.93299999999999</v>
      </c>
      <c r="AK102" s="167"/>
    </row>
    <row r="103" spans="16:55" x14ac:dyDescent="0.2">
      <c r="P103" s="10" t="s">
        <v>40</v>
      </c>
      <c r="Q103" s="11">
        <v>1390.0429999999999</v>
      </c>
      <c r="R103" s="11">
        <v>1172.83</v>
      </c>
      <c r="S103" s="11">
        <v>379.166</v>
      </c>
      <c r="T103" s="11">
        <v>966.44200000000001</v>
      </c>
      <c r="U103" s="11">
        <v>851.447</v>
      </c>
      <c r="V103" s="11">
        <v>427.43</v>
      </c>
      <c r="W103" s="11">
        <v>1637.6659999999999</v>
      </c>
      <c r="X103" s="11">
        <v>1108.2750000000001</v>
      </c>
      <c r="Y103" s="11">
        <v>866.48400000000004</v>
      </c>
      <c r="Z103" s="11">
        <v>2433.9949999999999</v>
      </c>
      <c r="AA103" s="11">
        <v>224.518</v>
      </c>
      <c r="AB103" s="11">
        <v>1087.7729999999999</v>
      </c>
      <c r="AC103" s="9">
        <v>1083.2809999999999</v>
      </c>
      <c r="AD103" s="9">
        <v>663.53599999999994</v>
      </c>
      <c r="AE103" s="9">
        <v>1002.527</v>
      </c>
      <c r="AK103" s="167"/>
    </row>
    <row r="104" spans="16:55" x14ac:dyDescent="0.2">
      <c r="P104" s="10" t="s">
        <v>41</v>
      </c>
      <c r="Q104" s="11">
        <v>1150.8630000000001</v>
      </c>
      <c r="R104" s="11">
        <v>1116.145</v>
      </c>
      <c r="S104" s="11">
        <v>592.47500000000002</v>
      </c>
      <c r="T104" s="11">
        <v>930.93600000000004</v>
      </c>
      <c r="U104" s="11">
        <v>538.11599999999999</v>
      </c>
      <c r="V104" s="11">
        <v>843.87300000000005</v>
      </c>
      <c r="W104" s="11">
        <v>1204.4280000000001</v>
      </c>
      <c r="X104" s="11">
        <v>634.60799999999995</v>
      </c>
      <c r="Y104" s="11">
        <v>599.27499999999998</v>
      </c>
      <c r="Z104" s="11">
        <v>1437.1189999999999</v>
      </c>
      <c r="AA104" s="11">
        <v>623.16600000000005</v>
      </c>
      <c r="AB104" s="11">
        <v>664.81</v>
      </c>
      <c r="AC104" s="9">
        <v>1647.462</v>
      </c>
      <c r="AD104" s="9">
        <v>836.49300000000005</v>
      </c>
      <c r="AE104" s="9">
        <v>948.428</v>
      </c>
      <c r="AF104" s="9">
        <v>768.92600000000004</v>
      </c>
      <c r="AK104" s="167"/>
    </row>
    <row r="105" spans="16:55" x14ac:dyDescent="0.2">
      <c r="P105" s="10" t="s">
        <v>42</v>
      </c>
      <c r="Q105" s="11">
        <v>1124.864</v>
      </c>
      <c r="R105" s="11">
        <v>907.3</v>
      </c>
      <c r="S105" s="11">
        <v>686.62800000000004</v>
      </c>
      <c r="T105" s="11">
        <v>1055.1179999999999</v>
      </c>
      <c r="U105" s="11">
        <v>856.44899999999996</v>
      </c>
      <c r="V105" s="11">
        <v>388.63400000000001</v>
      </c>
      <c r="W105" s="11">
        <v>1867.7809999999999</v>
      </c>
      <c r="X105" s="11">
        <v>1553.7190000000001</v>
      </c>
      <c r="Y105" s="11">
        <v>816.89099999999996</v>
      </c>
      <c r="Z105" s="11">
        <v>2019.4960000000001</v>
      </c>
      <c r="AA105" s="11">
        <v>871.25699999999995</v>
      </c>
      <c r="AB105" s="11">
        <v>991.96699999999998</v>
      </c>
      <c r="AC105" s="9">
        <v>1064.3209999999999</v>
      </c>
      <c r="AD105" s="9">
        <v>1361.953</v>
      </c>
      <c r="AE105" s="9">
        <v>974.83</v>
      </c>
      <c r="AF105" s="9">
        <v>629.59299999999996</v>
      </c>
      <c r="AG105" s="9">
        <v>729.92</v>
      </c>
      <c r="AH105" s="9">
        <v>281.25799999999998</v>
      </c>
      <c r="AK105" s="167"/>
    </row>
    <row r="106" spans="16:55" x14ac:dyDescent="0.2">
      <c r="P106" s="10" t="s">
        <v>43</v>
      </c>
      <c r="Q106" s="11">
        <v>1358.4269999999999</v>
      </c>
      <c r="R106" s="11">
        <v>1071.6199999999999</v>
      </c>
      <c r="S106" s="11">
        <v>684.27499999999998</v>
      </c>
      <c r="T106" s="11">
        <v>813.774</v>
      </c>
      <c r="U106" s="11">
        <v>769.36699999999996</v>
      </c>
      <c r="V106" s="11">
        <v>389.29199999999997</v>
      </c>
      <c r="W106" s="11">
        <v>1863.5920000000001</v>
      </c>
      <c r="X106" s="11">
        <v>693.10900000000004</v>
      </c>
      <c r="Y106" s="11">
        <v>773.25199999999995</v>
      </c>
      <c r="Z106" s="11">
        <v>1552.143</v>
      </c>
      <c r="AA106" s="11">
        <v>887.45699999999999</v>
      </c>
      <c r="AB106" s="11">
        <v>372.82</v>
      </c>
      <c r="AC106" s="9">
        <v>615.70100000000002</v>
      </c>
      <c r="AD106" s="9">
        <v>1085.549</v>
      </c>
      <c r="AE106" s="9">
        <v>1079.211</v>
      </c>
      <c r="AF106" s="9">
        <v>598.625</v>
      </c>
      <c r="AG106" s="9">
        <v>753.34299999999996</v>
      </c>
      <c r="AH106" s="9">
        <v>978.59500000000003</v>
      </c>
      <c r="AI106" s="9">
        <v>543.29999999999995</v>
      </c>
      <c r="AK106" s="167"/>
    </row>
    <row r="107" spans="16:55" x14ac:dyDescent="0.2">
      <c r="P107" s="10" t="s">
        <v>44</v>
      </c>
      <c r="AK107" s="167"/>
    </row>
    <row r="108" spans="16:55" x14ac:dyDescent="0.2">
      <c r="P108" s="10" t="s">
        <v>45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</row>
    <row r="109" spans="16:55" x14ac:dyDescent="0.2">
      <c r="P109" s="10" t="s">
        <v>46</v>
      </c>
      <c r="AK109" s="167"/>
    </row>
    <row r="110" spans="16:55" x14ac:dyDescent="0.2">
      <c r="P110" s="10" t="s">
        <v>47</v>
      </c>
      <c r="AK110" s="167"/>
    </row>
    <row r="111" spans="16:55" x14ac:dyDescent="0.2">
      <c r="P111" s="10" t="s">
        <v>48</v>
      </c>
      <c r="AK111" s="167"/>
    </row>
    <row r="113" spans="16:27" x14ac:dyDescent="0.2">
      <c r="Q113" s="9">
        <v>2016</v>
      </c>
      <c r="Y113" s="9">
        <v>2017</v>
      </c>
    </row>
    <row r="114" spans="16:27" x14ac:dyDescent="0.2">
      <c r="P114" s="10" t="s">
        <v>56</v>
      </c>
      <c r="Q114" s="9" t="s">
        <v>173</v>
      </c>
      <c r="R114" s="9" t="s">
        <v>174</v>
      </c>
      <c r="S114" s="9" t="s">
        <v>175</v>
      </c>
      <c r="T114" s="9" t="s">
        <v>176</v>
      </c>
      <c r="U114" s="9" t="s">
        <v>177</v>
      </c>
      <c r="V114" s="9" t="s">
        <v>178</v>
      </c>
      <c r="W114" s="9" t="s">
        <v>179</v>
      </c>
      <c r="X114" s="9" t="s">
        <v>180</v>
      </c>
      <c r="Y114" s="9" t="s">
        <v>181</v>
      </c>
      <c r="Z114" s="9" t="s">
        <v>182</v>
      </c>
      <c r="AA114" s="9" t="s">
        <v>183</v>
      </c>
    </row>
    <row r="115" spans="16:27" x14ac:dyDescent="0.2">
      <c r="P115" s="10" t="s">
        <v>152</v>
      </c>
      <c r="Q115" s="11">
        <v>1069.7360000000001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6:27" x14ac:dyDescent="0.2">
      <c r="P116" s="10" t="s">
        <v>44</v>
      </c>
      <c r="Q116" s="11">
        <v>836.10500000000002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6:27" x14ac:dyDescent="0.2">
      <c r="P117" s="10" t="s">
        <v>45</v>
      </c>
      <c r="Q117" s="11">
        <v>1043.807</v>
      </c>
      <c r="R117" s="11">
        <v>2241.9969999999998</v>
      </c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6:27" x14ac:dyDescent="0.2">
      <c r="P118" s="10" t="s">
        <v>46</v>
      </c>
      <c r="Q118" s="11">
        <v>1046.8499999999999</v>
      </c>
      <c r="R118" s="11">
        <v>2916.5390000000002</v>
      </c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6:27" x14ac:dyDescent="0.2">
      <c r="P119" s="10" t="s">
        <v>47</v>
      </c>
      <c r="Q119" s="11">
        <v>1786.1130000000001</v>
      </c>
      <c r="R119" s="11">
        <v>3667.8380000000002</v>
      </c>
      <c r="S119" s="11">
        <v>5954.9290000000001</v>
      </c>
      <c r="T119" s="11">
        <v>681.77599999999995</v>
      </c>
      <c r="U119" s="11"/>
      <c r="V119" s="11"/>
      <c r="W119" s="11"/>
      <c r="X119" s="11"/>
      <c r="Y119" s="11"/>
      <c r="Z119" s="11"/>
      <c r="AA119" s="11"/>
    </row>
    <row r="120" spans="16:27" x14ac:dyDescent="0.2">
      <c r="P120" s="10" t="s">
        <v>48</v>
      </c>
      <c r="Q120" s="11">
        <v>2327.924</v>
      </c>
      <c r="R120" s="11">
        <v>5048.4870000000001</v>
      </c>
      <c r="S120" s="11">
        <v>12258.708000000001</v>
      </c>
      <c r="T120" s="11">
        <v>1055.461</v>
      </c>
      <c r="U120" s="11">
        <v>1486.758</v>
      </c>
      <c r="V120" s="11">
        <v>1044.2180000000001</v>
      </c>
      <c r="W120" s="11">
        <v>657.048</v>
      </c>
      <c r="X120" s="11">
        <v>104.369</v>
      </c>
      <c r="Y120" s="11"/>
      <c r="Z120" s="11"/>
      <c r="AA120" s="11"/>
    </row>
    <row r="121" spans="16:27" x14ac:dyDescent="0.2">
      <c r="P121" s="10" t="s">
        <v>153</v>
      </c>
      <c r="Q121" s="11">
        <v>258.12900000000002</v>
      </c>
      <c r="R121" s="11">
        <v>2662.625</v>
      </c>
      <c r="S121" s="11">
        <v>3292.7759999999998</v>
      </c>
      <c r="T121" s="11">
        <v>215.79300000000001</v>
      </c>
      <c r="U121" s="11">
        <v>767.95100000000002</v>
      </c>
      <c r="V121" s="11">
        <v>227.63800000000001</v>
      </c>
      <c r="W121" s="11">
        <v>942.95799999999997</v>
      </c>
      <c r="X121" s="11">
        <v>12.092000000000001</v>
      </c>
      <c r="Y121" s="11"/>
      <c r="Z121" s="11"/>
      <c r="AA121" s="11"/>
    </row>
    <row r="122" spans="16:27" x14ac:dyDescent="0.2">
      <c r="P122" s="10" t="s">
        <v>38</v>
      </c>
      <c r="Q122" s="11">
        <v>332.62099999999998</v>
      </c>
      <c r="R122" s="11">
        <v>3746.09</v>
      </c>
      <c r="S122" s="11">
        <v>6609.683</v>
      </c>
      <c r="T122" s="11">
        <v>448.596</v>
      </c>
      <c r="U122" s="11">
        <v>1067.277</v>
      </c>
      <c r="V122" s="11">
        <v>376.09</v>
      </c>
      <c r="W122" s="11">
        <v>1082.45</v>
      </c>
      <c r="X122" s="11">
        <v>298.19900000000001</v>
      </c>
      <c r="Y122" s="11"/>
      <c r="Z122" s="11"/>
      <c r="AA122" s="11"/>
    </row>
    <row r="123" spans="16:27" x14ac:dyDescent="0.2">
      <c r="P123" s="10" t="s">
        <v>39</v>
      </c>
      <c r="Q123" s="11">
        <v>372.82100000000003</v>
      </c>
      <c r="R123" s="11">
        <v>4580.857</v>
      </c>
      <c r="S123" s="11">
        <v>6829.5559999999996</v>
      </c>
      <c r="T123" s="11">
        <v>1633.075</v>
      </c>
      <c r="U123" s="11">
        <v>1114.2270000000001</v>
      </c>
      <c r="V123" s="11">
        <v>612.21600000000001</v>
      </c>
      <c r="W123" s="11">
        <v>1587.011</v>
      </c>
      <c r="X123" s="11">
        <v>319.46300000000002</v>
      </c>
      <c r="Y123" s="11"/>
      <c r="Z123" s="11"/>
      <c r="AA123" s="11"/>
    </row>
    <row r="124" spans="16:27" x14ac:dyDescent="0.2">
      <c r="P124" s="10" t="s">
        <v>40</v>
      </c>
      <c r="Q124" s="11">
        <v>715.87099999999998</v>
      </c>
      <c r="R124" s="11">
        <v>4420.7299999999996</v>
      </c>
      <c r="S124" s="11">
        <v>5643.7719999999999</v>
      </c>
      <c r="T124" s="11">
        <v>758.20299999999997</v>
      </c>
      <c r="U124" s="11">
        <v>557.13699999999994</v>
      </c>
      <c r="V124" s="11">
        <v>653.36199999999997</v>
      </c>
      <c r="W124" s="11">
        <v>1911.2339999999999</v>
      </c>
      <c r="X124" s="11">
        <v>359.45800000000003</v>
      </c>
      <c r="Y124" s="11"/>
      <c r="Z124" s="11"/>
      <c r="AA124" s="11"/>
    </row>
    <row r="125" spans="16:27" x14ac:dyDescent="0.2">
      <c r="P125" s="10" t="s">
        <v>41</v>
      </c>
      <c r="Q125" s="11">
        <v>5712.03</v>
      </c>
      <c r="R125" s="11">
        <v>4465.8209999999999</v>
      </c>
      <c r="S125" s="11">
        <v>6019.0079999999998</v>
      </c>
      <c r="T125" s="11">
        <v>1319.096</v>
      </c>
      <c r="U125" s="11">
        <v>1265.165</v>
      </c>
      <c r="V125" s="11">
        <v>1117.9159999999999</v>
      </c>
      <c r="W125" s="11">
        <v>2048.7750000000001</v>
      </c>
      <c r="X125" s="11">
        <v>76.040000000000006</v>
      </c>
      <c r="Y125" s="11"/>
      <c r="Z125" s="11"/>
      <c r="AA125" s="11"/>
    </row>
    <row r="126" spans="16:27" x14ac:dyDescent="0.2">
      <c r="P126" s="10" t="s">
        <v>42</v>
      </c>
      <c r="Q126" s="11">
        <v>491.82400000000001</v>
      </c>
      <c r="R126" s="11">
        <v>5760.1279999999997</v>
      </c>
      <c r="S126" s="11">
        <v>10661.888999999999</v>
      </c>
      <c r="T126" s="11">
        <v>2480.1889999999999</v>
      </c>
      <c r="U126" s="11">
        <v>1167.67</v>
      </c>
      <c r="V126" s="11">
        <v>484.07</v>
      </c>
      <c r="W126" s="11">
        <v>2095.1570000000002</v>
      </c>
      <c r="X126" s="11">
        <v>333.88</v>
      </c>
      <c r="Y126" s="11">
        <v>683.22799999999995</v>
      </c>
      <c r="Z126" s="11"/>
      <c r="AA126" s="11"/>
    </row>
    <row r="127" spans="16:27" x14ac:dyDescent="0.2">
      <c r="P127" s="10" t="s">
        <v>43</v>
      </c>
      <c r="Q127" s="11">
        <v>383.24099999999999</v>
      </c>
      <c r="R127" s="11">
        <v>4361.7740000000003</v>
      </c>
      <c r="S127" s="11">
        <v>5299.9870000000001</v>
      </c>
      <c r="T127" s="11">
        <v>1941.327</v>
      </c>
      <c r="U127" s="11">
        <v>1107.269</v>
      </c>
      <c r="V127" s="11">
        <v>465.279</v>
      </c>
      <c r="W127" s="11">
        <v>1257.0340000000001</v>
      </c>
      <c r="X127" s="11">
        <v>884.55600000000004</v>
      </c>
      <c r="Y127" s="11">
        <v>819.02599999999995</v>
      </c>
      <c r="Z127" s="11">
        <v>782.69600000000003</v>
      </c>
      <c r="AA127" s="11">
        <v>0</v>
      </c>
    </row>
    <row r="128" spans="16:27" x14ac:dyDescent="0.2">
      <c r="P128" s="10" t="s">
        <v>44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6:16" x14ac:dyDescent="0.2">
      <c r="P129" s="10" t="s">
        <v>45</v>
      </c>
    </row>
    <row r="130" spans="16:16" x14ac:dyDescent="0.2">
      <c r="P130" s="10" t="s">
        <v>46</v>
      </c>
    </row>
    <row r="131" spans="16:16" x14ac:dyDescent="0.2">
      <c r="P131" s="10" t="s">
        <v>47</v>
      </c>
    </row>
    <row r="132" spans="16:16" x14ac:dyDescent="0.2">
      <c r="P132" s="1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1.0 Overrall (Tied Agency)</vt:lpstr>
      <vt:lpstr>1.1 Overrall (Territory)</vt:lpstr>
      <vt:lpstr>2.0 Manpower</vt:lpstr>
      <vt:lpstr>3.0 Rookies</vt:lpstr>
      <vt:lpstr>4.0 Segmentation</vt:lpstr>
      <vt:lpstr>5.0 Product MIx</vt:lpstr>
      <vt:lpstr>6.0 GA Performance</vt:lpstr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Huynh</dc:creator>
  <cp:lastModifiedBy>Tung Nguyen (DA)</cp:lastModifiedBy>
  <cp:lastPrinted>2017-08-23T02:16:47Z</cp:lastPrinted>
  <dcterms:created xsi:type="dcterms:W3CDTF">2017-07-26T04:26:02Z</dcterms:created>
  <dcterms:modified xsi:type="dcterms:W3CDTF">2017-09-11T04:46:46Z</dcterms:modified>
</cp:coreProperties>
</file>