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着払いPC自動出品\"/>
    </mc:Choice>
  </mc:AlternateContent>
  <xr:revisionPtr revIDLastSave="0" documentId="13_ncr:1_{EEE7FAE1-EED1-4C15-B41A-FF84894E2B44}" xr6:coauthVersionLast="46" xr6:coauthVersionMax="46" xr10:uidLastSave="{00000000-0000-0000-0000-000000000000}"/>
  <bookViews>
    <workbookView xWindow="-120" yWindow="-120" windowWidth="29040" windowHeight="15840" activeTab="1" xr2:uid="{516BA8AA-753F-457B-BB4E-09465377D816}"/>
  </bookViews>
  <sheets>
    <sheet name="出品情報" sheetId="1" r:id="rId1"/>
    <sheet name="貼り付け" sheetId="3" r:id="rId2"/>
    <sheet name="リスト" sheetId="2" r:id="rId3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1" l="1"/>
  <c r="W3" i="1"/>
  <c r="W1" i="1"/>
  <c r="X2" i="1"/>
  <c r="X3" i="1"/>
  <c r="X1" i="1"/>
  <c r="Y1" i="1" s="1"/>
  <c r="D2" i="1"/>
  <c r="D3" i="1"/>
  <c r="D1" i="1"/>
  <c r="A2" i="1"/>
  <c r="B2" i="1"/>
  <c r="E2" i="1"/>
  <c r="F2" i="1"/>
  <c r="G2" i="1"/>
  <c r="H2" i="1"/>
  <c r="I2" i="1"/>
  <c r="J2" i="1"/>
  <c r="K2" i="1"/>
  <c r="L2" i="1"/>
  <c r="M2" i="1"/>
  <c r="N2" i="1"/>
  <c r="O2" i="1"/>
  <c r="P2" i="1"/>
  <c r="Q2" i="1"/>
  <c r="U2" i="1"/>
  <c r="R2" i="1" s="1"/>
  <c r="V2" i="1"/>
  <c r="Y2" i="1"/>
  <c r="A3" i="1"/>
  <c r="B3" i="1"/>
  <c r="E3" i="1"/>
  <c r="F3" i="1"/>
  <c r="G3" i="1"/>
  <c r="H3" i="1"/>
  <c r="I3" i="1"/>
  <c r="J3" i="1"/>
  <c r="K3" i="1"/>
  <c r="L3" i="1"/>
  <c r="M3" i="1"/>
  <c r="N3" i="1"/>
  <c r="O3" i="1"/>
  <c r="P3" i="1"/>
  <c r="Q3" i="1"/>
  <c r="U3" i="1"/>
  <c r="T3" i="1" s="1"/>
  <c r="V3" i="1"/>
  <c r="A1" i="1"/>
  <c r="B1" i="1"/>
  <c r="E1" i="1"/>
  <c r="F1" i="1"/>
  <c r="G1" i="1"/>
  <c r="H1" i="1"/>
  <c r="I1" i="1"/>
  <c r="J1" i="1"/>
  <c r="K1" i="1"/>
  <c r="L1" i="1"/>
  <c r="M1" i="1"/>
  <c r="N1" i="1"/>
  <c r="O1" i="1"/>
  <c r="P1" i="1"/>
  <c r="Q1" i="1"/>
  <c r="U1" i="1"/>
  <c r="T1" i="1" s="1"/>
  <c r="V1" i="1"/>
  <c r="T2" i="1" l="1"/>
  <c r="Z3" i="1"/>
  <c r="Y3" i="1"/>
  <c r="C2" i="1"/>
  <c r="C3" i="1"/>
  <c r="R3" i="1"/>
  <c r="Z2" i="1"/>
  <c r="R1" i="1"/>
  <c r="Z1" i="1"/>
  <c r="C1" i="1"/>
</calcChain>
</file>

<file path=xl/sharedStrings.xml><?xml version="1.0" encoding="utf-8"?>
<sst xmlns="http://schemas.openxmlformats.org/spreadsheetml/2006/main" count="157" uniqueCount="103">
  <si>
    <t>写真を参考ください</t>
    <rPh sb="0" eb="2">
      <t>ｼｬｼﾝ</t>
    </rPh>
    <rPh sb="3" eb="5">
      <t>ｻﾝｺｳ</t>
    </rPh>
    <phoneticPr fontId="3" type="noConversion"/>
  </si>
  <si>
    <t>FUJITSU</t>
  </si>
  <si>
    <t>内蔵</t>
    <rPh sb="0" eb="2">
      <t>ﾅｲｿﾞｳ</t>
    </rPh>
    <phoneticPr fontId="3" type="noConversion"/>
  </si>
  <si>
    <t>充電可能</t>
    <rPh sb="0" eb="2">
      <t>ｼﾞｭｳﾃﾞﾝ</t>
    </rPh>
    <rPh sb="2" eb="4">
      <t>ｶﾉｳ</t>
    </rPh>
    <phoneticPr fontId="3" type="noConversion"/>
  </si>
  <si>
    <t>CPU</t>
  </si>
  <si>
    <t>問題無し</t>
    <rPh sb="0" eb="2">
      <t>ﾓﾝﾀﾞｲ</t>
    </rPh>
    <rPh sb="2" eb="3">
      <t>ﾅ</t>
    </rPh>
    <phoneticPr fontId="3" type="noConversion"/>
  </si>
  <si>
    <t>なし</t>
    <phoneticPr fontId="3" type="noConversion"/>
  </si>
  <si>
    <t>Panasonic</t>
    <phoneticPr fontId="3" type="noConversion"/>
  </si>
  <si>
    <t>不明</t>
    <phoneticPr fontId="3" type="noConversion"/>
  </si>
  <si>
    <t>ノートブック、ノートパソコン</t>
    <phoneticPr fontId="1"/>
  </si>
  <si>
    <t>あり</t>
    <phoneticPr fontId="3" type="noConversion"/>
  </si>
  <si>
    <t>ACアダプター</t>
    <phoneticPr fontId="3" type="noConversion"/>
  </si>
  <si>
    <t>内蔵</t>
    <rPh sb="0" eb="2">
      <t>ナイゾウ</t>
    </rPh>
    <phoneticPr fontId="1"/>
  </si>
  <si>
    <t>2ＧＢ</t>
    <phoneticPr fontId="3" type="noConversion"/>
  </si>
  <si>
    <t>Ｈ250ＧＢ</t>
    <phoneticPr fontId="3" type="noConversion"/>
  </si>
  <si>
    <t>TOSHIBA</t>
    <phoneticPr fontId="3" type="noConversion"/>
  </si>
  <si>
    <t>起動不可</t>
    <rPh sb="0" eb="2">
      <t>ｷﾄﾞｳ</t>
    </rPh>
    <rPh sb="2" eb="4">
      <t>ﾌｶ</t>
    </rPh>
    <phoneticPr fontId="3" type="noConversion"/>
  </si>
  <si>
    <t>デスクトップ</t>
    <phoneticPr fontId="3" type="noConversion"/>
  </si>
  <si>
    <t>DVD ROM</t>
    <phoneticPr fontId="3" type="noConversion"/>
  </si>
  <si>
    <t>充電不可</t>
    <rPh sb="2" eb="4">
      <t>ﾌｶ</t>
    </rPh>
    <phoneticPr fontId="3" type="noConversion"/>
  </si>
  <si>
    <t>画面割れ</t>
  </si>
  <si>
    <t>電源ケーブル</t>
    <rPh sb="0" eb="2">
      <t>ﾃﾞﾝｹﾞﾝ</t>
    </rPh>
    <phoneticPr fontId="3" type="noConversion"/>
  </si>
  <si>
    <t>4ＧＢ</t>
    <phoneticPr fontId="3" type="noConversion"/>
  </si>
  <si>
    <t>Ｈ320ＧＢ</t>
    <phoneticPr fontId="3" type="noConversion"/>
  </si>
  <si>
    <t>キー欠品</t>
  </si>
  <si>
    <t>DVD マルチ</t>
    <phoneticPr fontId="3" type="noConversion"/>
  </si>
  <si>
    <t>液晶不良</t>
    <phoneticPr fontId="3" type="noConversion"/>
  </si>
  <si>
    <t>8ＧＢ</t>
    <phoneticPr fontId="3" type="noConversion"/>
  </si>
  <si>
    <t>Ｈ500ＧＢ</t>
    <phoneticPr fontId="3" type="noConversion"/>
  </si>
  <si>
    <t>NEC</t>
    <phoneticPr fontId="3" type="noConversion"/>
  </si>
  <si>
    <r>
      <t>K/B</t>
    </r>
    <r>
      <rPr>
        <sz val="11"/>
        <color theme="1"/>
        <rFont val="Yu Gothic"/>
        <family val="2"/>
        <charset val="128"/>
      </rPr>
      <t>なし</t>
    </r>
    <phoneticPr fontId="1"/>
  </si>
  <si>
    <t>Ｈ1ＴＢ</t>
    <phoneticPr fontId="3" type="noConversion"/>
  </si>
  <si>
    <t>HP</t>
    <phoneticPr fontId="3" type="noConversion"/>
  </si>
  <si>
    <t>ケース割れ</t>
  </si>
  <si>
    <t>Ｓ120ＧＢ</t>
    <phoneticPr fontId="3" type="noConversion"/>
  </si>
  <si>
    <t>SONY</t>
    <phoneticPr fontId="3" type="noConversion"/>
  </si>
  <si>
    <t>Biosロック</t>
    <phoneticPr fontId="3" type="noConversion"/>
  </si>
  <si>
    <t>Ｓ240ＧＢ</t>
    <phoneticPr fontId="3" type="noConversion"/>
  </si>
  <si>
    <t>DELL</t>
    <phoneticPr fontId="3" type="noConversion"/>
  </si>
  <si>
    <t>Ｓ480ＧＢ</t>
    <phoneticPr fontId="3" type="noConversion"/>
  </si>
  <si>
    <t>ACER</t>
    <phoneticPr fontId="3" type="noConversion"/>
  </si>
  <si>
    <t>Ｓ1Ｔ</t>
    <phoneticPr fontId="3" type="noConversion"/>
  </si>
  <si>
    <t>Lenovo</t>
  </si>
  <si>
    <t>ASUS</t>
  </si>
  <si>
    <t>在庫ID</t>
  </si>
  <si>
    <t>物品名</t>
  </si>
  <si>
    <t>カテゴリ</t>
  </si>
  <si>
    <t>保管場所</t>
  </si>
  <si>
    <t>状態</t>
  </si>
  <si>
    <t>数量</t>
  </si>
  <si>
    <t>単位</t>
  </si>
  <si>
    <t>QRコード・バーコードの値</t>
  </si>
  <si>
    <t>備考</t>
  </si>
  <si>
    <t>データ作成日</t>
  </si>
  <si>
    <t>データ更新日</t>
  </si>
  <si>
    <t>在庫番号</t>
  </si>
  <si>
    <t>メーカー</t>
  </si>
  <si>
    <t>型番</t>
  </si>
  <si>
    <t>メモリ</t>
  </si>
  <si>
    <t>HDD</t>
  </si>
  <si>
    <t>液晶</t>
  </si>
  <si>
    <t>カメラ</t>
  </si>
  <si>
    <t>DVD</t>
  </si>
  <si>
    <t>10キー</t>
  </si>
  <si>
    <t>無線LAN</t>
  </si>
  <si>
    <t>バッテリー</t>
  </si>
  <si>
    <t>ノートブック、ノートパソコン</t>
  </si>
  <si>
    <t>販売値段</t>
    <phoneticPr fontId="1"/>
  </si>
  <si>
    <t>なし</t>
    <phoneticPr fontId="1"/>
  </si>
  <si>
    <t>外装ランク</t>
    <rPh sb="0" eb="2">
      <t>ガイソウ</t>
    </rPh>
    <phoneticPr fontId="1"/>
  </si>
  <si>
    <t>送料指定</t>
    <phoneticPr fontId="1"/>
  </si>
  <si>
    <t>★Sランク(美品)</t>
    <phoneticPr fontId="3" type="noConversion"/>
  </si>
  <si>
    <t>■Cランク(傷多)</t>
    <phoneticPr fontId="3" type="noConversion"/>
  </si>
  <si>
    <t>■Bランク(傷有)</t>
    <phoneticPr fontId="3" type="noConversion"/>
  </si>
  <si>
    <t>◆Aランク(傷少)</t>
    <phoneticPr fontId="3" type="noConversion"/>
  </si>
  <si>
    <t>※ジャンク(起動不可)</t>
    <phoneticPr fontId="3" type="noConversion"/>
  </si>
  <si>
    <t>※訳アリ(問題有)</t>
    <rPh sb="1" eb="2">
      <t>ﾜｹ</t>
    </rPh>
    <phoneticPr fontId="3" type="noConversion"/>
  </si>
  <si>
    <t>TOSHIBA B551C</t>
    <phoneticPr fontId="1"/>
  </si>
  <si>
    <t>tw202101071921107883629</t>
  </si>
  <si>
    <t>R732H</t>
    <phoneticPr fontId="1"/>
  </si>
  <si>
    <t>tw202101121457142035879</t>
  </si>
  <si>
    <t>tw202102101752131442924</t>
  </si>
  <si>
    <t>DIGI+</t>
    <phoneticPr fontId="3" type="noConversion"/>
  </si>
  <si>
    <t>FUJITSU</t>
    <phoneticPr fontId="3" type="noConversion"/>
  </si>
  <si>
    <t>PC-NS700EAR</t>
    <phoneticPr fontId="3" type="noConversion"/>
  </si>
  <si>
    <t>DGP-WNB1301</t>
    <phoneticPr fontId="3" type="noConversion"/>
  </si>
  <si>
    <t>LIFEBOOK U772/G</t>
    <phoneticPr fontId="3" type="noConversion"/>
  </si>
  <si>
    <t>R6341L(00461)</t>
  </si>
  <si>
    <t>PANE76HLN22E</t>
    <phoneticPr fontId="3" type="noConversion"/>
  </si>
  <si>
    <t>I7-6500M</t>
    <phoneticPr fontId="3" type="noConversion"/>
  </si>
  <si>
    <t>不明</t>
    <rPh sb="0" eb="2">
      <t>ﾌﾒｲ</t>
    </rPh>
    <phoneticPr fontId="3" type="noConversion"/>
  </si>
  <si>
    <t>I5-4200U</t>
    <phoneticPr fontId="3" type="noConversion"/>
  </si>
  <si>
    <t>U9300</t>
    <phoneticPr fontId="3" type="noConversion"/>
  </si>
  <si>
    <t>液晶不良</t>
    <rPh sb="0" eb="2">
      <t>ｴｷｼｮｳ</t>
    </rPh>
    <rPh sb="2" eb="4">
      <t>ﾌﾘｮｳ</t>
    </rPh>
    <phoneticPr fontId="3" type="noConversion"/>
  </si>
  <si>
    <t>起動不可</t>
    <rPh sb="0" eb="4">
      <t>ｷﾄﾞｳﾌｶ</t>
    </rPh>
    <phoneticPr fontId="3" type="noConversion"/>
  </si>
  <si>
    <t>液晶不良パスワードあり</t>
    <rPh sb="0" eb="2">
      <t>ｴｷｼｮｳ</t>
    </rPh>
    <rPh sb="2" eb="4">
      <t>ﾌﾘｮｳ</t>
    </rPh>
    <phoneticPr fontId="3" type="noConversion"/>
  </si>
  <si>
    <t>タッチパネル不良</t>
    <rPh sb="6" eb="8">
      <t>ﾌﾘｮｳ</t>
    </rPh>
    <phoneticPr fontId="3" type="noConversion"/>
  </si>
  <si>
    <t>8G</t>
    <phoneticPr fontId="3" type="noConversion"/>
  </si>
  <si>
    <t>4G</t>
    <phoneticPr fontId="3" type="noConversion"/>
  </si>
  <si>
    <t>1G</t>
    <phoneticPr fontId="3" type="noConversion"/>
  </si>
  <si>
    <t>H320</t>
    <phoneticPr fontId="3" type="noConversion"/>
  </si>
  <si>
    <t>充電可能</t>
    <rPh sb="0" eb="4">
      <t>ｼﾞｭｳﾃﾞﾝｶﾉｳ</t>
    </rPh>
    <phoneticPr fontId="3" type="noConversion"/>
  </si>
  <si>
    <t>113131331313；：：.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</si>
</sst>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/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/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61D8-87E8-4535-8453-A275CB106D05}">
  <dimension ref="A1:Z23"/>
  <sheetViews>
    <sheetView workbookViewId="0">
      <pane ySplit="1" topLeftCell="A2" activePane="bottomLeft" state="frozen"/>
      <selection activeCell="D1" sqref="D1"/>
      <selection pane="bottomLeft" activeCell="D2" sqref="D2"/>
    </sheetView>
  </sheetViews>
  <sheetFormatPr defaultRowHeight="18.75"/>
  <cols>
    <col min="4" max="4" width="9" style="1"/>
    <col min="24" max="24" width="9.375" style="8" bestFit="1" customWidth="1"/>
    <col min="25" max="25" width="9.375" style="8" hidden="1" customWidth="1"/>
  </cols>
  <sheetData>
    <row r="1" spans="1:26" s="1" customFormat="1" ht="32.25" customHeight="1">
      <c r="A1" s="5" t="str">
        <f>貼り付け!L1</f>
        <v>在庫番号</v>
      </c>
      <c r="B1" s="5" t="str">
        <f>貼り付け!M1</f>
        <v>販売値段</v>
      </c>
      <c r="C1" s="6" t="str">
        <f>D1&amp;" "&amp;"Windows10 pro 64bit"&amp;" "&amp;D1&amp;" "&amp;F1&amp;" "&amp;G1&amp;" "&amp;"["&amp;H1&amp;"/"&amp;I1&amp;"/"&amp;J1&amp;"]"&amp;" "&amp;"Office付き"&amp;" "&amp;T1&amp;"["&amp;A1&amp;"]"</f>
        <v>外装ランク Windows10 pro 64bit 外装ランク メーカー 型番 [CPU/メモリ/HDD] Office付き ノートパソコン[在庫番号]</v>
      </c>
      <c r="D1" s="1" t="str">
        <f>貼り付け!Z1</f>
        <v>外装ランク</v>
      </c>
      <c r="E1" s="5" t="str">
        <f>貼り付け!P1</f>
        <v>状態</v>
      </c>
      <c r="F1" s="5" t="str">
        <f>貼り付け!N1</f>
        <v>メーカー</v>
      </c>
      <c r="G1" s="5" t="str">
        <f>貼り付け!O1</f>
        <v>型番</v>
      </c>
      <c r="H1" s="5" t="str">
        <f>貼り付け!Q1</f>
        <v>CPU</v>
      </c>
      <c r="I1" s="5" t="str">
        <f>貼り付け!R1</f>
        <v>メモリ</v>
      </c>
      <c r="J1" s="5" t="str">
        <f>貼り付け!S1</f>
        <v>HDD</v>
      </c>
      <c r="K1" s="5" t="str">
        <f>貼り付け!W1</f>
        <v>10キー</v>
      </c>
      <c r="L1" s="5" t="str">
        <f>貼り付け!U1</f>
        <v>カメラ</v>
      </c>
      <c r="M1" s="5" t="str">
        <f>貼り付け!V1</f>
        <v>DVD</v>
      </c>
      <c r="N1" s="5" t="str">
        <f>貼り付け!X1</f>
        <v>無線LAN</v>
      </c>
      <c r="O1" s="5" t="str">
        <f>貼り付け!Y1</f>
        <v>バッテリー</v>
      </c>
      <c r="P1" s="5" t="str">
        <f>貼り付け!P1</f>
        <v>状態</v>
      </c>
      <c r="Q1" s="5" t="str">
        <f>貼り付け!T1</f>
        <v>液晶</v>
      </c>
      <c r="R1" s="5" t="str">
        <f>IF(U1="デスクトップ","電源コード","ACアダプタ")</f>
        <v>ACアダプタ</v>
      </c>
      <c r="S1" s="5"/>
      <c r="T1" s="5" t="str">
        <f>IF(U1="デスクトップ","デスクトップ","ノートパソコン")</f>
        <v>ノートパソコン</v>
      </c>
      <c r="U1" s="5" t="str">
        <f>貼り付け!C1</f>
        <v>カテゴリ</v>
      </c>
      <c r="V1" s="5" t="str">
        <f>貼り付け!L1</f>
        <v>在庫番号</v>
      </c>
      <c r="W1" s="5" t="str">
        <f>貼り付け!AA1</f>
        <v>送料指定</v>
      </c>
      <c r="X1" s="7" t="str">
        <f>貼り付け!M1</f>
        <v>販売値段</v>
      </c>
      <c r="Y1" s="7" t="e">
        <f t="shared" ref="Y1:Y3" si="0">X1*2.2</f>
        <v>#VALUE!</v>
      </c>
      <c r="Z1" s="5" t="str">
        <f>D1&amp;" "&amp;"Win10"&amp;" "&amp;F1&amp;" "&amp;G1&amp;"["&amp;A1&amp;"]"</f>
        <v>外装ランク Win10 メーカー 型番[在庫番号]</v>
      </c>
    </row>
    <row r="2" spans="1:26" s="1" customFormat="1" ht="32.25" customHeight="1">
      <c r="A2" s="5">
        <f>貼り付け!L2</f>
        <v>168</v>
      </c>
      <c r="B2" s="5">
        <f>貼り付け!M2</f>
        <v>8500</v>
      </c>
      <c r="C2" s="6" t="str">
        <f t="shared" ref="C2:C3" si="1">D2&amp;" "&amp;"Windows10 pro 64bit"&amp;" "&amp;D2&amp;" "&amp;F2&amp;" "&amp;G2&amp;" "&amp;"["&amp;H2&amp;"/"&amp;I2&amp;"/"&amp;J2&amp;"]"&amp;" "&amp;"Office付き"&amp;" "&amp;T2&amp;"["&amp;A2&amp;"]"</f>
        <v>※訳アリ(問題有) Windows10 pro 64bit ※訳アリ(問題有) NEC PC-NS700EAR [I7-6500M/8G/H320] Office付き ノートパソコン[168]</v>
      </c>
      <c r="D2" s="1" t="str">
        <f>貼り付け!Z2</f>
        <v>※訳アリ(問題有)</v>
      </c>
      <c r="E2" s="5" t="str">
        <f>貼り付け!P2</f>
        <v>液晶不良</v>
      </c>
      <c r="F2" s="5" t="str">
        <f>貼り付け!N2</f>
        <v>NEC</v>
      </c>
      <c r="G2" s="5" t="str">
        <f>貼り付け!O2</f>
        <v>PC-NS700EAR</v>
      </c>
      <c r="H2" s="5" t="str">
        <f>貼り付け!Q2</f>
        <v>I7-6500M</v>
      </c>
      <c r="I2" s="5" t="str">
        <f>貼り付け!R2</f>
        <v>8G</v>
      </c>
      <c r="J2" s="5" t="str">
        <f>貼り付け!S2</f>
        <v>H320</v>
      </c>
      <c r="K2" s="5" t="str">
        <f>貼り付け!W2</f>
        <v>あり</v>
      </c>
      <c r="L2" s="5" t="str">
        <f>貼り付け!U2</f>
        <v>内蔵</v>
      </c>
      <c r="M2" s="5" t="str">
        <f>貼り付け!V2</f>
        <v>あり</v>
      </c>
      <c r="N2" s="5" t="str">
        <f>貼り付け!X2</f>
        <v>あり</v>
      </c>
      <c r="O2" s="5" t="str">
        <f>貼り付け!Y2</f>
        <v>充電可能</v>
      </c>
      <c r="P2" s="5" t="str">
        <f>貼り付け!P2</f>
        <v>液晶不良</v>
      </c>
      <c r="Q2" s="5" t="str">
        <f>貼り付け!T2</f>
        <v>液晶不良</v>
      </c>
      <c r="R2" s="5" t="str">
        <f t="shared" ref="R2:R3" si="2">IF(U2="デスクトップ","電源コード","ACアダプタ")</f>
        <v>ACアダプタ</v>
      </c>
      <c r="S2" s="5"/>
      <c r="T2" s="5" t="str">
        <f t="shared" ref="T2:T3" si="3">IF(U2="デスクトップ","デスクトップ","ノートパソコン")</f>
        <v>ノートパソコン</v>
      </c>
      <c r="U2" s="5" t="str">
        <f>貼り付け!C2</f>
        <v>ノートブック、ノートパソコン</v>
      </c>
      <c r="V2" s="5">
        <f>貼り付け!L2</f>
        <v>168</v>
      </c>
      <c r="W2" s="5">
        <f>貼り付け!AA2</f>
        <v>0</v>
      </c>
      <c r="X2" s="7">
        <f>貼り付け!M2</f>
        <v>8500</v>
      </c>
      <c r="Y2" s="7">
        <f t="shared" si="0"/>
        <v>18700</v>
      </c>
      <c r="Z2" s="5" t="str">
        <f t="shared" ref="Z2:Z3" si="4">D2&amp;" "&amp;"Win10"&amp;" "&amp;F2&amp;" "&amp;G2&amp;"["&amp;A2&amp;"]"</f>
        <v>※訳アリ(問題有) Win10 NEC PC-NS700EAR[168]</v>
      </c>
    </row>
    <row r="3" spans="1:26" s="1" customFormat="1" ht="32.25" customHeight="1">
      <c r="A3" s="5">
        <f>貼り付け!L3</f>
        <v>306</v>
      </c>
      <c r="B3" s="5">
        <f>貼り付け!M3</f>
        <v>3500</v>
      </c>
      <c r="C3" s="6" t="str">
        <f t="shared" si="1"/>
        <v>※訳アリ(問題有) Windows10 pro 64bit ※訳アリ(問題有) DIGI+ DGP-WNB1301 [不明/不明/H320] Office付き ノートパソコン[306]</v>
      </c>
      <c r="D3" s="1" t="str">
        <f>貼り付け!Z3</f>
        <v>※訳アリ(問題有)</v>
      </c>
      <c r="E3" s="5" t="str">
        <f>貼り付け!P3</f>
        <v>起動不可</v>
      </c>
      <c r="F3" s="5" t="str">
        <f>貼り付け!N3</f>
        <v>DIGI+</v>
      </c>
      <c r="G3" s="5" t="str">
        <f>貼り付け!O3</f>
        <v>DGP-WNB1301</v>
      </c>
      <c r="H3" s="5" t="str">
        <f>貼り付け!Q3</f>
        <v>不明</v>
      </c>
      <c r="I3" s="5" t="str">
        <f>貼り付け!R3</f>
        <v>不明</v>
      </c>
      <c r="J3" s="5" t="str">
        <f>貼り付け!S3</f>
        <v>H320</v>
      </c>
      <c r="K3" s="5" t="str">
        <f>貼り付け!W3</f>
        <v>なし</v>
      </c>
      <c r="L3" s="5" t="str">
        <f>貼り付け!U3</f>
        <v>内蔵</v>
      </c>
      <c r="M3" s="5" t="str">
        <f>貼り付け!V3</f>
        <v>なし</v>
      </c>
      <c r="N3" s="5" t="str">
        <f>貼り付け!X3</f>
        <v>あり</v>
      </c>
      <c r="O3" s="5" t="str">
        <f>貼り付け!Y3</f>
        <v>充電可能</v>
      </c>
      <c r="P3" s="5" t="str">
        <f>貼り付け!P3</f>
        <v>起動不可</v>
      </c>
      <c r="Q3" s="5" t="str">
        <f>貼り付け!T3</f>
        <v>起動不可</v>
      </c>
      <c r="R3" s="5" t="str">
        <f t="shared" si="2"/>
        <v>ACアダプタ</v>
      </c>
      <c r="S3" s="5"/>
      <c r="T3" s="5" t="str">
        <f t="shared" si="3"/>
        <v>ノートパソコン</v>
      </c>
      <c r="U3" s="5" t="str">
        <f>貼り付け!C3</f>
        <v>ノートブック、ノートパソコン</v>
      </c>
      <c r="V3" s="5">
        <f>貼り付け!L3</f>
        <v>306</v>
      </c>
      <c r="W3" s="5">
        <f>貼り付け!AA3</f>
        <v>0</v>
      </c>
      <c r="X3" s="7">
        <f>貼り付け!M3</f>
        <v>3500</v>
      </c>
      <c r="Y3" s="7">
        <f t="shared" si="0"/>
        <v>7700.0000000000009</v>
      </c>
      <c r="Z3" s="5" t="str">
        <f t="shared" si="4"/>
        <v>※訳アリ(問題有) Win10 DIGI+ DGP-WNB1301[306]</v>
      </c>
    </row>
    <row r="4" spans="1:26" s="1" customFormat="1" ht="32.25" customHeight="1">
      <c r="A4" s="5"/>
      <c r="B4" s="5"/>
      <c r="C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7"/>
      <c r="Y4" s="7"/>
      <c r="Z4" s="5"/>
    </row>
    <row r="5" spans="1:26" s="1" customFormat="1" ht="32.25" customHeight="1">
      <c r="A5" s="5"/>
      <c r="B5" s="5"/>
      <c r="C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7"/>
      <c r="Y5" s="7"/>
      <c r="Z5" s="5"/>
    </row>
    <row r="6" spans="1:26" s="1" customFormat="1" ht="32.25" customHeight="1">
      <c r="A6" s="5"/>
      <c r="B6" s="5"/>
      <c r="C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7"/>
      <c r="Y6" s="7"/>
      <c r="Z6" s="5"/>
    </row>
    <row r="7" spans="1:26" s="1" customFormat="1" ht="32.25" customHeight="1">
      <c r="A7" s="5"/>
      <c r="B7" s="5"/>
      <c r="C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7"/>
      <c r="Y7" s="7"/>
      <c r="Z7" s="5"/>
    </row>
    <row r="8" spans="1:26" s="1" customFormat="1" ht="32.25" customHeight="1">
      <c r="A8" s="5"/>
      <c r="B8" s="5"/>
      <c r="C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7"/>
      <c r="Y8" s="7"/>
      <c r="Z8" s="5"/>
    </row>
    <row r="9" spans="1:26" s="1" customFormat="1" ht="32.25" customHeight="1">
      <c r="A9" s="5"/>
      <c r="B9" s="5"/>
      <c r="C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7"/>
      <c r="Y9" s="7"/>
      <c r="Z9" s="5"/>
    </row>
    <row r="10" spans="1:26" s="1" customFormat="1" ht="32.25" customHeight="1">
      <c r="A10" s="5"/>
      <c r="B10" s="5"/>
      <c r="C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7"/>
      <c r="Y10" s="7"/>
      <c r="Z10" s="5"/>
    </row>
    <row r="11" spans="1:26" s="1" customFormat="1" ht="32.25" customHeight="1">
      <c r="A11" s="5"/>
      <c r="B11" s="5"/>
      <c r="C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7"/>
      <c r="Y11" s="7"/>
      <c r="Z11" s="5"/>
    </row>
    <row r="12" spans="1:26" s="1" customFormat="1" ht="32.25" customHeight="1">
      <c r="A12" s="5"/>
      <c r="B12" s="5"/>
      <c r="C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7"/>
      <c r="Y12" s="7"/>
      <c r="Z12" s="5"/>
    </row>
    <row r="13" spans="1:26" s="1" customFormat="1" ht="32.25" customHeight="1">
      <c r="A13" s="5"/>
      <c r="B13" s="5"/>
      <c r="C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7"/>
      <c r="Y13" s="7"/>
      <c r="Z13" s="5"/>
    </row>
    <row r="14" spans="1:26" s="1" customFormat="1" ht="32.25" customHeight="1">
      <c r="A14" s="5"/>
      <c r="B14" s="5"/>
      <c r="C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7"/>
      <c r="Y14" s="7"/>
      <c r="Z14" s="5"/>
    </row>
    <row r="15" spans="1:26" s="1" customFormat="1" ht="32.25" customHeight="1">
      <c r="A15" s="5"/>
      <c r="B15" s="5"/>
      <c r="C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7"/>
      <c r="Y15" s="7"/>
      <c r="Z15" s="5"/>
    </row>
    <row r="16" spans="1:26" s="1" customFormat="1" ht="32.25" customHeight="1">
      <c r="A16" s="5"/>
      <c r="B16" s="5"/>
      <c r="C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7"/>
      <c r="Y16" s="7"/>
      <c r="Z16" s="5"/>
    </row>
    <row r="17" spans="1:26" s="1" customFormat="1" ht="32.25" customHeight="1">
      <c r="A17" s="5"/>
      <c r="B17" s="5"/>
      <c r="C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7"/>
      <c r="Y17" s="7"/>
      <c r="Z17" s="5"/>
    </row>
    <row r="18" spans="1:26" s="1" customFormat="1" ht="32.25" customHeight="1">
      <c r="A18" s="5"/>
      <c r="B18" s="5"/>
      <c r="C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7"/>
      <c r="Y18" s="7"/>
      <c r="Z18" s="5"/>
    </row>
    <row r="19" spans="1:26" s="1" customFormat="1" ht="32.25" customHeight="1">
      <c r="A19" s="5"/>
      <c r="B19" s="5"/>
      <c r="C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7"/>
      <c r="Y19" s="7"/>
      <c r="Z19" s="5"/>
    </row>
    <row r="20" spans="1:26" s="1" customFormat="1" ht="32.25" customHeight="1">
      <c r="A20" s="5"/>
      <c r="B20" s="5"/>
      <c r="C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7"/>
      <c r="Y20" s="7"/>
      <c r="Z20" s="5"/>
    </row>
    <row r="21" spans="1:26" s="1" customFormat="1" ht="32.25" customHeight="1">
      <c r="A21" s="5"/>
      <c r="B21" s="5"/>
      <c r="C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7"/>
      <c r="Y21" s="7"/>
      <c r="Z21" s="5"/>
    </row>
    <row r="22" spans="1:26" s="1" customFormat="1" ht="32.25" customHeight="1">
      <c r="A22" s="5"/>
      <c r="B22" s="5"/>
      <c r="C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7"/>
      <c r="Y22" s="7"/>
      <c r="Z22" s="5"/>
    </row>
    <row r="23" spans="1:26" s="1" customFormat="1" ht="32.25" customHeight="1">
      <c r="A23" s="5"/>
      <c r="B23" s="5"/>
      <c r="C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7"/>
      <c r="Y23" s="7"/>
      <c r="Z23" s="5"/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C13A6FE-DE9B-49AB-9E71-AF8D8AEA42DB}">
          <x14:formula1>
            <xm:f>リスト!$J$1:$J$6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3369-E962-4375-B92F-167D33C5A449}">
  <dimension ref="A1:AA18"/>
  <sheetViews>
    <sheetView tabSelected="1" workbookViewId="0">
      <selection activeCell="M13" sqref="M11:M13"/>
    </sheetView>
  </sheetViews>
  <sheetFormatPr defaultRowHeight="18.75"/>
  <cols>
    <col min="2" max="2" width="15.25" customWidth="1"/>
    <col min="4" max="10" width="0" hidden="1" customWidth="1"/>
    <col min="11" max="11" width="17" customWidth="1"/>
    <col min="25" max="25" width="8.75" customWidth="1"/>
  </cols>
  <sheetData>
    <row r="1" spans="1:27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67</v>
      </c>
      <c r="N1" t="s">
        <v>56</v>
      </c>
      <c r="O1" t="s">
        <v>57</v>
      </c>
      <c r="P1" t="s">
        <v>48</v>
      </c>
      <c r="Q1" t="s">
        <v>4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69</v>
      </c>
      <c r="AA1" t="s">
        <v>70</v>
      </c>
    </row>
    <row r="2" spans="1:27">
      <c r="A2">
        <v>31474917</v>
      </c>
      <c r="B2" t="s">
        <v>77</v>
      </c>
      <c r="C2" t="s">
        <v>66</v>
      </c>
      <c r="H2" t="s">
        <v>78</v>
      </c>
      <c r="J2" s="4">
        <v>44203.80636574074</v>
      </c>
      <c r="K2" s="4">
        <v>44203.80636574074</v>
      </c>
      <c r="L2">
        <v>168</v>
      </c>
      <c r="M2">
        <v>8500</v>
      </c>
      <c r="N2" s="9" t="s">
        <v>29</v>
      </c>
      <c r="O2" s="9" t="s">
        <v>84</v>
      </c>
      <c r="P2" s="9" t="s">
        <v>93</v>
      </c>
      <c r="Q2" s="9" t="s">
        <v>89</v>
      </c>
      <c r="R2" s="9" t="s">
        <v>97</v>
      </c>
      <c r="S2" s="9" t="s">
        <v>100</v>
      </c>
      <c r="T2" s="9" t="s">
        <v>93</v>
      </c>
      <c r="U2" s="9" t="s">
        <v>2</v>
      </c>
      <c r="V2" s="9" t="s">
        <v>10</v>
      </c>
      <c r="W2" s="9" t="s">
        <v>10</v>
      </c>
      <c r="X2" s="9" t="s">
        <v>10</v>
      </c>
      <c r="Y2" s="9" t="s">
        <v>101</v>
      </c>
      <c r="Z2" t="s">
        <v>76</v>
      </c>
      <c r="AA2">
        <v>0</v>
      </c>
    </row>
    <row r="3" spans="1:27">
      <c r="B3" t="s">
        <v>79</v>
      </c>
      <c r="C3" t="s">
        <v>66</v>
      </c>
      <c r="H3" t="s">
        <v>80</v>
      </c>
      <c r="J3" s="4">
        <v>44208.623078703706</v>
      </c>
      <c r="K3" s="4">
        <v>44208.623078703706</v>
      </c>
      <c r="L3">
        <v>306</v>
      </c>
      <c r="M3">
        <v>3500</v>
      </c>
      <c r="N3" s="9" t="s">
        <v>82</v>
      </c>
      <c r="O3" s="9" t="s">
        <v>85</v>
      </c>
      <c r="P3" s="9" t="s">
        <v>94</v>
      </c>
      <c r="Q3" s="9" t="s">
        <v>90</v>
      </c>
      <c r="R3" s="9" t="s">
        <v>90</v>
      </c>
      <c r="S3" s="9" t="s">
        <v>100</v>
      </c>
      <c r="T3" s="9" t="s">
        <v>94</v>
      </c>
      <c r="U3" s="9" t="s">
        <v>2</v>
      </c>
      <c r="V3" s="9" t="s">
        <v>6</v>
      </c>
      <c r="W3" s="9" t="s">
        <v>6</v>
      </c>
      <c r="X3" s="9" t="s">
        <v>10</v>
      </c>
      <c r="Y3" s="9" t="s">
        <v>101</v>
      </c>
      <c r="Z3" t="s">
        <v>76</v>
      </c>
      <c r="AA3">
        <v>0</v>
      </c>
    </row>
    <row r="4" spans="1:27">
      <c r="C4" t="s">
        <v>66</v>
      </c>
      <c r="H4" t="s">
        <v>81</v>
      </c>
      <c r="J4" s="4">
        <v>44237.74459490741</v>
      </c>
      <c r="K4" s="4">
        <v>44237.74459490741</v>
      </c>
      <c r="L4">
        <v>406</v>
      </c>
      <c r="M4">
        <v>35000</v>
      </c>
      <c r="N4" s="9" t="s">
        <v>83</v>
      </c>
      <c r="O4" s="9" t="s">
        <v>86</v>
      </c>
      <c r="P4" s="9" t="s">
        <v>95</v>
      </c>
      <c r="Q4" s="9" t="s">
        <v>90</v>
      </c>
      <c r="R4" s="9" t="s">
        <v>90</v>
      </c>
      <c r="S4" s="9" t="s">
        <v>100</v>
      </c>
      <c r="T4" s="9" t="s">
        <v>95</v>
      </c>
      <c r="U4" s="9" t="s">
        <v>2</v>
      </c>
      <c r="V4" s="9" t="s">
        <v>6</v>
      </c>
      <c r="W4" s="9" t="s">
        <v>6</v>
      </c>
      <c r="X4" s="9" t="s">
        <v>10</v>
      </c>
      <c r="Y4" s="9" t="s">
        <v>101</v>
      </c>
      <c r="Z4" t="s">
        <v>76</v>
      </c>
      <c r="AA4">
        <v>0</v>
      </c>
    </row>
    <row r="5" spans="1:27">
      <c r="A5">
        <v>31534465</v>
      </c>
      <c r="J5" s="4"/>
      <c r="K5" s="4"/>
      <c r="L5">
        <v>531.33333333333303</v>
      </c>
      <c r="M5">
        <v>5555</v>
      </c>
      <c r="N5" s="9" t="s">
        <v>15</v>
      </c>
      <c r="O5" s="9" t="s">
        <v>87</v>
      </c>
      <c r="P5" s="9" t="s">
        <v>93</v>
      </c>
      <c r="Q5" s="9" t="s">
        <v>91</v>
      </c>
      <c r="R5" s="9" t="s">
        <v>98</v>
      </c>
      <c r="S5" s="9" t="s">
        <v>100</v>
      </c>
      <c r="T5" s="9" t="s">
        <v>93</v>
      </c>
      <c r="U5" s="9" t="s">
        <v>2</v>
      </c>
      <c r="V5" s="9" t="s">
        <v>6</v>
      </c>
      <c r="W5" s="9" t="s">
        <v>6</v>
      </c>
      <c r="X5" s="9" t="s">
        <v>10</v>
      </c>
      <c r="Y5" s="9" t="s">
        <v>101</v>
      </c>
      <c r="Z5" t="s">
        <v>76</v>
      </c>
    </row>
    <row r="6" spans="1:27">
      <c r="A6">
        <v>32022895</v>
      </c>
      <c r="J6" s="4"/>
      <c r="K6" s="4"/>
      <c r="L6">
        <v>650.33333333333303</v>
      </c>
      <c r="M6" t="s">
        <v>102</v>
      </c>
      <c r="N6" s="9" t="s">
        <v>15</v>
      </c>
      <c r="O6" s="9" t="s">
        <v>88</v>
      </c>
      <c r="P6" s="9" t="s">
        <v>96</v>
      </c>
      <c r="Q6" s="9" t="s">
        <v>92</v>
      </c>
      <c r="R6" s="9" t="s">
        <v>99</v>
      </c>
      <c r="S6" s="9" t="s">
        <v>100</v>
      </c>
      <c r="T6" s="9" t="s">
        <v>96</v>
      </c>
      <c r="U6" s="9" t="s">
        <v>6</v>
      </c>
      <c r="V6" s="9" t="s">
        <v>10</v>
      </c>
      <c r="W6" s="9" t="s">
        <v>6</v>
      </c>
      <c r="X6" s="9" t="s">
        <v>10</v>
      </c>
      <c r="Y6" s="9" t="s">
        <v>101</v>
      </c>
      <c r="Z6" t="s">
        <v>76</v>
      </c>
    </row>
    <row r="7" spans="1:27">
      <c r="J7" s="4"/>
      <c r="K7" s="4"/>
    </row>
    <row r="8" spans="1:27">
      <c r="J8" s="4"/>
      <c r="K8" s="4"/>
    </row>
    <row r="9" spans="1:27">
      <c r="J9" s="4"/>
      <c r="K9" s="4"/>
    </row>
    <row r="10" spans="1:27">
      <c r="J10" s="4"/>
      <c r="K10" s="4"/>
    </row>
    <row r="11" spans="1:27">
      <c r="J11" s="4"/>
      <c r="K11" s="4"/>
    </row>
    <row r="12" spans="1:27">
      <c r="J12" s="4"/>
      <c r="K12" s="4"/>
    </row>
    <row r="13" spans="1:27">
      <c r="J13" s="4"/>
      <c r="K13" s="4"/>
    </row>
    <row r="16" spans="1:27">
      <c r="J16" s="4"/>
      <c r="K16" s="4"/>
    </row>
    <row r="17" spans="10:11">
      <c r="J17" s="4"/>
      <c r="K17" s="4"/>
    </row>
    <row r="18" spans="10:11">
      <c r="J18" s="4"/>
      <c r="K18" s="4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xr:uid="{159E285F-D800-448A-9BF8-F8629E45DF3B}">
          <x14:formula1>
            <xm:f>リスト!$L$1:$L$4</xm:f>
          </x14:formula1>
          <xm:sqref>S21 T16:T1048576 T1 T7:T13</xm:sqref>
        </x14:dataValidation>
        <x14:dataValidation type="list" allowBlank="1" showInputMessage="1" xr:uid="{36A9FB7A-5E43-4D3D-B311-8E0AF6344D78}">
          <x14:formula1>
            <xm:f>リスト!$K$1:$K$2</xm:f>
          </x14:formula1>
          <xm:sqref>W16:X1048576 U16:U1048576 W5:X13 W1:X1 U1 U5:U13</xm:sqref>
        </x14:dataValidation>
        <x14:dataValidation type="list" allowBlank="1" showInputMessage="1" xr:uid="{D5D7FE25-4FF3-4538-9367-7C4C39855DEC}">
          <x14:formula1>
            <xm:f>リスト!$H$1:$H$3</xm:f>
          </x14:formula1>
          <xm:sqref>V16:V1048576 V1 V5:V13</xm:sqref>
        </x14:dataValidation>
        <x14:dataValidation type="list" allowBlank="1" showInputMessage="1" xr:uid="{58F93623-BA62-40DB-A8B0-AE36FD01267A}">
          <x14:formula1>
            <xm:f>リスト!$I$1:$I$2</xm:f>
          </x14:formula1>
          <xm:sqref>Y16:Y1048576 Y1 Y5:Y13</xm:sqref>
        </x14:dataValidation>
        <x14:dataValidation type="list" allowBlank="1" showInputMessage="1" xr:uid="{F91458E4-CDF2-4F65-8942-670980C869B1}">
          <x14:formula1>
            <xm:f>リスト!$F$1:$F$6</xm:f>
          </x14:formula1>
          <xm:sqref>P16:P1048576 P1 P5:P13 T5:T6</xm:sqref>
        </x14:dataValidation>
        <x14:dataValidation type="list" allowBlank="1" showInputMessage="1" xr:uid="{A71BB7C7-D764-4165-8086-662B43CD2C3E}">
          <x14:formula1>
            <xm:f>リスト!$E$1</xm:f>
          </x14:formula1>
          <xm:sqref>Q16:Q1048576 Q1 Q5:Q13</xm:sqref>
        </x14:dataValidation>
        <x14:dataValidation type="list" allowBlank="1" showInputMessage="1" xr:uid="{6BCD3A4F-5EE0-4772-B0E9-5D0E991507B2}">
          <x14:formula1>
            <xm:f>リスト!$J$1:$J$6</xm:f>
          </x14:formula1>
          <xm:sqref>Z16:Z1048576 Z1 Z8:Z13</xm:sqref>
        </x14:dataValidation>
        <x14:dataValidation type="list" allowBlank="1" showInputMessage="1" xr:uid="{5F706E16-BF29-4395-9FEB-C0EFCA74DCA9}">
          <x14:formula1>
            <xm:f>リスト!$G$1:$G$2</xm:f>
          </x14:formula1>
          <xm:sqref>C16:C1048576 C1 C5:C13</xm:sqref>
        </x14:dataValidation>
        <x14:dataValidation type="list" allowBlank="1" showInputMessage="1" xr:uid="{A1F6A214-1CAD-45A5-AF9A-210BDA923A5E}">
          <x14:formula1>
            <xm:f>リスト!$C$1:$C$10</xm:f>
          </x14:formula1>
          <xm:sqref>N16:N1048576 N1 N5:N13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6E3F-5CC4-4489-9F88-4DD0951D2E52}">
  <dimension ref="A1:N10"/>
  <sheetViews>
    <sheetView workbookViewId="0">
      <selection activeCell="M10" sqref="M10"/>
    </sheetView>
  </sheetViews>
  <sheetFormatPr defaultRowHeight="18.75"/>
  <sheetData>
    <row r="1" spans="1:14">
      <c r="A1" s="2" t="s">
        <v>6</v>
      </c>
      <c r="B1" s="2" t="s">
        <v>6</v>
      </c>
      <c r="C1" s="2" t="s">
        <v>7</v>
      </c>
      <c r="D1" s="2" t="s">
        <v>2</v>
      </c>
      <c r="E1" s="2" t="s">
        <v>8</v>
      </c>
      <c r="F1" t="s">
        <v>0</v>
      </c>
      <c r="G1" s="3" t="s">
        <v>9</v>
      </c>
      <c r="H1" s="2" t="s">
        <v>6</v>
      </c>
      <c r="I1" s="2" t="s">
        <v>3</v>
      </c>
      <c r="J1" s="2" t="s">
        <v>71</v>
      </c>
      <c r="K1" s="2" t="s">
        <v>10</v>
      </c>
      <c r="L1" s="2" t="s">
        <v>5</v>
      </c>
      <c r="M1" s="2" t="s">
        <v>11</v>
      </c>
      <c r="N1" s="2" t="s">
        <v>12</v>
      </c>
    </row>
    <row r="2" spans="1:14">
      <c r="A2" s="2" t="s">
        <v>13</v>
      </c>
      <c r="B2" t="s">
        <v>14</v>
      </c>
      <c r="C2" t="s">
        <v>15</v>
      </c>
      <c r="D2" s="2" t="s">
        <v>6</v>
      </c>
      <c r="F2" t="s">
        <v>16</v>
      </c>
      <c r="G2" s="2" t="s">
        <v>17</v>
      </c>
      <c r="H2" t="s">
        <v>18</v>
      </c>
      <c r="I2" t="s">
        <v>19</v>
      </c>
      <c r="J2" t="s">
        <v>74</v>
      </c>
      <c r="K2" t="s">
        <v>6</v>
      </c>
      <c r="L2" t="s">
        <v>20</v>
      </c>
      <c r="M2" t="s">
        <v>21</v>
      </c>
      <c r="N2" t="s">
        <v>68</v>
      </c>
    </row>
    <row r="3" spans="1:14">
      <c r="A3" s="2" t="s">
        <v>22</v>
      </c>
      <c r="B3" s="2" t="s">
        <v>23</v>
      </c>
      <c r="C3" s="2" t="s">
        <v>1</v>
      </c>
      <c r="F3" t="s">
        <v>24</v>
      </c>
      <c r="H3" t="s">
        <v>25</v>
      </c>
      <c r="J3" t="s">
        <v>73</v>
      </c>
      <c r="L3" s="2" t="s">
        <v>26</v>
      </c>
      <c r="M3" t="s">
        <v>6</v>
      </c>
    </row>
    <row r="4" spans="1:14">
      <c r="A4" s="2" t="s">
        <v>27</v>
      </c>
      <c r="B4" t="s">
        <v>28</v>
      </c>
      <c r="C4" t="s">
        <v>29</v>
      </c>
      <c r="F4" t="s">
        <v>30</v>
      </c>
      <c r="J4" t="s">
        <v>72</v>
      </c>
      <c r="L4" t="s">
        <v>6</v>
      </c>
    </row>
    <row r="5" spans="1:14">
      <c r="B5" s="2" t="s">
        <v>31</v>
      </c>
      <c r="C5" s="2" t="s">
        <v>32</v>
      </c>
      <c r="F5" s="2" t="s">
        <v>33</v>
      </c>
      <c r="J5" t="s">
        <v>75</v>
      </c>
    </row>
    <row r="6" spans="1:14">
      <c r="B6" t="s">
        <v>34</v>
      </c>
      <c r="C6" s="2" t="s">
        <v>35</v>
      </c>
      <c r="F6" s="2" t="s">
        <v>36</v>
      </c>
      <c r="J6" t="s">
        <v>76</v>
      </c>
    </row>
    <row r="7" spans="1:14">
      <c r="B7" s="2" t="s">
        <v>37</v>
      </c>
      <c r="C7" s="2" t="s">
        <v>38</v>
      </c>
      <c r="F7" s="2"/>
    </row>
    <row r="8" spans="1:14">
      <c r="B8" s="2" t="s">
        <v>39</v>
      </c>
      <c r="C8" s="2" t="s">
        <v>40</v>
      </c>
    </row>
    <row r="9" spans="1:14">
      <c r="B9" s="2" t="s">
        <v>41</v>
      </c>
      <c r="C9" t="s">
        <v>42</v>
      </c>
    </row>
    <row r="10" spans="1:14">
      <c r="C10" t="s">
        <v>43</v>
      </c>
    </row>
  </sheetData>
  <phoneticPr fontId="1"/>
  <dataValidations count="1">
    <dataValidation type="list" allowBlank="1" showInputMessage="1" showErrorMessage="1" sqref="G1" xr:uid="{B890F490-E263-4B65-93A0-191F0EB486F0}">
      <formula1>$G$1:$G$2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出品情報</vt:lpstr>
      <vt:lpstr>貼り付け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2021-01-16T04:16:06Z</dcterms:created>
  <dcterms:modified xsi:type="dcterms:W3CDTF">2021-05-10T10:31:16Z</dcterms:modified>
</cp:coreProperties>
</file>