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850" windowHeight="13515" activeTab="5"/>
  </bookViews>
  <sheets>
    <sheet name="NoseCorn" sheetId="4" r:id="rId1"/>
    <sheet name="Body" sheetId="2" r:id="rId2"/>
    <sheet name="Fin" sheetId="5" r:id="rId3"/>
    <sheet name="Pump" sheetId="6" r:id="rId4"/>
    <sheet name="SRBA" sheetId="7" r:id="rId5"/>
    <sheet name="CanSat" sheetId="9" r:id="rId6"/>
    <sheet name="Sheet2" sheetId="8" r:id="rId7"/>
  </sheets>
  <calcPr calcId="125725"/>
</workbook>
</file>

<file path=xl/calcChain.xml><?xml version="1.0" encoding="utf-8"?>
<calcChain xmlns="http://schemas.openxmlformats.org/spreadsheetml/2006/main">
  <c r="E19" i="8"/>
  <c r="L19" s="1"/>
  <c r="I18"/>
  <c r="J18"/>
  <c r="J6"/>
  <c r="K6"/>
  <c r="J7"/>
  <c r="K7"/>
  <c r="J8"/>
  <c r="K8"/>
  <c r="J9"/>
  <c r="K9"/>
  <c r="J10"/>
  <c r="K10"/>
  <c r="J11"/>
  <c r="K11"/>
  <c r="J12"/>
  <c r="K12"/>
  <c r="J13"/>
  <c r="K13"/>
  <c r="J14"/>
  <c r="K14"/>
  <c r="J15"/>
  <c r="K15"/>
  <c r="K5"/>
  <c r="J5"/>
  <c r="I6"/>
  <c r="I7"/>
  <c r="I8"/>
  <c r="I9"/>
  <c r="I10"/>
  <c r="I11"/>
  <c r="I12"/>
  <c r="I13"/>
  <c r="I14"/>
  <c r="I15"/>
  <c r="I5"/>
  <c r="E5"/>
  <c r="L5" s="1"/>
  <c r="E6"/>
  <c r="L6" s="1"/>
  <c r="L8"/>
  <c r="L9"/>
  <c r="L10"/>
  <c r="L11"/>
  <c r="L12"/>
  <c r="L13"/>
  <c r="L14"/>
  <c r="L15"/>
  <c r="L7"/>
  <c r="F25"/>
  <c r="E25" s="1"/>
  <c r="F23"/>
  <c r="E23" s="1"/>
  <c r="F13"/>
  <c r="F14"/>
  <c r="E14" s="1"/>
  <c r="F15"/>
  <c r="E15" s="1"/>
  <c r="F16"/>
  <c r="E16" s="1"/>
  <c r="K16" s="1"/>
  <c r="F17"/>
  <c r="E17" s="1"/>
  <c r="L17" s="1"/>
  <c r="F18"/>
  <c r="E18" s="1"/>
  <c r="L18" s="1"/>
  <c r="F27"/>
  <c r="E27" s="1"/>
  <c r="F28"/>
  <c r="E28" s="1"/>
  <c r="F30"/>
  <c r="E30" s="1"/>
  <c r="F31"/>
  <c r="E31" s="1"/>
  <c r="F32"/>
  <c r="E32" s="1"/>
  <c r="F33"/>
  <c r="E33" s="1"/>
  <c r="F34"/>
  <c r="E34" s="1"/>
  <c r="F35"/>
  <c r="E35" s="1"/>
  <c r="F36"/>
  <c r="E36" s="1"/>
  <c r="F37"/>
  <c r="E37" s="1"/>
  <c r="F38"/>
  <c r="E38" s="1"/>
  <c r="F39"/>
  <c r="E39" s="1"/>
  <c r="F40"/>
  <c r="E40" s="1"/>
  <c r="F41"/>
  <c r="E41" s="1"/>
  <c r="F42"/>
  <c r="E42" s="1"/>
  <c r="F43"/>
  <c r="E43" s="1"/>
  <c r="F44"/>
  <c r="E44" s="1"/>
  <c r="F45"/>
  <c r="E45" s="1"/>
  <c r="F46"/>
  <c r="E46" s="1"/>
  <c r="F47"/>
  <c r="E47" s="1"/>
  <c r="F48"/>
  <c r="E48" s="1"/>
  <c r="F12"/>
  <c r="E12" s="1"/>
  <c r="E8"/>
  <c r="E9"/>
  <c r="E10"/>
  <c r="E11"/>
  <c r="E13"/>
  <c r="E7"/>
  <c r="I17" l="1"/>
  <c r="L16"/>
  <c r="J16"/>
  <c r="I16"/>
  <c r="J17"/>
  <c r="K17"/>
  <c r="I19"/>
  <c r="J19"/>
  <c r="K19"/>
  <c r="K18"/>
</calcChain>
</file>

<file path=xl/sharedStrings.xml><?xml version="1.0" encoding="utf-8"?>
<sst xmlns="http://schemas.openxmlformats.org/spreadsheetml/2006/main" count="513" uniqueCount="360">
  <si>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</si>
  <si>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</si>
  <si>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</si>
  <si>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</si>
  <si>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</si>
  <si>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</si>
  <si>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</si>
  <si>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</si>
  <si>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</si>
  <si>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</si>
  <si>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</si>
  <si>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</si>
  <si>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</si>
  <si>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</si>
  <si>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</si>
  <si>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</si>
  <si>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</si>
  <si>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</si>
  <si>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</si>
  <si>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</si>
  <si>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</si>
  <si>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</si>
  <si>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</si>
  <si>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</si>
  <si>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</si>
  <si>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</si>
  <si>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</si>
  <si>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body6</t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</si>
  <si>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</si>
  <si>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</si>
  <si>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</si>
  <si>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</si>
  <si>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</si>
  <si>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</si>
  <si>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</si>
  <si>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</si>
  <si>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</si>
  <si>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</si>
  <si>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</si>
  <si>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</si>
  <si>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</si>
  <si>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</si>
  <si>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</si>
  <si>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</si>
  <si>
    <t>FinFolder</t>
    <phoneticPr fontId="1"/>
  </si>
  <si>
    <t>fin0</t>
    <phoneticPr fontId="1"/>
  </si>
  <si>
    <t>fin1</t>
  </si>
  <si>
    <t>fin2</t>
  </si>
  <si>
    <t>fin3</t>
  </si>
  <si>
    <t>fin4</t>
  </si>
  <si>
    <t>SideFin</t>
    <phoneticPr fontId="1"/>
  </si>
  <si>
    <t>標準のフィン</t>
    <rPh sb="0" eb="2">
      <t>ヒョウジュン</t>
    </rPh>
    <phoneticPr fontId="1"/>
  </si>
  <si>
    <t>ウレタンのフィン/nフニャフニャで安定が悪い</t>
    <rPh sb="17" eb="19">
      <t>アンテイ</t>
    </rPh>
    <rPh sb="20" eb="21">
      <t>ワル</t>
    </rPh>
    <phoneticPr fontId="1"/>
  </si>
  <si>
    <t>バルサ材のフィン</t>
    <rPh sb="3" eb="4">
      <t>ザイ</t>
    </rPh>
    <phoneticPr fontId="1"/>
  </si>
  <si>
    <t>軽量バルサ材のフィン/n安価だが安定性がUP</t>
    <rPh sb="0" eb="2">
      <t>ケイリョウ</t>
    </rPh>
    <rPh sb="5" eb="6">
      <t>ザイ</t>
    </rPh>
    <rPh sb="12" eb="14">
      <t>アンカ</t>
    </rPh>
    <rPh sb="16" eb="19">
      <t>アンテイセイ</t>
    </rPh>
    <phoneticPr fontId="1"/>
  </si>
  <si>
    <t>Cd:-0.1 /n質量:1g /n安定性★★★★★</t>
    <rPh sb="18" eb="21">
      <t>アンテイセイ</t>
    </rPh>
    <phoneticPr fontId="1"/>
  </si>
  <si>
    <t>ドライカーボンで空気抵抗が小さく、安定する。</t>
    <rPh sb="8" eb="12">
      <t>クウキテイコウ</t>
    </rPh>
    <rPh sb="13" eb="14">
      <t>チイ</t>
    </rPh>
    <rPh sb="17" eb="19">
      <t>アンテイ</t>
    </rPh>
    <phoneticPr fontId="1"/>
  </si>
  <si>
    <t>ステンレスで軽量高剛性/n安定性も向上。</t>
    <rPh sb="6" eb="8">
      <t>ケイリョウ</t>
    </rPh>
    <rPh sb="8" eb="11">
      <t>コウゴウセイ</t>
    </rPh>
    <rPh sb="13" eb="16">
      <t>アンテイセイ</t>
    </rPh>
    <rPh sb="17" eb="19">
      <t>コウジョウ</t>
    </rPh>
    <phoneticPr fontId="1"/>
  </si>
  <si>
    <t>炭酸用ペットボトル</t>
    <rPh sb="0" eb="3">
      <t>タンサンヨウ</t>
    </rPh>
    <phoneticPr fontId="1"/>
  </si>
  <si>
    <t>強炭酸用ペットボトル</t>
    <rPh sb="0" eb="1">
      <t>ツヨ</t>
    </rPh>
    <rPh sb="1" eb="4">
      <t>タンサンヨウ</t>
    </rPh>
    <phoneticPr fontId="1"/>
  </si>
  <si>
    <t>強化チタンカーボンナノチューブハイブリッド</t>
    <rPh sb="0" eb="2">
      <t>キョウカ</t>
    </rPh>
    <phoneticPr fontId="1"/>
  </si>
  <si>
    <t>チタン削り出しボディ</t>
    <rPh sb="3" eb="4">
      <t>ケズ</t>
    </rPh>
    <rPh sb="5" eb="6">
      <t>ダ</t>
    </rPh>
    <phoneticPr fontId="1"/>
  </si>
  <si>
    <t>耐圧:300kPa /n容量:2L /nCD:0.6</t>
    <rPh sb="12" eb="14">
      <t>ヨウリョウ</t>
    </rPh>
    <phoneticPr fontId="1"/>
  </si>
  <si>
    <t>耐圧:400kPa /n容量:2L /nCD:0.6</t>
    <rPh sb="12" eb="14">
      <t>ヨウリョウ</t>
    </rPh>
    <phoneticPr fontId="1"/>
  </si>
  <si>
    <t>耐圧:800kPa /n容量:3L /nCD:0.6</t>
    <rPh sb="12" eb="14">
      <t>ヨウリョウ</t>
    </rPh>
    <phoneticPr fontId="1"/>
  </si>
  <si>
    <t>耐圧:1000kPa /n容量:5L /nCD:0.5</t>
    <rPh sb="13" eb="15">
      <t>ヨウリョウ</t>
    </rPh>
    <phoneticPr fontId="1"/>
  </si>
  <si>
    <t>耐圧:1500kPa /n容量:10L /nCD:0.4</t>
    <rPh sb="13" eb="15">
      <t>ヨウリョウ</t>
    </rPh>
    <phoneticPr fontId="1"/>
  </si>
  <si>
    <t>耐圧:5000kPa /n容量:50L /nCD:0.2</t>
    <rPh sb="13" eb="15">
      <t>ヨウリョウ</t>
    </rPh>
    <phoneticPr fontId="1"/>
  </si>
  <si>
    <t>耐圧:2000kPa /n容量:20L /nCD:0.3</t>
    <rPh sb="13" eb="15">
      <t>ヨウリョウ</t>
    </rPh>
    <phoneticPr fontId="1"/>
  </si>
  <si>
    <t>強化ABSボディ</t>
    <rPh sb="0" eb="2">
      <t>キョウカ</t>
    </rPh>
    <phoneticPr fontId="1"/>
  </si>
  <si>
    <t>さらに高圧に耐えるボディ/n容量も上がってる</t>
    <rPh sb="3" eb="5">
      <t>コウアツ</t>
    </rPh>
    <rPh sb="6" eb="7">
      <t>タ</t>
    </rPh>
    <rPh sb="14" eb="16">
      <t>ヨウリョウ</t>
    </rPh>
    <rPh sb="17" eb="18">
      <t>ア</t>
    </rPh>
    <phoneticPr fontId="1"/>
  </si>
  <si>
    <t>耐圧が高いカーボンの専用ボディ/n容量も増えてるし空気抵抗も若干下がる</t>
    <rPh sb="0" eb="2">
      <t>タイアツ</t>
    </rPh>
    <rPh sb="3" eb="4">
      <t>タカ</t>
    </rPh>
    <rPh sb="10" eb="12">
      <t>センヨウ</t>
    </rPh>
    <rPh sb="17" eb="19">
      <t>ヨウリョウ</t>
    </rPh>
    <rPh sb="20" eb="21">
      <t>フ</t>
    </rPh>
    <rPh sb="25" eb="29">
      <t>クウキテイコウ</t>
    </rPh>
    <rPh sb="30" eb="33">
      <t>ジャッカンサ</t>
    </rPh>
    <phoneticPr fontId="1"/>
  </si>
  <si>
    <t>チタン一体物の専用ボディ/n軽くて丈夫/nなぜか燃料が沢山入る</t>
    <rPh sb="3" eb="6">
      <t>イッタイモノ</t>
    </rPh>
    <rPh sb="7" eb="9">
      <t>センヨウ</t>
    </rPh>
    <rPh sb="14" eb="15">
      <t>カル</t>
    </rPh>
    <rPh sb="17" eb="19">
      <t>ジョウブ</t>
    </rPh>
    <phoneticPr fontId="1"/>
  </si>
  <si>
    <t>強化チタンカーボンナノチューブハイブリッド製/nさらに軽くて丈夫で空気抵抗も少ない/nなぜか燃料がもっと沢山入る</t>
    <rPh sb="0" eb="2">
      <t>キョウカ</t>
    </rPh>
    <rPh sb="21" eb="22">
      <t>セイ</t>
    </rPh>
    <rPh sb="27" eb="28">
      <t>カル</t>
    </rPh>
    <rPh sb="30" eb="32">
      <t>ジョウブ</t>
    </rPh>
    <rPh sb="33" eb="37">
      <t>クウキテイコウ</t>
    </rPh>
    <rPh sb="38" eb="39">
      <t>スク</t>
    </rPh>
    <rPh sb="46" eb="48">
      <t>ネンリョウ</t>
    </rPh>
    <rPh sb="52" eb="54">
      <t>タクサン</t>
    </rPh>
    <rPh sb="54" eb="55">
      <t>ハイ</t>
    </rPh>
    <phoneticPr fontId="1"/>
  </si>
  <si>
    <t>いわゆる普通のペットボトル/nまずはこれから</t>
    <rPh sb="4" eb="6">
      <t>フツウ</t>
    </rPh>
    <phoneticPr fontId="1"/>
  </si>
  <si>
    <t>強炭酸用ペットボトルなので、耐圧が高い。/nポンプもいいものに変えよう</t>
    <rPh sb="0" eb="1">
      <t>ツヨ</t>
    </rPh>
    <rPh sb="1" eb="4">
      <t>タンサンヨウ</t>
    </rPh>
    <rPh sb="14" eb="16">
      <t>タイアツ</t>
    </rPh>
    <rPh sb="17" eb="18">
      <t>タカ</t>
    </rPh>
    <rPh sb="31" eb="32">
      <t>カ</t>
    </rPh>
    <phoneticPr fontId="1"/>
  </si>
  <si>
    <t>PumpFolder</t>
    <phoneticPr fontId="1"/>
  </si>
  <si>
    <t>Pump0</t>
    <phoneticPr fontId="1"/>
  </si>
  <si>
    <t>Pump1</t>
  </si>
  <si>
    <t>Pump2</t>
  </si>
  <si>
    <t>Pump3</t>
  </si>
  <si>
    <t>Pump4</t>
  </si>
  <si>
    <t>PumpMax</t>
    <phoneticPr fontId="1"/>
  </si>
  <si>
    <t>PumpCapacity</t>
    <phoneticPr fontId="1"/>
  </si>
  <si>
    <t>浮き輪とかに空気入れるあれですよ/nすぐに買い替えなきゃ</t>
    <rPh sb="0" eb="1">
      <t>ウ</t>
    </rPh>
    <rPh sb="2" eb="3">
      <t>ワ</t>
    </rPh>
    <rPh sb="6" eb="9">
      <t>クウキイ</t>
    </rPh>
    <rPh sb="21" eb="22">
      <t>カ</t>
    </rPh>
    <rPh sb="23" eb="24">
      <t>カ</t>
    </rPh>
    <phoneticPr fontId="1"/>
  </si>
  <si>
    <t>ちょっと強化されているポンプ/n圧力ちょっと高めで、ボディを壊さないよう注意</t>
    <rPh sb="4" eb="6">
      <t>キョウカ</t>
    </rPh>
    <rPh sb="16" eb="18">
      <t>アツリョク</t>
    </rPh>
    <rPh sb="22" eb="23">
      <t>タカ</t>
    </rPh>
    <rPh sb="30" eb="31">
      <t>コワ</t>
    </rPh>
    <rPh sb="36" eb="38">
      <t>チュウイ</t>
    </rPh>
    <phoneticPr fontId="1"/>
  </si>
  <si>
    <t>普通の自転車用のポンプ/n基本はこれ</t>
    <rPh sb="0" eb="2">
      <t>フツウ</t>
    </rPh>
    <rPh sb="3" eb="7">
      <t>ジテンシャヨウ</t>
    </rPh>
    <rPh sb="13" eb="15">
      <t>キホン</t>
    </rPh>
    <phoneticPr fontId="1"/>
  </si>
  <si>
    <t>超構造体ボディ</t>
    <rPh sb="0" eb="4">
      <t>チョウコウゾウタイ</t>
    </rPh>
    <phoneticPr fontId="1"/>
  </si>
  <si>
    <t>新素材超構造体が練りこまれている /n軽くて耐圧が高く超圧縮技術で50Lもの燃料が搭載できる</t>
    <rPh sb="0" eb="3">
      <t>シンソザイ</t>
    </rPh>
    <rPh sb="3" eb="7">
      <t>チョウコウゾウタイ</t>
    </rPh>
    <rPh sb="8" eb="9">
      <t>ネ</t>
    </rPh>
    <rPh sb="19" eb="20">
      <t>カル</t>
    </rPh>
    <rPh sb="22" eb="24">
      <t>タイアツ</t>
    </rPh>
    <rPh sb="25" eb="26">
      <t>タカ</t>
    </rPh>
    <rPh sb="27" eb="30">
      <t>チョウアッシュク</t>
    </rPh>
    <rPh sb="30" eb="32">
      <t>ギジュツ</t>
    </rPh>
    <rPh sb="38" eb="40">
      <t>ネンリョウ</t>
    </rPh>
    <rPh sb="41" eb="43">
      <t>トウサイ</t>
    </rPh>
    <phoneticPr fontId="1"/>
  </si>
  <si>
    <t>カーボンボディ</t>
    <phoneticPr fontId="1"/>
  </si>
  <si>
    <t>内側から光るフィン</t>
    <rPh sb="0" eb="2">
      <t>ウチガワ</t>
    </rPh>
    <rPh sb="4" eb="5">
      <t>ヒカ</t>
    </rPh>
    <phoneticPr fontId="1"/>
  </si>
  <si>
    <t>ステンレスのフィン</t>
    <phoneticPr fontId="1"/>
  </si>
  <si>
    <t>カーボンのフィン</t>
    <phoneticPr fontId="1"/>
  </si>
  <si>
    <t>Cd:0.2 /n質量:30g/n安定性★</t>
    <phoneticPr fontId="1"/>
  </si>
  <si>
    <t>Cd:0.1  /n質量:20g/n安定性★★</t>
    <phoneticPr fontId="1"/>
  </si>
  <si>
    <t>Cd:0.05 /n質量:10g/n安定性★★★</t>
    <phoneticPr fontId="1"/>
  </si>
  <si>
    <t>Cd:0.01 /n質量:2g/n安定性★★★★</t>
    <phoneticPr fontId="1"/>
  </si>
  <si>
    <t>FinCD</t>
    <phoneticPr fontId="1"/>
  </si>
  <si>
    <t>Stability</t>
    <phoneticPr fontId="1"/>
  </si>
  <si>
    <t>不思議な力の影響で空気抵抗が劇的に減り安定性も抜群</t>
    <rPh sb="0" eb="3">
      <t>フシギ</t>
    </rPh>
    <rPh sb="4" eb="5">
      <t>チカラ</t>
    </rPh>
    <rPh sb="6" eb="8">
      <t>エイキョウ</t>
    </rPh>
    <rPh sb="9" eb="13">
      <t>クウキテイコウ</t>
    </rPh>
    <rPh sb="14" eb="16">
      <t>ゲキテキ</t>
    </rPh>
    <rPh sb="17" eb="18">
      <t>ヘ</t>
    </rPh>
    <rPh sb="19" eb="22">
      <t>アンテイセイ</t>
    </rPh>
    <rPh sb="23" eb="25">
      <t>バツグン</t>
    </rPh>
    <phoneticPr fontId="1"/>
  </si>
  <si>
    <t>足踏みポンプ</t>
    <rPh sb="0" eb="2">
      <t>アシブ</t>
    </rPh>
    <phoneticPr fontId="1"/>
  </si>
  <si>
    <t>自転車用ポンプ</t>
    <rPh sb="0" eb="4">
      <t>ジテンシャヨウ</t>
    </rPh>
    <phoneticPr fontId="1"/>
  </si>
  <si>
    <t>SRBAFolder</t>
    <phoneticPr fontId="1"/>
  </si>
  <si>
    <t>srba0</t>
    <phoneticPr fontId="1"/>
  </si>
  <si>
    <t>srba1</t>
  </si>
  <si>
    <t>srba2</t>
  </si>
  <si>
    <t>srba3</t>
  </si>
  <si>
    <t>srba4</t>
  </si>
  <si>
    <t>srba5</t>
  </si>
  <si>
    <t>srba6</t>
  </si>
  <si>
    <t>srba7</t>
  </si>
  <si>
    <t>srba8</t>
  </si>
  <si>
    <t>srba9</t>
  </si>
  <si>
    <t>srba10</t>
  </si>
  <si>
    <t>srba11</t>
  </si>
  <si>
    <t>srba12</t>
  </si>
  <si>
    <t>srba13</t>
  </si>
  <si>
    <t>SRBANumber</t>
    <phoneticPr fontId="1"/>
  </si>
  <si>
    <t>ParameterName</t>
  </si>
  <si>
    <t>ParameterName</t>
    <phoneticPr fontId="1"/>
  </si>
  <si>
    <t>ブースター無し</t>
    <rPh sb="5" eb="6">
      <t>ナ</t>
    </rPh>
    <phoneticPr fontId="1"/>
  </si>
  <si>
    <t>-</t>
    <phoneticPr fontId="1"/>
  </si>
  <si>
    <t>Class</t>
  </si>
  <si>
    <t>トータルインパルス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</si>
  <si>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</si>
  <si>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</si>
  <si>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</si>
  <si>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</si>
  <si>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</si>
  <si>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</si>
  <si>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</si>
  <si>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</si>
  <si>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</si>
  <si>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</si>
  <si>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</si>
  <si>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</si>
  <si>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</si>
  <si>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</si>
  <si>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</si>
  <si>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</si>
  <si>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</si>
  <si>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</si>
  <si>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</si>
  <si>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</si>
  <si>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</si>
  <si>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</si>
  <si>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</si>
  <si>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</si>
  <si>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推力秒</t>
    <rPh sb="0" eb="2">
      <t>スイリョク</t>
    </rPh>
    <rPh sb="2" eb="3">
      <t>ビョウ</t>
    </rPh>
    <phoneticPr fontId="1"/>
  </si>
  <si>
    <t>推力</t>
    <rPh sb="0" eb="2">
      <t>スイリョク</t>
    </rPh>
    <phoneticPr fontId="1"/>
  </si>
  <si>
    <t>秒</t>
    <rPh sb="0" eb="1">
      <t>ビョウ</t>
    </rPh>
    <phoneticPr fontId="1"/>
  </si>
  <si>
    <t>AA</t>
  </si>
  <si>
    <t>AB</t>
  </si>
  <si>
    <t>AC</t>
  </si>
  <si>
    <t>AD</t>
  </si>
  <si>
    <t>AE</t>
  </si>
  <si>
    <t>AF</t>
  </si>
  <si>
    <t>AG</t>
  </si>
  <si>
    <t>Y</t>
  </si>
  <si>
    <t>Z</t>
  </si>
  <si>
    <t>N・s</t>
  </si>
  <si>
    <t>8本での高度</t>
    <rPh sb="1" eb="2">
      <t>ホン</t>
    </rPh>
    <rPh sb="4" eb="6">
      <t>コウド</t>
    </rPh>
    <phoneticPr fontId="1"/>
  </si>
  <si>
    <t>CD値最低限</t>
    <rPh sb="2" eb="3">
      <t>チ</t>
    </rPh>
    <rPh sb="3" eb="6">
      <t>サイテイゲン</t>
    </rPh>
    <phoneticPr fontId="1"/>
  </si>
  <si>
    <t>CD値最低限+毎回抵抗計算</t>
    <rPh sb="2" eb="3">
      <t>チ</t>
    </rPh>
    <rPh sb="3" eb="6">
      <t>サイテイゲン</t>
    </rPh>
    <rPh sb="7" eb="9">
      <t>マイカイ</t>
    </rPh>
    <rPh sb="9" eb="13">
      <t>テイコウケイサン</t>
    </rPh>
    <phoneticPr fontId="1"/>
  </si>
  <si>
    <t>Best</t>
    <phoneticPr fontId="1"/>
  </si>
  <si>
    <t>1/4A</t>
    <phoneticPr fontId="1"/>
  </si>
  <si>
    <t>1/2A</t>
    <phoneticPr fontId="1"/>
  </si>
  <si>
    <t>8本</t>
    <rPh sb="1" eb="2">
      <t>ホン</t>
    </rPh>
    <phoneticPr fontId="1"/>
  </si>
  <si>
    <t>2本</t>
    <rPh sb="1" eb="2">
      <t>ホン</t>
    </rPh>
    <phoneticPr fontId="1"/>
  </si>
  <si>
    <t>SRBA13種類</t>
    <rPh sb="6" eb="8">
      <t>シュルイ</t>
    </rPh>
    <phoneticPr fontId="1"/>
  </si>
  <si>
    <t>Saturn V</t>
    <phoneticPr fontId="1"/>
  </si>
  <si>
    <t>Falcon9.1</t>
    <phoneticPr fontId="1"/>
  </si>
  <si>
    <t>Delta IV</t>
    <phoneticPr fontId="1"/>
  </si>
  <si>
    <t>Atlas V</t>
    <phoneticPr fontId="1"/>
  </si>
  <si>
    <t>Long March 2F</t>
    <phoneticPr fontId="1"/>
  </si>
  <si>
    <t>STS spaceShatle</t>
    <phoneticPr fontId="1"/>
  </si>
  <si>
    <t>Proton</t>
    <phoneticPr fontId="1"/>
  </si>
  <si>
    <t>H3</t>
    <phoneticPr fontId="1"/>
  </si>
  <si>
    <t>H2A</t>
    <phoneticPr fontId="1"/>
  </si>
  <si>
    <t>Soyuz</t>
    <phoneticPr fontId="1"/>
  </si>
  <si>
    <t>Epsiron</t>
    <phoneticPr fontId="1"/>
  </si>
  <si>
    <t>4本</t>
    <rPh sb="1" eb="2">
      <t>ホン</t>
    </rPh>
    <phoneticPr fontId="1"/>
  </si>
  <si>
    <t>6本</t>
    <rPh sb="1" eb="2">
      <t>ホン</t>
    </rPh>
    <phoneticPr fontId="1"/>
  </si>
  <si>
    <t>PensilRocket</t>
    <phoneticPr fontId="1"/>
  </si>
  <si>
    <t>Ariane V</t>
    <phoneticPr fontId="1"/>
  </si>
  <si>
    <t>Pencil Rocket</t>
    <phoneticPr fontId="1"/>
  </si>
  <si>
    <t>SRBAs_1</t>
    <phoneticPr fontId="1"/>
  </si>
  <si>
    <t>MAX400km ISSまで</t>
    <phoneticPr fontId="1"/>
  </si>
  <si>
    <t>本数:2本 /n推力:3.125N /n燃焼時間:0.2秒 /nトータルインパルス:1.25N・s/nType:1/4A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</si>
  <si>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本数:4本 /n推力:3.125N /n燃焼時間:0.2秒 /nトータルインパルス:2.5N・s/nType:1/4A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</si>
  <si>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本数:6本 /n推力:3.125N /n燃焼時間:0.2秒 /nトータルインパルス:3.75N・s/nType:1/4A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</si>
  <si>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1/4A型 2本</t>
    <rPh sb="4" eb="5">
      <t>ガタ</t>
    </rPh>
    <rPh sb="7" eb="8">
      <t>ホン</t>
    </rPh>
    <phoneticPr fontId="1"/>
  </si>
  <si>
    <t>1/4A型 4本</t>
    <rPh sb="4" eb="5">
      <t>ガタ</t>
    </rPh>
    <rPh sb="7" eb="8">
      <t>ホン</t>
    </rPh>
    <phoneticPr fontId="1"/>
  </si>
  <si>
    <t>1/4A型 6本</t>
    <rPh sb="4" eb="5">
      <t>ガタ</t>
    </rPh>
    <rPh sb="7" eb="8">
      <t>ホン</t>
    </rPh>
    <phoneticPr fontId="1"/>
  </si>
  <si>
    <t>本数:6本 /n推力:4.16N /n燃焼時間:0.3秒 /nトータルインパルス:7.488N・s/nType:1/2A /nModel:Epsiron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</si>
  <si>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SRBAs_2</t>
    <phoneticPr fontId="1"/>
  </si>
  <si>
    <t>1/2A型 6本</t>
    <rPh sb="4" eb="5">
      <t>ガタ</t>
    </rPh>
    <rPh sb="7" eb="8">
      <t>ホン</t>
    </rPh>
    <phoneticPr fontId="1"/>
  </si>
  <si>
    <t>A型 2本</t>
    <rPh sb="1" eb="2">
      <t>ガタ</t>
    </rPh>
    <rPh sb="4" eb="5">
      <t>ホン</t>
    </rPh>
    <phoneticPr fontId="1"/>
  </si>
  <si>
    <t>A型6本</t>
    <rPh sb="1" eb="2">
      <t>ガタ</t>
    </rPh>
    <rPh sb="3" eb="4">
      <t>ホン</t>
    </rPh>
    <phoneticPr fontId="1"/>
  </si>
  <si>
    <t>本数:2本 /n推力:5.0N /n燃焼時間:0.5秒 /nトータルインパルス:5N・s/nType:A /nModel:Soyuz</t>
    <rPh sb="0" eb="2">
      <t>ホンスウ</t>
    </rPh>
    <rPh sb="4" eb="5">
      <t>ホン</t>
    </rPh>
    <rPh sb="8" eb="10">
      <t>スイリョク</t>
    </rPh>
    <rPh sb="18" eb="22">
      <t>ネンショウジカン</t>
    </rPh>
    <rPh sb="26" eb="27">
      <t>ビョウ</t>
    </rPh>
    <phoneticPr fontId="1"/>
  </si>
  <si>
    <t>SRBAs_3</t>
    <phoneticPr fontId="1"/>
  </si>
  <si>
    <t>固体ロケットブースタ無しの状態</t>
    <rPh sb="0" eb="2">
      <t>コタイ</t>
    </rPh>
    <rPh sb="10" eb="11">
      <t>ナ</t>
    </rPh>
    <rPh sb="13" eb="15">
      <t>ジョウタイ</t>
    </rPh>
    <phoneticPr fontId="1"/>
  </si>
  <si>
    <t>1/2A型 8本</t>
    <rPh sb="4" eb="5">
      <t>ガタ</t>
    </rPh>
    <rPh sb="7" eb="8">
      <t>ホン</t>
    </rPh>
    <phoneticPr fontId="1"/>
  </si>
  <si>
    <t>本数:8本 /n推力:4.16N /n燃焼時間:0.3秒 /nトータルインパルス:9.984N・s/nType:1/2A /nModel:Epsiron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</si>
  <si>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/n推力:5.0N /n燃焼時間:0.5秒 /nトータルインパルス:15N・s/nType:A /nModel:Soyuz</t>
    <rPh sb="0" eb="2">
      <t>ホンスウ</t>
    </rPh>
    <rPh sb="4" eb="5">
      <t>ホン</t>
    </rPh>
    <rPh sb="8" eb="10">
      <t>スイリョク</t>
    </rPh>
    <rPh sb="18" eb="22">
      <t>ネンショウジカン</t>
    </rPh>
    <rPh sb="26" eb="27">
      <t>ビョウ</t>
    </rPh>
    <phoneticPr fontId="1"/>
  </si>
  <si>
    <t>B型4本</t>
    <rPh sb="1" eb="2">
      <t>ガタ</t>
    </rPh>
    <rPh sb="3" eb="4">
      <t>ホン</t>
    </rPh>
    <phoneticPr fontId="1"/>
  </si>
  <si>
    <t>SRBAs_4</t>
    <phoneticPr fontId="1"/>
  </si>
  <si>
    <t>D型2本</t>
    <rPh sb="1" eb="2">
      <t>ガタ</t>
    </rPh>
    <rPh sb="3" eb="4">
      <t>ホン</t>
    </rPh>
    <phoneticPr fontId="1"/>
  </si>
  <si>
    <t>H3</t>
    <phoneticPr fontId="1"/>
  </si>
  <si>
    <t>C型6本</t>
    <rPh sb="1" eb="2">
      <t>ガタ</t>
    </rPh>
    <rPh sb="3" eb="4">
      <t>ホン</t>
    </rPh>
    <phoneticPr fontId="1"/>
  </si>
  <si>
    <t>SRBAs_5</t>
    <phoneticPr fontId="1"/>
  </si>
  <si>
    <t>C型8本</t>
    <rPh sb="1" eb="2">
      <t>ガタ</t>
    </rPh>
    <rPh sb="3" eb="4">
      <t>ホン</t>
    </rPh>
    <phoneticPr fontId="1"/>
  </si>
  <si>
    <t>D型6本</t>
    <rPh sb="1" eb="2">
      <t>ガタ</t>
    </rPh>
    <rPh sb="3" eb="4">
      <t>ホン</t>
    </rPh>
    <phoneticPr fontId="1"/>
  </si>
  <si>
    <t>本数:8本 /n推力:6.25N /n燃焼時間:1.6秒 /nトータルインパルス:80N・s/nType:C /nModel:H2A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</si>
  <si>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/n推力:6.25N /n燃焼時間:1.6秒 /nトータルインパルス:60N・s/nType:C /nModel:H2A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</si>
  <si>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本数:4本 /n推力:6.25N /n燃焼時間:0.8秒 /nトータルインパルス:20N・s/nType:B /nModel:Ariane V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</si>
  <si>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/n推力:20N /n燃焼時間:2秒 /nトータルインパルス:240N・s/nType:E /nModel:Proton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</si>
  <si>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本数:6本 /n推力:11.1N /n燃焼時間:1.8秒 /nトータルインパルス:119.88N・s/nType:D /nModel:H3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</si>
  <si>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本数:2本 /n推力:11.1N /n燃焼時間:1.8秒 /nトータルインパルス:39.96N・s/nType:D /nModel:H3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</si>
  <si>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E型6本</t>
    <rPh sb="1" eb="2">
      <t>ガタ</t>
    </rPh>
    <rPh sb="3" eb="4">
      <t>ホン</t>
    </rPh>
    <phoneticPr fontId="1"/>
  </si>
  <si>
    <t>srba14</t>
  </si>
  <si>
    <t>E型8本</t>
    <rPh sb="1" eb="2">
      <t>ガタ</t>
    </rPh>
    <rPh sb="3" eb="4">
      <t>ホン</t>
    </rPh>
    <phoneticPr fontId="1"/>
  </si>
  <si>
    <t>本数:8本 /n推力:20N /n燃焼時間:2秒 /nトータルインパルス:320N・s/nType:E /nModel:Proton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</si>
  <si>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srba15</t>
  </si>
  <si>
    <t>srba16</t>
  </si>
  <si>
    <t>srba17</t>
  </si>
  <si>
    <t>srba18</t>
  </si>
  <si>
    <t>srba19</t>
  </si>
  <si>
    <t>srba20</t>
  </si>
  <si>
    <t>srba21</t>
  </si>
  <si>
    <t>srba22</t>
  </si>
  <si>
    <t>srba23</t>
  </si>
  <si>
    <t>srba24</t>
  </si>
  <si>
    <t>F型6本</t>
    <rPh sb="1" eb="2">
      <t>ガタ</t>
    </rPh>
    <rPh sb="3" eb="4">
      <t>ホン</t>
    </rPh>
    <phoneticPr fontId="1"/>
  </si>
  <si>
    <t>F型8本</t>
    <rPh sb="1" eb="2">
      <t>ガタ</t>
    </rPh>
    <rPh sb="3" eb="4">
      <t>ホン</t>
    </rPh>
    <phoneticPr fontId="1"/>
  </si>
  <si>
    <t>本数:6本 /n推力:26.66N /n燃焼時間:3秒 /nトータルインパルス:480N・s/nType:F /nModel:SRBs</t>
    <rPh sb="0" eb="2">
      <t>ホンスウ</t>
    </rPh>
    <rPh sb="4" eb="5">
      <t>ホン</t>
    </rPh>
    <rPh sb="8" eb="10">
      <t>スイリョク</t>
    </rPh>
    <rPh sb="20" eb="24">
      <t>ネンショウジカン</t>
    </rPh>
    <rPh sb="26" eb="27">
      <t>ビョウ</t>
    </rPh>
    <phoneticPr fontId="1"/>
  </si>
  <si>
    <t>SRBs</t>
  </si>
  <si>
    <t>本数:8本 /n推力:26.66N /n燃焼時間:3秒 /nトータルインパルス:640N・s/nType:F /nModel:SRBs</t>
    <rPh sb="0" eb="2">
      <t>ホンスウ</t>
    </rPh>
    <rPh sb="4" eb="5">
      <t>ホン</t>
    </rPh>
    <rPh sb="8" eb="10">
      <t>スイリョク</t>
    </rPh>
    <rPh sb="20" eb="24">
      <t>ネンショウジカン</t>
    </rPh>
    <rPh sb="26" eb="27">
      <t>ビョウ</t>
    </rPh>
    <phoneticPr fontId="1"/>
  </si>
  <si>
    <t>G型6本</t>
    <rPh sb="1" eb="2">
      <t>ガタ</t>
    </rPh>
    <rPh sb="3" eb="4">
      <t>ホン</t>
    </rPh>
    <phoneticPr fontId="1"/>
  </si>
  <si>
    <t>G型8本</t>
    <rPh sb="1" eb="2">
      <t>ガタ</t>
    </rPh>
    <rPh sb="3" eb="4">
      <t>ホン</t>
    </rPh>
    <phoneticPr fontId="1"/>
  </si>
  <si>
    <t>本数:6本 /n推力:40N /n燃焼時間:4秒 /nトータルインパルス:960N・s/nType:G /nModel:Long March 2F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</si>
  <si>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本数:8本 /n推力:40N /n燃焼時間:4秒 /nトータルインパルス:1280N・s/nType:G /nModel:Long March 2F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</si>
  <si>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H型6本</t>
    <rPh sb="1" eb="2">
      <t>ガタ</t>
    </rPh>
    <rPh sb="3" eb="4">
      <t>ホン</t>
    </rPh>
    <phoneticPr fontId="1"/>
  </si>
  <si>
    <t>H型8本</t>
    <rPh sb="1" eb="2">
      <t>ガタ</t>
    </rPh>
    <rPh sb="3" eb="4">
      <t>ホン</t>
    </rPh>
    <phoneticPr fontId="1"/>
  </si>
  <si>
    <t>本数:6本 /n推力:64N /n燃焼時間:5秒 /nトータルインパルス:1920N・s/nType:H /nModel:Atlas V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</si>
  <si>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本数:8本 /n推力:64N /n燃焼時間:5秒 /nトータルインパルス:2560N・s/nType:H /nModel:Atlas V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</si>
  <si>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srba25</t>
  </si>
  <si>
    <t>srba26</t>
  </si>
  <si>
    <t>I型6本</t>
    <rPh sb="1" eb="2">
      <t>ガタ</t>
    </rPh>
    <rPh sb="3" eb="4">
      <t>ホン</t>
    </rPh>
    <phoneticPr fontId="1"/>
  </si>
  <si>
    <t>I型8本</t>
    <rPh sb="1" eb="2">
      <t>ガタ</t>
    </rPh>
    <rPh sb="3" eb="4">
      <t>ホン</t>
    </rPh>
    <phoneticPr fontId="1"/>
  </si>
  <si>
    <t>本数:6本 /n推力:64N /n燃焼時間:10秒 /nトータルインパルス:3840N・s/nType:I /nModel:Delta IV</t>
    <rPh sb="0" eb="2">
      <t>ホンスウ</t>
    </rPh>
    <rPh sb="4" eb="5">
      <t>ホン</t>
    </rPh>
    <rPh sb="8" eb="10">
      <t>スイリョク</t>
    </rPh>
    <rPh sb="17" eb="21">
      <t>ネンショウジカン</t>
    </rPh>
    <rPh sb="24" eb="25">
      <t>ビョウ</t>
    </rPh>
    <phoneticPr fontId="1"/>
  </si>
  <si>
    <t>本数:8本 /n推力:64N /n燃焼時間:10秒 /nトータルインパルス:5120N・s/nType:I /nModel:Delta IV</t>
    <rPh sb="0" eb="2">
      <t>ホンスウ</t>
    </rPh>
    <rPh sb="4" eb="5">
      <t>ホン</t>
    </rPh>
    <rPh sb="8" eb="10">
      <t>スイリョク</t>
    </rPh>
    <rPh sb="17" eb="21">
      <t>ネンショウジカン</t>
    </rPh>
    <rPh sb="24" eb="25">
      <t>ビョウ</t>
    </rPh>
    <phoneticPr fontId="1"/>
  </si>
  <si>
    <t>Saturn V</t>
  </si>
  <si>
    <t>Falcon9.1</t>
    <phoneticPr fontId="1"/>
  </si>
  <si>
    <t>J型6本</t>
    <rPh sb="1" eb="2">
      <t>ガタ</t>
    </rPh>
    <rPh sb="3" eb="4">
      <t>ホン</t>
    </rPh>
    <phoneticPr fontId="1"/>
  </si>
  <si>
    <t>J型8本</t>
    <rPh sb="1" eb="2">
      <t>ガタ</t>
    </rPh>
    <rPh sb="3" eb="4">
      <t>ホン</t>
    </rPh>
    <phoneticPr fontId="1"/>
  </si>
  <si>
    <t>本数:6本 /n推力:128N /n燃焼時間:10秒 /nトータルインパルス:7680N・s/nType:J /nModel:Falcon9.1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</si>
  <si>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本数:8本 /n推力:128N /n燃焼時間:10秒 /nトータルインパルス:10240N・s/nType:J /nModel:Falcon9.1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</si>
  <si>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K型6本</t>
    <rPh sb="1" eb="2">
      <t>ガタ</t>
    </rPh>
    <rPh sb="3" eb="4">
      <t>ホン</t>
    </rPh>
    <phoneticPr fontId="1"/>
  </si>
  <si>
    <t>本数:6本 /n推力:160N /n燃焼時間:16秒 /nトータルインパルス:15360N・s/nType:K /nModel:Saturn V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</si>
  <si>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K型8本</t>
    <rPh sb="1" eb="2">
      <t>ガタ</t>
    </rPh>
    <rPh sb="3" eb="4">
      <t>ホン</t>
    </rPh>
    <phoneticPr fontId="1"/>
  </si>
  <si>
    <t>本数:8本 /n推力:160N /n燃焼時間:16秒 /nトータルインパルス:20480N・s/nType:K /nModel:Saturn V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</si>
  <si>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B型エンジン4本使い。/nアリアンVはヨーロッパで作って南米で打ち上げられる。</t>
    <rPh sb="1" eb="2">
      <t>ガタ</t>
    </rPh>
    <rPh sb="7" eb="8">
      <t>ホン</t>
    </rPh>
    <rPh sb="8" eb="9">
      <t>ツカ</t>
    </rPh>
    <rPh sb="25" eb="26">
      <t>ツク</t>
    </rPh>
    <rPh sb="28" eb="30">
      <t>ナンベイ</t>
    </rPh>
    <rPh sb="31" eb="32">
      <t>ウ</t>
    </rPh>
    <rPh sb="33" eb="34">
      <t>ア</t>
    </rPh>
    <phoneticPr fontId="1"/>
  </si>
  <si>
    <t>D型エンジン2本で燃焼時間も長い。/nH3は日本の次期基幹ロケットだよ。</t>
    <rPh sb="1" eb="2">
      <t>ガタ</t>
    </rPh>
    <rPh sb="7" eb="8">
      <t>ホン</t>
    </rPh>
    <rPh sb="9" eb="13">
      <t>ネンショウジカン</t>
    </rPh>
    <rPh sb="14" eb="15">
      <t>ナガ</t>
    </rPh>
    <rPh sb="22" eb="24">
      <t>ニホン</t>
    </rPh>
    <rPh sb="25" eb="27">
      <t>ジキ</t>
    </rPh>
    <rPh sb="27" eb="29">
      <t>キカン</t>
    </rPh>
    <phoneticPr fontId="1"/>
  </si>
  <si>
    <t>C型エンジン6本の強力ブースター。/nかなりの高さまで打ち上がる。</t>
    <rPh sb="1" eb="2">
      <t>ガタ</t>
    </rPh>
    <rPh sb="7" eb="8">
      <t>ホン</t>
    </rPh>
    <rPh sb="9" eb="11">
      <t>キョウリョク</t>
    </rPh>
    <rPh sb="23" eb="24">
      <t>タカ</t>
    </rPh>
    <rPh sb="27" eb="28">
      <t>ウ</t>
    </rPh>
    <rPh sb="29" eb="30">
      <t>ア</t>
    </rPh>
    <phoneticPr fontId="1"/>
  </si>
  <si>
    <t>C型エンジン8本で強力。/nH-IIAの読み方は「えいち・つー・えー」</t>
    <rPh sb="1" eb="2">
      <t>ガタ</t>
    </rPh>
    <rPh sb="7" eb="8">
      <t>ホン</t>
    </rPh>
    <rPh sb="9" eb="11">
      <t>キョウリョク</t>
    </rPh>
    <rPh sb="20" eb="21">
      <t>ヨ</t>
    </rPh>
    <rPh sb="22" eb="23">
      <t>カタ</t>
    </rPh>
    <phoneticPr fontId="1"/>
  </si>
  <si>
    <t>E型エンジン6本のブースター/nプロトンロケットはICBMの在庫処分として打ち上げに使われてる。</t>
    <rPh sb="1" eb="2">
      <t>ガタ</t>
    </rPh>
    <rPh sb="7" eb="8">
      <t>ホン</t>
    </rPh>
    <rPh sb="30" eb="32">
      <t>ザイコ</t>
    </rPh>
    <rPh sb="32" eb="34">
      <t>ショブン</t>
    </rPh>
    <rPh sb="37" eb="38">
      <t>ウ</t>
    </rPh>
    <rPh sb="39" eb="40">
      <t>ア</t>
    </rPh>
    <rPh sb="42" eb="43">
      <t>ツカ</t>
    </rPh>
    <phoneticPr fontId="1"/>
  </si>
  <si>
    <t>A型エンジン6本で、かなり強力に上がっていくよ。/nソユーズって1966年から使ってる</t>
    <rPh sb="1" eb="2">
      <t>ガタ</t>
    </rPh>
    <rPh sb="7" eb="8">
      <t>ホン</t>
    </rPh>
    <rPh sb="13" eb="15">
      <t>キョウリョク</t>
    </rPh>
    <rPh sb="16" eb="17">
      <t>ア</t>
    </rPh>
    <rPh sb="36" eb="37">
      <t>ネン</t>
    </rPh>
    <rPh sb="39" eb="40">
      <t>ツカ</t>
    </rPh>
    <phoneticPr fontId="1"/>
  </si>
  <si>
    <t>1/2A型エンジンでも8本使えばこの上昇力。/n燃焼時間はまだ短いけどね。</t>
    <rPh sb="4" eb="5">
      <t>ガタ</t>
    </rPh>
    <rPh sb="12" eb="13">
      <t>ホン</t>
    </rPh>
    <rPh sb="13" eb="14">
      <t>ツカ</t>
    </rPh>
    <rPh sb="18" eb="21">
      <t>ジョウショウリョク</t>
    </rPh>
    <rPh sb="24" eb="28">
      <t>ネンショウジカン</t>
    </rPh>
    <rPh sb="31" eb="32">
      <t>ミジカ</t>
    </rPh>
    <phoneticPr fontId="1"/>
  </si>
  <si>
    <t>1/2A型エンジン 6本で上昇力アップ！/nイプシロンは安くて早いロケットだよ。</t>
    <rPh sb="4" eb="5">
      <t>ガタ</t>
    </rPh>
    <rPh sb="11" eb="12">
      <t>ホン</t>
    </rPh>
    <rPh sb="13" eb="16">
      <t>ジョウショウリョク</t>
    </rPh>
    <rPh sb="28" eb="29">
      <t>ヤス</t>
    </rPh>
    <rPh sb="31" eb="32">
      <t>ハヤ</t>
    </rPh>
    <phoneticPr fontId="1"/>
  </si>
  <si>
    <t>A型エンジンのロケットブースター/n2本でもかなり上がり方が違ってくる。</t>
    <rPh sb="1" eb="2">
      <t>ガタ</t>
    </rPh>
    <rPh sb="19" eb="20">
      <t>ホン</t>
    </rPh>
    <rPh sb="25" eb="26">
      <t>ア</t>
    </rPh>
    <rPh sb="28" eb="29">
      <t>カタ</t>
    </rPh>
    <rPh sb="30" eb="31">
      <t>チガ</t>
    </rPh>
    <phoneticPr fontId="1"/>
  </si>
  <si>
    <t>1/4A型エンジンロケットブースター6本使い。/n固体補助ロケット分離は自動で行われるよ。/nペンシルロケットの初飛行は1955年。</t>
    <rPh sb="4" eb="5">
      <t>ガタ</t>
    </rPh>
    <rPh sb="19" eb="20">
      <t>ホン</t>
    </rPh>
    <rPh sb="20" eb="21">
      <t>ヅカ</t>
    </rPh>
    <rPh sb="25" eb="27">
      <t>コタイ</t>
    </rPh>
    <rPh sb="27" eb="29">
      <t>ホジョ</t>
    </rPh>
    <rPh sb="33" eb="35">
      <t>ブンリ</t>
    </rPh>
    <rPh sb="36" eb="38">
      <t>ジドウ</t>
    </rPh>
    <rPh sb="39" eb="40">
      <t>オコナ</t>
    </rPh>
    <rPh sb="56" eb="59">
      <t>ハツヒコウ</t>
    </rPh>
    <rPh sb="64" eb="65">
      <t>ネン</t>
    </rPh>
    <phoneticPr fontId="1"/>
  </si>
  <si>
    <t>1/4A型エンジンロケットブースター4本使い。/n本数が増えればそれだけ高く上がるよ。/nコントロールパネルのスイッチを入れないと使えないよ。</t>
    <rPh sb="4" eb="5">
      <t>ガタ</t>
    </rPh>
    <rPh sb="19" eb="20">
      <t>ホン</t>
    </rPh>
    <rPh sb="20" eb="21">
      <t>ヅカ</t>
    </rPh>
    <rPh sb="25" eb="27">
      <t>ホンスウ</t>
    </rPh>
    <rPh sb="28" eb="29">
      <t>フ</t>
    </rPh>
    <rPh sb="36" eb="37">
      <t>タカ</t>
    </rPh>
    <rPh sb="38" eb="39">
      <t>ア</t>
    </rPh>
    <rPh sb="60" eb="61">
      <t>イ</t>
    </rPh>
    <rPh sb="65" eb="66">
      <t>ツカ</t>
    </rPh>
    <phoneticPr fontId="1"/>
  </si>
  <si>
    <t>一番小型の固体ロケットブースター　1/4A型エンジン2本使用。/nスペックはモデルロケットの固体ロケットエンジンに準拠。/nまずはコレで試してみよう。</t>
    <rPh sb="0" eb="4">
      <t>イチバンコガタ</t>
    </rPh>
    <rPh sb="5" eb="7">
      <t>コタイ</t>
    </rPh>
    <rPh sb="21" eb="22">
      <t>ガタ</t>
    </rPh>
    <rPh sb="27" eb="28">
      <t>ホン</t>
    </rPh>
    <rPh sb="28" eb="30">
      <t>シヨウ</t>
    </rPh>
    <rPh sb="46" eb="48">
      <t>コタイ</t>
    </rPh>
    <rPh sb="57" eb="59">
      <t>ジュンキョ</t>
    </rPh>
    <rPh sb="68" eb="69">
      <t>タメ</t>
    </rPh>
    <phoneticPr fontId="1"/>
  </si>
  <si>
    <t>D型エンジン6本 かなりの推力だよ。/nH-IIAは信頼度が高いけど価格も高い。</t>
    <rPh sb="1" eb="2">
      <t>ガタ</t>
    </rPh>
    <rPh sb="7" eb="8">
      <t>ホン</t>
    </rPh>
    <rPh sb="13" eb="15">
      <t>スイリョク</t>
    </rPh>
    <rPh sb="26" eb="28">
      <t>シンライ</t>
    </rPh>
    <rPh sb="28" eb="29">
      <t>ド</t>
    </rPh>
    <rPh sb="30" eb="31">
      <t>タカ</t>
    </rPh>
    <rPh sb="34" eb="36">
      <t>カカク</t>
    </rPh>
    <rPh sb="37" eb="38">
      <t>タカ</t>
    </rPh>
    <phoneticPr fontId="1"/>
  </si>
  <si>
    <t>E型エンジン8本。/nプロトンロケットの打ち上げはインターナショナル・ローンチ・サービス(ILS)社が行っている。</t>
    <rPh sb="1" eb="2">
      <t>ガタ</t>
    </rPh>
    <rPh sb="7" eb="8">
      <t>ホン</t>
    </rPh>
    <rPh sb="20" eb="21">
      <t>ウ</t>
    </rPh>
    <rPh sb="22" eb="23">
      <t>ア</t>
    </rPh>
    <phoneticPr fontId="1"/>
  </si>
  <si>
    <t>F型エンジン6本/nスペースシャトル用の固体補助ロケット/n固体燃料ロケットとしては史上最大.</t>
    <rPh sb="1" eb="2">
      <t>ガタ</t>
    </rPh>
    <rPh sb="7" eb="8">
      <t>ホン</t>
    </rPh>
    <rPh sb="18" eb="19">
      <t>ヨウ</t>
    </rPh>
    <rPh sb="20" eb="22">
      <t>コタイ</t>
    </rPh>
    <rPh sb="22" eb="24">
      <t>ホジョ</t>
    </rPh>
    <phoneticPr fontId="1"/>
  </si>
  <si>
    <t>F型エンジン8本で3秒も燃える/nSRBは回収して何度も使った。</t>
    <rPh sb="1" eb="2">
      <t>ガタ</t>
    </rPh>
    <rPh sb="7" eb="8">
      <t>ホン</t>
    </rPh>
    <rPh sb="10" eb="11">
      <t>ビョウ</t>
    </rPh>
    <rPh sb="12" eb="13">
      <t>モ</t>
    </rPh>
    <rPh sb="21" eb="23">
      <t>カイシュウ</t>
    </rPh>
    <rPh sb="25" eb="27">
      <t>ナンド</t>
    </rPh>
    <rPh sb="28" eb="29">
      <t>ツカ</t>
    </rPh>
    <phoneticPr fontId="1"/>
  </si>
  <si>
    <t>G型エンジン6本のブースター/n燃焼時間も4秒と長くなっている。/nLong March（長征）は中国のロケット。</t>
    <rPh sb="1" eb="2">
      <t>ガタ</t>
    </rPh>
    <rPh sb="7" eb="8">
      <t>ホン</t>
    </rPh>
    <rPh sb="16" eb="18">
      <t>ネンショウ</t>
    </rPh>
    <rPh sb="18" eb="20">
      <t>ジカン</t>
    </rPh>
    <rPh sb="22" eb="23">
      <t>ビョウ</t>
    </rPh>
    <rPh sb="24" eb="25">
      <t>ナガ</t>
    </rPh>
    <rPh sb="45" eb="47">
      <t>チョウセイ</t>
    </rPh>
    <rPh sb="49" eb="51">
      <t>チュウゴク</t>
    </rPh>
    <phoneticPr fontId="1"/>
  </si>
  <si>
    <t>G型エンジン8本/nLong March2Fは中国の有人機神舟5号を打ち上げた機体だ。</t>
    <rPh sb="1" eb="2">
      <t>ガタ</t>
    </rPh>
    <rPh sb="7" eb="8">
      <t>ホン</t>
    </rPh>
    <rPh sb="23" eb="25">
      <t>チュウゴク</t>
    </rPh>
    <rPh sb="26" eb="28">
      <t>ユウジン</t>
    </rPh>
    <rPh sb="28" eb="29">
      <t>キ</t>
    </rPh>
    <rPh sb="29" eb="30">
      <t>カミ</t>
    </rPh>
    <rPh sb="30" eb="31">
      <t>フネ</t>
    </rPh>
    <rPh sb="32" eb="33">
      <t>ゴウ</t>
    </rPh>
    <rPh sb="34" eb="35">
      <t>ウ</t>
    </rPh>
    <rPh sb="36" eb="37">
      <t>ア</t>
    </rPh>
    <rPh sb="39" eb="41">
      <t>キタイ</t>
    </rPh>
    <phoneticPr fontId="1"/>
  </si>
  <si>
    <t>Atlas V</t>
    <phoneticPr fontId="1"/>
  </si>
  <si>
    <t>H型エンジン6本のブースター。/nアトラスVはアメリカの機体だが、一段目のエンジンがロシア製。</t>
    <rPh sb="1" eb="2">
      <t>ガタ</t>
    </rPh>
    <rPh sb="7" eb="8">
      <t>ホン</t>
    </rPh>
    <rPh sb="28" eb="30">
      <t>キタイ</t>
    </rPh>
    <rPh sb="33" eb="36">
      <t>イチダンメ</t>
    </rPh>
    <rPh sb="45" eb="46">
      <t>セイ</t>
    </rPh>
    <phoneticPr fontId="1"/>
  </si>
  <si>
    <t>H型エンジン8本/nアトラスVはユナイテッド・ローンチ・アライアンス (ULA) によって打ち上げられている。</t>
    <rPh sb="1" eb="2">
      <t>ガタ</t>
    </rPh>
    <rPh sb="7" eb="8">
      <t>ホン</t>
    </rPh>
    <rPh sb="45" eb="46">
      <t>ウ</t>
    </rPh>
    <rPh sb="47" eb="48">
      <t>ア</t>
    </rPh>
    <phoneticPr fontId="1"/>
  </si>
  <si>
    <t>I型エンジン6本のブースター/n、デルタIVはユナイテッド・ローンチ・アライアンス (ULA)により打ち上げられる。</t>
    <rPh sb="1" eb="2">
      <t>ガタ</t>
    </rPh>
    <rPh sb="7" eb="8">
      <t>ホン</t>
    </rPh>
    <rPh sb="50" eb="51">
      <t>ウ</t>
    </rPh>
    <rPh sb="52" eb="53">
      <t>ア</t>
    </rPh>
    <phoneticPr fontId="1"/>
  </si>
  <si>
    <t>I型エンジン8本のブースター/nDeltaIVヘビーはそのカラーリングから”焼きちくわ”と呼ばれているとか。</t>
    <rPh sb="1" eb="2">
      <t>ガタ</t>
    </rPh>
    <rPh sb="7" eb="8">
      <t>ホン</t>
    </rPh>
    <rPh sb="38" eb="39">
      <t>ヤ</t>
    </rPh>
    <rPh sb="45" eb="46">
      <t>ヨ</t>
    </rPh>
    <phoneticPr fontId="1"/>
  </si>
  <si>
    <t>J型エンジン6本/nファルコン9は米国の民間企業スペースX社により開発、打上られているロケット。</t>
    <rPh sb="1" eb="2">
      <t>ガタ</t>
    </rPh>
    <rPh sb="7" eb="8">
      <t>ホン</t>
    </rPh>
    <rPh sb="17" eb="19">
      <t>ベイコク</t>
    </rPh>
    <phoneticPr fontId="1"/>
  </si>
  <si>
    <t>J型エンジン8本でかなりの推進力。/n打上の金額が安く、一段目の再使用が注目されている。</t>
    <rPh sb="1" eb="2">
      <t>ガタ</t>
    </rPh>
    <rPh sb="7" eb="8">
      <t>ホン</t>
    </rPh>
    <rPh sb="13" eb="16">
      <t>スイシンリョク</t>
    </rPh>
    <rPh sb="19" eb="21">
      <t>ウチアゲ</t>
    </rPh>
    <rPh sb="22" eb="24">
      <t>キンガク</t>
    </rPh>
    <rPh sb="25" eb="26">
      <t>ヤス</t>
    </rPh>
    <rPh sb="28" eb="31">
      <t>イチダンメ</t>
    </rPh>
    <rPh sb="32" eb="35">
      <t>サイシヨウ</t>
    </rPh>
    <rPh sb="36" eb="38">
      <t>チュウモク</t>
    </rPh>
    <phoneticPr fontId="1"/>
  </si>
  <si>
    <t>Saturn V</t>
    <phoneticPr fontId="1"/>
  </si>
  <si>
    <t>K型エンジン6本使う、超推進力。/nSaturn Vは人類を月に送ったアメリカの超巨大ロケット。</t>
    <rPh sb="1" eb="2">
      <t>ガタ</t>
    </rPh>
    <rPh sb="7" eb="8">
      <t>ホン</t>
    </rPh>
    <rPh sb="8" eb="9">
      <t>ツカ</t>
    </rPh>
    <rPh sb="11" eb="15">
      <t>チョウスイシンリョク</t>
    </rPh>
    <rPh sb="27" eb="29">
      <t>ジンルイ</t>
    </rPh>
    <rPh sb="30" eb="31">
      <t>ツキ</t>
    </rPh>
    <rPh sb="32" eb="33">
      <t>オク</t>
    </rPh>
    <rPh sb="40" eb="43">
      <t>チョウキョダイ</t>
    </rPh>
    <phoneticPr fontId="1"/>
  </si>
  <si>
    <t>K型エンジン8本を使った最終システム。/nこれであなたのロケットはあそこまで行ける！</t>
    <rPh sb="1" eb="2">
      <t>ガタ</t>
    </rPh>
    <rPh sb="7" eb="8">
      <t>ホン</t>
    </rPh>
    <rPh sb="9" eb="10">
      <t>ツカ</t>
    </rPh>
    <rPh sb="12" eb="14">
      <t>サイシュウ</t>
    </rPh>
    <rPh sb="38" eb="39">
      <t>イ</t>
    </rPh>
    <phoneticPr fontId="1"/>
  </si>
  <si>
    <t>-</t>
    <phoneticPr fontId="1"/>
  </si>
  <si>
    <t>SRBAs_6</t>
    <phoneticPr fontId="1"/>
  </si>
  <si>
    <t>SRBAs_8</t>
    <phoneticPr fontId="1"/>
  </si>
  <si>
    <t>SRBAs_7</t>
    <phoneticPr fontId="1"/>
  </si>
  <si>
    <t>SRBAs_9</t>
    <phoneticPr fontId="1"/>
  </si>
  <si>
    <t>SRBAs_10</t>
  </si>
  <si>
    <t>SRBAs_11</t>
  </si>
  <si>
    <t>SRBAs_12</t>
  </si>
  <si>
    <t>SRBAs_13</t>
  </si>
  <si>
    <t>SRBAThrustForce</t>
    <phoneticPr fontId="1"/>
  </si>
  <si>
    <t>SRBABurningTime</t>
    <phoneticPr fontId="1"/>
  </si>
  <si>
    <t>Pump5</t>
  </si>
  <si>
    <t>かなり圧力が高い。/n強化ボディを選ばないと、破裂が続出する。</t>
    <rPh sb="3" eb="5">
      <t>アツリョク</t>
    </rPh>
    <rPh sb="6" eb="7">
      <t>タカ</t>
    </rPh>
    <rPh sb="11" eb="13">
      <t>キョウカ</t>
    </rPh>
    <rPh sb="17" eb="18">
      <t>エラ</t>
    </rPh>
    <rPh sb="23" eb="25">
      <t>ハレツ</t>
    </rPh>
    <rPh sb="26" eb="28">
      <t>ゾクシュツ</t>
    </rPh>
    <phoneticPr fontId="1"/>
  </si>
  <si>
    <t>強化型自転車用ポンプ</t>
    <rPh sb="0" eb="3">
      <t>キョウカガタ</t>
    </rPh>
    <rPh sb="3" eb="6">
      <t>ジテンシャ</t>
    </rPh>
    <rPh sb="6" eb="7">
      <t>ヨウ</t>
    </rPh>
    <phoneticPr fontId="1"/>
  </si>
  <si>
    <t>PumpAnimation</t>
    <phoneticPr fontId="1"/>
  </si>
  <si>
    <t>レシプロコンプレッサー</t>
    <phoneticPr fontId="1"/>
  </si>
  <si>
    <t>最大圧:200kPa</t>
    <rPh sb="0" eb="3">
      <t>サイダイアツ</t>
    </rPh>
    <phoneticPr fontId="1"/>
  </si>
  <si>
    <t>最大圧:300kPa</t>
    <rPh sb="0" eb="3">
      <t>サイダイアツ</t>
    </rPh>
    <phoneticPr fontId="1"/>
  </si>
  <si>
    <t>最大圧:500kPa</t>
    <rPh sb="0" eb="3">
      <t>サイダイアツ</t>
    </rPh>
    <phoneticPr fontId="1"/>
  </si>
  <si>
    <t>最大圧:1000kPa</t>
    <rPh sb="0" eb="3">
      <t>サイダイアツ</t>
    </rPh>
    <phoneticPr fontId="1"/>
  </si>
  <si>
    <t>最大圧:5000kPa</t>
    <rPh sb="0" eb="3">
      <t>サイダイアツ</t>
    </rPh>
    <phoneticPr fontId="1"/>
  </si>
  <si>
    <t>最高圧力が書けられるポンプ/nこいつを使いこなすには最高のボディが必要。</t>
    <rPh sb="0" eb="4">
      <t>サイコウアツリョク</t>
    </rPh>
    <rPh sb="5" eb="6">
      <t>カ</t>
    </rPh>
    <rPh sb="19" eb="20">
      <t>ツカ</t>
    </rPh>
    <rPh sb="26" eb="28">
      <t>サイコウ</t>
    </rPh>
    <rPh sb="33" eb="35">
      <t>ヒツヨウ</t>
    </rPh>
    <phoneticPr fontId="1"/>
  </si>
  <si>
    <t>普通はこんなに圧力かけない。/n破裂する前にやめられる？</t>
    <rPh sb="0" eb="2">
      <t>フツウ</t>
    </rPh>
    <rPh sb="7" eb="9">
      <t>アツリョク</t>
    </rPh>
    <rPh sb="16" eb="18">
      <t>ハレツ</t>
    </rPh>
    <rPh sb="20" eb="21">
      <t>マエ</t>
    </rPh>
    <phoneticPr fontId="1"/>
  </si>
  <si>
    <t>最大圧:2500kPa</t>
    <rPh sb="0" eb="3">
      <t>サイダイアツ</t>
    </rPh>
    <phoneticPr fontId="1"/>
  </si>
  <si>
    <t>Pump1</t>
    <phoneticPr fontId="1"/>
  </si>
  <si>
    <t>PumpHi</t>
    <phoneticPr fontId="1"/>
  </si>
  <si>
    <t>FootPump</t>
    <phoneticPr fontId="1"/>
  </si>
  <si>
    <t>TurboPump</t>
    <phoneticPr fontId="1"/>
  </si>
  <si>
    <t>ReciproPump</t>
    <phoneticPr fontId="1"/>
  </si>
  <si>
    <t>ターボコンプレッサー</t>
    <phoneticPr fontId="1"/>
  </si>
  <si>
    <t>スーパースクロールコンプレッサー</t>
    <phoneticPr fontId="1"/>
  </si>
  <si>
    <t>ScrollPump</t>
    <phoneticPr fontId="1"/>
  </si>
  <si>
    <t>CanSatFolder</t>
    <phoneticPr fontId="1"/>
  </si>
  <si>
    <t>CanSat0</t>
    <phoneticPr fontId="1"/>
  </si>
  <si>
    <t>CanSat1</t>
  </si>
  <si>
    <t>CanSat2</t>
  </si>
  <si>
    <t>CanSat3</t>
  </si>
  <si>
    <t>CanSat4</t>
  </si>
  <si>
    <t>CanSat5</t>
  </si>
  <si>
    <t>CanSat6</t>
  </si>
  <si>
    <t>CanSat7</t>
  </si>
  <si>
    <t>CanSat8</t>
  </si>
  <si>
    <t>ペイロード無し</t>
    <rPh sb="5" eb="6">
      <t>ナ</t>
    </rPh>
    <phoneticPr fontId="1"/>
  </si>
  <si>
    <t>ロケット本体内に何も乗っていない状態</t>
    <rPh sb="4" eb="7">
      <t>ホンタイナイ</t>
    </rPh>
    <rPh sb="8" eb="9">
      <t>ナニ</t>
    </rPh>
    <rPh sb="10" eb="11">
      <t>ノ</t>
    </rPh>
    <rPh sb="16" eb="18">
      <t>ジョウタイ</t>
    </rPh>
    <phoneticPr fontId="1"/>
  </si>
  <si>
    <t>PayLoadName</t>
    <phoneticPr fontId="1"/>
  </si>
  <si>
    <t>CanSat</t>
    <phoneticPr fontId="1"/>
  </si>
  <si>
    <t>ガチャサット</t>
    <phoneticPr fontId="1"/>
  </si>
  <si>
    <t>缶サット</t>
    <rPh sb="0" eb="1">
      <t>カン</t>
    </rPh>
    <phoneticPr fontId="1"/>
  </si>
  <si>
    <t>HTV</t>
    <phoneticPr fontId="1"/>
  </si>
  <si>
    <t>缶サットローバー</t>
    <rPh sb="0" eb="1">
      <t>カン</t>
    </rPh>
    <phoneticPr fontId="1"/>
  </si>
  <si>
    <t>高性能センサ付き缶サット</t>
    <rPh sb="0" eb="3">
      <t>コウセイノウ</t>
    </rPh>
    <rPh sb="6" eb="7">
      <t>ツ</t>
    </rPh>
    <rPh sb="8" eb="9">
      <t>カン</t>
    </rPh>
    <phoneticPr fontId="1"/>
  </si>
  <si>
    <t>キューブサット</t>
    <phoneticPr fontId="1"/>
  </si>
  <si>
    <t>ひまわり</t>
    <phoneticPr fontId="1"/>
  </si>
  <si>
    <t>GachaSat</t>
    <phoneticPr fontId="1"/>
  </si>
  <si>
    <t>HTV</t>
    <phoneticPr fontId="1"/>
  </si>
  <si>
    <t>CanSatS</t>
    <phoneticPr fontId="1"/>
  </si>
  <si>
    <t>Rover</t>
    <phoneticPr fontId="1"/>
  </si>
  <si>
    <t>CubeSat</t>
    <phoneticPr fontId="1"/>
  </si>
  <si>
    <t>Himawari</t>
    <phoneticPr fontId="1"/>
  </si>
  <si>
    <t>ガチャガチャのケースを利用した超小型ペイロード</t>
    <rPh sb="11" eb="13">
      <t>リヨウ</t>
    </rPh>
    <rPh sb="15" eb="18">
      <t>チョウコガタ</t>
    </rPh>
    <phoneticPr fontId="1"/>
  </si>
  <si>
    <t>直径:65mm /n質量:300g /nスラスタ無し</t>
    <rPh sb="0" eb="2">
      <t>チョッケイ</t>
    </rPh>
    <rPh sb="10" eb="12">
      <t>シツリョウ</t>
    </rPh>
    <rPh sb="24" eb="25">
      <t>ナ</t>
    </rPh>
    <phoneticPr fontId="1"/>
  </si>
  <si>
    <t>直径65mm /n高さ:122.2mm /n質量:120ｇ /nスラスタ推力:0.5N /n噴射時間:3秒</t>
    <rPh sb="0" eb="2">
      <t>チョッケイ</t>
    </rPh>
    <rPh sb="9" eb="10">
      <t>タカ</t>
    </rPh>
    <rPh sb="22" eb="24">
      <t>シツリョウ</t>
    </rPh>
    <rPh sb="36" eb="38">
      <t>スイリョク</t>
    </rPh>
    <rPh sb="46" eb="50">
      <t>フンシャジカン</t>
    </rPh>
    <rPh sb="52" eb="53">
      <t>ビョウ</t>
    </rPh>
    <phoneticPr fontId="1"/>
  </si>
  <si>
    <t>SideThrustForce</t>
    <phoneticPr fontId="1"/>
  </si>
  <si>
    <t>SideThrustTime</t>
    <phoneticPr fontId="1"/>
  </si>
  <si>
    <t>直径65mm /n高さ:122.2mm /n質量:200ｇ /nスラスタ推力:1N /n噴射時間:5秒</t>
    <rPh sb="0" eb="2">
      <t>チョッケイ</t>
    </rPh>
    <rPh sb="9" eb="10">
      <t>タカ</t>
    </rPh>
    <rPh sb="22" eb="24">
      <t>シツリョウ</t>
    </rPh>
    <rPh sb="36" eb="38">
      <t>スイリョク</t>
    </rPh>
    <rPh sb="44" eb="48">
      <t>フンシャジカン</t>
    </rPh>
    <rPh sb="50" eb="51">
      <t>ビョウ</t>
    </rPh>
    <phoneticPr fontId="1"/>
  </si>
  <si>
    <t>直径65mm /n高さ:122.2mm /n質量:300ｇ /nスラスタ推力:2N /n噴射時間:10秒</t>
    <rPh sb="0" eb="2">
      <t>チョッケイ</t>
    </rPh>
    <rPh sb="9" eb="10">
      <t>タカ</t>
    </rPh>
    <rPh sb="22" eb="24">
      <t>シツリョウ</t>
    </rPh>
    <rPh sb="36" eb="38">
      <t>スイリョク</t>
    </rPh>
    <rPh sb="44" eb="48">
      <t>フンシャジカン</t>
    </rPh>
    <rPh sb="51" eb="52">
      <t>ビョウ</t>
    </rPh>
    <phoneticPr fontId="1"/>
  </si>
  <si>
    <t>直径65mm /n高さ:160mm /n質量:800ｇ /nスラスタ推力:4N /n噴射時間:15秒</t>
    <rPh sb="0" eb="2">
      <t>チョッケイ</t>
    </rPh>
    <rPh sb="9" eb="10">
      <t>タカ</t>
    </rPh>
    <rPh sb="20" eb="22">
      <t>シツリョウ</t>
    </rPh>
    <rPh sb="34" eb="36">
      <t>スイリョク</t>
    </rPh>
    <rPh sb="42" eb="46">
      <t>フンシャジカン</t>
    </rPh>
    <rPh sb="49" eb="50">
      <t>ビョウ</t>
    </rPh>
    <phoneticPr fontId="1"/>
  </si>
  <si>
    <t>直径65mm /n高さ:65mm /n質量:1200ｇ /nスラスタ推力:5N /n噴射時間:15秒</t>
    <rPh sb="0" eb="2">
      <t>チョッケイ</t>
    </rPh>
    <rPh sb="9" eb="10">
      <t>タカ</t>
    </rPh>
    <rPh sb="19" eb="21">
      <t>シツリョウ</t>
    </rPh>
    <rPh sb="34" eb="36">
      <t>スイリョク</t>
    </rPh>
    <rPh sb="42" eb="46">
      <t>フンシャジカン</t>
    </rPh>
    <rPh sb="49" eb="50">
      <t>ビョウ</t>
    </rPh>
    <phoneticPr fontId="1"/>
  </si>
  <si>
    <t>直径120mm /n高さ:120mm /n質量:1600ｇ /nスラスタ推力:10N /n噴射時間:20秒</t>
    <rPh sb="0" eb="2">
      <t>チョッケイ</t>
    </rPh>
    <rPh sb="10" eb="11">
      <t>タカ</t>
    </rPh>
    <rPh sb="21" eb="23">
      <t>シツリョウ</t>
    </rPh>
    <rPh sb="36" eb="38">
      <t>スイリョク</t>
    </rPh>
    <rPh sb="45" eb="49">
      <t>フンシャジカン</t>
    </rPh>
    <rPh sb="52" eb="53">
      <t>ビョウ</t>
    </rPh>
    <phoneticPr fontId="1"/>
  </si>
  <si>
    <t>-</t>
    <phoneticPr fontId="1"/>
  </si>
</sst>
</file>

<file path=xl/styles.xml><?xml version="1.0" encoding="utf-8"?>
<styleSheet xmlns="http://schemas.openxmlformats.org/spreadsheetml/2006/main">
  <numFmts count="4">
    <numFmt numFmtId="176" formatCode="0_);[Red]\(0\)"/>
    <numFmt numFmtId="177" formatCode="0.0_);[Red]\(0.0\)"/>
    <numFmt numFmtId="178" formatCode="0.00_);[Red]\(0.00\)"/>
    <numFmt numFmtId="179" formatCode="0.000_);[Red]\(0.000\)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2" fillId="4" borderId="0" xfId="0" applyFont="1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2" borderId="0" xfId="0" applyNumberFormat="1" applyFill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>
        <c:manualLayout>
          <c:layoutTarget val="inner"/>
          <c:xMode val="edge"/>
          <c:yMode val="edge"/>
          <c:x val="0.15045927020855238"/>
          <c:y val="4.214129483814559E-2"/>
          <c:w val="0.69775377355809276"/>
          <c:h val="0.8326195683872849"/>
        </c:manualLayout>
      </c:layout>
      <c:scatterChart>
        <c:scatterStyle val="smoothMarker"/>
        <c:ser>
          <c:idx val="0"/>
          <c:order val="0"/>
          <c:tx>
            <c:strRef>
              <c:f>Sheet2!$E$3</c:f>
              <c:strCache>
                <c:ptCount val="1"/>
                <c:pt idx="0">
                  <c:v>推力秒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Sheet2!$E$7:$E$48</c:f>
              <c:numCache>
                <c:formatCode>General</c:formatCode>
                <c:ptCount val="42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19.98</c:v>
                </c:pt>
                <c:pt idx="4">
                  <c:v>40</c:v>
                </c:pt>
                <c:pt idx="5">
                  <c:v>80</c:v>
                </c:pt>
                <c:pt idx="6">
                  <c:v>160</c:v>
                </c:pt>
                <c:pt idx="7">
                  <c:v>320</c:v>
                </c:pt>
                <c:pt idx="8">
                  <c:v>640</c:v>
                </c:pt>
                <c:pt idx="9">
                  <c:v>1280</c:v>
                </c:pt>
                <c:pt idx="10">
                  <c:v>2560</c:v>
                </c:pt>
                <c:pt idx="11">
                  <c:v>5120</c:v>
                </c:pt>
                <c:pt idx="12">
                  <c:v>5280</c:v>
                </c:pt>
                <c:pt idx="16">
                  <c:v>10240</c:v>
                </c:pt>
                <c:pt idx="18">
                  <c:v>10240</c:v>
                </c:pt>
                <c:pt idx="20">
                  <c:v>10240</c:v>
                </c:pt>
                <c:pt idx="21">
                  <c:v>20480</c:v>
                </c:pt>
                <c:pt idx="23">
                  <c:v>40960</c:v>
                </c:pt>
                <c:pt idx="24">
                  <c:v>81920</c:v>
                </c:pt>
                <c:pt idx="25">
                  <c:v>163840</c:v>
                </c:pt>
                <c:pt idx="26">
                  <c:v>327680</c:v>
                </c:pt>
                <c:pt idx="27">
                  <c:v>655360</c:v>
                </c:pt>
                <c:pt idx="28">
                  <c:v>1310720</c:v>
                </c:pt>
                <c:pt idx="29">
                  <c:v>2621440</c:v>
                </c:pt>
                <c:pt idx="30">
                  <c:v>5242880</c:v>
                </c:pt>
                <c:pt idx="31">
                  <c:v>10485760</c:v>
                </c:pt>
                <c:pt idx="32">
                  <c:v>20971520</c:v>
                </c:pt>
                <c:pt idx="33">
                  <c:v>41900000</c:v>
                </c:pt>
                <c:pt idx="34">
                  <c:v>83900000</c:v>
                </c:pt>
                <c:pt idx="35">
                  <c:v>168000000</c:v>
                </c:pt>
                <c:pt idx="36">
                  <c:v>336000000</c:v>
                </c:pt>
                <c:pt idx="37">
                  <c:v>671000000</c:v>
                </c:pt>
                <c:pt idx="38">
                  <c:v>1340000000</c:v>
                </c:pt>
                <c:pt idx="39">
                  <c:v>2680000000</c:v>
                </c:pt>
                <c:pt idx="40">
                  <c:v>5370000000</c:v>
                </c:pt>
                <c:pt idx="41">
                  <c:v>10700000000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Sheet2!$F$3</c:f>
              <c:strCache>
                <c:ptCount val="1"/>
                <c:pt idx="0">
                  <c:v>推力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Sheet2!$F$7:$F$48</c:f>
              <c:numCache>
                <c:formatCode>General</c:formatCode>
                <c:ptCount val="42"/>
                <c:pt idx="0">
                  <c:v>5</c:v>
                </c:pt>
                <c:pt idx="1">
                  <c:v>6.25</c:v>
                </c:pt>
                <c:pt idx="2">
                  <c:v>6.25</c:v>
                </c:pt>
                <c:pt idx="3">
                  <c:v>11.1</c:v>
                </c:pt>
                <c:pt idx="4">
                  <c:v>20</c:v>
                </c:pt>
                <c:pt idx="5">
                  <c:v>26.666666666666668</c:v>
                </c:pt>
                <c:pt idx="6">
                  <c:v>40</c:v>
                </c:pt>
                <c:pt idx="7">
                  <c:v>64</c:v>
                </c:pt>
                <c:pt idx="8">
                  <c:v>64</c:v>
                </c:pt>
                <c:pt idx="9">
                  <c:v>128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6">
                  <c:v>170.66666666666666</c:v>
                </c:pt>
                <c:pt idx="18">
                  <c:v>170.66666666666666</c:v>
                </c:pt>
                <c:pt idx="20">
                  <c:v>256</c:v>
                </c:pt>
                <c:pt idx="21">
                  <c:v>409.6</c:v>
                </c:pt>
                <c:pt idx="23">
                  <c:v>744.72727272727275</c:v>
                </c:pt>
                <c:pt idx="24">
                  <c:v>1365.3333333333333</c:v>
                </c:pt>
                <c:pt idx="25">
                  <c:v>2048</c:v>
                </c:pt>
                <c:pt idx="26">
                  <c:v>3276.8</c:v>
                </c:pt>
                <c:pt idx="27">
                  <c:v>5461.333333333333</c:v>
                </c:pt>
                <c:pt idx="28">
                  <c:v>8192</c:v>
                </c:pt>
                <c:pt idx="29">
                  <c:v>14563.555555555555</c:v>
                </c:pt>
                <c:pt idx="30">
                  <c:v>26214.400000000001</c:v>
                </c:pt>
                <c:pt idx="31">
                  <c:v>41943.040000000001</c:v>
                </c:pt>
                <c:pt idx="32">
                  <c:v>69905.066666666666</c:v>
                </c:pt>
                <c:pt idx="33">
                  <c:v>130937.5</c:v>
                </c:pt>
                <c:pt idx="34">
                  <c:v>209750</c:v>
                </c:pt>
                <c:pt idx="35">
                  <c:v>336000</c:v>
                </c:pt>
                <c:pt idx="36">
                  <c:v>560000</c:v>
                </c:pt>
                <c:pt idx="37">
                  <c:v>838750</c:v>
                </c:pt>
                <c:pt idx="38">
                  <c:v>1340000</c:v>
                </c:pt>
                <c:pt idx="39">
                  <c:v>2061538.4615384615</c:v>
                </c:pt>
                <c:pt idx="40">
                  <c:v>3356250</c:v>
                </c:pt>
                <c:pt idx="41">
                  <c:v>5350000</c:v>
                </c:pt>
              </c:numCache>
            </c:numRef>
          </c:yVal>
          <c:smooth val="1"/>
        </c:ser>
        <c:axId val="227136256"/>
        <c:axId val="227137792"/>
      </c:scatterChart>
      <c:scatterChart>
        <c:scatterStyle val="smoothMarker"/>
        <c:ser>
          <c:idx val="2"/>
          <c:order val="2"/>
          <c:tx>
            <c:strRef>
              <c:f>Sheet2!$G$3</c:f>
              <c:strCache>
                <c:ptCount val="1"/>
                <c:pt idx="0">
                  <c:v>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Sheet2!$G$7:$G$48</c:f>
              <c:numCache>
                <c:formatCode>General</c:formatCode>
                <c:ptCount val="42"/>
                <c:pt idx="0">
                  <c:v>0.5</c:v>
                </c:pt>
                <c:pt idx="1">
                  <c:v>0.8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32</c:v>
                </c:pt>
                <c:pt idx="12">
                  <c:v>33</c:v>
                </c:pt>
                <c:pt idx="13">
                  <c:v>60</c:v>
                </c:pt>
                <c:pt idx="16">
                  <c:v>60</c:v>
                </c:pt>
                <c:pt idx="18">
                  <c:v>60</c:v>
                </c:pt>
                <c:pt idx="20">
                  <c:v>40</c:v>
                </c:pt>
                <c:pt idx="21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80</c:v>
                </c:pt>
                <c:pt idx="26">
                  <c:v>100</c:v>
                </c:pt>
                <c:pt idx="27">
                  <c:v>120</c:v>
                </c:pt>
                <c:pt idx="28">
                  <c:v>160</c:v>
                </c:pt>
                <c:pt idx="29">
                  <c:v>180</c:v>
                </c:pt>
                <c:pt idx="30">
                  <c:v>200</c:v>
                </c:pt>
                <c:pt idx="31">
                  <c:v>250</c:v>
                </c:pt>
                <c:pt idx="32">
                  <c:v>300</c:v>
                </c:pt>
                <c:pt idx="33">
                  <c:v>320</c:v>
                </c:pt>
                <c:pt idx="34">
                  <c:v>400</c:v>
                </c:pt>
                <c:pt idx="35">
                  <c:v>500</c:v>
                </c:pt>
                <c:pt idx="36">
                  <c:v>600</c:v>
                </c:pt>
                <c:pt idx="37">
                  <c:v>800</c:v>
                </c:pt>
                <c:pt idx="38">
                  <c:v>1000</c:v>
                </c:pt>
                <c:pt idx="39">
                  <c:v>1300</c:v>
                </c:pt>
                <c:pt idx="40">
                  <c:v>1600</c:v>
                </c:pt>
                <c:pt idx="41">
                  <c:v>2000</c:v>
                </c:pt>
              </c:numCache>
            </c:numRef>
          </c:yVal>
          <c:smooth val="1"/>
        </c:ser>
        <c:axId val="227149312"/>
        <c:axId val="227147776"/>
      </c:scatterChart>
      <c:valAx>
        <c:axId val="227136256"/>
        <c:scaling>
          <c:orientation val="minMax"/>
        </c:scaling>
        <c:axPos val="b"/>
        <c:tickLblPos val="nextTo"/>
        <c:crossAx val="227137792"/>
        <c:crosses val="autoZero"/>
        <c:crossBetween val="midCat"/>
      </c:valAx>
      <c:valAx>
        <c:axId val="227137792"/>
        <c:scaling>
          <c:orientation val="minMax"/>
        </c:scaling>
        <c:axPos val="l"/>
        <c:majorGridlines/>
        <c:numFmt formatCode="General" sourceLinked="1"/>
        <c:tickLblPos val="nextTo"/>
        <c:crossAx val="227136256"/>
        <c:crosses val="autoZero"/>
        <c:crossBetween val="midCat"/>
      </c:valAx>
      <c:valAx>
        <c:axId val="227147776"/>
        <c:scaling>
          <c:orientation val="minMax"/>
        </c:scaling>
        <c:axPos val="r"/>
        <c:numFmt formatCode="General" sourceLinked="1"/>
        <c:tickLblPos val="nextTo"/>
        <c:crossAx val="227149312"/>
        <c:crosses val="max"/>
        <c:crossBetween val="midCat"/>
      </c:valAx>
      <c:valAx>
        <c:axId val="227149312"/>
        <c:scaling>
          <c:orientation val="minMax"/>
        </c:scaling>
        <c:delete val="1"/>
        <c:axPos val="b"/>
        <c:tickLblPos val="none"/>
        <c:crossAx val="22714777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523875</xdr:colOff>
      <xdr:row>9</xdr:row>
      <xdr:rowOff>76200</xdr:rowOff>
    </xdr:from>
    <xdr:to>
      <xdr:col>22</xdr:col>
      <xdr:colOff>314325</xdr:colOff>
      <xdr:row>30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18</v>
      </c>
    </row>
    <row r="4" spans="1:6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200</v>
      </c>
      <c r="D6" s="1">
        <v>1000</v>
      </c>
      <c r="E6" s="1">
        <v>2000</v>
      </c>
      <c r="F6" s="1">
        <v>5000</v>
      </c>
    </row>
    <row r="7" spans="1:6" ht="38.25" customHeight="1">
      <c r="A7" s="1" t="s">
        <v>11</v>
      </c>
      <c r="B7" s="1" t="s">
        <v>24</v>
      </c>
      <c r="C7" s="1" t="s">
        <v>37</v>
      </c>
      <c r="D7" s="1" t="s">
        <v>31</v>
      </c>
      <c r="E7" s="1" t="s">
        <v>33</v>
      </c>
      <c r="F7" s="1" t="s">
        <v>34</v>
      </c>
    </row>
    <row r="8" spans="1:6">
      <c r="A8" s="1" t="s">
        <v>12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ht="63" customHeight="1">
      <c r="A9" s="1" t="s">
        <v>13</v>
      </c>
      <c r="B9" s="1" t="s">
        <v>30</v>
      </c>
      <c r="C9" s="1" t="s">
        <v>43</v>
      </c>
      <c r="D9" s="1" t="s">
        <v>32</v>
      </c>
      <c r="E9" s="1" t="s">
        <v>36</v>
      </c>
      <c r="F9" s="1" t="s">
        <v>35</v>
      </c>
    </row>
    <row r="10" spans="1:6" ht="14.25" thickBot="1">
      <c r="A10" s="1" t="s">
        <v>14</v>
      </c>
      <c r="B10" s="1" t="s">
        <v>25</v>
      </c>
    </row>
    <row r="11" spans="1:6" ht="14.25" thickBot="1">
      <c r="A11" s="3" t="s">
        <v>16</v>
      </c>
    </row>
    <row r="12" spans="1:6">
      <c r="A12" s="1" t="s">
        <v>26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27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8" ht="38.25" customHeight="1">
      <c r="A7" s="1" t="s">
        <v>11</v>
      </c>
      <c r="B7" s="1" t="s">
        <v>58</v>
      </c>
      <c r="C7" s="1" t="s">
        <v>59</v>
      </c>
      <c r="D7" s="1" t="s">
        <v>69</v>
      </c>
      <c r="E7" s="1" t="s">
        <v>89</v>
      </c>
      <c r="F7" s="1" t="s">
        <v>61</v>
      </c>
      <c r="G7" s="1" t="s">
        <v>60</v>
      </c>
      <c r="H7" s="1" t="s">
        <v>87</v>
      </c>
    </row>
    <row r="8" spans="1:8" ht="27">
      <c r="A8" s="1" t="s">
        <v>12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68</v>
      </c>
      <c r="H8" s="1" t="s">
        <v>67</v>
      </c>
    </row>
    <row r="9" spans="1:8" ht="94.5">
      <c r="A9" s="1" t="s">
        <v>13</v>
      </c>
      <c r="B9" s="1" t="s">
        <v>74</v>
      </c>
      <c r="C9" s="1" t="s">
        <v>75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88</v>
      </c>
    </row>
    <row r="10" spans="1:8" ht="14.25" thickBot="1">
      <c r="A10" s="1" t="s">
        <v>14</v>
      </c>
      <c r="B10" s="1" t="s">
        <v>15</v>
      </c>
    </row>
    <row r="11" spans="1:8" ht="14.25" thickBot="1">
      <c r="A11" s="3" t="s">
        <v>16</v>
      </c>
    </row>
    <row r="12" spans="1:8">
      <c r="A12" s="1" t="s">
        <v>17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2000</v>
      </c>
      <c r="H12" s="1">
        <v>5000</v>
      </c>
    </row>
    <row r="13" spans="1:8">
      <c r="A13" s="1" t="s">
        <v>28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8">
      <c r="A14" s="1" t="s">
        <v>29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41" sqref="B41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44</v>
      </c>
    </row>
    <row r="4" spans="1:6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>
      <c r="A5" s="1" t="s">
        <v>9</v>
      </c>
      <c r="B5" s="1">
        <v>0.03</v>
      </c>
      <c r="C5" s="1">
        <v>0.02</v>
      </c>
      <c r="D5" s="1">
        <v>0.01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200</v>
      </c>
      <c r="E6" s="1">
        <v>500</v>
      </c>
      <c r="F6" s="1">
        <v>1200</v>
      </c>
    </row>
    <row r="7" spans="1:6" ht="38.25" customHeight="1">
      <c r="A7" s="1" t="s">
        <v>11</v>
      </c>
      <c r="B7" s="1" t="s">
        <v>51</v>
      </c>
      <c r="C7" s="1" t="s">
        <v>53</v>
      </c>
      <c r="D7" s="1" t="s">
        <v>91</v>
      </c>
      <c r="E7" s="1" t="s">
        <v>92</v>
      </c>
      <c r="F7" s="1" t="s">
        <v>90</v>
      </c>
    </row>
    <row r="8" spans="1:6" ht="40.5">
      <c r="A8" s="1" t="s">
        <v>12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55</v>
      </c>
    </row>
    <row r="9" spans="1:6" ht="63" customHeight="1">
      <c r="A9" s="1" t="s">
        <v>13</v>
      </c>
      <c r="B9" s="1" t="s">
        <v>52</v>
      </c>
      <c r="C9" s="1" t="s">
        <v>54</v>
      </c>
      <c r="D9" s="1" t="s">
        <v>57</v>
      </c>
      <c r="E9" s="1" t="s">
        <v>56</v>
      </c>
      <c r="F9" s="1" t="s">
        <v>99</v>
      </c>
    </row>
    <row r="10" spans="1:6" ht="14.25" thickBot="1">
      <c r="A10" s="1" t="s">
        <v>14</v>
      </c>
      <c r="B10" s="1" t="s">
        <v>50</v>
      </c>
    </row>
    <row r="11" spans="1:6" ht="14.25" thickBot="1">
      <c r="A11" s="3" t="s">
        <v>16</v>
      </c>
    </row>
    <row r="12" spans="1:6">
      <c r="A12" s="1" t="s">
        <v>97</v>
      </c>
      <c r="B12" s="1">
        <v>0.2</v>
      </c>
      <c r="C12" s="1">
        <v>0.1</v>
      </c>
      <c r="D12" s="1">
        <v>0.05</v>
      </c>
      <c r="E12" s="1">
        <v>0.01</v>
      </c>
      <c r="F12" s="1">
        <v>-0.1</v>
      </c>
    </row>
    <row r="13" spans="1:6">
      <c r="A13" s="1" t="s">
        <v>98</v>
      </c>
      <c r="B13" s="1">
        <v>1</v>
      </c>
      <c r="C13" s="1">
        <v>0.5</v>
      </c>
      <c r="D13" s="1">
        <v>0.2</v>
      </c>
      <c r="E13" s="1">
        <v>0.1</v>
      </c>
      <c r="F13" s="1">
        <v>0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4" sqref="G14"/>
    </sheetView>
  </sheetViews>
  <sheetFormatPr defaultRowHeight="13.5"/>
  <cols>
    <col min="1" max="1" width="13.5" style="1" customWidth="1"/>
    <col min="2" max="6" width="16.125" style="1" customWidth="1"/>
    <col min="7" max="7" width="14" style="1" customWidth="1"/>
    <col min="8" max="16384" width="9" style="1"/>
  </cols>
  <sheetData>
    <row r="1" spans="1:7">
      <c r="A1" s="1" t="s">
        <v>0</v>
      </c>
      <c r="B1" s="1" t="s">
        <v>76</v>
      </c>
    </row>
    <row r="4" spans="1:7">
      <c r="A4" s="1" t="s">
        <v>3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301</v>
      </c>
    </row>
    <row r="5" spans="1:7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10</v>
      </c>
      <c r="B6" s="1">
        <v>10</v>
      </c>
      <c r="C6" s="1">
        <v>50</v>
      </c>
      <c r="D6" s="1">
        <v>500</v>
      </c>
      <c r="E6" s="1">
        <v>2000</v>
      </c>
      <c r="F6" s="1">
        <v>10000</v>
      </c>
      <c r="G6" s="1">
        <v>20000</v>
      </c>
    </row>
    <row r="7" spans="1:7" ht="38.25" customHeight="1">
      <c r="A7" s="1" t="s">
        <v>11</v>
      </c>
      <c r="B7" s="1" t="s">
        <v>100</v>
      </c>
      <c r="C7" s="1" t="s">
        <v>101</v>
      </c>
      <c r="D7" s="1" t="s">
        <v>303</v>
      </c>
      <c r="E7" s="1" t="s">
        <v>319</v>
      </c>
      <c r="F7" s="1" t="s">
        <v>305</v>
      </c>
      <c r="G7" s="1" t="s">
        <v>320</v>
      </c>
    </row>
    <row r="8" spans="1:7">
      <c r="A8" s="1" t="s">
        <v>12</v>
      </c>
      <c r="B8" s="1" t="s">
        <v>306</v>
      </c>
      <c r="C8" s="1" t="s">
        <v>307</v>
      </c>
      <c r="D8" s="1" t="s">
        <v>308</v>
      </c>
      <c r="E8" s="1" t="s">
        <v>309</v>
      </c>
      <c r="F8" s="1" t="s">
        <v>313</v>
      </c>
      <c r="G8" s="1" t="s">
        <v>310</v>
      </c>
    </row>
    <row r="9" spans="1:7" ht="77.25" customHeight="1">
      <c r="A9" s="1" t="s">
        <v>13</v>
      </c>
      <c r="B9" s="1" t="s">
        <v>84</v>
      </c>
      <c r="C9" s="1" t="s">
        <v>86</v>
      </c>
      <c r="D9" s="1" t="s">
        <v>85</v>
      </c>
      <c r="E9" s="1" t="s">
        <v>302</v>
      </c>
      <c r="F9" s="1" t="s">
        <v>312</v>
      </c>
      <c r="G9" s="1" t="s">
        <v>311</v>
      </c>
    </row>
    <row r="10" spans="1:7" ht="14.25" thickBot="1">
      <c r="A10" s="1" t="s">
        <v>14</v>
      </c>
    </row>
    <row r="11" spans="1:7" ht="14.25" thickBot="1">
      <c r="A11" s="3" t="s">
        <v>119</v>
      </c>
    </row>
    <row r="12" spans="1:7">
      <c r="A12" s="1" t="s">
        <v>82</v>
      </c>
      <c r="B12" s="1">
        <v>200</v>
      </c>
      <c r="C12" s="1">
        <v>300</v>
      </c>
      <c r="D12" s="1">
        <v>500</v>
      </c>
      <c r="E12" s="1">
        <v>1000</v>
      </c>
      <c r="F12" s="1">
        <v>2500</v>
      </c>
      <c r="G12" s="1">
        <v>5000</v>
      </c>
    </row>
    <row r="13" spans="1:7">
      <c r="A13" s="1" t="s">
        <v>83</v>
      </c>
      <c r="B13" s="1">
        <v>2</v>
      </c>
      <c r="C13" s="1">
        <v>5</v>
      </c>
      <c r="D13" s="1">
        <v>10</v>
      </c>
      <c r="E13" s="1">
        <v>20</v>
      </c>
      <c r="F13" s="1">
        <v>30</v>
      </c>
      <c r="G13" s="1">
        <v>100</v>
      </c>
    </row>
    <row r="14" spans="1:7">
      <c r="A14" s="1" t="s">
        <v>304</v>
      </c>
      <c r="B14" s="1" t="s">
        <v>316</v>
      </c>
      <c r="C14" s="1" t="s">
        <v>314</v>
      </c>
      <c r="D14" s="1" t="s">
        <v>315</v>
      </c>
      <c r="E14" s="1" t="s">
        <v>317</v>
      </c>
      <c r="F14" s="1" t="s">
        <v>318</v>
      </c>
      <c r="G14" s="1" t="s">
        <v>321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0"/>
  <sheetViews>
    <sheetView workbookViewId="0">
      <pane xSplit="1" topLeftCell="V1" activePane="topRight" state="frozen"/>
      <selection pane="topRight" activeCell="K14" sqref="K14"/>
    </sheetView>
  </sheetViews>
  <sheetFormatPr defaultRowHeight="13.5"/>
  <cols>
    <col min="1" max="1" width="16.75" style="1" bestFit="1" customWidth="1"/>
    <col min="2" max="2" width="16.125" style="1" customWidth="1"/>
    <col min="3" max="3" width="16" style="1" customWidth="1"/>
    <col min="4" max="7" width="16.125" style="1" customWidth="1"/>
    <col min="8" max="8" width="17.875" style="1" customWidth="1"/>
    <col min="9" max="9" width="18.375" style="1" customWidth="1"/>
    <col min="10" max="10" width="15.625" style="1" bestFit="1" customWidth="1"/>
    <col min="11" max="11" width="17.625" style="1" customWidth="1"/>
    <col min="12" max="12" width="18.625" style="1" customWidth="1"/>
    <col min="13" max="13" width="17.625" style="1" customWidth="1"/>
    <col min="14" max="14" width="17.5" style="1" customWidth="1"/>
    <col min="15" max="15" width="19.75" style="1" customWidth="1"/>
    <col min="16" max="28" width="20.625" style="1" customWidth="1"/>
    <col min="29" max="16384" width="9" style="1"/>
  </cols>
  <sheetData>
    <row r="1" spans="1:28">
      <c r="A1" s="1" t="s">
        <v>0</v>
      </c>
      <c r="B1" s="1" t="s">
        <v>102</v>
      </c>
    </row>
    <row r="4" spans="1:28">
      <c r="A4" s="1" t="s">
        <v>3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  <c r="I4" s="1" t="s">
        <v>110</v>
      </c>
      <c r="J4" s="1" t="s">
        <v>111</v>
      </c>
      <c r="K4" s="1" t="s">
        <v>112</v>
      </c>
      <c r="L4" s="1" t="s">
        <v>113</v>
      </c>
      <c r="M4" s="1" t="s">
        <v>114</v>
      </c>
      <c r="N4" s="1" t="s">
        <v>115</v>
      </c>
      <c r="O4" s="1" t="s">
        <v>116</v>
      </c>
      <c r="P4" s="1" t="s">
        <v>220</v>
      </c>
      <c r="Q4" s="1" t="s">
        <v>223</v>
      </c>
      <c r="R4" s="1" t="s">
        <v>224</v>
      </c>
      <c r="S4" s="1" t="s">
        <v>225</v>
      </c>
      <c r="T4" s="1" t="s">
        <v>226</v>
      </c>
      <c r="U4" s="1" t="s">
        <v>227</v>
      </c>
      <c r="V4" s="1" t="s">
        <v>228</v>
      </c>
      <c r="W4" s="1" t="s">
        <v>229</v>
      </c>
      <c r="X4" s="1" t="s">
        <v>230</v>
      </c>
      <c r="Y4" s="1" t="s">
        <v>231</v>
      </c>
      <c r="Z4" s="1" t="s">
        <v>232</v>
      </c>
      <c r="AA4" s="1" t="s">
        <v>246</v>
      </c>
      <c r="AB4" s="1" t="s">
        <v>247</v>
      </c>
    </row>
    <row r="5" spans="1:28">
      <c r="A5" s="1" t="s">
        <v>9</v>
      </c>
    </row>
    <row r="6" spans="1:28">
      <c r="A6" s="1" t="s">
        <v>10</v>
      </c>
      <c r="B6" s="1">
        <v>0</v>
      </c>
      <c r="C6" s="1">
        <v>500</v>
      </c>
      <c r="D6" s="1">
        <v>1000</v>
      </c>
      <c r="E6" s="1">
        <v>1500</v>
      </c>
      <c r="F6" s="1">
        <v>2000</v>
      </c>
      <c r="G6" s="1">
        <v>3000</v>
      </c>
      <c r="H6" s="1">
        <v>4000</v>
      </c>
      <c r="I6" s="1">
        <v>5000</v>
      </c>
      <c r="J6" s="1">
        <v>6000</v>
      </c>
      <c r="K6" s="1">
        <v>7000</v>
      </c>
      <c r="L6" s="1">
        <v>8000</v>
      </c>
      <c r="M6" s="1">
        <v>9000</v>
      </c>
      <c r="N6" s="1">
        <v>10000</v>
      </c>
      <c r="O6" s="1">
        <v>11000</v>
      </c>
      <c r="P6" s="1">
        <v>12000</v>
      </c>
      <c r="Q6" s="1">
        <v>15000</v>
      </c>
      <c r="R6" s="1">
        <v>18000</v>
      </c>
      <c r="S6" s="1">
        <v>20000</v>
      </c>
      <c r="T6" s="1">
        <v>22500</v>
      </c>
      <c r="U6" s="1">
        <v>25000</v>
      </c>
      <c r="V6" s="1">
        <v>30000</v>
      </c>
      <c r="W6" s="1">
        <v>40000</v>
      </c>
      <c r="X6" s="1">
        <v>50000</v>
      </c>
      <c r="Y6" s="1">
        <v>80000</v>
      </c>
      <c r="Z6" s="1">
        <v>100000</v>
      </c>
      <c r="AA6" s="1">
        <v>120000</v>
      </c>
      <c r="AB6" s="1">
        <v>150000</v>
      </c>
    </row>
    <row r="7" spans="1:28" ht="38.25" customHeight="1">
      <c r="A7" s="1" t="s">
        <v>11</v>
      </c>
      <c r="B7" s="1" t="s">
        <v>120</v>
      </c>
      <c r="C7" s="1" t="s">
        <v>191</v>
      </c>
      <c r="D7" s="1" t="s">
        <v>192</v>
      </c>
      <c r="E7" s="1" t="s">
        <v>193</v>
      </c>
      <c r="F7" s="1" t="s">
        <v>197</v>
      </c>
      <c r="G7" s="1" t="s">
        <v>196</v>
      </c>
      <c r="H7" s="1" t="s">
        <v>202</v>
      </c>
      <c r="I7" s="1" t="s">
        <v>198</v>
      </c>
      <c r="J7" s="1" t="s">
        <v>205</v>
      </c>
      <c r="K7" s="1" t="s">
        <v>207</v>
      </c>
      <c r="L7" s="1" t="s">
        <v>209</v>
      </c>
      <c r="M7" s="1" t="s">
        <v>211</v>
      </c>
      <c r="N7" s="1" t="s">
        <v>212</v>
      </c>
      <c r="O7" s="1" t="s">
        <v>219</v>
      </c>
      <c r="P7" s="1" t="s">
        <v>221</v>
      </c>
      <c r="Q7" s="1" t="s">
        <v>233</v>
      </c>
      <c r="R7" s="1" t="s">
        <v>234</v>
      </c>
      <c r="S7" s="1" t="s">
        <v>238</v>
      </c>
      <c r="T7" s="1" t="s">
        <v>239</v>
      </c>
      <c r="U7" s="1" t="s">
        <v>242</v>
      </c>
      <c r="V7" s="1" t="s">
        <v>243</v>
      </c>
      <c r="W7" s="1" t="s">
        <v>248</v>
      </c>
      <c r="X7" s="1" t="s">
        <v>249</v>
      </c>
      <c r="Y7" s="1" t="s">
        <v>254</v>
      </c>
      <c r="Z7" s="1" t="s">
        <v>255</v>
      </c>
      <c r="AA7" s="1" t="s">
        <v>258</v>
      </c>
      <c r="AB7" s="1" t="s">
        <v>260</v>
      </c>
    </row>
    <row r="8" spans="1:28" ht="108">
      <c r="A8" s="1" t="s">
        <v>12</v>
      </c>
      <c r="B8" s="1" t="s">
        <v>121</v>
      </c>
      <c r="C8" s="1" t="s">
        <v>188</v>
      </c>
      <c r="D8" s="1" t="s">
        <v>189</v>
      </c>
      <c r="E8" s="1" t="s">
        <v>190</v>
      </c>
      <c r="F8" s="1" t="s">
        <v>199</v>
      </c>
      <c r="G8" s="1" t="s">
        <v>194</v>
      </c>
      <c r="H8" s="1" t="s">
        <v>203</v>
      </c>
      <c r="I8" s="1" t="s">
        <v>204</v>
      </c>
      <c r="J8" s="1" t="s">
        <v>215</v>
      </c>
      <c r="K8" s="1" t="s">
        <v>218</v>
      </c>
      <c r="L8" s="1" t="s">
        <v>214</v>
      </c>
      <c r="M8" s="1" t="s">
        <v>213</v>
      </c>
      <c r="N8" s="1" t="s">
        <v>217</v>
      </c>
      <c r="O8" s="1" t="s">
        <v>216</v>
      </c>
      <c r="P8" s="1" t="s">
        <v>222</v>
      </c>
      <c r="Q8" s="1" t="s">
        <v>235</v>
      </c>
      <c r="R8" s="1" t="s">
        <v>237</v>
      </c>
      <c r="S8" s="1" t="s">
        <v>240</v>
      </c>
      <c r="T8" s="1" t="s">
        <v>241</v>
      </c>
      <c r="U8" s="1" t="s">
        <v>244</v>
      </c>
      <c r="V8" s="1" t="s">
        <v>245</v>
      </c>
      <c r="W8" s="1" t="s">
        <v>250</v>
      </c>
      <c r="X8" s="1" t="s">
        <v>251</v>
      </c>
      <c r="Y8" s="1" t="s">
        <v>256</v>
      </c>
      <c r="Z8" s="1" t="s">
        <v>257</v>
      </c>
      <c r="AA8" s="1" t="s">
        <v>259</v>
      </c>
      <c r="AB8" s="1" t="s">
        <v>261</v>
      </c>
    </row>
    <row r="9" spans="1:28" ht="121.5">
      <c r="A9" s="1" t="s">
        <v>13</v>
      </c>
      <c r="B9" s="1" t="s">
        <v>201</v>
      </c>
      <c r="C9" s="1" t="s">
        <v>273</v>
      </c>
      <c r="D9" s="1" t="s">
        <v>272</v>
      </c>
      <c r="E9" s="1" t="s">
        <v>271</v>
      </c>
      <c r="F9" s="1" t="s">
        <v>270</v>
      </c>
      <c r="G9" s="1" t="s">
        <v>269</v>
      </c>
      <c r="H9" s="1" t="s">
        <v>268</v>
      </c>
      <c r="I9" s="1" t="s">
        <v>267</v>
      </c>
      <c r="J9" s="1" t="s">
        <v>262</v>
      </c>
      <c r="K9" s="1" t="s">
        <v>263</v>
      </c>
      <c r="L9" s="1" t="s">
        <v>264</v>
      </c>
      <c r="M9" s="1" t="s">
        <v>265</v>
      </c>
      <c r="N9" s="1" t="s">
        <v>274</v>
      </c>
      <c r="O9" s="1" t="s">
        <v>266</v>
      </c>
      <c r="P9" s="1" t="s">
        <v>275</v>
      </c>
      <c r="Q9" s="1" t="s">
        <v>276</v>
      </c>
      <c r="R9" s="1" t="s">
        <v>277</v>
      </c>
      <c r="S9" s="1" t="s">
        <v>278</v>
      </c>
      <c r="T9" s="1" t="s">
        <v>279</v>
      </c>
      <c r="U9" s="1" t="s">
        <v>281</v>
      </c>
      <c r="V9" s="1" t="s">
        <v>282</v>
      </c>
      <c r="W9" s="1" t="s">
        <v>283</v>
      </c>
      <c r="X9" s="1" t="s">
        <v>284</v>
      </c>
      <c r="Y9" s="1" t="s">
        <v>285</v>
      </c>
      <c r="Z9" s="1" t="s">
        <v>286</v>
      </c>
      <c r="AA9" s="1" t="s">
        <v>288</v>
      </c>
      <c r="AB9" s="1" t="s">
        <v>289</v>
      </c>
    </row>
    <row r="10" spans="1:28" ht="14.25" thickBot="1">
      <c r="A10" s="1" t="s">
        <v>14</v>
      </c>
      <c r="B10" s="1" t="s">
        <v>290</v>
      </c>
      <c r="C10" s="1" t="s">
        <v>186</v>
      </c>
      <c r="D10" s="1" t="s">
        <v>186</v>
      </c>
      <c r="E10" s="1" t="s">
        <v>186</v>
      </c>
      <c r="F10" s="1" t="s">
        <v>200</v>
      </c>
      <c r="G10" s="1" t="s">
        <v>195</v>
      </c>
      <c r="H10" s="1" t="s">
        <v>195</v>
      </c>
      <c r="I10" s="1" t="s">
        <v>200</v>
      </c>
      <c r="J10" s="1" t="s">
        <v>206</v>
      </c>
      <c r="K10" s="1" t="s">
        <v>292</v>
      </c>
      <c r="L10" s="1" t="s">
        <v>210</v>
      </c>
      <c r="M10" s="1" t="s">
        <v>210</v>
      </c>
      <c r="N10" s="1" t="s">
        <v>292</v>
      </c>
      <c r="O10" s="1" t="s">
        <v>291</v>
      </c>
      <c r="P10" s="1" t="s">
        <v>291</v>
      </c>
      <c r="Q10" s="1" t="s">
        <v>293</v>
      </c>
      <c r="R10" s="1" t="s">
        <v>293</v>
      </c>
      <c r="S10" s="1" t="s">
        <v>294</v>
      </c>
      <c r="T10" s="1" t="s">
        <v>294</v>
      </c>
      <c r="U10" s="1" t="s">
        <v>295</v>
      </c>
      <c r="V10" s="1" t="s">
        <v>295</v>
      </c>
      <c r="W10" s="1" t="s">
        <v>296</v>
      </c>
      <c r="X10" s="1" t="s">
        <v>296</v>
      </c>
      <c r="Y10" s="1" t="s">
        <v>297</v>
      </c>
      <c r="Z10" s="1" t="s">
        <v>297</v>
      </c>
      <c r="AA10" s="1" t="s">
        <v>298</v>
      </c>
      <c r="AB10" s="1" t="s">
        <v>298</v>
      </c>
    </row>
    <row r="11" spans="1:28" ht="14.25" thickBot="1">
      <c r="A11" s="3" t="s">
        <v>118</v>
      </c>
    </row>
    <row r="12" spans="1:28">
      <c r="A12" s="2" t="s">
        <v>117</v>
      </c>
      <c r="B12" s="1">
        <v>0</v>
      </c>
      <c r="C12" s="1">
        <v>2</v>
      </c>
      <c r="D12" s="1">
        <v>4</v>
      </c>
      <c r="E12" s="1">
        <v>6</v>
      </c>
      <c r="F12" s="1">
        <v>2</v>
      </c>
      <c r="G12" s="1">
        <v>6</v>
      </c>
      <c r="H12" s="1">
        <v>8</v>
      </c>
      <c r="I12" s="1">
        <v>6</v>
      </c>
      <c r="J12" s="1">
        <v>4</v>
      </c>
      <c r="K12" s="1">
        <v>2</v>
      </c>
      <c r="L12" s="1">
        <v>6</v>
      </c>
      <c r="M12" s="1">
        <v>8</v>
      </c>
      <c r="N12" s="1">
        <v>6</v>
      </c>
      <c r="O12" s="1">
        <v>6</v>
      </c>
      <c r="P12" s="1">
        <v>8</v>
      </c>
      <c r="Q12" s="1">
        <v>6</v>
      </c>
      <c r="R12" s="1">
        <v>8</v>
      </c>
      <c r="S12" s="1">
        <v>6</v>
      </c>
      <c r="T12" s="1">
        <v>8</v>
      </c>
      <c r="U12" s="1">
        <v>6</v>
      </c>
      <c r="V12" s="1">
        <v>8</v>
      </c>
      <c r="W12" s="1">
        <v>6</v>
      </c>
      <c r="X12" s="1">
        <v>8</v>
      </c>
      <c r="Y12" s="1">
        <v>6</v>
      </c>
      <c r="Z12" s="1">
        <v>8</v>
      </c>
      <c r="AA12" s="1">
        <v>6</v>
      </c>
      <c r="AB12" s="1">
        <v>8</v>
      </c>
    </row>
    <row r="13" spans="1:28">
      <c r="A13" s="1" t="s">
        <v>299</v>
      </c>
      <c r="B13" s="1">
        <v>0</v>
      </c>
      <c r="C13" s="1">
        <v>3.125</v>
      </c>
      <c r="D13" s="1">
        <v>3.125</v>
      </c>
      <c r="E13" s="1">
        <v>3.125</v>
      </c>
      <c r="F13" s="1">
        <v>5</v>
      </c>
      <c r="G13" s="1">
        <v>4.16</v>
      </c>
      <c r="H13" s="1">
        <v>4.16</v>
      </c>
      <c r="I13" s="1">
        <v>5</v>
      </c>
      <c r="J13" s="1">
        <v>6.25</v>
      </c>
      <c r="K13" s="1">
        <v>11.1</v>
      </c>
      <c r="L13" s="1">
        <v>6.25</v>
      </c>
      <c r="M13" s="1">
        <v>6.25</v>
      </c>
      <c r="N13" s="1">
        <v>11.1</v>
      </c>
      <c r="O13" s="1">
        <v>20</v>
      </c>
      <c r="P13" s="1">
        <v>20</v>
      </c>
      <c r="Q13" s="1">
        <v>26.66</v>
      </c>
      <c r="R13" s="1">
        <v>26.66</v>
      </c>
      <c r="S13" s="1">
        <v>40</v>
      </c>
      <c r="T13" s="1">
        <v>40</v>
      </c>
      <c r="U13" s="1">
        <v>64</v>
      </c>
      <c r="V13" s="1">
        <v>64</v>
      </c>
      <c r="W13" s="1">
        <v>64</v>
      </c>
      <c r="X13" s="1">
        <v>64</v>
      </c>
      <c r="Y13" s="1">
        <v>128</v>
      </c>
      <c r="Z13" s="1">
        <v>128</v>
      </c>
      <c r="AA13" s="1">
        <v>160</v>
      </c>
      <c r="AB13" s="1">
        <v>160</v>
      </c>
    </row>
    <row r="14" spans="1:28">
      <c r="A14" s="1" t="s">
        <v>300</v>
      </c>
      <c r="B14" s="1">
        <v>0</v>
      </c>
      <c r="C14" s="1">
        <v>0.2</v>
      </c>
      <c r="D14" s="1">
        <v>0.2</v>
      </c>
      <c r="E14" s="1">
        <v>0.2</v>
      </c>
      <c r="F14" s="1">
        <v>0.5</v>
      </c>
      <c r="G14" s="1">
        <v>0.3</v>
      </c>
      <c r="H14" s="1">
        <v>0.3</v>
      </c>
      <c r="I14" s="1">
        <v>0.5</v>
      </c>
      <c r="J14" s="1">
        <v>0.8</v>
      </c>
      <c r="K14" s="1">
        <v>1.8</v>
      </c>
      <c r="L14" s="1">
        <v>1.6</v>
      </c>
      <c r="M14" s="1">
        <v>1.6</v>
      </c>
      <c r="N14" s="1">
        <v>1.8</v>
      </c>
      <c r="O14" s="1">
        <v>2</v>
      </c>
      <c r="P14" s="1">
        <v>2</v>
      </c>
      <c r="Q14" s="1">
        <v>3</v>
      </c>
      <c r="R14" s="1">
        <v>3</v>
      </c>
      <c r="S14" s="1">
        <v>4</v>
      </c>
      <c r="T14" s="1">
        <v>4</v>
      </c>
      <c r="U14" s="1">
        <v>5</v>
      </c>
      <c r="V14" s="1">
        <v>5</v>
      </c>
      <c r="W14" s="1">
        <v>10</v>
      </c>
      <c r="X14" s="1">
        <v>10</v>
      </c>
      <c r="Y14" s="1">
        <v>10</v>
      </c>
      <c r="Z14" s="1">
        <v>10</v>
      </c>
      <c r="AA14" s="1">
        <v>16</v>
      </c>
      <c r="AB14" s="1">
        <v>16</v>
      </c>
    </row>
    <row r="18" spans="2:28"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114</v>
      </c>
      <c r="N18" s="1" t="s">
        <v>115</v>
      </c>
      <c r="O18" s="1" t="s">
        <v>116</v>
      </c>
      <c r="P18" s="1" t="s">
        <v>220</v>
      </c>
      <c r="Q18" s="1" t="s">
        <v>223</v>
      </c>
      <c r="R18" s="1" t="s">
        <v>224</v>
      </c>
      <c r="S18" s="1" t="s">
        <v>225</v>
      </c>
      <c r="T18" s="1" t="s">
        <v>226</v>
      </c>
      <c r="U18" s="1" t="s">
        <v>227</v>
      </c>
      <c r="V18" s="1" t="s">
        <v>228</v>
      </c>
      <c r="W18" s="1" t="s">
        <v>229</v>
      </c>
      <c r="X18" s="1" t="s">
        <v>230</v>
      </c>
      <c r="Y18" s="1" t="s">
        <v>231</v>
      </c>
      <c r="Z18" s="1" t="s">
        <v>232</v>
      </c>
      <c r="AA18" s="1" t="s">
        <v>246</v>
      </c>
      <c r="AB18" s="1" t="s">
        <v>247</v>
      </c>
    </row>
    <row r="19" spans="2:28">
      <c r="C19" t="s">
        <v>185</v>
      </c>
      <c r="D19" t="s">
        <v>185</v>
      </c>
      <c r="E19" t="s">
        <v>185</v>
      </c>
      <c r="F19" t="s">
        <v>179</v>
      </c>
      <c r="G19" t="s">
        <v>180</v>
      </c>
      <c r="H19" t="s">
        <v>180</v>
      </c>
      <c r="I19" t="s">
        <v>179</v>
      </c>
      <c r="J19" t="s">
        <v>184</v>
      </c>
      <c r="K19" s="1" t="s">
        <v>208</v>
      </c>
      <c r="L19" t="s">
        <v>178</v>
      </c>
      <c r="M19" t="s">
        <v>178</v>
      </c>
      <c r="N19" s="1" t="s">
        <v>208</v>
      </c>
      <c r="O19" t="s">
        <v>176</v>
      </c>
      <c r="P19" t="s">
        <v>176</v>
      </c>
      <c r="Q19" s="1" t="s">
        <v>236</v>
      </c>
      <c r="R19" s="1" t="s">
        <v>236</v>
      </c>
      <c r="S19" t="s">
        <v>174</v>
      </c>
      <c r="T19" t="s">
        <v>174</v>
      </c>
      <c r="U19" t="s">
        <v>280</v>
      </c>
      <c r="V19" t="s">
        <v>173</v>
      </c>
      <c r="W19" t="s">
        <v>172</v>
      </c>
      <c r="X19" t="s">
        <v>172</v>
      </c>
      <c r="Y19" t="s">
        <v>171</v>
      </c>
      <c r="Z19" t="s">
        <v>171</v>
      </c>
      <c r="AA19" s="1" t="s">
        <v>287</v>
      </c>
      <c r="AB19" s="1" t="s">
        <v>252</v>
      </c>
    </row>
    <row r="20" spans="2:28">
      <c r="D20"/>
      <c r="E20"/>
      <c r="L20"/>
      <c r="M20"/>
      <c r="N20"/>
      <c r="O20"/>
      <c r="P20"/>
      <c r="Q20"/>
      <c r="R20"/>
      <c r="S20"/>
      <c r="T20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pane xSplit="1" topLeftCell="B1" activePane="topRight" state="frozen"/>
      <selection pane="topRight" activeCell="I14" sqref="I14"/>
    </sheetView>
  </sheetViews>
  <sheetFormatPr defaultRowHeight="13.5"/>
  <cols>
    <col min="1" max="1" width="16.75" style="1" bestFit="1" customWidth="1"/>
    <col min="2" max="2" width="16.125" style="1" customWidth="1"/>
    <col min="3" max="3" width="16" style="1" customWidth="1"/>
    <col min="4" max="7" width="16.125" style="1" customWidth="1"/>
    <col min="8" max="8" width="17.875" style="1" customWidth="1"/>
    <col min="9" max="9" width="18.375" style="1" customWidth="1"/>
    <col min="10" max="10" width="15.625" style="1" bestFit="1" customWidth="1"/>
    <col min="11" max="16384" width="9" style="1"/>
  </cols>
  <sheetData>
    <row r="1" spans="1:10">
      <c r="A1" s="1" t="s">
        <v>0</v>
      </c>
      <c r="B1" s="1" t="s">
        <v>322</v>
      </c>
    </row>
    <row r="4" spans="1:10">
      <c r="A4" s="1" t="s">
        <v>3</v>
      </c>
      <c r="B4" s="1" t="s">
        <v>323</v>
      </c>
      <c r="C4" s="1" t="s">
        <v>324</v>
      </c>
      <c r="D4" s="1" t="s">
        <v>325</v>
      </c>
      <c r="E4" s="1" t="s">
        <v>326</v>
      </c>
      <c r="F4" s="1" t="s">
        <v>327</v>
      </c>
      <c r="G4" s="1" t="s">
        <v>328</v>
      </c>
      <c r="H4" s="1" t="s">
        <v>329</v>
      </c>
      <c r="I4" s="1" t="s">
        <v>330</v>
      </c>
      <c r="J4" s="1" t="s">
        <v>331</v>
      </c>
    </row>
    <row r="5" spans="1:10">
      <c r="A5" s="1" t="s">
        <v>9</v>
      </c>
      <c r="B5" s="1">
        <v>0</v>
      </c>
      <c r="C5" s="1">
        <v>0.03</v>
      </c>
      <c r="D5" s="1">
        <v>0.12</v>
      </c>
      <c r="E5" s="1">
        <v>0.2</v>
      </c>
      <c r="F5" s="1">
        <v>0.3</v>
      </c>
      <c r="G5" s="1">
        <v>0.8</v>
      </c>
      <c r="H5" s="1">
        <v>1.2</v>
      </c>
      <c r="I5" s="1">
        <v>1.6</v>
      </c>
    </row>
    <row r="6" spans="1:10">
      <c r="A6" s="1" t="s">
        <v>10</v>
      </c>
      <c r="B6" s="1">
        <v>0</v>
      </c>
      <c r="C6" s="1">
        <v>1000</v>
      </c>
      <c r="D6" s="1">
        <v>2000</v>
      </c>
      <c r="E6" s="1">
        <v>5000</v>
      </c>
      <c r="F6" s="1">
        <v>10000</v>
      </c>
      <c r="G6" s="1">
        <v>20000</v>
      </c>
      <c r="H6" s="1">
        <v>40000</v>
      </c>
      <c r="I6" s="1">
        <v>10000</v>
      </c>
      <c r="J6" s="1">
        <v>10000</v>
      </c>
    </row>
    <row r="7" spans="1:10" ht="38.25" customHeight="1">
      <c r="A7" s="1" t="s">
        <v>11</v>
      </c>
      <c r="B7" s="1" t="s">
        <v>332</v>
      </c>
      <c r="C7" s="1" t="s">
        <v>336</v>
      </c>
      <c r="D7" s="1" t="s">
        <v>337</v>
      </c>
      <c r="E7" s="1" t="s">
        <v>338</v>
      </c>
      <c r="F7" s="1" t="s">
        <v>340</v>
      </c>
      <c r="G7" s="1" t="s">
        <v>339</v>
      </c>
      <c r="H7" s="1" t="s">
        <v>341</v>
      </c>
      <c r="I7" s="1" t="s">
        <v>342</v>
      </c>
      <c r="J7" s="1" t="s">
        <v>205</v>
      </c>
    </row>
    <row r="8" spans="1:10" ht="81">
      <c r="A8" s="1" t="s">
        <v>12</v>
      </c>
      <c r="B8" s="1" t="s">
        <v>121</v>
      </c>
      <c r="C8" s="1" t="s">
        <v>350</v>
      </c>
      <c r="D8" s="1" t="s">
        <v>351</v>
      </c>
      <c r="E8" s="1" t="s">
        <v>354</v>
      </c>
      <c r="F8" s="1" t="s">
        <v>355</v>
      </c>
      <c r="G8" s="1" t="s">
        <v>356</v>
      </c>
      <c r="H8" s="1" t="s">
        <v>357</v>
      </c>
      <c r="I8" s="1" t="s">
        <v>358</v>
      </c>
      <c r="J8" s="1" t="s">
        <v>215</v>
      </c>
    </row>
    <row r="9" spans="1:10" ht="67.5">
      <c r="A9" s="1" t="s">
        <v>13</v>
      </c>
      <c r="B9" s="1" t="s">
        <v>333</v>
      </c>
      <c r="C9" s="1" t="s">
        <v>349</v>
      </c>
      <c r="J9" s="1" t="s">
        <v>262</v>
      </c>
    </row>
    <row r="10" spans="1:10" ht="14.25" thickBot="1">
      <c r="A10" s="1" t="s">
        <v>14</v>
      </c>
      <c r="B10" s="1" t="s">
        <v>121</v>
      </c>
      <c r="C10" s="1" t="s">
        <v>186</v>
      </c>
      <c r="D10" s="1" t="s">
        <v>186</v>
      </c>
      <c r="E10" s="1" t="s">
        <v>186</v>
      </c>
      <c r="F10" s="1" t="s">
        <v>200</v>
      </c>
      <c r="G10" s="1" t="s">
        <v>195</v>
      </c>
      <c r="H10" s="1" t="s">
        <v>195</v>
      </c>
      <c r="I10" s="1" t="s">
        <v>200</v>
      </c>
      <c r="J10" s="1" t="s">
        <v>206</v>
      </c>
    </row>
    <row r="11" spans="1:10" ht="14.25" thickBot="1">
      <c r="A11" s="3" t="s">
        <v>118</v>
      </c>
    </row>
    <row r="12" spans="1:10">
      <c r="A12" s="2" t="s">
        <v>334</v>
      </c>
      <c r="B12" s="1" t="s">
        <v>359</v>
      </c>
      <c r="C12" s="1" t="s">
        <v>343</v>
      </c>
      <c r="D12" s="1" t="s">
        <v>335</v>
      </c>
      <c r="E12" s="1" t="s">
        <v>344</v>
      </c>
      <c r="F12" s="1" t="s">
        <v>345</v>
      </c>
      <c r="G12" s="1" t="s">
        <v>346</v>
      </c>
      <c r="H12" s="1" t="s">
        <v>347</v>
      </c>
      <c r="I12" s="1" t="s">
        <v>348</v>
      </c>
    </row>
    <row r="13" spans="1:10">
      <c r="A13" s="1" t="s">
        <v>352</v>
      </c>
      <c r="B13" s="1">
        <v>0</v>
      </c>
      <c r="C13" s="1">
        <v>0</v>
      </c>
      <c r="D13" s="1">
        <v>0.5</v>
      </c>
      <c r="E13" s="1">
        <v>1</v>
      </c>
      <c r="F13" s="1">
        <v>2</v>
      </c>
      <c r="G13" s="1">
        <v>4</v>
      </c>
      <c r="H13" s="1">
        <v>5</v>
      </c>
      <c r="I13" s="1">
        <v>10</v>
      </c>
    </row>
    <row r="14" spans="1:10">
      <c r="A14" s="1" t="s">
        <v>353</v>
      </c>
      <c r="B14" s="1">
        <v>0</v>
      </c>
      <c r="C14" s="1">
        <v>0</v>
      </c>
      <c r="D14" s="1">
        <v>3</v>
      </c>
      <c r="E14" s="1">
        <v>5</v>
      </c>
      <c r="F14" s="1">
        <v>10</v>
      </c>
      <c r="G14" s="1">
        <v>15</v>
      </c>
      <c r="H14" s="1">
        <v>15</v>
      </c>
      <c r="I14" s="1">
        <v>20</v>
      </c>
    </row>
    <row r="19" spans="3:10">
      <c r="C19"/>
      <c r="D19"/>
      <c r="E19"/>
      <c r="F19"/>
      <c r="G19"/>
      <c r="H19"/>
      <c r="I19"/>
      <c r="J19"/>
    </row>
    <row r="20" spans="3:10">
      <c r="D20"/>
      <c r="E20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N49"/>
  <sheetViews>
    <sheetView workbookViewId="0"/>
  </sheetViews>
  <sheetFormatPr defaultRowHeight="13.5"/>
  <cols>
    <col min="2" max="2" width="17.125" style="9" bestFit="1" customWidth="1"/>
    <col min="3" max="3" width="22" style="11" customWidth="1"/>
    <col min="5" max="5" width="18.25" customWidth="1"/>
    <col min="6" max="6" width="12.75" customWidth="1"/>
    <col min="13" max="13" width="17.5" customWidth="1"/>
  </cols>
  <sheetData>
    <row r="3" spans="1:13">
      <c r="A3" t="s">
        <v>122</v>
      </c>
      <c r="C3" s="11" t="s">
        <v>123</v>
      </c>
      <c r="E3" t="s">
        <v>148</v>
      </c>
      <c r="F3" t="s">
        <v>149</v>
      </c>
      <c r="G3" t="s">
        <v>150</v>
      </c>
      <c r="H3" t="s">
        <v>161</v>
      </c>
    </row>
    <row r="4" spans="1:13">
      <c r="I4" t="s">
        <v>168</v>
      </c>
      <c r="J4" t="s">
        <v>181</v>
      </c>
      <c r="K4" t="s">
        <v>182</v>
      </c>
      <c r="L4" t="s">
        <v>167</v>
      </c>
    </row>
    <row r="5" spans="1:13">
      <c r="A5" s="12" t="s">
        <v>165</v>
      </c>
      <c r="B5" s="9">
        <v>0</v>
      </c>
      <c r="C5" s="11">
        <v>0.625</v>
      </c>
      <c r="D5" t="s">
        <v>160</v>
      </c>
      <c r="E5">
        <f t="shared" ref="E5:E6" si="0">F5*G5</f>
        <v>0.625</v>
      </c>
      <c r="F5">
        <v>3.125</v>
      </c>
      <c r="G5">
        <v>0.2</v>
      </c>
      <c r="I5" s="5">
        <f>E5*2</f>
        <v>1.25</v>
      </c>
      <c r="J5" s="5">
        <f>E5*4</f>
        <v>2.5</v>
      </c>
      <c r="K5" s="5">
        <f>E5*6</f>
        <v>3.75</v>
      </c>
      <c r="L5" s="13">
        <f t="shared" ref="L5:L17" si="1">E5*8</f>
        <v>5</v>
      </c>
      <c r="M5" t="s">
        <v>183</v>
      </c>
    </row>
    <row r="6" spans="1:13">
      <c r="A6" s="12" t="s">
        <v>166</v>
      </c>
      <c r="B6" s="9">
        <v>0.625</v>
      </c>
      <c r="C6" s="11">
        <v>1.25</v>
      </c>
      <c r="D6" t="s">
        <v>160</v>
      </c>
      <c r="E6">
        <f t="shared" si="0"/>
        <v>1.248</v>
      </c>
      <c r="F6">
        <v>4.16</v>
      </c>
      <c r="G6">
        <v>0.3</v>
      </c>
      <c r="I6">
        <f t="shared" ref="I6:I17" si="2">E6*2</f>
        <v>2.496</v>
      </c>
      <c r="J6">
        <f t="shared" ref="J6:J17" si="3">E6*4</f>
        <v>4.992</v>
      </c>
      <c r="K6" s="5">
        <f t="shared" ref="K6:K17" si="4">E6*6</f>
        <v>7.4879999999999995</v>
      </c>
      <c r="L6" s="5">
        <f t="shared" si="1"/>
        <v>9.984</v>
      </c>
      <c r="M6" t="s">
        <v>180</v>
      </c>
    </row>
    <row r="7" spans="1:13">
      <c r="A7" s="7" t="s">
        <v>124</v>
      </c>
      <c r="B7" s="9">
        <v>1.26</v>
      </c>
      <c r="C7" s="8">
        <v>2.5</v>
      </c>
      <c r="D7" t="s">
        <v>160</v>
      </c>
      <c r="E7">
        <f>F7*G7</f>
        <v>2.5</v>
      </c>
      <c r="F7">
        <v>5</v>
      </c>
      <c r="G7">
        <v>0.5</v>
      </c>
      <c r="I7" s="5">
        <f t="shared" si="2"/>
        <v>5</v>
      </c>
      <c r="J7" s="13">
        <f t="shared" si="3"/>
        <v>10</v>
      </c>
      <c r="K7" s="5">
        <f t="shared" si="4"/>
        <v>15</v>
      </c>
      <c r="L7" s="13">
        <f t="shared" si="1"/>
        <v>20</v>
      </c>
      <c r="M7" t="s">
        <v>179</v>
      </c>
    </row>
    <row r="8" spans="1:13">
      <c r="A8" s="12" t="s">
        <v>125</v>
      </c>
      <c r="B8" s="9">
        <v>2.5099999999999998</v>
      </c>
      <c r="C8" s="4">
        <v>5</v>
      </c>
      <c r="D8" t="s">
        <v>160</v>
      </c>
      <c r="E8">
        <f t="shared" ref="E8:E19" si="5">F8*G8</f>
        <v>5</v>
      </c>
      <c r="F8">
        <v>6.25</v>
      </c>
      <c r="G8">
        <v>0.8</v>
      </c>
      <c r="I8">
        <f t="shared" si="2"/>
        <v>10</v>
      </c>
      <c r="J8" s="5">
        <f t="shared" si="3"/>
        <v>20</v>
      </c>
      <c r="K8" s="5">
        <f t="shared" si="4"/>
        <v>30</v>
      </c>
      <c r="L8">
        <f t="shared" si="1"/>
        <v>40</v>
      </c>
      <c r="M8" t="s">
        <v>184</v>
      </c>
    </row>
    <row r="9" spans="1:13">
      <c r="A9" s="12" t="s">
        <v>126</v>
      </c>
      <c r="B9" s="9">
        <v>5.01</v>
      </c>
      <c r="C9" s="4">
        <v>10</v>
      </c>
      <c r="D9" t="s">
        <v>160</v>
      </c>
      <c r="E9">
        <f t="shared" si="5"/>
        <v>10</v>
      </c>
      <c r="F9">
        <v>6.25</v>
      </c>
      <c r="G9">
        <v>1.6</v>
      </c>
      <c r="I9" s="13">
        <f t="shared" si="2"/>
        <v>20</v>
      </c>
      <c r="J9">
        <f t="shared" si="3"/>
        <v>40</v>
      </c>
      <c r="K9" s="5">
        <f t="shared" si="4"/>
        <v>60</v>
      </c>
      <c r="L9" s="5">
        <f t="shared" si="1"/>
        <v>80</v>
      </c>
      <c r="M9" t="s">
        <v>178</v>
      </c>
    </row>
    <row r="10" spans="1:13">
      <c r="A10" s="12" t="s">
        <v>127</v>
      </c>
      <c r="B10" s="9">
        <v>10.01</v>
      </c>
      <c r="C10" s="4">
        <v>20</v>
      </c>
      <c r="D10" t="s">
        <v>160</v>
      </c>
      <c r="E10">
        <f t="shared" si="5"/>
        <v>19.98</v>
      </c>
      <c r="F10">
        <v>11.1</v>
      </c>
      <c r="G10">
        <v>1.8</v>
      </c>
      <c r="I10" s="5">
        <f t="shared" si="2"/>
        <v>39.96</v>
      </c>
      <c r="J10" s="13">
        <f t="shared" si="3"/>
        <v>79.92</v>
      </c>
      <c r="K10" s="5">
        <f t="shared" si="4"/>
        <v>119.88</v>
      </c>
      <c r="L10" s="13">
        <f t="shared" si="1"/>
        <v>159.84</v>
      </c>
      <c r="M10" t="s">
        <v>177</v>
      </c>
    </row>
    <row r="11" spans="1:13">
      <c r="A11" s="12" t="s">
        <v>128</v>
      </c>
      <c r="B11" s="9">
        <v>20.010000000000002</v>
      </c>
      <c r="C11" s="4">
        <v>40</v>
      </c>
      <c r="D11" t="s">
        <v>160</v>
      </c>
      <c r="E11">
        <f t="shared" si="5"/>
        <v>40</v>
      </c>
      <c r="F11">
        <v>20</v>
      </c>
      <c r="G11">
        <v>2</v>
      </c>
      <c r="I11">
        <f t="shared" si="2"/>
        <v>80</v>
      </c>
      <c r="J11">
        <f t="shared" si="3"/>
        <v>160</v>
      </c>
      <c r="K11" s="5">
        <f t="shared" si="4"/>
        <v>240</v>
      </c>
      <c r="L11" s="5">
        <f t="shared" si="1"/>
        <v>320</v>
      </c>
      <c r="M11" t="s">
        <v>176</v>
      </c>
    </row>
    <row r="12" spans="1:13">
      <c r="A12" s="12" t="s">
        <v>129</v>
      </c>
      <c r="B12" s="9">
        <v>40.01</v>
      </c>
      <c r="C12" s="4">
        <v>80</v>
      </c>
      <c r="D12" t="s">
        <v>160</v>
      </c>
      <c r="E12">
        <f t="shared" si="5"/>
        <v>80</v>
      </c>
      <c r="F12">
        <f>C12/G12</f>
        <v>26.666666666666668</v>
      </c>
      <c r="G12">
        <v>3</v>
      </c>
      <c r="I12">
        <f t="shared" si="2"/>
        <v>160</v>
      </c>
      <c r="J12">
        <f t="shared" si="3"/>
        <v>320</v>
      </c>
      <c r="K12" s="5">
        <f t="shared" si="4"/>
        <v>480</v>
      </c>
      <c r="L12" s="5">
        <f t="shared" si="1"/>
        <v>640</v>
      </c>
      <c r="M12" t="s">
        <v>175</v>
      </c>
    </row>
    <row r="13" spans="1:13">
      <c r="A13" s="12" t="s">
        <v>130</v>
      </c>
      <c r="B13" s="9">
        <v>80.010000000000005</v>
      </c>
      <c r="C13" s="4">
        <v>160</v>
      </c>
      <c r="D13" t="s">
        <v>160</v>
      </c>
      <c r="E13">
        <f t="shared" si="5"/>
        <v>160</v>
      </c>
      <c r="F13">
        <f t="shared" ref="F13:F18" si="6">C13/G13</f>
        <v>40</v>
      </c>
      <c r="G13">
        <v>4</v>
      </c>
      <c r="I13" s="13">
        <f t="shared" si="2"/>
        <v>320</v>
      </c>
      <c r="J13" s="13">
        <f t="shared" si="3"/>
        <v>640</v>
      </c>
      <c r="K13" s="5">
        <f t="shared" si="4"/>
        <v>960</v>
      </c>
      <c r="L13" s="5">
        <f t="shared" si="1"/>
        <v>1280</v>
      </c>
      <c r="M13" t="s">
        <v>174</v>
      </c>
    </row>
    <row r="14" spans="1:13">
      <c r="A14" s="12" t="s">
        <v>131</v>
      </c>
      <c r="B14" s="9">
        <v>160.01</v>
      </c>
      <c r="C14" s="4">
        <v>320</v>
      </c>
      <c r="D14" t="s">
        <v>160</v>
      </c>
      <c r="E14">
        <f t="shared" si="5"/>
        <v>320</v>
      </c>
      <c r="F14">
        <f t="shared" si="6"/>
        <v>64</v>
      </c>
      <c r="G14">
        <v>5</v>
      </c>
      <c r="I14">
        <f t="shared" si="2"/>
        <v>640</v>
      </c>
      <c r="J14">
        <f t="shared" si="3"/>
        <v>1280</v>
      </c>
      <c r="K14" s="5">
        <f t="shared" si="4"/>
        <v>1920</v>
      </c>
      <c r="L14" s="5">
        <f t="shared" si="1"/>
        <v>2560</v>
      </c>
      <c r="M14" t="s">
        <v>173</v>
      </c>
    </row>
    <row r="15" spans="1:13">
      <c r="A15" s="12" t="s">
        <v>132</v>
      </c>
      <c r="B15" s="9">
        <v>320.01</v>
      </c>
      <c r="C15" s="4">
        <v>640</v>
      </c>
      <c r="D15" t="s">
        <v>160</v>
      </c>
      <c r="E15">
        <f t="shared" si="5"/>
        <v>640</v>
      </c>
      <c r="F15">
        <f t="shared" si="6"/>
        <v>64</v>
      </c>
      <c r="G15">
        <v>10</v>
      </c>
      <c r="I15">
        <f t="shared" si="2"/>
        <v>1280</v>
      </c>
      <c r="J15">
        <f t="shared" si="3"/>
        <v>2560</v>
      </c>
      <c r="K15" s="5">
        <f t="shared" si="4"/>
        <v>3840</v>
      </c>
      <c r="L15" s="5">
        <f t="shared" si="1"/>
        <v>5120</v>
      </c>
      <c r="M15" t="s">
        <v>172</v>
      </c>
    </row>
    <row r="16" spans="1:13">
      <c r="A16" s="12" t="s">
        <v>133</v>
      </c>
      <c r="B16" s="9">
        <v>640.01</v>
      </c>
      <c r="C16" s="4">
        <v>1280</v>
      </c>
      <c r="D16" t="s">
        <v>160</v>
      </c>
      <c r="E16">
        <f t="shared" si="5"/>
        <v>1280</v>
      </c>
      <c r="F16">
        <f t="shared" si="6"/>
        <v>128</v>
      </c>
      <c r="G16">
        <v>10</v>
      </c>
      <c r="I16">
        <f t="shared" si="2"/>
        <v>2560</v>
      </c>
      <c r="J16" s="13">
        <f t="shared" si="3"/>
        <v>5120</v>
      </c>
      <c r="K16" s="5">
        <f t="shared" si="4"/>
        <v>7680</v>
      </c>
      <c r="L16" s="5">
        <f t="shared" si="1"/>
        <v>10240</v>
      </c>
      <c r="M16" t="s">
        <v>253</v>
      </c>
    </row>
    <row r="17" spans="1:14">
      <c r="A17" s="12" t="s">
        <v>134</v>
      </c>
      <c r="B17" s="9">
        <v>1280.01</v>
      </c>
      <c r="C17" s="4">
        <v>2560</v>
      </c>
      <c r="D17" t="s">
        <v>160</v>
      </c>
      <c r="E17">
        <f t="shared" si="5"/>
        <v>2560</v>
      </c>
      <c r="F17">
        <f t="shared" si="6"/>
        <v>160</v>
      </c>
      <c r="G17">
        <v>16</v>
      </c>
      <c r="I17" s="13">
        <f t="shared" si="2"/>
        <v>5120</v>
      </c>
      <c r="J17" s="13">
        <f t="shared" si="3"/>
        <v>10240</v>
      </c>
      <c r="K17" s="5">
        <f t="shared" si="4"/>
        <v>15360</v>
      </c>
      <c r="L17" s="14">
        <f t="shared" si="1"/>
        <v>20480</v>
      </c>
      <c r="M17" t="s">
        <v>170</v>
      </c>
      <c r="N17" t="s">
        <v>187</v>
      </c>
    </row>
    <row r="18" spans="1:14">
      <c r="A18" t="s">
        <v>135</v>
      </c>
      <c r="B18" s="9">
        <v>2560.0100000000002</v>
      </c>
      <c r="C18" s="4">
        <v>5120</v>
      </c>
      <c r="D18" t="s">
        <v>160</v>
      </c>
      <c r="E18">
        <f t="shared" si="5"/>
        <v>5120</v>
      </c>
      <c r="F18">
        <f t="shared" si="6"/>
        <v>160</v>
      </c>
      <c r="G18">
        <v>32</v>
      </c>
      <c r="H18">
        <v>24000</v>
      </c>
      <c r="I18" s="13">
        <f>E18:E19*2</f>
        <v>10240</v>
      </c>
      <c r="J18" s="13">
        <f t="shared" ref="J18:J19" si="7">E18*4</f>
        <v>20480</v>
      </c>
      <c r="K18" s="13">
        <f t="shared" ref="K18:K19" si="8">E18*6</f>
        <v>30720</v>
      </c>
      <c r="L18" s="15">
        <f t="shared" ref="L18:L19" si="9">E18*8</f>
        <v>40960</v>
      </c>
    </row>
    <row r="19" spans="1:14">
      <c r="A19" s="5" t="s">
        <v>164</v>
      </c>
      <c r="B19" s="10"/>
      <c r="C19" s="6"/>
      <c r="D19" s="5"/>
      <c r="E19">
        <f t="shared" si="5"/>
        <v>5280</v>
      </c>
      <c r="F19" s="5">
        <v>160</v>
      </c>
      <c r="G19" s="5">
        <v>33</v>
      </c>
      <c r="H19" s="5">
        <v>100000</v>
      </c>
      <c r="I19" s="13">
        <f t="shared" ref="I19" si="10">E19*2</f>
        <v>10560</v>
      </c>
      <c r="J19" s="13">
        <f t="shared" si="7"/>
        <v>21120</v>
      </c>
      <c r="K19" s="13">
        <f t="shared" si="8"/>
        <v>31680</v>
      </c>
      <c r="L19" s="13">
        <f t="shared" si="9"/>
        <v>42240</v>
      </c>
    </row>
    <row r="20" spans="1:14">
      <c r="C20" s="4"/>
      <c r="F20">
        <v>160</v>
      </c>
      <c r="G20">
        <v>60</v>
      </c>
      <c r="I20" s="13"/>
    </row>
    <row r="21" spans="1:14">
      <c r="C21" s="4"/>
      <c r="F21">
        <v>160</v>
      </c>
      <c r="I21" s="13"/>
    </row>
    <row r="22" spans="1:14">
      <c r="C22" s="4"/>
      <c r="I22" s="13"/>
    </row>
    <row r="23" spans="1:14">
      <c r="A23" t="s">
        <v>136</v>
      </c>
      <c r="B23" s="9">
        <v>5120.01</v>
      </c>
      <c r="C23" s="4">
        <v>10240</v>
      </c>
      <c r="D23" t="s">
        <v>160</v>
      </c>
      <c r="E23">
        <f>F23*G23</f>
        <v>10240</v>
      </c>
      <c r="F23">
        <f>C23/G23</f>
        <v>170.66666666666666</v>
      </c>
      <c r="G23">
        <v>60</v>
      </c>
      <c r="H23">
        <v>71827</v>
      </c>
      <c r="I23" s="13"/>
    </row>
    <row r="24" spans="1:14">
      <c r="C24" s="4"/>
      <c r="I24" s="13"/>
    </row>
    <row r="25" spans="1:14">
      <c r="B25" s="9" t="s">
        <v>162</v>
      </c>
      <c r="C25" s="4">
        <v>10240</v>
      </c>
      <c r="E25">
        <f>F25*G25</f>
        <v>10240</v>
      </c>
      <c r="F25">
        <f>C25/G25</f>
        <v>170.66666666666666</v>
      </c>
      <c r="G25">
        <v>60</v>
      </c>
      <c r="H25">
        <v>344573</v>
      </c>
      <c r="I25" s="13"/>
    </row>
    <row r="26" spans="1:14">
      <c r="B26" s="9" t="s">
        <v>163</v>
      </c>
      <c r="C26" s="4"/>
      <c r="H26">
        <v>86340</v>
      </c>
      <c r="I26" s="13"/>
    </row>
    <row r="27" spans="1:14">
      <c r="A27" t="s">
        <v>136</v>
      </c>
      <c r="B27" s="9" t="s">
        <v>163</v>
      </c>
      <c r="C27" s="4">
        <v>10240</v>
      </c>
      <c r="D27" t="s">
        <v>160</v>
      </c>
      <c r="E27">
        <f>F27*G27</f>
        <v>10240</v>
      </c>
      <c r="F27">
        <f>C27/G27</f>
        <v>256</v>
      </c>
      <c r="G27">
        <v>40</v>
      </c>
      <c r="H27">
        <v>72242</v>
      </c>
      <c r="I27" s="13"/>
    </row>
    <row r="28" spans="1:14">
      <c r="A28" t="s">
        <v>137</v>
      </c>
      <c r="B28" s="9" t="s">
        <v>163</v>
      </c>
      <c r="C28" s="4">
        <v>20480</v>
      </c>
      <c r="D28" t="s">
        <v>160</v>
      </c>
      <c r="E28">
        <f>F28*G28</f>
        <v>20480</v>
      </c>
      <c r="F28">
        <f>C28/G28</f>
        <v>409.6</v>
      </c>
      <c r="G28">
        <v>50</v>
      </c>
      <c r="H28">
        <v>112017</v>
      </c>
      <c r="I28" s="13"/>
    </row>
    <row r="29" spans="1:14">
      <c r="C29" s="4"/>
      <c r="I29" s="13"/>
    </row>
    <row r="30" spans="1:14">
      <c r="A30" t="s">
        <v>138</v>
      </c>
      <c r="B30" s="9">
        <v>20480.009999999998</v>
      </c>
      <c r="C30" s="4">
        <v>40960</v>
      </c>
      <c r="D30" t="s">
        <v>160</v>
      </c>
      <c r="E30">
        <f t="shared" ref="E30:E48" si="11">F30*G30</f>
        <v>40960</v>
      </c>
      <c r="F30">
        <f t="shared" ref="F30:F48" si="12">C30/G30</f>
        <v>744.72727272727275</v>
      </c>
      <c r="G30">
        <v>55</v>
      </c>
      <c r="I30" s="13"/>
    </row>
    <row r="31" spans="1:14">
      <c r="A31" t="s">
        <v>139</v>
      </c>
      <c r="B31" s="9">
        <v>40960.01</v>
      </c>
      <c r="C31" s="4">
        <v>81920</v>
      </c>
      <c r="D31" t="s">
        <v>160</v>
      </c>
      <c r="E31">
        <f t="shared" si="11"/>
        <v>81920</v>
      </c>
      <c r="F31">
        <f t="shared" si="12"/>
        <v>1365.3333333333333</v>
      </c>
      <c r="G31">
        <v>60</v>
      </c>
      <c r="I31" s="13"/>
    </row>
    <row r="32" spans="1:14">
      <c r="A32" t="s">
        <v>140</v>
      </c>
      <c r="B32" s="9">
        <v>81920.009999999995</v>
      </c>
      <c r="C32" s="4">
        <v>163840</v>
      </c>
      <c r="D32" t="s">
        <v>160</v>
      </c>
      <c r="E32">
        <f t="shared" si="11"/>
        <v>163840</v>
      </c>
      <c r="F32">
        <f t="shared" si="12"/>
        <v>2048</v>
      </c>
      <c r="G32">
        <v>80</v>
      </c>
      <c r="I32" s="13"/>
    </row>
    <row r="33" spans="1:12">
      <c r="A33" t="s">
        <v>141</v>
      </c>
      <c r="B33" s="9">
        <v>163840.01</v>
      </c>
      <c r="C33" s="4">
        <v>327680</v>
      </c>
      <c r="D33" t="s">
        <v>160</v>
      </c>
      <c r="E33">
        <f t="shared" si="11"/>
        <v>327680</v>
      </c>
      <c r="F33">
        <f t="shared" si="12"/>
        <v>3276.8</v>
      </c>
      <c r="G33">
        <v>100</v>
      </c>
    </row>
    <row r="34" spans="1:12">
      <c r="A34" t="s">
        <v>142</v>
      </c>
      <c r="B34" s="9">
        <v>327680.01</v>
      </c>
      <c r="C34" s="4">
        <v>655360</v>
      </c>
      <c r="D34" t="s">
        <v>160</v>
      </c>
      <c r="E34">
        <f t="shared" si="11"/>
        <v>655360</v>
      </c>
      <c r="F34">
        <f t="shared" si="12"/>
        <v>5461.333333333333</v>
      </c>
      <c r="G34">
        <v>120</v>
      </c>
      <c r="L34" t="s">
        <v>169</v>
      </c>
    </row>
    <row r="35" spans="1:12">
      <c r="A35" t="s">
        <v>143</v>
      </c>
      <c r="B35" s="9">
        <v>655360.01</v>
      </c>
      <c r="C35" s="4">
        <v>1310720</v>
      </c>
      <c r="D35" t="s">
        <v>160</v>
      </c>
      <c r="E35">
        <f t="shared" si="11"/>
        <v>1310720</v>
      </c>
      <c r="F35">
        <f t="shared" si="12"/>
        <v>8192</v>
      </c>
      <c r="G35">
        <v>160</v>
      </c>
    </row>
    <row r="36" spans="1:12">
      <c r="A36" t="s">
        <v>144</v>
      </c>
      <c r="B36" s="9">
        <v>1310720.01</v>
      </c>
      <c r="C36" s="4">
        <v>2621440</v>
      </c>
      <c r="D36" t="s">
        <v>160</v>
      </c>
      <c r="E36">
        <f t="shared" si="11"/>
        <v>2621440</v>
      </c>
      <c r="F36">
        <f t="shared" si="12"/>
        <v>14563.555555555555</v>
      </c>
      <c r="G36">
        <v>180</v>
      </c>
    </row>
    <row r="37" spans="1:12">
      <c r="A37" t="s">
        <v>145</v>
      </c>
      <c r="B37" s="9">
        <v>2621440.0099999998</v>
      </c>
      <c r="C37" s="4">
        <v>5242880</v>
      </c>
      <c r="D37" t="s">
        <v>160</v>
      </c>
      <c r="E37">
        <f t="shared" si="11"/>
        <v>5242880</v>
      </c>
      <c r="F37">
        <f t="shared" si="12"/>
        <v>26214.400000000001</v>
      </c>
      <c r="G37">
        <v>200</v>
      </c>
    </row>
    <row r="38" spans="1:12">
      <c r="A38" t="s">
        <v>146</v>
      </c>
      <c r="B38" s="9">
        <v>5242880.01</v>
      </c>
      <c r="C38" s="4">
        <v>10485760</v>
      </c>
      <c r="D38" t="s">
        <v>160</v>
      </c>
      <c r="E38">
        <f t="shared" si="11"/>
        <v>10485760</v>
      </c>
      <c r="F38">
        <f t="shared" si="12"/>
        <v>41943.040000000001</v>
      </c>
      <c r="G38">
        <v>250</v>
      </c>
    </row>
    <row r="39" spans="1:12">
      <c r="A39" t="s">
        <v>147</v>
      </c>
      <c r="B39" s="9">
        <v>10485760.01</v>
      </c>
      <c r="C39" s="4">
        <v>20971520</v>
      </c>
      <c r="D39" t="s">
        <v>160</v>
      </c>
      <c r="E39">
        <f t="shared" si="11"/>
        <v>20971520</v>
      </c>
      <c r="F39">
        <f t="shared" si="12"/>
        <v>69905.066666666666</v>
      </c>
      <c r="G39">
        <v>300</v>
      </c>
    </row>
    <row r="40" spans="1:12">
      <c r="A40" t="s">
        <v>158</v>
      </c>
      <c r="B40" s="9">
        <v>21000000</v>
      </c>
      <c r="C40" s="4">
        <v>41900000</v>
      </c>
      <c r="D40" t="s">
        <v>160</v>
      </c>
      <c r="E40">
        <f t="shared" si="11"/>
        <v>41900000</v>
      </c>
      <c r="F40">
        <f t="shared" si="12"/>
        <v>130937.5</v>
      </c>
      <c r="G40">
        <v>320</v>
      </c>
    </row>
    <row r="41" spans="1:12">
      <c r="A41" t="s">
        <v>159</v>
      </c>
      <c r="B41" s="9">
        <v>41900000</v>
      </c>
      <c r="C41" s="4">
        <v>83900000</v>
      </c>
      <c r="D41" t="s">
        <v>160</v>
      </c>
      <c r="E41">
        <f t="shared" si="11"/>
        <v>83900000</v>
      </c>
      <c r="F41">
        <f t="shared" si="12"/>
        <v>209750</v>
      </c>
      <c r="G41">
        <v>400</v>
      </c>
    </row>
    <row r="42" spans="1:12">
      <c r="A42" t="s">
        <v>151</v>
      </c>
      <c r="B42" s="9">
        <v>83900000</v>
      </c>
      <c r="C42" s="4">
        <v>168000000</v>
      </c>
      <c r="D42" t="s">
        <v>160</v>
      </c>
      <c r="E42">
        <f t="shared" si="11"/>
        <v>168000000</v>
      </c>
      <c r="F42">
        <f t="shared" si="12"/>
        <v>336000</v>
      </c>
      <c r="G42">
        <v>500</v>
      </c>
    </row>
    <row r="43" spans="1:12">
      <c r="A43" t="s">
        <v>152</v>
      </c>
      <c r="B43" s="9">
        <v>168000000</v>
      </c>
      <c r="C43" s="4">
        <v>336000000</v>
      </c>
      <c r="D43" t="s">
        <v>160</v>
      </c>
      <c r="E43">
        <f t="shared" si="11"/>
        <v>336000000</v>
      </c>
      <c r="F43">
        <f t="shared" si="12"/>
        <v>560000</v>
      </c>
      <c r="G43">
        <v>600</v>
      </c>
    </row>
    <row r="44" spans="1:12">
      <c r="A44" t="s">
        <v>153</v>
      </c>
      <c r="B44" s="9">
        <v>336000000</v>
      </c>
      <c r="C44" s="4">
        <v>671000000</v>
      </c>
      <c r="D44" t="s">
        <v>160</v>
      </c>
      <c r="E44">
        <f t="shared" si="11"/>
        <v>671000000</v>
      </c>
      <c r="F44">
        <f t="shared" si="12"/>
        <v>838750</v>
      </c>
      <c r="G44">
        <v>800</v>
      </c>
    </row>
    <row r="45" spans="1:12">
      <c r="A45" t="s">
        <v>154</v>
      </c>
      <c r="B45" s="9">
        <v>671000000</v>
      </c>
      <c r="C45" s="4">
        <v>1340000000</v>
      </c>
      <c r="D45" t="s">
        <v>160</v>
      </c>
      <c r="E45">
        <f t="shared" si="11"/>
        <v>1340000000</v>
      </c>
      <c r="F45">
        <f t="shared" si="12"/>
        <v>1340000</v>
      </c>
      <c r="G45">
        <v>1000</v>
      </c>
    </row>
    <row r="46" spans="1:12">
      <c r="A46" t="s">
        <v>155</v>
      </c>
      <c r="B46" s="9">
        <v>1340000000</v>
      </c>
      <c r="C46" s="4">
        <v>2680000000</v>
      </c>
      <c r="D46" t="s">
        <v>160</v>
      </c>
      <c r="E46">
        <f t="shared" si="11"/>
        <v>2680000000</v>
      </c>
      <c r="F46">
        <f t="shared" si="12"/>
        <v>2061538.4615384615</v>
      </c>
      <c r="G46">
        <v>1300</v>
      </c>
    </row>
    <row r="47" spans="1:12">
      <c r="A47" t="s">
        <v>156</v>
      </c>
      <c r="B47" s="9">
        <v>2680000000</v>
      </c>
      <c r="C47" s="4">
        <v>5370000000</v>
      </c>
      <c r="D47" t="s">
        <v>160</v>
      </c>
      <c r="E47">
        <f t="shared" si="11"/>
        <v>5370000000</v>
      </c>
      <c r="F47">
        <f t="shared" si="12"/>
        <v>3356250</v>
      </c>
      <c r="G47">
        <v>1600</v>
      </c>
    </row>
    <row r="48" spans="1:12">
      <c r="A48" t="s">
        <v>157</v>
      </c>
      <c r="B48" s="9">
        <v>5370000000</v>
      </c>
      <c r="C48" s="4">
        <v>10700000000</v>
      </c>
      <c r="D48" t="s">
        <v>160</v>
      </c>
      <c r="E48">
        <f t="shared" si="11"/>
        <v>10700000000</v>
      </c>
      <c r="F48">
        <f t="shared" si="12"/>
        <v>5350000</v>
      </c>
      <c r="G48">
        <v>2000</v>
      </c>
    </row>
    <row r="49" spans="3:3">
      <c r="C49" s="8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NoseCorn</vt:lpstr>
      <vt:lpstr>Body</vt:lpstr>
      <vt:lpstr>Fin</vt:lpstr>
      <vt:lpstr>Pump</vt:lpstr>
      <vt:lpstr>SRBA</vt:lpstr>
      <vt:lpstr>CanSat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2016-09-09T01:18:37Z</dcterms:modified>
</cp:coreProperties>
</file>