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Sheet2" sheetId="8" r:id="rId6"/>
  </sheets>
  <calcPr calcId="125725"/>
</workbook>
</file>

<file path=xl/calcChain.xml><?xml version="1.0" encoding="utf-8"?>
<calcChain xmlns="http://schemas.openxmlformats.org/spreadsheetml/2006/main">
  <c r="J6" i="8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K5"/>
  <c r="J5"/>
  <c r="I6"/>
  <c r="I7"/>
  <c r="I8"/>
  <c r="I9"/>
  <c r="I10"/>
  <c r="I11"/>
  <c r="I12"/>
  <c r="I13"/>
  <c r="I14"/>
  <c r="I15"/>
  <c r="I16"/>
  <c r="I17"/>
  <c r="I5"/>
  <c r="E5"/>
  <c r="L5" s="1"/>
  <c r="E6"/>
  <c r="L6" s="1"/>
  <c r="L8"/>
  <c r="L9"/>
  <c r="L10"/>
  <c r="L11"/>
  <c r="L12"/>
  <c r="L13"/>
  <c r="L14"/>
  <c r="L15"/>
  <c r="L16"/>
  <c r="L17"/>
  <c r="L7"/>
  <c r="F25"/>
  <c r="E25" s="1"/>
  <c r="F23"/>
  <c r="E23" s="1"/>
  <c r="F13"/>
  <c r="F14"/>
  <c r="E14" s="1"/>
  <c r="F15"/>
  <c r="E15" s="1"/>
  <c r="F16"/>
  <c r="E16" s="1"/>
  <c r="F17"/>
  <c r="E17" s="1"/>
  <c r="F18"/>
  <c r="E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</calcChain>
</file>

<file path=xl/sharedStrings.xml><?xml version="1.0" encoding="utf-8"?>
<sst xmlns="http://schemas.openxmlformats.org/spreadsheetml/2006/main" count="277" uniqueCount="202">
  <si>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</si>
  <si>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</si>
  <si>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</si>
  <si>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</si>
  <si>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</si>
  <si>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</si>
  <si>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</si>
  <si>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</si>
  <si>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</si>
  <si>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</si>
  <si>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</si>
  <si>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</si>
  <si>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</si>
  <si>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</si>
  <si>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</si>
  <si>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</si>
  <si>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</si>
  <si>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</si>
  <si>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</si>
  <si>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</si>
  <si>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</si>
  <si>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</si>
  <si>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</si>
  <si>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</si>
  <si>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</si>
  <si>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</si>
  <si>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</si>
  <si>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</si>
  <si>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</si>
  <si>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</si>
  <si>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</si>
  <si>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</si>
  <si>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</si>
  <si>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</si>
  <si>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</si>
  <si>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</si>
  <si>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</si>
  <si>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</si>
  <si>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</si>
  <si>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</si>
  <si>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</si>
  <si>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</si>
  <si>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</si>
  <si>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</si>
  <si>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</si>
  <si>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</si>
  <si>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</si>
  <si>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</si>
  <si>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</si>
  <si>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</si>
  <si>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</si>
  <si>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</si>
  <si>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</si>
  <si>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Cd:0.01 /n質量:2g/n安定性★★★★</t>
    <phoneticPr fontId="1"/>
  </si>
  <si>
    <t>Cd:0.05 /n質量:10g/n安定性★★★</t>
    <phoneticPr fontId="1"/>
  </si>
  <si>
    <t>Cd:0.1  /n質量:20g/n安定性★★</t>
    <phoneticPr fontId="1"/>
  </si>
  <si>
    <t>Cd:0.2 /n質量:30g/n安定性★</t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</si>
  <si>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</si>
  <si>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</si>
  <si>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</si>
  <si>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</si>
  <si>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</si>
  <si>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</si>
  <si>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</si>
  <si>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</si>
  <si>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</si>
  <si>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</si>
  <si>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</si>
  <si>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</si>
  <si>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</si>
  <si>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</si>
  <si>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</si>
  <si>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</si>
  <si>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</si>
  <si>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</si>
  <si>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</si>
  <si>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</si>
  <si>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</si>
  <si>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</si>
  <si>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</si>
  <si>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</si>
  <si>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</si>
  <si>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</si>
  <si>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</si>
  <si>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</si>
  <si>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</si>
  <si>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</si>
  <si>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</si>
  <si>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</si>
  <si>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</si>
  <si>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</si>
  <si>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</si>
  <si>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</si>
  <si>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</si>
  <si>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</si>
  <si>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</si>
  <si>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</si>
  <si>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</si>
  <si>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</si>
  <si>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</si>
  <si>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</si>
  <si>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</si>
  <si>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</si>
  <si>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</si>
  <si>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</si>
  <si>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</si>
  <si>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</si>
  <si>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</si>
  <si>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</si>
  <si>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</si>
  <si>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</si>
  <si>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</si>
  <si>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</si>
  <si>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</si>
  <si>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</si>
  <si>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</si>
  <si>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</si>
  <si>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</si>
  <si>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</si>
  <si>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</si>
  <si>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</si>
  <si>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srba14</t>
  </si>
  <si>
    <t>srba15</t>
  </si>
  <si>
    <t>srba16</t>
  </si>
  <si>
    <t>SRBANumber</t>
    <phoneticPr fontId="1"/>
  </si>
  <si>
    <t>SRBAThrustForce</t>
  </si>
  <si>
    <t>SRBABurningTime</t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</si>
  <si>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</si>
  <si>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</si>
  <si>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</si>
  <si>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</si>
  <si>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ブースタ無しの状態</t>
    <rPh sb="4" eb="5">
      <t>ナ</t>
    </rPh>
    <rPh sb="7" eb="9">
      <t>ジョウタイ</t>
    </rPh>
    <phoneticPr fontId="1"/>
  </si>
  <si>
    <t>本数:2本 /n推力:1N /n燃焼時間:0.6秒</t>
    <rPh sb="0" eb="2">
      <t>ホンスウ</t>
    </rPh>
    <rPh sb="4" eb="5">
      <t>ホン</t>
    </rPh>
    <rPh sb="8" eb="10">
      <t>スイリョク</t>
    </rPh>
    <rPh sb="16" eb="20">
      <t>ネンショウジカン</t>
    </rPh>
    <rPh sb="24" eb="25">
      <t>ビョウ</t>
    </rPh>
    <phoneticPr fontId="1"/>
  </si>
  <si>
    <t>srba17</t>
  </si>
  <si>
    <t>srba18</t>
  </si>
  <si>
    <t>srba19</t>
  </si>
  <si>
    <t>srba20</t>
  </si>
  <si>
    <t>srba21</t>
  </si>
  <si>
    <t>srba22</t>
  </si>
  <si>
    <t>srba23</t>
  </si>
  <si>
    <t>srba24</t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</si>
  <si>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</si>
  <si>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</si>
  <si>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</si>
  <si>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</si>
  <si>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</si>
  <si>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</si>
  <si>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</si>
  <si>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</si>
  <si>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</si>
  <si>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</si>
  <si>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</si>
  <si>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</si>
  <si>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</si>
  <si>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</si>
  <si>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</si>
  <si>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</si>
  <si>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</si>
  <si>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</si>
  <si>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</si>
  <si>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</si>
  <si>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</si>
  <si>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</si>
  <si>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</si>
  <si>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</si>
  <si>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</si>
  <si>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</si>
  <si>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</si>
  <si>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</si>
  <si>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</si>
  <si>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</si>
  <si>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</si>
  <si>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</si>
  <si>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</si>
  <si>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</si>
  <si>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</si>
  <si>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</si>
  <si>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</si>
  <si>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</si>
  <si>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</si>
  <si>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</si>
  <si>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</si>
  <si>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</si>
  <si>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</si>
  <si>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</si>
  <si>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</si>
  <si>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</si>
  <si>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</si>
  <si>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</si>
  <si>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</si>
  <si>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</si>
  <si>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</si>
  <si>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</si>
  <si>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</si>
  <si>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</si>
  <si>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</si>
  <si>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</si>
  <si>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</si>
  <si>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</si>
  <si>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Aliane V</t>
    <phoneticPr fontId="1"/>
  </si>
  <si>
    <t>Epsiron</t>
    <phoneticPr fontId="1"/>
  </si>
  <si>
    <t>Pensil</t>
    <phoneticPr fontId="1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</si>
</sst>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292E-2"/>
          <c:w val="0.69775377355808921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80</c:v>
                </c:pt>
                <c:pt idx="10">
                  <c:v>128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224900224"/>
        <c:axId val="224901760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16</c:v>
                </c:pt>
                <c:pt idx="10">
                  <c:v>20</c:v>
                </c:pt>
                <c:pt idx="11">
                  <c:v>32</c:v>
                </c:pt>
                <c:pt idx="12">
                  <c:v>35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238552960"/>
        <c:axId val="238551424"/>
      </c:scatterChart>
      <c:valAx>
        <c:axId val="224900224"/>
        <c:scaling>
          <c:orientation val="minMax"/>
        </c:scaling>
        <c:axPos val="b"/>
        <c:tickLblPos val="nextTo"/>
        <c:crossAx val="224901760"/>
        <c:crosses val="autoZero"/>
        <c:crossBetween val="midCat"/>
      </c:valAx>
      <c:valAx>
        <c:axId val="224901760"/>
        <c:scaling>
          <c:orientation val="minMax"/>
        </c:scaling>
        <c:axPos val="l"/>
        <c:majorGridlines/>
        <c:numFmt formatCode="General" sourceLinked="1"/>
        <c:tickLblPos val="nextTo"/>
        <c:crossAx val="224900224"/>
        <c:crosses val="autoZero"/>
        <c:crossBetween val="midCat"/>
      </c:valAx>
      <c:valAx>
        <c:axId val="238551424"/>
        <c:scaling>
          <c:orientation val="minMax"/>
        </c:scaling>
        <c:axPos val="r"/>
        <c:numFmt formatCode="General" sourceLinked="1"/>
        <c:tickLblPos val="nextTo"/>
        <c:crossAx val="238552960"/>
        <c:crosses val="max"/>
        <c:crossBetween val="midCat"/>
      </c:valAx>
      <c:valAx>
        <c:axId val="238552960"/>
        <c:scaling>
          <c:orientation val="minMax"/>
        </c:scaling>
        <c:delete val="1"/>
        <c:axPos val="b"/>
        <c:tickLblPos val="none"/>
        <c:crossAx val="238551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25" sqref="C25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A11" sqref="A11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62</v>
      </c>
      <c r="C7" s="1" t="s">
        <v>63</v>
      </c>
      <c r="D7" s="1" t="s">
        <v>73</v>
      </c>
      <c r="E7" s="1" t="s">
        <v>93</v>
      </c>
      <c r="F7" s="1" t="s">
        <v>65</v>
      </c>
      <c r="G7" s="1" t="s">
        <v>64</v>
      </c>
      <c r="H7" s="1" t="s">
        <v>91</v>
      </c>
    </row>
    <row r="8" spans="1:8" ht="27">
      <c r="A8" s="1" t="s">
        <v>12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72</v>
      </c>
      <c r="H8" s="1" t="s">
        <v>71</v>
      </c>
    </row>
    <row r="9" spans="1:8" ht="94.5">
      <c r="A9" s="1" t="s">
        <v>13</v>
      </c>
      <c r="B9" s="1" t="s">
        <v>78</v>
      </c>
      <c r="C9" s="1" t="s">
        <v>79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92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6" sqref="B26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51</v>
      </c>
      <c r="C7" s="1" t="s">
        <v>57</v>
      </c>
      <c r="D7" s="1" t="s">
        <v>95</v>
      </c>
      <c r="E7" s="1" t="s">
        <v>96</v>
      </c>
      <c r="F7" s="1" t="s">
        <v>94</v>
      </c>
    </row>
    <row r="8" spans="1:6" ht="40.5">
      <c r="A8" s="1" t="s">
        <v>12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59</v>
      </c>
    </row>
    <row r="9" spans="1:6" ht="63" customHeight="1">
      <c r="A9" s="1" t="s">
        <v>13</v>
      </c>
      <c r="B9" s="1" t="s">
        <v>52</v>
      </c>
      <c r="C9" s="1" t="s">
        <v>58</v>
      </c>
      <c r="D9" s="1" t="s">
        <v>61</v>
      </c>
      <c r="E9" s="1" t="s">
        <v>60</v>
      </c>
      <c r="F9" s="1" t="s">
        <v>103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101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102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1" sqref="A11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7">
      <c r="A1" s="1" t="s">
        <v>0</v>
      </c>
      <c r="B1" s="1" t="s">
        <v>80</v>
      </c>
    </row>
    <row r="4" spans="1:7">
      <c r="A4" s="1" t="s">
        <v>3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>
      <c r="A6" s="1" t="s">
        <v>10</v>
      </c>
      <c r="B6" s="1">
        <v>50</v>
      </c>
      <c r="C6" s="1">
        <v>200</v>
      </c>
      <c r="D6" s="1">
        <v>1000</v>
      </c>
      <c r="E6" s="1">
        <v>5000</v>
      </c>
      <c r="F6" s="1">
        <v>20000</v>
      </c>
    </row>
    <row r="7" spans="1:7" ht="38.25" customHeight="1">
      <c r="A7" s="1" t="s">
        <v>11</v>
      </c>
      <c r="B7" s="1" t="s">
        <v>104</v>
      </c>
      <c r="C7" s="1" t="s">
        <v>105</v>
      </c>
    </row>
    <row r="8" spans="1:7" ht="40.5">
      <c r="A8" s="1" t="s">
        <v>12</v>
      </c>
      <c r="B8" s="1" t="s">
        <v>56</v>
      </c>
      <c r="C8" s="1" t="s">
        <v>55</v>
      </c>
      <c r="D8" s="1" t="s">
        <v>54</v>
      </c>
      <c r="E8" s="1" t="s">
        <v>53</v>
      </c>
      <c r="F8" s="1" t="s">
        <v>59</v>
      </c>
    </row>
    <row r="9" spans="1:7" ht="63" customHeight="1">
      <c r="A9" s="1" t="s">
        <v>13</v>
      </c>
      <c r="B9" s="1" t="s">
        <v>88</v>
      </c>
      <c r="C9" s="1" t="s">
        <v>90</v>
      </c>
      <c r="D9" s="1" t="s">
        <v>89</v>
      </c>
    </row>
    <row r="10" spans="1:7" ht="14.25" thickBot="1">
      <c r="A10" s="1" t="s">
        <v>14</v>
      </c>
      <c r="B10" s="1" t="s">
        <v>50</v>
      </c>
    </row>
    <row r="11" spans="1:7" ht="14.25" thickBot="1">
      <c r="A11" s="3" t="s">
        <v>128</v>
      </c>
    </row>
    <row r="12" spans="1:7">
      <c r="A12" s="1" t="s">
        <v>86</v>
      </c>
      <c r="B12" s="1">
        <v>200</v>
      </c>
      <c r="C12" s="1">
        <v>300</v>
      </c>
      <c r="D12" s="1">
        <v>500</v>
      </c>
      <c r="E12" s="1">
        <v>1000</v>
      </c>
      <c r="F12" s="1">
        <v>2000</v>
      </c>
      <c r="G12" s="1">
        <v>5000</v>
      </c>
    </row>
    <row r="13" spans="1:7">
      <c r="A13" s="1" t="s">
        <v>87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4"/>
  <sheetViews>
    <sheetView workbookViewId="0">
      <selection activeCell="B9" sqref="B9"/>
    </sheetView>
  </sheetViews>
  <sheetFormatPr defaultRowHeight="13.5"/>
  <cols>
    <col min="1" max="1" width="16.75" style="1" bestFit="1" customWidth="1"/>
    <col min="2" max="7" width="16.125" style="1" customWidth="1"/>
    <col min="8" max="8" width="17.875" style="1" customWidth="1"/>
    <col min="9" max="16384" width="9" style="1"/>
  </cols>
  <sheetData>
    <row r="1" spans="1:26">
      <c r="A1" s="1" t="s">
        <v>0</v>
      </c>
      <c r="B1" s="1" t="s">
        <v>106</v>
      </c>
    </row>
    <row r="4" spans="1:26">
      <c r="A4" s="1" t="s">
        <v>3</v>
      </c>
      <c r="B4" s="1" t="s">
        <v>107</v>
      </c>
      <c r="C4" s="1" t="s">
        <v>108</v>
      </c>
      <c r="D4" s="1" t="s">
        <v>109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114</v>
      </c>
      <c r="J4" s="1" t="s">
        <v>115</v>
      </c>
      <c r="K4" s="1" t="s">
        <v>116</v>
      </c>
      <c r="L4" s="1" t="s">
        <v>117</v>
      </c>
      <c r="M4" s="1" t="s">
        <v>118</v>
      </c>
      <c r="N4" s="1" t="s">
        <v>119</v>
      </c>
      <c r="O4" s="1" t="s">
        <v>120</v>
      </c>
      <c r="P4" s="1" t="s">
        <v>121</v>
      </c>
      <c r="Q4" s="1" t="s">
        <v>122</v>
      </c>
      <c r="R4" s="1" t="s">
        <v>123</v>
      </c>
      <c r="S4" s="1" t="s">
        <v>133</v>
      </c>
      <c r="T4" s="1" t="s">
        <v>134</v>
      </c>
      <c r="U4" s="1" t="s">
        <v>135</v>
      </c>
      <c r="V4" s="1" t="s">
        <v>136</v>
      </c>
      <c r="W4" s="1" t="s">
        <v>137</v>
      </c>
      <c r="X4" s="1" t="s">
        <v>138</v>
      </c>
      <c r="Y4" s="1" t="s">
        <v>139</v>
      </c>
      <c r="Z4" s="1" t="s">
        <v>140</v>
      </c>
    </row>
    <row r="5" spans="1:26">
      <c r="A5" s="1" t="s">
        <v>9</v>
      </c>
    </row>
    <row r="6" spans="1:26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26" ht="38.25" customHeight="1">
      <c r="A7" s="1" t="s">
        <v>11</v>
      </c>
      <c r="B7" s="1" t="s">
        <v>129</v>
      </c>
    </row>
    <row r="8" spans="1:26" ht="40.5">
      <c r="A8" s="1" t="s">
        <v>12</v>
      </c>
      <c r="B8" s="1" t="s">
        <v>130</v>
      </c>
      <c r="C8" s="1" t="s">
        <v>132</v>
      </c>
    </row>
    <row r="9" spans="1:26">
      <c r="A9" s="1" t="s">
        <v>13</v>
      </c>
      <c r="B9" s="1" t="s">
        <v>131</v>
      </c>
    </row>
    <row r="10" spans="1:26" ht="14.25" thickBot="1">
      <c r="A10" s="1" t="s">
        <v>14</v>
      </c>
      <c r="B10" s="1" t="s">
        <v>15</v>
      </c>
    </row>
    <row r="11" spans="1:26" ht="14.25" thickBot="1">
      <c r="A11" s="3" t="s">
        <v>127</v>
      </c>
    </row>
    <row r="12" spans="1:26">
      <c r="A12" s="2" t="s">
        <v>124</v>
      </c>
      <c r="B12" s="1">
        <v>0</v>
      </c>
      <c r="C12" s="1">
        <v>2</v>
      </c>
      <c r="D12" s="1">
        <v>4</v>
      </c>
      <c r="E12" s="1">
        <v>6</v>
      </c>
      <c r="F12" s="1">
        <v>8</v>
      </c>
      <c r="G12" s="1">
        <v>2</v>
      </c>
      <c r="H12" s="1">
        <v>4</v>
      </c>
      <c r="I12" s="1">
        <v>6</v>
      </c>
      <c r="J12" s="1">
        <v>8</v>
      </c>
      <c r="K12" s="1">
        <v>2</v>
      </c>
      <c r="L12" s="1">
        <v>4</v>
      </c>
      <c r="M12" s="1">
        <v>6</v>
      </c>
      <c r="N12" s="1">
        <v>8</v>
      </c>
      <c r="O12" s="1">
        <v>2</v>
      </c>
      <c r="P12" s="1">
        <v>4</v>
      </c>
      <c r="Q12" s="1">
        <v>6</v>
      </c>
      <c r="R12" s="1">
        <v>8</v>
      </c>
      <c r="S12" s="1">
        <v>2</v>
      </c>
      <c r="T12" s="1">
        <v>4</v>
      </c>
      <c r="U12" s="1">
        <v>6</v>
      </c>
      <c r="V12" s="1">
        <v>8</v>
      </c>
      <c r="W12" s="1">
        <v>2</v>
      </c>
      <c r="X12" s="1">
        <v>4</v>
      </c>
      <c r="Y12" s="1">
        <v>6</v>
      </c>
      <c r="Z12" s="1">
        <v>8</v>
      </c>
    </row>
    <row r="13" spans="1:26">
      <c r="A13" s="1" t="s">
        <v>125</v>
      </c>
      <c r="B13" s="1">
        <v>0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26">
      <c r="A14" s="1" t="s">
        <v>126</v>
      </c>
      <c r="B14" s="1">
        <v>0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M49"/>
  <sheetViews>
    <sheetView tabSelected="1" workbookViewId="0">
      <selection activeCell="M22" sqref="M22"/>
    </sheetView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141</v>
      </c>
      <c r="C3" s="11" t="s">
        <v>142</v>
      </c>
      <c r="E3" t="s">
        <v>167</v>
      </c>
      <c r="F3" t="s">
        <v>168</v>
      </c>
      <c r="G3" t="s">
        <v>169</v>
      </c>
      <c r="H3" t="s">
        <v>180</v>
      </c>
    </row>
    <row r="4" spans="1:13">
      <c r="I4" t="s">
        <v>187</v>
      </c>
      <c r="L4" t="s">
        <v>186</v>
      </c>
    </row>
    <row r="5" spans="1:13">
      <c r="A5" s="12" t="s">
        <v>184</v>
      </c>
      <c r="B5" s="9">
        <v>0</v>
      </c>
      <c r="C5" s="11">
        <v>0.625</v>
      </c>
      <c r="D5" t="s">
        <v>179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>E5*8</f>
        <v>5</v>
      </c>
      <c r="M5" t="s">
        <v>201</v>
      </c>
    </row>
    <row r="6" spans="1:13">
      <c r="A6" s="12" t="s">
        <v>185</v>
      </c>
      <c r="B6" s="9">
        <v>0.625</v>
      </c>
      <c r="C6" s="11">
        <v>1.25</v>
      </c>
      <c r="D6" t="s">
        <v>179</v>
      </c>
      <c r="E6">
        <f t="shared" si="0"/>
        <v>1.248</v>
      </c>
      <c r="F6">
        <v>4.16</v>
      </c>
      <c r="G6">
        <v>0.3</v>
      </c>
      <c r="I6">
        <f t="shared" ref="I6:I32" si="1">E6*2</f>
        <v>2.496</v>
      </c>
      <c r="J6">
        <f t="shared" ref="J6:J17" si="2">E6*4</f>
        <v>4.992</v>
      </c>
      <c r="K6" s="5">
        <f t="shared" ref="K6:K17" si="3">E6*6</f>
        <v>7.4879999999999995</v>
      </c>
      <c r="L6">
        <f>E6*8</f>
        <v>9.984</v>
      </c>
      <c r="M6" t="s">
        <v>200</v>
      </c>
    </row>
    <row r="7" spans="1:13">
      <c r="A7" s="7" t="s">
        <v>143</v>
      </c>
      <c r="B7" s="9">
        <v>1.26</v>
      </c>
      <c r="C7" s="8">
        <v>2.5</v>
      </c>
      <c r="D7" t="s">
        <v>179</v>
      </c>
      <c r="E7">
        <f>F7*G7</f>
        <v>2.5</v>
      </c>
      <c r="F7">
        <v>5</v>
      </c>
      <c r="G7">
        <v>0.5</v>
      </c>
      <c r="I7" s="5">
        <f t="shared" si="1"/>
        <v>5</v>
      </c>
      <c r="J7" s="5">
        <f t="shared" si="2"/>
        <v>10</v>
      </c>
      <c r="K7" s="5">
        <f t="shared" si="3"/>
        <v>15</v>
      </c>
      <c r="L7" s="5">
        <f>E7*8</f>
        <v>20</v>
      </c>
      <c r="M7" t="s">
        <v>198</v>
      </c>
    </row>
    <row r="8" spans="1:13">
      <c r="A8" s="12" t="s">
        <v>144</v>
      </c>
      <c r="B8" s="9">
        <v>2.5099999999999998</v>
      </c>
      <c r="C8" s="4">
        <v>5</v>
      </c>
      <c r="D8" t="s">
        <v>179</v>
      </c>
      <c r="E8">
        <f t="shared" ref="E8:E18" si="4">F8*G8</f>
        <v>5</v>
      </c>
      <c r="F8">
        <v>6.25</v>
      </c>
      <c r="G8">
        <v>0.8</v>
      </c>
      <c r="I8">
        <f t="shared" si="1"/>
        <v>10</v>
      </c>
      <c r="J8">
        <f t="shared" si="2"/>
        <v>20</v>
      </c>
      <c r="K8" s="5">
        <f t="shared" si="3"/>
        <v>30</v>
      </c>
      <c r="L8">
        <f>E8*8</f>
        <v>40</v>
      </c>
      <c r="M8" t="s">
        <v>199</v>
      </c>
    </row>
    <row r="9" spans="1:13">
      <c r="A9" s="12" t="s">
        <v>145</v>
      </c>
      <c r="B9" s="9">
        <v>5.01</v>
      </c>
      <c r="C9" s="4">
        <v>10</v>
      </c>
      <c r="D9" t="s">
        <v>179</v>
      </c>
      <c r="E9">
        <f t="shared" si="4"/>
        <v>10</v>
      </c>
      <c r="F9">
        <v>6.25</v>
      </c>
      <c r="G9">
        <v>1.6</v>
      </c>
      <c r="I9" s="13">
        <f t="shared" si="1"/>
        <v>20</v>
      </c>
      <c r="J9">
        <f t="shared" si="2"/>
        <v>40</v>
      </c>
      <c r="K9" s="5">
        <f t="shared" si="3"/>
        <v>60</v>
      </c>
      <c r="L9">
        <f>E9*8</f>
        <v>80</v>
      </c>
      <c r="M9" t="s">
        <v>197</v>
      </c>
    </row>
    <row r="10" spans="1:13">
      <c r="A10" s="12" t="s">
        <v>146</v>
      </c>
      <c r="B10" s="9">
        <v>10.01</v>
      </c>
      <c r="C10" s="4">
        <v>20</v>
      </c>
      <c r="D10" t="s">
        <v>179</v>
      </c>
      <c r="E10">
        <f t="shared" si="4"/>
        <v>19.98</v>
      </c>
      <c r="F10">
        <v>11.1</v>
      </c>
      <c r="G10">
        <v>1.8</v>
      </c>
      <c r="I10" s="5">
        <f t="shared" si="1"/>
        <v>39.96</v>
      </c>
      <c r="J10" s="5">
        <f t="shared" si="2"/>
        <v>79.92</v>
      </c>
      <c r="K10" s="5">
        <f t="shared" si="3"/>
        <v>119.88</v>
      </c>
      <c r="L10" s="5">
        <f>E10*8</f>
        <v>159.84</v>
      </c>
      <c r="M10" t="s">
        <v>196</v>
      </c>
    </row>
    <row r="11" spans="1:13">
      <c r="A11" s="12" t="s">
        <v>147</v>
      </c>
      <c r="B11" s="9">
        <v>20.010000000000002</v>
      </c>
      <c r="C11" s="4">
        <v>40</v>
      </c>
      <c r="D11" t="s">
        <v>179</v>
      </c>
      <c r="E11">
        <f t="shared" si="4"/>
        <v>40</v>
      </c>
      <c r="F11">
        <v>20</v>
      </c>
      <c r="G11">
        <v>2</v>
      </c>
      <c r="I11">
        <f t="shared" si="1"/>
        <v>80</v>
      </c>
      <c r="J11">
        <f t="shared" si="2"/>
        <v>160</v>
      </c>
      <c r="K11" s="5">
        <f t="shared" si="3"/>
        <v>240</v>
      </c>
      <c r="L11">
        <f>E11*8</f>
        <v>320</v>
      </c>
      <c r="M11" t="s">
        <v>195</v>
      </c>
    </row>
    <row r="12" spans="1:13">
      <c r="A12" s="12" t="s">
        <v>148</v>
      </c>
      <c r="B12" s="9">
        <v>40.01</v>
      </c>
      <c r="C12" s="4">
        <v>80</v>
      </c>
      <c r="D12" t="s">
        <v>179</v>
      </c>
      <c r="E12">
        <f t="shared" si="4"/>
        <v>80</v>
      </c>
      <c r="F12">
        <f>C12/G12</f>
        <v>26.666666666666668</v>
      </c>
      <c r="G12">
        <v>3</v>
      </c>
      <c r="I12">
        <f t="shared" si="1"/>
        <v>160</v>
      </c>
      <c r="J12">
        <f t="shared" si="2"/>
        <v>320</v>
      </c>
      <c r="K12" s="5">
        <f t="shared" si="3"/>
        <v>480</v>
      </c>
      <c r="L12">
        <f>E12*8</f>
        <v>640</v>
      </c>
      <c r="M12" t="s">
        <v>194</v>
      </c>
    </row>
    <row r="13" spans="1:13">
      <c r="A13" s="12" t="s">
        <v>149</v>
      </c>
      <c r="B13" s="9">
        <v>80.010000000000005</v>
      </c>
      <c r="C13" s="4">
        <v>160</v>
      </c>
      <c r="D13" t="s">
        <v>179</v>
      </c>
      <c r="E13">
        <f t="shared" si="4"/>
        <v>160</v>
      </c>
      <c r="F13">
        <f t="shared" ref="F13:F18" si="5">C13/G13</f>
        <v>40</v>
      </c>
      <c r="G13">
        <v>4</v>
      </c>
      <c r="I13" s="5">
        <f t="shared" si="1"/>
        <v>320</v>
      </c>
      <c r="J13" s="5">
        <f t="shared" si="2"/>
        <v>640</v>
      </c>
      <c r="K13" s="5">
        <f t="shared" si="3"/>
        <v>960</v>
      </c>
      <c r="L13" s="5">
        <f>E13*8</f>
        <v>1280</v>
      </c>
      <c r="M13" t="s">
        <v>193</v>
      </c>
    </row>
    <row r="14" spans="1:13">
      <c r="A14" s="12" t="s">
        <v>150</v>
      </c>
      <c r="B14" s="9">
        <v>160.01</v>
      </c>
      <c r="C14" s="4">
        <v>320</v>
      </c>
      <c r="D14" t="s">
        <v>179</v>
      </c>
      <c r="E14">
        <f t="shared" si="4"/>
        <v>320</v>
      </c>
      <c r="F14">
        <f t="shared" si="5"/>
        <v>64</v>
      </c>
      <c r="G14">
        <v>5</v>
      </c>
      <c r="I14">
        <f t="shared" si="1"/>
        <v>640</v>
      </c>
      <c r="J14">
        <f t="shared" si="2"/>
        <v>1280</v>
      </c>
      <c r="K14" s="5">
        <f t="shared" si="3"/>
        <v>1920</v>
      </c>
      <c r="L14" s="5">
        <f>E14*8</f>
        <v>2560</v>
      </c>
      <c r="M14" t="s">
        <v>192</v>
      </c>
    </row>
    <row r="15" spans="1:13">
      <c r="A15" s="12" t="s">
        <v>151</v>
      </c>
      <c r="B15" s="9">
        <v>320.01</v>
      </c>
      <c r="C15" s="4">
        <v>640</v>
      </c>
      <c r="D15" t="s">
        <v>179</v>
      </c>
      <c r="E15">
        <f t="shared" si="4"/>
        <v>640</v>
      </c>
      <c r="F15">
        <f t="shared" si="5"/>
        <v>64</v>
      </c>
      <c r="G15">
        <v>10</v>
      </c>
      <c r="I15">
        <f t="shared" si="1"/>
        <v>1280</v>
      </c>
      <c r="J15">
        <f t="shared" si="2"/>
        <v>2560</v>
      </c>
      <c r="K15" s="5">
        <f t="shared" si="3"/>
        <v>3840</v>
      </c>
      <c r="L15">
        <f>E15*8</f>
        <v>5120</v>
      </c>
      <c r="M15" t="s">
        <v>191</v>
      </c>
    </row>
    <row r="16" spans="1:13">
      <c r="A16" s="12" t="s">
        <v>152</v>
      </c>
      <c r="B16" s="9">
        <v>640.01</v>
      </c>
      <c r="C16" s="4">
        <v>1280</v>
      </c>
      <c r="D16" t="s">
        <v>179</v>
      </c>
      <c r="E16">
        <f t="shared" si="4"/>
        <v>1280</v>
      </c>
      <c r="F16">
        <f t="shared" si="5"/>
        <v>80</v>
      </c>
      <c r="G16">
        <v>16</v>
      </c>
      <c r="I16">
        <f t="shared" si="1"/>
        <v>2560</v>
      </c>
      <c r="J16" s="13">
        <f t="shared" si="2"/>
        <v>5120</v>
      </c>
      <c r="K16" s="5">
        <f t="shared" si="3"/>
        <v>7680</v>
      </c>
      <c r="L16">
        <f>E16*8</f>
        <v>10240</v>
      </c>
      <c r="M16" t="s">
        <v>190</v>
      </c>
    </row>
    <row r="17" spans="1:13">
      <c r="A17" s="12" t="s">
        <v>153</v>
      </c>
      <c r="B17" s="9">
        <v>1280.01</v>
      </c>
      <c r="C17" s="4">
        <v>2560</v>
      </c>
      <c r="D17" t="s">
        <v>179</v>
      </c>
      <c r="E17">
        <f t="shared" si="4"/>
        <v>2560</v>
      </c>
      <c r="F17">
        <f t="shared" si="5"/>
        <v>128</v>
      </c>
      <c r="G17">
        <v>20</v>
      </c>
      <c r="I17" s="5">
        <f t="shared" si="1"/>
        <v>5120</v>
      </c>
      <c r="J17" s="5">
        <f t="shared" si="2"/>
        <v>10240</v>
      </c>
      <c r="K17" s="5">
        <f t="shared" si="3"/>
        <v>15360</v>
      </c>
      <c r="L17" s="14">
        <f>E17*8</f>
        <v>20480</v>
      </c>
      <c r="M17" t="s">
        <v>189</v>
      </c>
    </row>
    <row r="18" spans="1:13">
      <c r="A18" t="s">
        <v>154</v>
      </c>
      <c r="B18" s="9">
        <v>2560.0100000000002</v>
      </c>
      <c r="C18" s="4">
        <v>5120</v>
      </c>
      <c r="D18" t="s">
        <v>179</v>
      </c>
      <c r="E18">
        <f t="shared" si="4"/>
        <v>5120</v>
      </c>
      <c r="F18">
        <f t="shared" si="5"/>
        <v>160</v>
      </c>
      <c r="G18">
        <v>32</v>
      </c>
      <c r="H18">
        <v>24000</v>
      </c>
      <c r="I18" s="13"/>
    </row>
    <row r="19" spans="1:13">
      <c r="A19" s="5" t="s">
        <v>183</v>
      </c>
      <c r="B19" s="10"/>
      <c r="C19" s="6"/>
      <c r="D19" s="5"/>
      <c r="E19" s="5"/>
      <c r="F19" s="5">
        <v>160</v>
      </c>
      <c r="G19" s="5">
        <v>35</v>
      </c>
      <c r="H19" s="5">
        <v>100000</v>
      </c>
      <c r="I19" s="13"/>
    </row>
    <row r="20" spans="1:13">
      <c r="C20" s="4"/>
      <c r="F20">
        <v>160</v>
      </c>
      <c r="G20">
        <v>60</v>
      </c>
      <c r="I20" s="13"/>
    </row>
    <row r="21" spans="1:13">
      <c r="C21" s="4"/>
      <c r="F21">
        <v>160</v>
      </c>
      <c r="I21" s="13"/>
    </row>
    <row r="22" spans="1:13">
      <c r="C22" s="4"/>
      <c r="I22" s="13"/>
    </row>
    <row r="23" spans="1:13">
      <c r="A23" t="s">
        <v>155</v>
      </c>
      <c r="B23" s="9">
        <v>5120.01</v>
      </c>
      <c r="C23" s="4">
        <v>10240</v>
      </c>
      <c r="D23" t="s">
        <v>179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3">
      <c r="C24" s="4"/>
      <c r="I24" s="13"/>
    </row>
    <row r="25" spans="1:13">
      <c r="B25" s="9" t="s">
        <v>181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3">
      <c r="B26" s="9" t="s">
        <v>182</v>
      </c>
      <c r="C26" s="4"/>
      <c r="H26">
        <v>86340</v>
      </c>
      <c r="I26" s="13"/>
    </row>
    <row r="27" spans="1:13">
      <c r="A27" t="s">
        <v>155</v>
      </c>
      <c r="B27" s="9" t="s">
        <v>182</v>
      </c>
      <c r="C27" s="4">
        <v>10240</v>
      </c>
      <c r="D27" t="s">
        <v>179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3">
      <c r="A28" t="s">
        <v>156</v>
      </c>
      <c r="B28" s="9" t="s">
        <v>182</v>
      </c>
      <c r="C28" s="4">
        <v>20480</v>
      </c>
      <c r="D28" t="s">
        <v>179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3">
      <c r="C29" s="4"/>
      <c r="I29" s="13"/>
    </row>
    <row r="30" spans="1:13">
      <c r="A30" t="s">
        <v>157</v>
      </c>
      <c r="B30" s="9">
        <v>20480.009999999998</v>
      </c>
      <c r="C30" s="4">
        <v>40960</v>
      </c>
      <c r="D30" t="s">
        <v>179</v>
      </c>
      <c r="E30">
        <f t="shared" ref="E30:E48" si="6">F30*G30</f>
        <v>40960</v>
      </c>
      <c r="F30">
        <f t="shared" ref="F30:F48" si="7">C30/G30</f>
        <v>744.72727272727275</v>
      </c>
      <c r="G30">
        <v>55</v>
      </c>
      <c r="I30" s="13"/>
    </row>
    <row r="31" spans="1:13">
      <c r="A31" t="s">
        <v>158</v>
      </c>
      <c r="B31" s="9">
        <v>40960.01</v>
      </c>
      <c r="C31" s="4">
        <v>81920</v>
      </c>
      <c r="D31" t="s">
        <v>179</v>
      </c>
      <c r="E31">
        <f t="shared" si="6"/>
        <v>81920</v>
      </c>
      <c r="F31">
        <f t="shared" si="7"/>
        <v>1365.3333333333333</v>
      </c>
      <c r="G31">
        <v>60</v>
      </c>
      <c r="I31" s="13"/>
    </row>
    <row r="32" spans="1:13">
      <c r="A32" t="s">
        <v>159</v>
      </c>
      <c r="B32" s="9">
        <v>81920.009999999995</v>
      </c>
      <c r="C32" s="4">
        <v>163840</v>
      </c>
      <c r="D32" t="s">
        <v>179</v>
      </c>
      <c r="E32">
        <f t="shared" si="6"/>
        <v>163840</v>
      </c>
      <c r="F32">
        <f t="shared" si="7"/>
        <v>2048</v>
      </c>
      <c r="G32">
        <v>80</v>
      </c>
      <c r="I32" s="13"/>
    </row>
    <row r="33" spans="1:12">
      <c r="A33" t="s">
        <v>160</v>
      </c>
      <c r="B33" s="9">
        <v>163840.01</v>
      </c>
      <c r="C33" s="4">
        <v>327680</v>
      </c>
      <c r="D33" t="s">
        <v>179</v>
      </c>
      <c r="E33">
        <f t="shared" si="6"/>
        <v>327680</v>
      </c>
      <c r="F33">
        <f t="shared" si="7"/>
        <v>3276.8</v>
      </c>
      <c r="G33">
        <v>100</v>
      </c>
    </row>
    <row r="34" spans="1:12">
      <c r="A34" t="s">
        <v>161</v>
      </c>
      <c r="B34" s="9">
        <v>327680.01</v>
      </c>
      <c r="C34" s="4">
        <v>655360</v>
      </c>
      <c r="D34" t="s">
        <v>179</v>
      </c>
      <c r="E34">
        <f t="shared" si="6"/>
        <v>655360</v>
      </c>
      <c r="F34">
        <f t="shared" si="7"/>
        <v>5461.333333333333</v>
      </c>
      <c r="G34">
        <v>120</v>
      </c>
      <c r="L34" t="s">
        <v>188</v>
      </c>
    </row>
    <row r="35" spans="1:12">
      <c r="A35" t="s">
        <v>162</v>
      </c>
      <c r="B35" s="9">
        <v>655360.01</v>
      </c>
      <c r="C35" s="4">
        <v>1310720</v>
      </c>
      <c r="D35" t="s">
        <v>179</v>
      </c>
      <c r="E35">
        <f t="shared" si="6"/>
        <v>1310720</v>
      </c>
      <c r="F35">
        <f t="shared" si="7"/>
        <v>8192</v>
      </c>
      <c r="G35">
        <v>160</v>
      </c>
    </row>
    <row r="36" spans="1:12">
      <c r="A36" t="s">
        <v>163</v>
      </c>
      <c r="B36" s="9">
        <v>1310720.01</v>
      </c>
      <c r="C36" s="4">
        <v>2621440</v>
      </c>
      <c r="D36" t="s">
        <v>179</v>
      </c>
      <c r="E36">
        <f t="shared" si="6"/>
        <v>2621440</v>
      </c>
      <c r="F36">
        <f t="shared" si="7"/>
        <v>14563.555555555555</v>
      </c>
      <c r="G36">
        <v>180</v>
      </c>
    </row>
    <row r="37" spans="1:12">
      <c r="A37" t="s">
        <v>164</v>
      </c>
      <c r="B37" s="9">
        <v>2621440.0099999998</v>
      </c>
      <c r="C37" s="4">
        <v>5242880</v>
      </c>
      <c r="D37" t="s">
        <v>179</v>
      </c>
      <c r="E37">
        <f t="shared" si="6"/>
        <v>5242880</v>
      </c>
      <c r="F37">
        <f t="shared" si="7"/>
        <v>26214.400000000001</v>
      </c>
      <c r="G37">
        <v>200</v>
      </c>
    </row>
    <row r="38" spans="1:12">
      <c r="A38" t="s">
        <v>165</v>
      </c>
      <c r="B38" s="9">
        <v>5242880.01</v>
      </c>
      <c r="C38" s="4">
        <v>10485760</v>
      </c>
      <c r="D38" t="s">
        <v>179</v>
      </c>
      <c r="E38">
        <f t="shared" si="6"/>
        <v>10485760</v>
      </c>
      <c r="F38">
        <f t="shared" si="7"/>
        <v>41943.040000000001</v>
      </c>
      <c r="G38">
        <v>250</v>
      </c>
    </row>
    <row r="39" spans="1:12">
      <c r="A39" t="s">
        <v>166</v>
      </c>
      <c r="B39" s="9">
        <v>10485760.01</v>
      </c>
      <c r="C39" s="4">
        <v>20971520</v>
      </c>
      <c r="D39" t="s">
        <v>179</v>
      </c>
      <c r="E39">
        <f t="shared" si="6"/>
        <v>20971520</v>
      </c>
      <c r="F39">
        <f t="shared" si="7"/>
        <v>69905.066666666666</v>
      </c>
      <c r="G39">
        <v>300</v>
      </c>
    </row>
    <row r="40" spans="1:12">
      <c r="A40" t="s">
        <v>177</v>
      </c>
      <c r="B40" s="9">
        <v>21000000</v>
      </c>
      <c r="C40" s="4">
        <v>41900000</v>
      </c>
      <c r="D40" t="s">
        <v>179</v>
      </c>
      <c r="E40">
        <f t="shared" si="6"/>
        <v>41900000</v>
      </c>
      <c r="F40">
        <f t="shared" si="7"/>
        <v>130937.5</v>
      </c>
      <c r="G40">
        <v>320</v>
      </c>
    </row>
    <row r="41" spans="1:12">
      <c r="A41" t="s">
        <v>178</v>
      </c>
      <c r="B41" s="9">
        <v>41900000</v>
      </c>
      <c r="C41" s="4">
        <v>83900000</v>
      </c>
      <c r="D41" t="s">
        <v>179</v>
      </c>
      <c r="E41">
        <f t="shared" si="6"/>
        <v>83900000</v>
      </c>
      <c r="F41">
        <f t="shared" si="7"/>
        <v>209750</v>
      </c>
      <c r="G41">
        <v>400</v>
      </c>
    </row>
    <row r="42" spans="1:12">
      <c r="A42" t="s">
        <v>170</v>
      </c>
      <c r="B42" s="9">
        <v>83900000</v>
      </c>
      <c r="C42" s="4">
        <v>168000000</v>
      </c>
      <c r="D42" t="s">
        <v>179</v>
      </c>
      <c r="E42">
        <f t="shared" si="6"/>
        <v>168000000</v>
      </c>
      <c r="F42">
        <f t="shared" si="7"/>
        <v>336000</v>
      </c>
      <c r="G42">
        <v>500</v>
      </c>
    </row>
    <row r="43" spans="1:12">
      <c r="A43" t="s">
        <v>171</v>
      </c>
      <c r="B43" s="9">
        <v>168000000</v>
      </c>
      <c r="C43" s="4">
        <v>336000000</v>
      </c>
      <c r="D43" t="s">
        <v>179</v>
      </c>
      <c r="E43">
        <f t="shared" si="6"/>
        <v>336000000</v>
      </c>
      <c r="F43">
        <f t="shared" si="7"/>
        <v>560000</v>
      </c>
      <c r="G43">
        <v>600</v>
      </c>
    </row>
    <row r="44" spans="1:12">
      <c r="A44" t="s">
        <v>172</v>
      </c>
      <c r="B44" s="9">
        <v>336000000</v>
      </c>
      <c r="C44" s="4">
        <v>671000000</v>
      </c>
      <c r="D44" t="s">
        <v>179</v>
      </c>
      <c r="E44">
        <f t="shared" si="6"/>
        <v>671000000</v>
      </c>
      <c r="F44">
        <f t="shared" si="7"/>
        <v>838750</v>
      </c>
      <c r="G44">
        <v>800</v>
      </c>
    </row>
    <row r="45" spans="1:12">
      <c r="A45" t="s">
        <v>173</v>
      </c>
      <c r="B45" s="9">
        <v>671000000</v>
      </c>
      <c r="C45" s="4">
        <v>1340000000</v>
      </c>
      <c r="D45" t="s">
        <v>179</v>
      </c>
      <c r="E45">
        <f t="shared" si="6"/>
        <v>1340000000</v>
      </c>
      <c r="F45">
        <f t="shared" si="7"/>
        <v>1340000</v>
      </c>
      <c r="G45">
        <v>1000</v>
      </c>
    </row>
    <row r="46" spans="1:12">
      <c r="A46" t="s">
        <v>174</v>
      </c>
      <c r="B46" s="9">
        <v>1340000000</v>
      </c>
      <c r="C46" s="4">
        <v>2680000000</v>
      </c>
      <c r="D46" t="s">
        <v>179</v>
      </c>
      <c r="E46">
        <f t="shared" si="6"/>
        <v>2680000000</v>
      </c>
      <c r="F46">
        <f t="shared" si="7"/>
        <v>2061538.4615384615</v>
      </c>
      <c r="G46">
        <v>1300</v>
      </c>
    </row>
    <row r="47" spans="1:12">
      <c r="A47" t="s">
        <v>175</v>
      </c>
      <c r="B47" s="9">
        <v>2680000000</v>
      </c>
      <c r="C47" s="4">
        <v>5370000000</v>
      </c>
      <c r="D47" t="s">
        <v>179</v>
      </c>
      <c r="E47">
        <f t="shared" si="6"/>
        <v>5370000000</v>
      </c>
      <c r="F47">
        <f t="shared" si="7"/>
        <v>3356250</v>
      </c>
      <c r="G47">
        <v>1600</v>
      </c>
    </row>
    <row r="48" spans="1:12">
      <c r="A48" t="s">
        <v>176</v>
      </c>
      <c r="B48" s="9">
        <v>5370000000</v>
      </c>
      <c r="C48" s="4">
        <v>10700000000</v>
      </c>
      <c r="D48" t="s">
        <v>179</v>
      </c>
      <c r="E48">
        <f t="shared" si="6"/>
        <v>10700000000</v>
      </c>
      <c r="F48">
        <f t="shared" si="7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NoseCorn</vt:lpstr>
      <vt:lpstr>Body</vt:lpstr>
      <vt:lpstr>Fin</vt:lpstr>
      <vt:lpstr>Pump</vt:lpstr>
      <vt:lpstr>SRBA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2016-06-29T15:29:13Z</dcterms:modified>
</cp:coreProperties>
</file>