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Regression" sheetId="2" r:id="rId5"/>
    <sheet state="visible" name="User" sheetId="3" r:id="rId6"/>
    <sheet state="visible" name="Manage Repair Order" sheetId="4" r:id="rId7"/>
  </sheets>
  <definedNames/>
  <calcPr/>
</workbook>
</file>

<file path=xl/sharedStrings.xml><?xml version="1.0" encoding="utf-8"?>
<sst xmlns="http://schemas.openxmlformats.org/spreadsheetml/2006/main" count="379" uniqueCount="134">
  <si>
    <t>ID</t>
  </si>
  <si>
    <t>MODULE</t>
  </si>
  <si>
    <t>SCENARIO</t>
  </si>
  <si>
    <t>TEST CASE</t>
  </si>
  <si>
    <t>DEVELOPER</t>
  </si>
  <si>
    <t>TESTER</t>
  </si>
  <si>
    <t>CLIENT</t>
  </si>
  <si>
    <t>SUCCESS</t>
  </si>
  <si>
    <t>FAILED</t>
  </si>
  <si>
    <t>NOT TESTED</t>
  </si>
  <si>
    <t>M001</t>
  </si>
  <si>
    <t>User</t>
  </si>
  <si>
    <t>M002</t>
  </si>
  <si>
    <t>Repair Order</t>
  </si>
  <si>
    <t>M003</t>
  </si>
  <si>
    <t>M004</t>
  </si>
  <si>
    <t>M005</t>
  </si>
  <si>
    <t>REQUIREMENT</t>
  </si>
  <si>
    <t>TESTCASE</t>
  </si>
  <si>
    <t>STATUS</t>
  </si>
  <si>
    <t>NOTE</t>
  </si>
  <si>
    <t>Registrasi</t>
  </si>
  <si>
    <t>M001 : User</t>
  </si>
  <si>
    <t>TC01 : Login as customer</t>
  </si>
  <si>
    <t>Create Repair Order by Customer</t>
  </si>
  <si>
    <t>M002 : Repair Order</t>
  </si>
  <si>
    <t>TC01 : Create Repair Order</t>
  </si>
  <si>
    <t xml:space="preserve"> </t>
  </si>
  <si>
    <t>M001 - User</t>
  </si>
  <si>
    <t>Success</t>
  </si>
  <si>
    <t>Failed</t>
  </si>
  <si>
    <t>Need Test</t>
  </si>
  <si>
    <t>Not Tested</t>
  </si>
  <si>
    <t>Case</t>
  </si>
  <si>
    <t>Scenario</t>
  </si>
  <si>
    <t>Developer :</t>
  </si>
  <si>
    <t>Tester :</t>
  </si>
  <si>
    <t>Client :</t>
  </si>
  <si>
    <t>#SC01</t>
  </si>
  <si>
    <t>Validasi Email - Login</t>
  </si>
  <si>
    <t>#TC01</t>
  </si>
  <si>
    <t>Kosongkan Email</t>
  </si>
  <si>
    <t>#</t>
  </si>
  <si>
    <t>Step</t>
  </si>
  <si>
    <t>Expectation</t>
  </si>
  <si>
    <t>Developer</t>
  </si>
  <si>
    <t>Tester</t>
  </si>
  <si>
    <t>Status</t>
  </si>
  <si>
    <t>Date</t>
  </si>
  <si>
    <t>Note</t>
  </si>
  <si>
    <t>Biarkan email kosong</t>
  </si>
  <si>
    <t>berhasil dikosongkan</t>
  </si>
  <si>
    <t>input field selanjutnya dengan benar</t>
  </si>
  <si>
    <t>berhasil diinput</t>
  </si>
  <si>
    <t>klik tombol login</t>
  </si>
  <si>
    <t>gagal login, muncul error message email is required dan textbox menjadi merah</t>
  </si>
  <si>
    <t>Validasi Password - Login</t>
  </si>
  <si>
    <t>#TC02</t>
  </si>
  <si>
    <t>Kosongkan Password</t>
  </si>
  <si>
    <t>Biarkan Password kosong</t>
  </si>
  <si>
    <t>#SC02</t>
  </si>
  <si>
    <t>Login</t>
  </si>
  <si>
    <t>Login sebagai Customer</t>
  </si>
  <si>
    <t>Buka halaman login</t>
  </si>
  <si>
    <t>input email "cs@cirebon.com"</t>
  </si>
  <si>
    <t>Input password "Qwerty12345."</t>
  </si>
  <si>
    <t>Login sebagai Admin Repair Outlet</t>
  </si>
  <si>
    <t>input email "admin@cirebon.com"</t>
  </si>
  <si>
    <t>M002 - Manage Repair Order</t>
  </si>
  <si>
    <t>Validasi Merk</t>
  </si>
  <si>
    <t>kosongkan merk</t>
  </si>
  <si>
    <t>biarkan merk kosong</t>
  </si>
  <si>
    <t>klik tombol Create Ro</t>
  </si>
  <si>
    <t>request form tidak terkirim muncul error message merk harus diisi dan textbox menjadi merah</t>
  </si>
  <si>
    <t>Validasi informasi pelanggan</t>
  </si>
  <si>
    <t>kosongkan informasi pelanggan</t>
  </si>
  <si>
    <t>biarkan informasi pelanggan kosong</t>
  </si>
  <si>
    <t>request form tidak terkirim muncul error message informasi pelanggan harus diisi dan textbox menjadi merah</t>
  </si>
  <si>
    <t>Create Repair Order</t>
  </si>
  <si>
    <t>Pilih merk "Anti Break - AB"</t>
  </si>
  <si>
    <t>berhasil dipilih</t>
  </si>
  <si>
    <t>klik tombol search pada field informasi pelanggan</t>
  </si>
  <si>
    <t>berhasil diklik menampilkan form search pelanggan</t>
  </si>
  <si>
    <t>input nama pelanggal "Nandang Sulaeman"</t>
  </si>
  <si>
    <t>klik tombol search 
#TC02</t>
  </si>
  <si>
    <t>berhasil diklik, menampilkan form input data pelanggan</t>
  </si>
  <si>
    <t>pilih tanggal carry in date "17-01-2019"</t>
  </si>
  <si>
    <t>berhasil dinput</t>
  </si>
  <si>
    <t>klik tombol search pada field informasi perangkat</t>
  </si>
  <si>
    <t>berahasil di klik menampilkan form search perangkat</t>
  </si>
  <si>
    <t>input IMEI</t>
  </si>
  <si>
    <t xml:space="preserve">berhasil dinput </t>
  </si>
  <si>
    <t>klik tombol search
#TC03</t>
  </si>
  <si>
    <t>berhasil diklik menampilkan form input data perangkat</t>
  </si>
  <si>
    <t>pilih symptom code "power"</t>
  </si>
  <si>
    <t>pilih symptom category "cannot power on"</t>
  </si>
  <si>
    <t>input description "this description"</t>
  </si>
  <si>
    <t>klik intermittent</t>
  </si>
  <si>
    <t>klik tombol add</t>
  </si>
  <si>
    <t>berhasil di klik dan masalah yang diinput ditampilkan pada tabel</t>
  </si>
  <si>
    <t xml:space="preserve">klik image visual check </t>
  </si>
  <si>
    <t>berhasil diklik</t>
  </si>
  <si>
    <t>input catatan "this catatan"</t>
  </si>
  <si>
    <t>klik checkbox "Check this if visual condition is good"</t>
  </si>
  <si>
    <t>klik checkbox "Box"</t>
  </si>
  <si>
    <t>checkbox berhasil dipilih</t>
  </si>
  <si>
    <t>pilih radio button Fungsi - charger "G"</t>
  </si>
  <si>
    <t>pilih radio button Fungsi - Button "N/A"</t>
  </si>
  <si>
    <t>pilih radio button Accecories - Earphone "N/A"</t>
  </si>
  <si>
    <t>Klik tombol create Ro</t>
  </si>
  <si>
    <t xml:space="preserve">berhasil di klik ,tampil pop up success dan redirect ke halaman repair order list </t>
  </si>
  <si>
    <t>Tambah informasi pelanggan</t>
  </si>
  <si>
    <t>Pilih prioritas pelanggan "vip"</t>
  </si>
  <si>
    <t>pilih customer type "end user"</t>
  </si>
  <si>
    <t>pilih satutation "mr"</t>
  </si>
  <si>
    <t>input full name "Nandang Sulaeman"</t>
  </si>
  <si>
    <t>Pilih id card "Ktp"</t>
  </si>
  <si>
    <t>input id number "123456789012345"</t>
  </si>
  <si>
    <t xml:space="preserve">klik tombol select image </t>
  </si>
  <si>
    <t>berhasil diklik dan menampilkan windows expoler</t>
  </si>
  <si>
    <t>pilih image</t>
  </si>
  <si>
    <t>klik tombol open</t>
  </si>
  <si>
    <t>image yang dipilih tampil di form create repair order</t>
  </si>
  <si>
    <t>input alamat "kp kaca kaca"</t>
  </si>
  <si>
    <t>berhasil input</t>
  </si>
  <si>
    <t>Pilih provinsi "DKI Jakarta"</t>
  </si>
  <si>
    <t>pilih kota "kodja jakarta pusat"</t>
  </si>
  <si>
    <t>input no hp "89990000088"</t>
  </si>
  <si>
    <t>inpt no telepon "89990000088"</t>
  </si>
  <si>
    <t>input email "testsatu@gmail.com"</t>
  </si>
  <si>
    <t>pilih setiap hari "No"</t>
  </si>
  <si>
    <t>Pilih setiap hari "senin, selasa"</t>
  </si>
  <si>
    <t>pilih jam "00:45","01:45"</t>
  </si>
  <si>
    <t>data pelanggan berhasil di simpan dan redirect ke halaman Create repair 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</si>
</sst>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rgb="FFFFFFFF"/>
      <name val="Calibri"/>
    </font>
    <font/>
    <font>
      <b/>
      <sz val="14.0"/>
      <color rgb="FFFFFF00"/>
      <name val="Arial"/>
    </font>
    <font>
      <sz val="11.0"/>
      <name val="Calibri"/>
    </font>
    <font>
      <b/>
      <sz val="11.0"/>
      <name val="Calibri"/>
    </font>
    <font>
      <sz val="10.0"/>
      <name val="Arial"/>
    </font>
    <font>
      <sz val="11.0"/>
      <color rgb="FF000000"/>
      <name val="Calibri"/>
    </font>
    <font>
      <u/>
      <sz val="11.0"/>
      <color rgb="FF000000"/>
      <name val="Calibri"/>
    </font>
    <font>
      <b/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741B47"/>
        <bgColor rgb="FF741B47"/>
      </patternFill>
    </fill>
    <fill>
      <patternFill patternType="solid">
        <fgColor rgb="FF0B5394"/>
        <bgColor rgb="FF0B5394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</fills>
  <borders count="25">
    <border/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/>
      <bottom/>
    </border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/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</border>
    <border>
      <left/>
      <right style="thin">
        <color rgb="FFFFFFFF"/>
      </right>
      <bottom style="thin">
        <color rgb="FFFFFFFF"/>
      </bottom>
    </border>
    <border>
      <left/>
      <top style="thin">
        <color rgb="FFFFFFFF"/>
      </top>
      <bottom style="thin">
        <color rgb="FFFFFFFF"/>
      </bottom>
    </border>
    <border>
      <right/>
      <top style="thin">
        <color rgb="FFFFFFFF"/>
      </top>
      <bottom style="thin">
        <color rgb="FFFFFFFF"/>
      </bottom>
    </border>
    <border>
      <bottom style="thin">
        <color rgb="FFFFFFFF"/>
      </bottom>
    </border>
    <border>
      <left style="thin">
        <color rgb="FFFFFFFF"/>
      </left>
      <right style="thin">
        <color rgb="FFFFFFFF"/>
      </right>
      <top/>
    </border>
    <border>
      <left/>
      <right style="thin">
        <color rgb="FFFFFFFF"/>
      </right>
      <top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2" fillId="3" fontId="1" numFmtId="10" xfId="0" applyAlignment="1" applyBorder="1" applyFill="1" applyFont="1" applyNumberForma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2" fillId="4" fontId="1" numFmtId="0" xfId="0" applyAlignment="1" applyBorder="1" applyFill="1" applyFont="1">
      <alignment horizontal="center" vertical="center"/>
    </xf>
    <xf borderId="2" fillId="5" fontId="1" numFmtId="0" xfId="0" applyAlignment="1" applyBorder="1" applyFill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3" fontId="1" numFmtId="10" xfId="0" applyAlignment="1" applyBorder="1" applyFont="1" applyNumberFormat="1">
      <alignment horizontal="center" vertical="center"/>
    </xf>
    <xf borderId="7" fillId="4" fontId="1" numFmtId="0" xfId="0" applyAlignment="1" applyBorder="1" applyFont="1">
      <alignment horizontal="center" vertical="center"/>
    </xf>
    <xf borderId="7" fillId="5" fontId="1" numFmtId="0" xfId="0" applyAlignment="1" applyBorder="1" applyFont="1">
      <alignment horizontal="center" vertical="center"/>
    </xf>
    <xf borderId="8" fillId="6" fontId="3" numFmtId="0" xfId="0" applyAlignment="1" applyBorder="1" applyFill="1" applyFont="1">
      <alignment horizontal="center"/>
    </xf>
    <xf borderId="9" fillId="6" fontId="3" numFmtId="0" xfId="0" applyAlignment="1" applyBorder="1" applyFont="1">
      <alignment horizontal="center"/>
    </xf>
    <xf borderId="9" fillId="6" fontId="3" numFmtId="10" xfId="0" applyAlignment="1" applyBorder="1" applyFont="1" applyNumberFormat="1">
      <alignment horizontal="center"/>
    </xf>
    <xf borderId="7" fillId="7" fontId="4" numFmtId="0" xfId="0" applyAlignment="1" applyBorder="1" applyFill="1" applyFont="1">
      <alignment horizontal="center" vertical="center"/>
    </xf>
    <xf borderId="7" fillId="7" fontId="4" numFmtId="0" xfId="0" applyAlignment="1" applyBorder="1" applyFont="1">
      <alignment horizontal="left" vertical="center"/>
    </xf>
    <xf borderId="7" fillId="7" fontId="4" numFmtId="10" xfId="0" applyAlignment="1" applyBorder="1" applyFont="1" applyNumberFormat="1">
      <alignment horizontal="center" vertical="center"/>
    </xf>
    <xf borderId="7" fillId="8" fontId="5" numFmtId="10" xfId="0" applyAlignment="1" applyBorder="1" applyFill="1" applyFont="1" applyNumberFormat="1">
      <alignment horizontal="center" vertical="center"/>
    </xf>
    <xf borderId="7" fillId="7" fontId="6" numFmtId="0" xfId="0" applyBorder="1" applyFont="1"/>
    <xf borderId="10" fillId="9" fontId="1" numFmtId="0" xfId="0" applyAlignment="1" applyBorder="1" applyFill="1" applyFont="1">
      <alignment horizontal="center" vertical="center"/>
    </xf>
    <xf borderId="10" fillId="9" fontId="1" numFmtId="0" xfId="0" applyAlignment="1" applyBorder="1" applyFont="1">
      <alignment horizontal="center" shrinkToFit="0" vertical="center" wrapText="1"/>
    </xf>
    <xf borderId="10" fillId="10" fontId="1" numFmtId="0" xfId="0" applyAlignment="1" applyBorder="1" applyFill="1" applyFont="1">
      <alignment horizontal="center" vertical="center"/>
    </xf>
    <xf borderId="11" fillId="7" fontId="7" numFmtId="0" xfId="0" applyAlignment="1" applyBorder="1" applyFont="1">
      <alignment horizontal="left" vertical="top"/>
    </xf>
    <xf borderId="11" fillId="7" fontId="8" numFmtId="0" xfId="0" applyAlignment="1" applyBorder="1" applyFont="1">
      <alignment horizontal="left" shrinkToFit="0" vertical="top" wrapText="1"/>
    </xf>
    <xf borderId="11" fillId="7" fontId="7" numFmtId="49" xfId="0" applyAlignment="1" applyBorder="1" applyFont="1" applyNumberFormat="1">
      <alignment horizontal="center" vertical="top"/>
    </xf>
    <xf borderId="11" fillId="7" fontId="9" numFmtId="0" xfId="0" applyAlignment="1" applyBorder="1" applyFont="1">
      <alignment horizontal="left" vertical="top"/>
    </xf>
    <xf borderId="12" fillId="7" fontId="7" numFmtId="0" xfId="0" applyAlignment="1" applyBorder="1" applyFont="1">
      <alignment horizontal="left" vertical="top"/>
    </xf>
    <xf borderId="11" fillId="7" fontId="7" numFmtId="0" xfId="0" applyAlignment="1" applyBorder="1" applyFont="1">
      <alignment horizontal="left" shrinkToFit="0" vertical="top" wrapText="1"/>
    </xf>
    <xf borderId="13" fillId="0" fontId="2" numFmtId="0" xfId="0" applyBorder="1" applyFont="1"/>
    <xf borderId="11" fillId="7" fontId="7" numFmtId="0" xfId="0" applyAlignment="1" applyBorder="1" applyFont="1">
      <alignment horizontal="center" vertical="top"/>
    </xf>
    <xf borderId="7" fillId="0" fontId="4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right" shrinkToFit="0" vertical="center" wrapText="1"/>
    </xf>
    <xf borderId="14" fillId="4" fontId="1" numFmtId="0" xfId="0" applyAlignment="1" applyBorder="1" applyFont="1">
      <alignment horizontal="center" vertical="center"/>
    </xf>
    <xf borderId="7" fillId="0" fontId="4" numFmtId="0" xfId="0" applyAlignment="1" applyBorder="1" applyFont="1">
      <alignment shrinkToFit="0" vertical="center" wrapText="1"/>
    </xf>
    <xf borderId="7" fillId="0" fontId="7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horizontal="left" shrinkToFit="0" vertical="center" wrapText="1"/>
    </xf>
    <xf borderId="7" fillId="4" fontId="1" numFmtId="0" xfId="0" applyAlignment="1" applyBorder="1" applyFont="1">
      <alignment horizontal="right" shrinkToFit="0" vertical="center" wrapText="1"/>
    </xf>
    <xf borderId="7" fillId="7" fontId="4" numFmtId="49" xfId="0" applyAlignment="1" applyBorder="1" applyFont="1" applyNumberFormat="1">
      <alignment horizontal="center" shrinkToFit="0" vertical="center" wrapText="1"/>
    </xf>
    <xf borderId="14" fillId="7" fontId="4" numFmtId="49" xfId="0" applyAlignment="1" applyBorder="1" applyFont="1" applyNumberFormat="1">
      <alignment horizontal="center" shrinkToFit="0" vertical="center" wrapText="1"/>
    </xf>
    <xf borderId="15" fillId="7" fontId="4" numFmtId="0" xfId="0" applyAlignment="1" applyBorder="1" applyFont="1">
      <alignment horizontal="center" shrinkToFit="0" vertical="center" wrapText="1"/>
    </xf>
    <xf borderId="16" fillId="7" fontId="4" numFmtId="49" xfId="0" applyAlignment="1" applyBorder="1" applyFont="1" applyNumberFormat="1">
      <alignment horizontal="center" shrinkToFit="0" vertical="center" wrapText="1"/>
    </xf>
    <xf borderId="17" fillId="7" fontId="4" numFmtId="49" xfId="0" applyAlignment="1" applyBorder="1" applyFont="1" applyNumberFormat="1">
      <alignment horizontal="center" shrinkToFit="0" vertical="center" wrapText="1"/>
    </xf>
    <xf borderId="18" fillId="0" fontId="2" numFmtId="0" xfId="0" applyBorder="1" applyFont="1"/>
    <xf borderId="19" fillId="0" fontId="2" numFmtId="0" xfId="0" applyBorder="1" applyFont="1"/>
    <xf borderId="7" fillId="11" fontId="9" numFmtId="0" xfId="0" applyAlignment="1" applyBorder="1" applyFill="1" applyFont="1">
      <alignment horizontal="center" vertical="center"/>
    </xf>
    <xf borderId="20" fillId="12" fontId="9" numFmtId="0" xfId="0" applyAlignment="1" applyBorder="1" applyFill="1" applyFont="1">
      <alignment shrinkToFit="0" vertical="center" wrapText="1"/>
    </xf>
    <xf borderId="21" fillId="0" fontId="2" numFmtId="0" xfId="0" applyBorder="1" applyFont="1"/>
    <xf borderId="2" fillId="12" fontId="4" numFmtId="0" xfId="0" applyAlignment="1" applyBorder="1" applyFont="1">
      <alignment vertical="center"/>
    </xf>
    <xf borderId="22" fillId="0" fontId="6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shrinkToFit="0" vertical="center" wrapText="1"/>
    </xf>
    <xf borderId="16" fillId="13" fontId="9" numFmtId="0" xfId="0" applyAlignment="1" applyBorder="1" applyFill="1" applyFont="1">
      <alignment horizontal="center" vertical="center"/>
    </xf>
    <xf borderId="17" fillId="14" fontId="9" numFmtId="0" xfId="0" applyAlignment="1" applyBorder="1" applyFill="1" applyFont="1">
      <alignment shrinkToFit="0" vertical="center" wrapText="1"/>
    </xf>
    <xf borderId="17" fillId="14" fontId="9" numFmtId="0" xfId="0" applyAlignment="1" applyBorder="1" applyFont="1">
      <alignment horizontal="right" vertical="center"/>
    </xf>
    <xf borderId="2" fillId="14" fontId="9" numFmtId="0" xfId="0" applyBorder="1" applyFont="1"/>
    <xf borderId="14" fillId="14" fontId="9" numFmtId="0" xfId="0" applyAlignment="1" applyBorder="1" applyFont="1">
      <alignment horizontal="right"/>
    </xf>
    <xf borderId="20" fillId="14" fontId="9" numFmtId="0" xfId="0" applyBorder="1" applyFont="1"/>
    <xf borderId="14" fillId="14" fontId="9" numFmtId="0" xfId="0" applyAlignment="1" applyBorder="1" applyFont="1">
      <alignment horizontal="right" shrinkToFit="0" wrapText="1"/>
    </xf>
    <xf borderId="23" fillId="4" fontId="1" numFmtId="0" xfId="0" applyAlignment="1" applyBorder="1" applyFont="1">
      <alignment horizontal="center" shrinkToFit="0" vertical="center" wrapText="1"/>
    </xf>
    <xf borderId="24" fillId="4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16" fillId="7" fontId="7" numFmtId="0" xfId="0" applyAlignment="1" applyBorder="1" applyFont="1">
      <alignment horizontal="center" shrinkToFit="0" vertical="top" wrapText="1"/>
    </xf>
    <xf borderId="7" fillId="7" fontId="7" numFmtId="49" xfId="0" applyAlignment="1" applyBorder="1" applyFont="1" applyNumberFormat="1">
      <alignment shrinkToFit="0" vertical="top" wrapText="1"/>
    </xf>
    <xf borderId="14" fillId="7" fontId="4" numFmtId="49" xfId="0" applyAlignment="1" applyBorder="1" applyFont="1" applyNumberFormat="1">
      <alignment shrinkToFit="0" vertical="top" wrapText="1"/>
    </xf>
    <xf borderId="7" fillId="7" fontId="7" numFmtId="49" xfId="0" applyAlignment="1" applyBorder="1" applyFont="1" applyNumberFormat="1">
      <alignment horizontal="center" shrinkToFit="0" vertical="center" wrapText="1"/>
    </xf>
    <xf borderId="7" fillId="7" fontId="7" numFmtId="49" xfId="0" applyAlignment="1" applyBorder="1" applyFont="1" applyNumberFormat="1">
      <alignment horizontal="left" shrinkToFit="0" vertical="top" wrapText="1"/>
    </xf>
    <xf borderId="7" fillId="8" fontId="7" numFmtId="49" xfId="0" applyAlignment="1" applyBorder="1" applyFont="1" applyNumberFormat="1">
      <alignment horizontal="center" shrinkToFit="0" vertical="center" wrapText="1"/>
    </xf>
    <xf borderId="7" fillId="8" fontId="7" numFmtId="49" xfId="0" applyAlignment="1" applyBorder="1" applyFont="1" applyNumberFormat="1">
      <alignment shrinkToFit="0" vertical="top" wrapText="1"/>
    </xf>
    <xf borderId="16" fillId="7" fontId="7" numFmtId="49" xfId="0" applyAlignment="1" applyBorder="1" applyFont="1" applyNumberFormat="1">
      <alignment shrinkToFit="0" vertical="top" wrapText="1"/>
    </xf>
    <xf borderId="17" fillId="7" fontId="7" numFmtId="49" xfId="0" applyAlignment="1" applyBorder="1" applyFont="1" applyNumberFormat="1">
      <alignment shrinkToFit="0" vertical="top" wrapText="1"/>
    </xf>
    <xf borderId="17" fillId="7" fontId="4" numFmtId="49" xfId="0" applyAlignment="1" applyBorder="1" applyFont="1" applyNumberFormat="1">
      <alignment shrinkToFit="0" vertical="top" wrapText="1"/>
    </xf>
    <xf borderId="0" fillId="0" fontId="4" numFmtId="0" xfId="0" applyFont="1"/>
    <xf borderId="0" fillId="0" fontId="4" numFmtId="0" xfId="0" applyAlignment="1" applyFont="1">
      <alignment shrinkToFit="0" wrapText="1"/>
    </xf>
    <xf borderId="1" fillId="4" fontId="1" numFmtId="0" xfId="0" applyAlignment="1" applyBorder="1" applyFont="1">
      <alignment horizontal="center" shrinkToFit="0" vertical="center" wrapText="1"/>
    </xf>
    <xf borderId="9" fillId="7" fontId="7" numFmtId="49" xfId="0" applyAlignment="1" applyBorder="1" applyFont="1" applyNumberFormat="1">
      <alignment horizontal="left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FFFF00"/>
      </font>
      <fill>
        <patternFill patternType="solid">
          <fgColor rgb="FF0000FF"/>
          <bgColor rgb="FF00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outlinePr summaryBelow="0" summaryRight="0"/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29"/>
    <col customWidth="1" min="2" max="2" width="25.14"/>
    <col customWidth="1" min="3" max="13" width="12.0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/>
      <c r="G1" s="5"/>
      <c r="H1" s="6" t="s">
        <v>5</v>
      </c>
      <c r="I1" s="4"/>
      <c r="J1" s="5"/>
      <c r="K1" s="7" t="s">
        <v>6</v>
      </c>
      <c r="L1" s="4"/>
      <c r="M1" s="5"/>
    </row>
    <row r="2" ht="15.75" customHeight="1">
      <c r="A2" s="8"/>
      <c r="B2" s="8"/>
      <c r="C2" s="9"/>
      <c r="D2" s="9"/>
      <c r="E2" s="10" t="s">
        <v>7</v>
      </c>
      <c r="F2" s="10" t="s">
        <v>8</v>
      </c>
      <c r="G2" s="10" t="s">
        <v>9</v>
      </c>
      <c r="H2" s="11" t="s">
        <v>7</v>
      </c>
      <c r="I2" s="11" t="s">
        <v>8</v>
      </c>
      <c r="J2" s="11" t="s">
        <v>9</v>
      </c>
      <c r="K2" s="12" t="s">
        <v>7</v>
      </c>
      <c r="L2" s="12" t="s">
        <v>8</v>
      </c>
      <c r="M2" s="12" t="s">
        <v>9</v>
      </c>
    </row>
    <row r="3" ht="15.75" customHeight="1">
      <c r="A3" s="9"/>
      <c r="B3" s="9"/>
      <c r="C3" s="13" t="str">
        <f t="shared" ref="C3:D3" si="1">SUM(C4:C10)</f>
        <v>6</v>
      </c>
      <c r="D3" s="14" t="str">
        <f t="shared" si="1"/>
        <v>8</v>
      </c>
      <c r="E3" s="15" t="str">
        <f t="shared" ref="E3:M3" si="2">(SUM(E4:E10))/COUNTA($A$4:$A10)</f>
        <v>0.00%</v>
      </c>
      <c r="F3" s="15" t="str">
        <f t="shared" si="2"/>
        <v>0.00%</v>
      </c>
      <c r="G3" s="15" t="str">
        <f t="shared" si="2"/>
        <v>40.00%</v>
      </c>
      <c r="H3" s="15" t="str">
        <f t="shared" si="2"/>
        <v>10.00%</v>
      </c>
      <c r="I3" s="15" t="str">
        <f t="shared" si="2"/>
        <v>20.00%</v>
      </c>
      <c r="J3" s="15" t="str">
        <f t="shared" si="2"/>
        <v>10.00%</v>
      </c>
      <c r="K3" s="15" t="str">
        <f t="shared" si="2"/>
        <v>0.00%</v>
      </c>
      <c r="L3" s="15" t="str">
        <f t="shared" si="2"/>
        <v>0.00%</v>
      </c>
      <c r="M3" s="15" t="str">
        <f t="shared" si="2"/>
        <v>40.00%</v>
      </c>
    </row>
    <row r="4" ht="15.75" customHeight="1">
      <c r="A4" s="16" t="s">
        <v>10</v>
      </c>
      <c r="B4" s="17" t="s">
        <v>11</v>
      </c>
      <c r="C4" s="16" t="str">
        <f>'Manage Repair Order'!H2</f>
        <v>3</v>
      </c>
      <c r="D4" s="16" t="str">
        <f>'Manage Repair Order'!G2</f>
        <v>4</v>
      </c>
      <c r="E4" s="18" t="str">
        <f>'Manage Repair Order'!$C$2/'Manage Repair Order'!$G$2</f>
        <v>0.00%</v>
      </c>
      <c r="F4" s="18" t="str">
        <f>'Manage Repair Order'!$D$2/'Manage Repair Order'!$G$2</f>
        <v>0.00%</v>
      </c>
      <c r="G4" s="18" t="str">
        <f>'Manage Repair Order'!$F$2/'Manage Repair Order'!$G$2</f>
        <v>100.00%</v>
      </c>
      <c r="H4" s="19" t="str">
        <f>'Manage Repair Order'!$C$3/'Manage Repair Order'!$G$2</f>
        <v>25.00%</v>
      </c>
      <c r="I4" s="19" t="str">
        <f>'Manage Repair Order'!$D$3/'Manage Repair Order'!$G$2</f>
        <v>50.00%</v>
      </c>
      <c r="J4" s="19" t="str">
        <f>'Manage Repair Order'!$F$3/'Manage Repair Order'!$G$2</f>
        <v>25.00%</v>
      </c>
      <c r="K4" s="18" t="str">
        <f>'Manage Repair Order'!$C$4/'Manage Repair Order'!$G$2</f>
        <v>0.00%</v>
      </c>
      <c r="L4" s="18" t="str">
        <f>'Manage Repair Order'!$D$4/'Manage Repair Order'!$G$2</f>
        <v>0.00%</v>
      </c>
      <c r="M4" s="18" t="str">
        <f>'Manage Repair Order'!$F$4/'Manage Repair Order'!$G$2</f>
        <v>100.00%</v>
      </c>
    </row>
    <row r="5">
      <c r="A5" s="16" t="s">
        <v>12</v>
      </c>
      <c r="B5" s="20" t="s">
        <v>13</v>
      </c>
      <c r="C5" s="16" t="str">
        <f>'Manage Repair Order'!H2</f>
        <v>3</v>
      </c>
      <c r="D5" s="16" t="str">
        <f>'Manage Repair Order'!G2</f>
        <v>4</v>
      </c>
      <c r="E5" s="18" t="str">
        <f>'Manage Repair Order'!$C$2/'Manage Repair Order'!$G$2</f>
        <v>0.00%</v>
      </c>
      <c r="F5" s="18" t="str">
        <f>'Manage Repair Order'!$D$2/'Manage Repair Order'!$G$2</f>
        <v>0.00%</v>
      </c>
      <c r="G5" s="18" t="str">
        <f>'Manage Repair Order'!$F$2/'Manage Repair Order'!$G$2</f>
        <v>100.00%</v>
      </c>
      <c r="H5" s="19" t="str">
        <f>'Manage Repair Order'!$C$3/'Manage Repair Order'!$G$2</f>
        <v>25.00%</v>
      </c>
      <c r="I5" s="19" t="str">
        <f>'Manage Repair Order'!$D$3/'Manage Repair Order'!$G$2</f>
        <v>50.00%</v>
      </c>
      <c r="J5" s="19" t="str">
        <f>'Manage Repair Order'!$F$3/'Manage Repair Order'!$G$2</f>
        <v>25.00%</v>
      </c>
      <c r="K5" s="18" t="str">
        <f>'Manage Repair Order'!$C$4/'Manage Repair Order'!$G$2</f>
        <v>0.00%</v>
      </c>
      <c r="L5" s="18" t="str">
        <f>'Manage Repair Order'!$D$4/'Manage Repair Order'!$G$2</f>
        <v>0.00%</v>
      </c>
      <c r="M5" s="18" t="str">
        <f>'Manage Repair Order'!$F$4/'Manage Repair Order'!$G$2</f>
        <v>100.00%</v>
      </c>
    </row>
    <row r="6">
      <c r="A6" s="16" t="s">
        <v>14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>
      <c r="A7" s="16" t="s">
        <v>15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>
      <c r="A8" s="16" t="s">
        <v>16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7">
    <mergeCell ref="K1:M1"/>
    <mergeCell ref="B1:B3"/>
    <mergeCell ref="A1:A3"/>
    <mergeCell ref="D1:D2"/>
    <mergeCell ref="C1:C2"/>
    <mergeCell ref="H1:J1"/>
    <mergeCell ref="E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E75B5"/>
    <pageSetUpPr/>
  </sheetPr>
  <sheetViews>
    <sheetView workbookViewId="0"/>
  </sheetViews>
  <sheetFormatPr customHeight="1" defaultColWidth="14.43" defaultRowHeight="15.0"/>
  <cols>
    <col customWidth="1" min="1" max="1" width="44.29"/>
    <col customWidth="1" min="2" max="2" width="24.71"/>
    <col customWidth="1" min="3" max="3" width="40.14"/>
    <col customWidth="1" min="4" max="4" width="19.29"/>
    <col customWidth="1" min="5" max="5" width="31.29"/>
    <col customWidth="1" min="6" max="11" width="8.71"/>
  </cols>
  <sheetData>
    <row r="1" ht="12.75" customHeight="1">
      <c r="A1" s="21" t="s">
        <v>17</v>
      </c>
      <c r="B1" s="21" t="s">
        <v>1</v>
      </c>
      <c r="C1" s="22" t="s">
        <v>18</v>
      </c>
      <c r="D1" s="21" t="s">
        <v>19</v>
      </c>
      <c r="E1" s="23" t="s">
        <v>20</v>
      </c>
    </row>
    <row r="2" ht="12.75" customHeight="1">
      <c r="A2" s="24" t="s">
        <v>21</v>
      </c>
      <c r="B2" s="24" t="s">
        <v>22</v>
      </c>
      <c r="C2" s="25" t="s">
        <v>23</v>
      </c>
      <c r="D2" s="26" t="str">
        <f>IF('Manage Repair Order'!G11="","Not Tested", 'Manage Repair Order'!G11)</f>
        <v>Success</v>
      </c>
      <c r="E2" s="27"/>
    </row>
    <row r="3" ht="12.75" customHeight="1">
      <c r="A3" s="28" t="s">
        <v>24</v>
      </c>
      <c r="B3" s="24" t="s">
        <v>22</v>
      </c>
      <c r="C3" s="29" t="s">
        <v>23</v>
      </c>
      <c r="D3" s="26" t="str">
        <f>IF('Manage Repair Order'!G12="","Not Tested", 'Manage Repair Order'!G12)</f>
        <v>Success</v>
      </c>
      <c r="E3" s="27"/>
    </row>
    <row r="4" ht="12.75" customHeight="1">
      <c r="A4" s="30"/>
      <c r="B4" s="24" t="s">
        <v>25</v>
      </c>
      <c r="C4" s="29" t="s">
        <v>26</v>
      </c>
      <c r="D4" s="26" t="str">
        <f>IF('Manage Repair Order'!G13="","Not Tested", 'Manage Repair Order'!G13)</f>
        <v>Failed</v>
      </c>
      <c r="E4" s="27"/>
    </row>
    <row r="5" ht="12.75" customHeight="1">
      <c r="A5" s="24"/>
      <c r="B5" s="24"/>
      <c r="C5" s="25"/>
      <c r="D5" s="31"/>
      <c r="E5" s="27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mergeCells count="1">
    <mergeCell ref="A3:A4"/>
  </mergeCells>
  <conditionalFormatting sqref="D2:D5">
    <cfRule type="cellIs" dxfId="0" priority="1" operator="equal">
      <formula>"Success"</formula>
    </cfRule>
  </conditionalFormatting>
  <conditionalFormatting sqref="D2:D5">
    <cfRule type="cellIs" dxfId="1" priority="2" operator="equal">
      <formula>"Failed"</formula>
    </cfRule>
  </conditionalFormatting>
  <conditionalFormatting sqref="D2:D5">
    <cfRule type="cellIs" dxfId="2" priority="3" operator="equal">
      <formula>"Not Tested"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6.71"/>
    <col customWidth="1" min="2" max="2" width="40.43"/>
    <col customWidth="1" min="3" max="3" width="28.71"/>
    <col customWidth="1" min="4" max="5" width="11.29"/>
    <col customWidth="1" min="6" max="6" width="20.71"/>
    <col customWidth="1" min="7" max="8" width="11.29"/>
    <col customWidth="1" min="9" max="9" width="20.71"/>
    <col customWidth="1" min="10" max="11" width="11.29"/>
    <col customWidth="1" min="12" max="12" width="20.71"/>
  </cols>
  <sheetData>
    <row r="1" ht="15.75" customHeight="1">
      <c r="A1" s="32" t="s">
        <v>27</v>
      </c>
      <c r="B1" s="33" t="s">
        <v>28</v>
      </c>
      <c r="C1" s="11" t="s">
        <v>29</v>
      </c>
      <c r="D1" s="11" t="s">
        <v>30</v>
      </c>
      <c r="E1" s="34" t="s">
        <v>31</v>
      </c>
      <c r="F1" s="34" t="s">
        <v>32</v>
      </c>
      <c r="G1" s="34" t="s">
        <v>33</v>
      </c>
      <c r="H1" s="34" t="s">
        <v>34</v>
      </c>
      <c r="I1" s="35"/>
      <c r="J1" s="36"/>
      <c r="K1" s="37"/>
      <c r="L1" s="37"/>
    </row>
    <row r="2" ht="15.75" customHeight="1">
      <c r="A2" s="32"/>
      <c r="B2" s="38" t="s">
        <v>35</v>
      </c>
      <c r="C2" s="39" t="str">
        <f>COUNTIFS(D$8:D44, "Success", $A$8:$A44, "=#TC*")</f>
        <v>0</v>
      </c>
      <c r="D2" s="40" t="str">
        <f>COUNTIFS(D$8:D44, "Failed", $A$8:$A44, "=#TC*")</f>
        <v>0</v>
      </c>
      <c r="E2" s="40" t="str">
        <f>COUNTIFS(D$8:D44, "Need Test", $A$8:$A44, "=#TC*")</f>
        <v>0</v>
      </c>
      <c r="F2" s="40" t="str">
        <f>COUNTIFS(D$8:D44, "Not Tested", $A$8:$A44, "=#TC*")</f>
        <v>4</v>
      </c>
      <c r="G2" s="41" t="str">
        <f>COUNTIF($A:$A, "#TC*")</f>
        <v>4</v>
      </c>
      <c r="H2" s="41" t="str">
        <f>COUNTIF($A:$A, "#SC*")</f>
        <v>3</v>
      </c>
      <c r="I2" s="35"/>
      <c r="J2" s="36"/>
      <c r="K2" s="37"/>
      <c r="L2" s="37"/>
    </row>
    <row r="3" ht="15.75" customHeight="1">
      <c r="A3" s="32"/>
      <c r="B3" s="38" t="s">
        <v>36</v>
      </c>
      <c r="C3" s="42" t="str">
        <f>COUNTIFS(G$8:G44, "Success", $A$8:$A44, "=#TC*")</f>
        <v>0</v>
      </c>
      <c r="D3" s="43" t="str">
        <f>COUNTIFS(G$8:G44, "Failed", $A$8:$A44, "=#TC*")</f>
        <v>3</v>
      </c>
      <c r="E3" s="43" t="str">
        <f>COUNTIFS(G$8:G44, "Need Test", $A$8:$A44, "=#TC*")</f>
        <v>0</v>
      </c>
      <c r="F3" s="43" t="str">
        <f>COUNTIFS(G$8:G44, "Not Tested", $A$8:$A44, "=#TC*")</f>
        <v>1</v>
      </c>
      <c r="G3" s="44"/>
      <c r="H3" s="44"/>
      <c r="I3" s="35"/>
      <c r="J3" s="36"/>
      <c r="K3" s="37"/>
      <c r="L3" s="37"/>
    </row>
    <row r="4" ht="15.75" customHeight="1">
      <c r="A4" s="32"/>
      <c r="B4" s="38" t="s">
        <v>37</v>
      </c>
      <c r="C4" s="42" t="str">
        <f>COUNTIFS(J$6:J44, "Success", $A$6:$A44, "=#TC*")</f>
        <v>0</v>
      </c>
      <c r="D4" s="43" t="str">
        <f>COUNTIFS(J$8:J44, "Failed", $A$8:$A44, "=#TC*")</f>
        <v>0</v>
      </c>
      <c r="E4" s="43" t="str">
        <f>COUNTIFS(J$8:J44, "Need Test", $A$8:$A44, "=#TC*")</f>
        <v>0</v>
      </c>
      <c r="F4" s="43" t="str">
        <f>COUNTIFS(J$8:J44, "Not Tested", $A$8:$A44, "=#TC*")</f>
        <v>4</v>
      </c>
      <c r="G4" s="45"/>
      <c r="H4" s="45"/>
      <c r="I4" s="35"/>
      <c r="J4" s="36"/>
      <c r="K4" s="37"/>
      <c r="L4" s="37"/>
    </row>
    <row r="5" ht="15.75" customHeight="1">
      <c r="A5" s="32"/>
      <c r="B5" s="35"/>
      <c r="C5" s="35"/>
      <c r="D5" s="35"/>
      <c r="E5" s="37"/>
      <c r="F5" s="37"/>
      <c r="G5" s="35"/>
      <c r="H5" s="35"/>
      <c r="I5" s="35"/>
      <c r="J5" s="36"/>
      <c r="K5" s="37"/>
      <c r="L5" s="37"/>
    </row>
    <row r="6">
      <c r="A6" s="46" t="s">
        <v>38</v>
      </c>
      <c r="B6" s="47" t="s">
        <v>39</v>
      </c>
      <c r="C6" s="48"/>
      <c r="D6" s="49"/>
      <c r="E6" s="4"/>
      <c r="F6" s="4"/>
      <c r="G6" s="4"/>
      <c r="H6" s="4"/>
      <c r="I6" s="4"/>
      <c r="J6" s="4"/>
      <c r="K6" s="4"/>
      <c r="L6" s="5"/>
    </row>
    <row r="7">
      <c r="A7" s="50"/>
      <c r="B7" s="50"/>
      <c r="C7" s="50"/>
      <c r="D7" s="51"/>
      <c r="E7" s="51"/>
      <c r="F7" s="51"/>
      <c r="G7" s="51"/>
      <c r="H7" s="51"/>
      <c r="I7" s="52"/>
      <c r="J7" s="51"/>
      <c r="K7" s="51"/>
      <c r="L7" s="51"/>
    </row>
    <row r="8">
      <c r="A8" s="53" t="s">
        <v>40</v>
      </c>
      <c r="B8" s="54" t="s">
        <v>41</v>
      </c>
      <c r="C8" s="55" t="s">
        <v>35</v>
      </c>
      <c r="D8" s="56" t="str">
        <f>IF(COUNTIF(D11:D13, "Failed") &gt; 0, "Failed", IF(COUNTIF(D11:D13, "Need Test") &gt; 0, "Need Test", IF(COUNTA(D11:D13) = 0, "Not Tested", "Success")))</f>
        <v>Not Tested</v>
      </c>
      <c r="E8" s="5"/>
      <c r="F8" s="57" t="s">
        <v>36</v>
      </c>
      <c r="G8" s="58" t="str">
        <f>IF(COUNTIF(G11:G13, "Failed") &gt; 0, "Failed", IF(COUNTIF(G11:G13, "Need Test") &gt; 0, "Need Test", IF(COUNTA(G11:G13) = 0, "Not Tested", "Success")))</f>
        <v>Failed</v>
      </c>
      <c r="H8" s="5"/>
      <c r="I8" s="59" t="s">
        <v>37</v>
      </c>
      <c r="J8" s="56" t="str">
        <f>IF(COUNTIF(J11:J13, "Failed") &gt; 0, "Failed", IF(COUNTIF(J11:J13, "Need Test") &gt; 0, "Need Test", IF(COUNTA(J11:J13) = 0, "Not Tested", "Success")))</f>
        <v>Not Tested</v>
      </c>
      <c r="K8" s="5"/>
      <c r="L8" s="57"/>
    </row>
    <row r="9">
      <c r="A9" s="60" t="s">
        <v>42</v>
      </c>
      <c r="B9" s="61" t="s">
        <v>43</v>
      </c>
      <c r="C9" s="61" t="s">
        <v>44</v>
      </c>
      <c r="D9" s="62" t="s">
        <v>45</v>
      </c>
      <c r="E9" s="4"/>
      <c r="F9" s="5"/>
      <c r="G9" s="62" t="s">
        <v>46</v>
      </c>
      <c r="H9" s="4"/>
      <c r="I9" s="5"/>
      <c r="J9" s="62" t="s">
        <v>45</v>
      </c>
      <c r="K9" s="4"/>
      <c r="L9" s="5"/>
    </row>
    <row r="10">
      <c r="A10" s="9"/>
      <c r="B10" s="45"/>
      <c r="C10" s="45"/>
      <c r="D10" s="63" t="s">
        <v>47</v>
      </c>
      <c r="E10" s="63" t="s">
        <v>48</v>
      </c>
      <c r="F10" s="63" t="s">
        <v>49</v>
      </c>
      <c r="G10" s="63" t="s">
        <v>47</v>
      </c>
      <c r="H10" s="63" t="s">
        <v>48</v>
      </c>
      <c r="I10" s="63" t="s">
        <v>49</v>
      </c>
      <c r="J10" s="63" t="s">
        <v>47</v>
      </c>
      <c r="K10" s="63" t="s">
        <v>48</v>
      </c>
      <c r="L10" s="63" t="s">
        <v>49</v>
      </c>
    </row>
    <row r="11">
      <c r="A11" s="64">
        <v>1.0</v>
      </c>
      <c r="B11" s="65" t="s">
        <v>50</v>
      </c>
      <c r="C11" s="66" t="s">
        <v>51</v>
      </c>
      <c r="D11" s="67"/>
      <c r="E11" s="67"/>
      <c r="F11" s="68"/>
      <c r="G11" s="69" t="s">
        <v>29</v>
      </c>
      <c r="H11" s="69"/>
      <c r="I11" s="70"/>
      <c r="J11" s="67"/>
      <c r="K11" s="67"/>
      <c r="L11" s="68"/>
    </row>
    <row r="12">
      <c r="A12" s="64">
        <v>2.0</v>
      </c>
      <c r="B12" s="71" t="s">
        <v>52</v>
      </c>
      <c r="C12" s="72" t="s">
        <v>53</v>
      </c>
      <c r="D12" s="67"/>
      <c r="E12" s="67"/>
      <c r="F12" s="68"/>
      <c r="G12" s="69" t="s">
        <v>29</v>
      </c>
      <c r="H12" s="69"/>
      <c r="I12" s="70"/>
      <c r="J12" s="67"/>
      <c r="K12" s="67"/>
      <c r="L12" s="68"/>
    </row>
    <row r="13">
      <c r="A13" s="64">
        <v>3.0</v>
      </c>
      <c r="B13" s="71" t="s">
        <v>54</v>
      </c>
      <c r="C13" s="73" t="s">
        <v>55</v>
      </c>
      <c r="D13" s="67"/>
      <c r="E13" s="67"/>
      <c r="F13" s="68"/>
      <c r="G13" s="69" t="s">
        <v>30</v>
      </c>
      <c r="H13" s="69"/>
      <c r="I13" s="70"/>
      <c r="J13" s="67"/>
      <c r="K13" s="67"/>
      <c r="L13" s="68"/>
    </row>
    <row r="14">
      <c r="A14" s="74"/>
      <c r="B14" s="75"/>
      <c r="C14" s="74"/>
      <c r="D14" s="74"/>
      <c r="E14" s="74"/>
      <c r="F14" s="74"/>
      <c r="G14" s="74"/>
      <c r="H14" s="74"/>
      <c r="I14" s="75"/>
      <c r="J14" s="74"/>
      <c r="K14" s="74"/>
      <c r="L14" s="74"/>
    </row>
    <row r="15">
      <c r="A15" s="46" t="s">
        <v>38</v>
      </c>
      <c r="B15" s="47" t="s">
        <v>56</v>
      </c>
      <c r="C15" s="48"/>
      <c r="D15" s="49"/>
      <c r="E15" s="4"/>
      <c r="F15" s="4"/>
      <c r="G15" s="4"/>
      <c r="H15" s="4"/>
      <c r="I15" s="4"/>
      <c r="J15" s="4"/>
      <c r="K15" s="4"/>
      <c r="L15" s="5"/>
    </row>
    <row r="16">
      <c r="A16" s="74"/>
      <c r="B16" s="75"/>
      <c r="C16" s="74"/>
      <c r="D16" s="74"/>
      <c r="E16" s="74"/>
      <c r="F16" s="74"/>
      <c r="G16" s="74"/>
      <c r="H16" s="74"/>
      <c r="I16" s="75"/>
      <c r="J16" s="74"/>
      <c r="K16" s="74"/>
      <c r="L16" s="74"/>
    </row>
    <row r="17">
      <c r="A17" s="53" t="s">
        <v>57</v>
      </c>
      <c r="B17" s="54" t="s">
        <v>58</v>
      </c>
      <c r="C17" s="55" t="s">
        <v>35</v>
      </c>
      <c r="D17" s="56" t="str">
        <f>IF(COUNTIF(D20:D22, "Failed") &gt; 0, "Failed", IF(COUNTIF(D20:D22, "Need Test") &gt; 0, "Need Test", IF(COUNTA(D20:D22) = 0, "Not Tested", "Success")))</f>
        <v>Not Tested</v>
      </c>
      <c r="E17" s="5"/>
      <c r="F17" s="57" t="s">
        <v>36</v>
      </c>
      <c r="G17" s="56" t="str">
        <f>IF(COUNTIF(G20:G22, "Failed") &gt; 0, "Failed", IF(COUNTIF(G20:G22, "Need Test") &gt; 0, "Need Test", IF(COUNTA(G20:G22) = 0, "Not Tested", "Success")))</f>
        <v>Failed</v>
      </c>
      <c r="H17" s="5"/>
      <c r="I17" s="59" t="s">
        <v>37</v>
      </c>
      <c r="J17" s="56" t="str">
        <f>IF(COUNTIF(J20:J22, "Failed") &gt; 0, "Failed", IF(COUNTIF(J20:J22, "Need Test") &gt; 0, "Need Test", IF(COUNTA(J20:J22) = 0, "Not Tested", "Success")))</f>
        <v>Not Tested</v>
      </c>
      <c r="K17" s="5"/>
      <c r="L17" s="57"/>
    </row>
    <row r="18">
      <c r="A18" s="76" t="s">
        <v>42</v>
      </c>
      <c r="B18" s="76" t="s">
        <v>43</v>
      </c>
      <c r="C18" s="76" t="s">
        <v>44</v>
      </c>
      <c r="D18" s="62" t="s">
        <v>45</v>
      </c>
      <c r="E18" s="4"/>
      <c r="F18" s="5"/>
      <c r="G18" s="62" t="s">
        <v>46</v>
      </c>
      <c r="H18" s="4"/>
      <c r="I18" s="5"/>
      <c r="J18" s="62" t="s">
        <v>45</v>
      </c>
      <c r="K18" s="4"/>
      <c r="L18" s="5"/>
    </row>
    <row r="19">
      <c r="A19" s="9"/>
      <c r="B19" s="9"/>
      <c r="C19" s="9"/>
      <c r="D19" s="63" t="s">
        <v>47</v>
      </c>
      <c r="E19" s="63" t="s">
        <v>48</v>
      </c>
      <c r="F19" s="63" t="s">
        <v>49</v>
      </c>
      <c r="G19" s="63" t="s">
        <v>47</v>
      </c>
      <c r="H19" s="63" t="s">
        <v>48</v>
      </c>
      <c r="I19" s="63" t="s">
        <v>49</v>
      </c>
      <c r="J19" s="63" t="s">
        <v>47</v>
      </c>
      <c r="K19" s="63" t="s">
        <v>48</v>
      </c>
      <c r="L19" s="63" t="s">
        <v>49</v>
      </c>
    </row>
    <row r="20">
      <c r="A20" s="64">
        <v>1.0</v>
      </c>
      <c r="B20" s="65" t="s">
        <v>59</v>
      </c>
      <c r="C20" s="66" t="s">
        <v>51</v>
      </c>
      <c r="D20" s="67"/>
      <c r="E20" s="67"/>
      <c r="F20" s="68"/>
      <c r="G20" s="69" t="s">
        <v>29</v>
      </c>
      <c r="H20" s="69"/>
      <c r="I20" s="70"/>
      <c r="J20" s="67"/>
      <c r="K20" s="67"/>
      <c r="L20" s="68"/>
    </row>
    <row r="21" ht="15.75" customHeight="1">
      <c r="A21" s="64">
        <v>2.0</v>
      </c>
      <c r="B21" s="71" t="s">
        <v>52</v>
      </c>
      <c r="C21" s="72" t="s">
        <v>53</v>
      </c>
      <c r="D21" s="67"/>
      <c r="E21" s="67"/>
      <c r="F21" s="68"/>
      <c r="G21" s="69" t="s">
        <v>29</v>
      </c>
      <c r="H21" s="69"/>
      <c r="I21" s="70"/>
      <c r="J21" s="67"/>
      <c r="K21" s="67"/>
      <c r="L21" s="68"/>
    </row>
    <row r="22" ht="15.75" customHeight="1">
      <c r="A22" s="64">
        <v>3.0</v>
      </c>
      <c r="B22" s="71" t="s">
        <v>54</v>
      </c>
      <c r="C22" s="73" t="s">
        <v>55</v>
      </c>
      <c r="D22" s="67"/>
      <c r="E22" s="67"/>
      <c r="F22" s="68"/>
      <c r="G22" s="69" t="s">
        <v>30</v>
      </c>
      <c r="H22" s="69"/>
      <c r="I22" s="70"/>
      <c r="J22" s="67"/>
      <c r="K22" s="67"/>
      <c r="L22" s="68"/>
    </row>
    <row r="23" ht="15.75" customHeight="1">
      <c r="A23" s="74"/>
      <c r="B23" s="75"/>
      <c r="C23" s="74"/>
      <c r="D23" s="74"/>
      <c r="E23" s="74"/>
      <c r="F23" s="74"/>
      <c r="G23" s="74"/>
      <c r="H23" s="74"/>
      <c r="I23" s="75"/>
      <c r="J23" s="74"/>
      <c r="K23" s="74"/>
      <c r="L23" s="74"/>
    </row>
    <row r="24" ht="15.75" customHeight="1">
      <c r="A24" s="46" t="s">
        <v>60</v>
      </c>
      <c r="B24" s="47" t="s">
        <v>61</v>
      </c>
      <c r="C24" s="48"/>
      <c r="D24" s="49"/>
      <c r="E24" s="4"/>
      <c r="F24" s="4"/>
      <c r="G24" s="4"/>
      <c r="H24" s="4"/>
      <c r="I24" s="4"/>
      <c r="J24" s="4"/>
      <c r="K24" s="4"/>
      <c r="L24" s="5"/>
    </row>
    <row r="25" ht="15.75" customHeight="1">
      <c r="A25" s="74"/>
      <c r="B25" s="75"/>
      <c r="C25" s="74"/>
      <c r="D25" s="74"/>
      <c r="E25" s="74"/>
      <c r="F25" s="74"/>
      <c r="G25" s="74"/>
      <c r="H25" s="74"/>
      <c r="I25" s="75"/>
      <c r="J25" s="74"/>
      <c r="K25" s="74"/>
      <c r="L25" s="74"/>
    </row>
    <row r="26" ht="15.75" customHeight="1">
      <c r="A26" s="53" t="s">
        <v>40</v>
      </c>
      <c r="B26" s="54" t="s">
        <v>62</v>
      </c>
      <c r="C26" s="55" t="s">
        <v>35</v>
      </c>
      <c r="D26" s="56" t="str">
        <f>IF(COUNTIF(D30:D32, "Failed") &gt; 0, "Failed", IF(COUNTIF(D30:D32, "Need Test") &gt; 0, "Need Test", IF(COUNTA(D30:D32) = 0, "Not Tested", "Success")))</f>
        <v>Not Tested</v>
      </c>
      <c r="E26" s="5"/>
      <c r="F26" s="57" t="s">
        <v>36</v>
      </c>
      <c r="G26" s="58" t="str">
        <f>IF(COUNTIF(G30:G32, "Failed") &gt; 0, "Failed", IF(COUNTIF(G30:G32, "Need Test") &gt; 0, "Need Test", IF(COUNTA(G30:G32) = 0, "Not Tested", "Success")))</f>
        <v>Failed</v>
      </c>
      <c r="H26" s="5"/>
      <c r="I26" s="59" t="s">
        <v>37</v>
      </c>
      <c r="J26" s="56" t="str">
        <f>IF(COUNTIF(J30:J32, "Failed") &gt; 0, "Failed", IF(COUNTIF(J30:J32, "Need Test") &gt; 0, "Need Test", IF(COUNTA(J30:J32) = 0, "Not Tested", "Success")))</f>
        <v>Not Tested</v>
      </c>
      <c r="K26" s="5"/>
      <c r="L26" s="57"/>
    </row>
    <row r="27" ht="15.75" customHeight="1">
      <c r="A27" s="60" t="s">
        <v>42</v>
      </c>
      <c r="B27" s="61" t="s">
        <v>43</v>
      </c>
      <c r="C27" s="61" t="s">
        <v>44</v>
      </c>
      <c r="D27" s="62" t="s">
        <v>45</v>
      </c>
      <c r="E27" s="4"/>
      <c r="F27" s="5"/>
      <c r="G27" s="62" t="s">
        <v>46</v>
      </c>
      <c r="H27" s="4"/>
      <c r="I27" s="5"/>
      <c r="J27" s="62" t="s">
        <v>45</v>
      </c>
      <c r="K27" s="4"/>
      <c r="L27" s="5"/>
    </row>
    <row r="28" ht="15.75" customHeight="1">
      <c r="A28" s="9"/>
      <c r="B28" s="45"/>
      <c r="C28" s="45"/>
      <c r="D28" s="63" t="s">
        <v>47</v>
      </c>
      <c r="E28" s="63" t="s">
        <v>48</v>
      </c>
      <c r="F28" s="63" t="s">
        <v>49</v>
      </c>
      <c r="G28" s="63" t="s">
        <v>47</v>
      </c>
      <c r="H28" s="63" t="s">
        <v>48</v>
      </c>
      <c r="I28" s="63" t="s">
        <v>49</v>
      </c>
      <c r="J28" s="63" t="s">
        <v>47</v>
      </c>
      <c r="K28" s="63" t="s">
        <v>48</v>
      </c>
      <c r="L28" s="63" t="s">
        <v>49</v>
      </c>
    </row>
    <row r="29" ht="15.75" customHeight="1">
      <c r="A29" s="64">
        <v>1.0</v>
      </c>
      <c r="B29" s="72" t="s">
        <v>63</v>
      </c>
      <c r="C29" s="73"/>
      <c r="D29" s="67"/>
      <c r="E29" s="67"/>
      <c r="F29" s="68"/>
      <c r="G29" s="69" t="s">
        <v>29</v>
      </c>
      <c r="H29" s="69"/>
      <c r="I29" s="70"/>
      <c r="J29" s="67"/>
      <c r="K29" s="67"/>
      <c r="L29" s="68"/>
    </row>
    <row r="30" ht="15.75" customHeight="1">
      <c r="A30" s="64">
        <v>2.0</v>
      </c>
      <c r="B30" s="65" t="s">
        <v>64</v>
      </c>
      <c r="C30" s="66"/>
      <c r="D30" s="67"/>
      <c r="E30" s="67"/>
      <c r="F30" s="68"/>
      <c r="G30" s="69" t="s">
        <v>29</v>
      </c>
      <c r="H30" s="69"/>
      <c r="I30" s="70"/>
      <c r="J30" s="67"/>
      <c r="K30" s="67"/>
      <c r="L30" s="68"/>
    </row>
    <row r="31" ht="15.75" customHeight="1">
      <c r="A31" s="64">
        <v>3.0</v>
      </c>
      <c r="B31" s="71" t="s">
        <v>65</v>
      </c>
      <c r="C31" s="72"/>
      <c r="D31" s="67"/>
      <c r="E31" s="67"/>
      <c r="F31" s="68"/>
      <c r="G31" s="69" t="s">
        <v>30</v>
      </c>
      <c r="H31" s="69"/>
      <c r="I31" s="70"/>
      <c r="J31" s="67"/>
      <c r="K31" s="67"/>
      <c r="L31" s="68"/>
    </row>
    <row r="32" ht="15.75" customHeight="1">
      <c r="A32" s="64">
        <v>4.0</v>
      </c>
      <c r="B32" s="71" t="s">
        <v>54</v>
      </c>
      <c r="C32" s="73"/>
      <c r="D32" s="67"/>
      <c r="E32" s="67"/>
      <c r="F32" s="68"/>
      <c r="G32" s="69" t="s">
        <v>29</v>
      </c>
      <c r="H32" s="69"/>
      <c r="I32" s="70"/>
      <c r="J32" s="67"/>
      <c r="K32" s="67"/>
      <c r="L32" s="68"/>
    </row>
    <row r="33" ht="15.75" customHeight="1">
      <c r="A33" s="74"/>
      <c r="B33" s="75"/>
      <c r="C33" s="74"/>
      <c r="D33" s="74"/>
      <c r="E33" s="74"/>
      <c r="F33" s="74"/>
      <c r="G33" s="74"/>
      <c r="H33" s="74"/>
      <c r="I33" s="75"/>
      <c r="J33" s="74"/>
      <c r="K33" s="74"/>
      <c r="L33" s="74"/>
    </row>
    <row r="34" ht="15.75" customHeight="1">
      <c r="A34" s="53" t="s">
        <v>57</v>
      </c>
      <c r="B34" s="54" t="s">
        <v>66</v>
      </c>
      <c r="C34" s="55" t="s">
        <v>35</v>
      </c>
      <c r="D34" s="56" t="str">
        <f>IF(COUNTIF(D38:D40, "Failed") &gt; 0, "Failed", IF(COUNTIF(D38:D40, "Need Test") &gt; 0, "Need Test", IF(COUNTA(D38:D40) = 0, "Not Tested", "Success")))</f>
        <v>Not Tested</v>
      </c>
      <c r="E34" s="5"/>
      <c r="F34" s="57" t="s">
        <v>36</v>
      </c>
      <c r="G34" s="58" t="str">
        <f>IF(COUNTIF(G38:G40, "Failed") &gt; 0, "Failed", IF(COUNTIF(G38:G40, "Need Test") &gt; 0, "Need Test", IF(COUNTA(G38:G40) = 0, "Not Tested", "Success")))</f>
        <v>Not Tested</v>
      </c>
      <c r="H34" s="5"/>
      <c r="I34" s="59" t="s">
        <v>37</v>
      </c>
      <c r="J34" s="56" t="str">
        <f>IF(COUNTIF(J38:J40, "Failed") &gt; 0, "Failed", IF(COUNTIF(J38:J40, "Need Test") &gt; 0, "Need Test", IF(COUNTA(J38:J40) = 0, "Not Tested", "Success")))</f>
        <v>Not Tested</v>
      </c>
      <c r="K34" s="5"/>
      <c r="L34" s="57"/>
    </row>
    <row r="35" ht="15.75" customHeight="1">
      <c r="A35" s="60" t="s">
        <v>42</v>
      </c>
      <c r="B35" s="61" t="s">
        <v>43</v>
      </c>
      <c r="C35" s="61" t="s">
        <v>44</v>
      </c>
      <c r="D35" s="62" t="s">
        <v>45</v>
      </c>
      <c r="E35" s="4"/>
      <c r="F35" s="5"/>
      <c r="G35" s="62" t="s">
        <v>46</v>
      </c>
      <c r="H35" s="4"/>
      <c r="I35" s="5"/>
      <c r="J35" s="62" t="s">
        <v>45</v>
      </c>
      <c r="K35" s="4"/>
      <c r="L35" s="5"/>
    </row>
    <row r="36" ht="15.75" customHeight="1">
      <c r="A36" s="9"/>
      <c r="B36" s="45"/>
      <c r="C36" s="45"/>
      <c r="D36" s="63" t="s">
        <v>47</v>
      </c>
      <c r="E36" s="63" t="s">
        <v>48</v>
      </c>
      <c r="F36" s="63" t="s">
        <v>49</v>
      </c>
      <c r="G36" s="63" t="s">
        <v>47</v>
      </c>
      <c r="H36" s="63" t="s">
        <v>48</v>
      </c>
      <c r="I36" s="63" t="s">
        <v>49</v>
      </c>
      <c r="J36" s="63" t="s">
        <v>47</v>
      </c>
      <c r="K36" s="63" t="s">
        <v>48</v>
      </c>
      <c r="L36" s="63" t="s">
        <v>49</v>
      </c>
    </row>
    <row r="37" ht="15.75" customHeight="1">
      <c r="A37" s="64">
        <v>1.0</v>
      </c>
      <c r="B37" s="72" t="s">
        <v>63</v>
      </c>
      <c r="C37" s="73"/>
      <c r="D37" s="67"/>
      <c r="E37" s="67"/>
      <c r="F37" s="68"/>
      <c r="G37" s="69"/>
      <c r="H37" s="69"/>
      <c r="I37" s="70"/>
      <c r="J37" s="67"/>
      <c r="K37" s="67"/>
      <c r="L37" s="68"/>
    </row>
    <row r="38" ht="15.75" customHeight="1">
      <c r="A38" s="64">
        <v>2.0</v>
      </c>
      <c r="B38" s="65" t="s">
        <v>67</v>
      </c>
      <c r="C38" s="66"/>
      <c r="D38" s="67"/>
      <c r="E38" s="67"/>
      <c r="F38" s="68"/>
      <c r="G38" s="69"/>
      <c r="H38" s="69"/>
      <c r="I38" s="70"/>
      <c r="J38" s="67"/>
      <c r="K38" s="67"/>
      <c r="L38" s="68"/>
    </row>
    <row r="39" ht="15.75" customHeight="1">
      <c r="A39" s="64">
        <v>3.0</v>
      </c>
      <c r="B39" s="71" t="s">
        <v>65</v>
      </c>
      <c r="C39" s="72"/>
      <c r="D39" s="67"/>
      <c r="E39" s="67"/>
      <c r="F39" s="68"/>
      <c r="G39" s="69"/>
      <c r="H39" s="69"/>
      <c r="I39" s="70"/>
      <c r="J39" s="67"/>
      <c r="K39" s="67"/>
      <c r="L39" s="68"/>
    </row>
    <row r="40" ht="15.75" customHeight="1">
      <c r="A40" s="64">
        <v>4.0</v>
      </c>
      <c r="B40" s="71" t="s">
        <v>54</v>
      </c>
      <c r="C40" s="73"/>
      <c r="D40" s="67"/>
      <c r="E40" s="67"/>
      <c r="F40" s="68"/>
      <c r="G40" s="69"/>
      <c r="H40" s="69"/>
      <c r="I40" s="70"/>
      <c r="J40" s="67"/>
      <c r="K40" s="67"/>
      <c r="L40" s="68"/>
    </row>
    <row r="41" ht="15.75" customHeight="1">
      <c r="A41" s="74"/>
      <c r="B41" s="75"/>
      <c r="C41" s="74"/>
      <c r="D41" s="74"/>
      <c r="E41" s="74"/>
      <c r="F41" s="74"/>
      <c r="G41" s="74"/>
      <c r="H41" s="74"/>
      <c r="I41" s="75"/>
      <c r="J41" s="74"/>
      <c r="K41" s="74"/>
      <c r="L41" s="74"/>
    </row>
    <row r="42" ht="15.75" customHeight="1">
      <c r="A42" s="74"/>
      <c r="B42" s="75"/>
      <c r="C42" s="74"/>
      <c r="D42" s="74"/>
      <c r="E42" s="74"/>
      <c r="F42" s="74"/>
      <c r="G42" s="74"/>
      <c r="H42" s="74"/>
      <c r="I42" s="75"/>
      <c r="J42" s="74"/>
      <c r="K42" s="74"/>
      <c r="L42" s="74"/>
    </row>
    <row r="43" ht="15.75" customHeight="1">
      <c r="A43" s="74"/>
      <c r="B43" s="75"/>
      <c r="C43" s="74"/>
      <c r="D43" s="74"/>
      <c r="E43" s="74"/>
      <c r="F43" s="74"/>
      <c r="G43" s="74"/>
      <c r="H43" s="74"/>
      <c r="I43" s="75"/>
      <c r="J43" s="74"/>
      <c r="K43" s="74"/>
      <c r="L43" s="74"/>
    </row>
    <row r="44" ht="15.75" customHeight="1">
      <c r="A44" s="74"/>
      <c r="B44" s="75"/>
      <c r="C44" s="74"/>
      <c r="D44" s="74"/>
      <c r="E44" s="74"/>
      <c r="F44" s="74"/>
      <c r="G44" s="74"/>
      <c r="H44" s="74"/>
      <c r="I44" s="75"/>
      <c r="J44" s="74"/>
      <c r="K44" s="74"/>
      <c r="L44" s="74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44">
    <mergeCell ref="A9:A10"/>
    <mergeCell ref="B9:B10"/>
    <mergeCell ref="A18:A19"/>
    <mergeCell ref="B18:B19"/>
    <mergeCell ref="C18:C19"/>
    <mergeCell ref="G9:I9"/>
    <mergeCell ref="D8:E8"/>
    <mergeCell ref="D9:F9"/>
    <mergeCell ref="B15:C15"/>
    <mergeCell ref="C9:C10"/>
    <mergeCell ref="D17:E17"/>
    <mergeCell ref="G17:H17"/>
    <mergeCell ref="J17:K17"/>
    <mergeCell ref="D15:L15"/>
    <mergeCell ref="G8:H8"/>
    <mergeCell ref="D6:L6"/>
    <mergeCell ref="J8:K8"/>
    <mergeCell ref="J9:L9"/>
    <mergeCell ref="B6:C6"/>
    <mergeCell ref="G2:G4"/>
    <mergeCell ref="H2:H4"/>
    <mergeCell ref="J27:L27"/>
    <mergeCell ref="J26:K26"/>
    <mergeCell ref="G26:H26"/>
    <mergeCell ref="D24:L24"/>
    <mergeCell ref="J35:L35"/>
    <mergeCell ref="J34:K34"/>
    <mergeCell ref="G34:H34"/>
    <mergeCell ref="D34:E34"/>
    <mergeCell ref="G35:I35"/>
    <mergeCell ref="D35:F35"/>
    <mergeCell ref="G27:I27"/>
    <mergeCell ref="D27:F27"/>
    <mergeCell ref="D26:E26"/>
    <mergeCell ref="B35:B36"/>
    <mergeCell ref="C35:C36"/>
    <mergeCell ref="A35:A36"/>
    <mergeCell ref="B27:B28"/>
    <mergeCell ref="B24:C24"/>
    <mergeCell ref="C27:C28"/>
    <mergeCell ref="A27:A28"/>
    <mergeCell ref="D18:F18"/>
    <mergeCell ref="G18:I18"/>
    <mergeCell ref="J18:L18"/>
  </mergeCells>
  <conditionalFormatting sqref="D11:D13 D29:D32 D37:D40 J11:J13 J29:J32 J37:J40">
    <cfRule type="cellIs" dxfId="1" priority="1" operator="equal">
      <formula>"Failed"</formula>
    </cfRule>
  </conditionalFormatting>
  <conditionalFormatting sqref="D20:D22 J20:J22">
    <cfRule type="cellIs" dxfId="1" priority="2" operator="equal">
      <formula>"Failed"</formula>
    </cfRule>
  </conditionalFormatting>
  <conditionalFormatting sqref="D8:E8 D26:E26 D34:E34 J8:K8 J26:K26 J34:K34">
    <cfRule type="cellIs" dxfId="1" priority="3" operator="equal">
      <formula>"Failed"</formula>
    </cfRule>
  </conditionalFormatting>
  <conditionalFormatting sqref="D17:E17 J17:K17">
    <cfRule type="cellIs" dxfId="1" priority="4" operator="equal">
      <formula>"Failed"</formula>
    </cfRule>
  </conditionalFormatting>
  <conditionalFormatting sqref="G11:G13 G29:G32 G37:G40">
    <cfRule type="cellIs" dxfId="1" priority="5" operator="equal">
      <formula>"Failed"</formula>
    </cfRule>
  </conditionalFormatting>
  <conditionalFormatting sqref="G20:G22">
    <cfRule type="cellIs" dxfId="1" priority="6" operator="equal">
      <formula>"Failed"</formula>
    </cfRule>
  </conditionalFormatting>
  <conditionalFormatting sqref="G8:H8 G26:H26 G34:H34">
    <cfRule type="cellIs" dxfId="1" priority="7" operator="equal">
      <formula>"Failed"</formula>
    </cfRule>
  </conditionalFormatting>
  <conditionalFormatting sqref="G17:H17">
    <cfRule type="cellIs" dxfId="1" priority="8" operator="equal">
      <formula>"Failed"</formula>
    </cfRule>
  </conditionalFormatting>
  <dataValidations>
    <dataValidation type="custom" allowBlank="1" showDropDown="1" sqref="E11:E13 H11:H13 K11:K13 E20:E22 H20:H22 K20:K22 E29:E32 H29:H32 K29:K32 E37:E40 H37:H40 K37:K40">
      <formula1>OR(NOT(ISERROR(DATEVALUE(E11))), AND(ISNUMBER(E11), LEFT(CELL("format", E11))="D"))</formula1>
    </dataValidation>
    <dataValidation type="list" allowBlank="1" sqref="D11:D13 G11:G13 J11:J13 D20:D22 G20:G22 J20:J22 D29:D32 G29:G32 J29:J32 D37:D40 G37:G40 J37:J40">
      <formula1>"Success,Failed,Need Test"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6.71"/>
    <col customWidth="1" min="2" max="2" width="40.43"/>
    <col customWidth="1" min="3" max="3" width="28.71"/>
    <col customWidth="1" min="4" max="5" width="11.29"/>
    <col customWidth="1" min="6" max="6" width="20.71"/>
    <col customWidth="1" min="7" max="8" width="11.29"/>
    <col customWidth="1" min="9" max="9" width="20.71"/>
    <col customWidth="1" min="10" max="11" width="11.29"/>
    <col customWidth="1" min="12" max="12" width="20.71"/>
  </cols>
  <sheetData>
    <row r="1" ht="15.75" customHeight="1">
      <c r="A1" s="32" t="s">
        <v>27</v>
      </c>
      <c r="B1" s="33" t="s">
        <v>68</v>
      </c>
      <c r="C1" s="11" t="s">
        <v>29</v>
      </c>
      <c r="D1" s="11" t="s">
        <v>30</v>
      </c>
      <c r="E1" s="34" t="s">
        <v>31</v>
      </c>
      <c r="F1" s="34" t="s">
        <v>32</v>
      </c>
      <c r="G1" s="34" t="s">
        <v>33</v>
      </c>
      <c r="H1" s="34" t="s">
        <v>34</v>
      </c>
      <c r="I1" s="35"/>
      <c r="J1" s="36"/>
      <c r="K1" s="37"/>
      <c r="L1" s="37"/>
    </row>
    <row r="2" ht="15.75" customHeight="1">
      <c r="A2" s="32"/>
      <c r="B2" s="38" t="s">
        <v>35</v>
      </c>
      <c r="C2" s="39" t="str">
        <f>COUNTIFS(D$8:D74, "Success", $A$8:$A74, "=#TC*")</f>
        <v>0</v>
      </c>
      <c r="D2" s="40" t="str">
        <f>COUNTIFS(D$8:D74, "Failed", $A$8:$A74, "=#TC*")</f>
        <v>0</v>
      </c>
      <c r="E2" s="40" t="str">
        <f>COUNTIFS(D$8:D74, "Need Test", $A$8:$A74, "=#TC*")</f>
        <v>0</v>
      </c>
      <c r="F2" s="40" t="str">
        <f>COUNTIFS(D$8:D74, "Not Tested", $A$8:$A74, "=#TC*")</f>
        <v>4</v>
      </c>
      <c r="G2" s="41" t="str">
        <f>COUNTIF($A:$A, "#TC*")</f>
        <v>4</v>
      </c>
      <c r="H2" s="41" t="str">
        <f>COUNTIF($A:$A, "#SC*")</f>
        <v>3</v>
      </c>
      <c r="I2" s="35"/>
      <c r="J2" s="36"/>
      <c r="K2" s="37"/>
      <c r="L2" s="37"/>
    </row>
    <row r="3" ht="15.75" customHeight="1">
      <c r="A3" s="32"/>
      <c r="B3" s="38" t="s">
        <v>36</v>
      </c>
      <c r="C3" s="42" t="str">
        <f>COUNTIFS(G$8:G74, "Success", $A$8:$A74, "=#TC*")</f>
        <v>1</v>
      </c>
      <c r="D3" s="43" t="str">
        <f>COUNTIFS(G$8:G74, "Failed", $A$8:$A74, "=#TC*")</f>
        <v>2</v>
      </c>
      <c r="E3" s="43" t="str">
        <f>COUNTIFS(G$8:G74, "Need Test", $A$8:$A74, "=#TC*")</f>
        <v>0</v>
      </c>
      <c r="F3" s="43" t="str">
        <f>COUNTIFS(G$8:G74, "Not Tested", $A$8:$A74, "=#TC*")</f>
        <v>1</v>
      </c>
      <c r="G3" s="44"/>
      <c r="H3" s="44"/>
      <c r="I3" s="35"/>
      <c r="J3" s="36"/>
      <c r="K3" s="37"/>
      <c r="L3" s="37"/>
    </row>
    <row r="4" ht="15.75" customHeight="1">
      <c r="A4" s="32"/>
      <c r="B4" s="38" t="s">
        <v>37</v>
      </c>
      <c r="C4" s="42" t="str">
        <f>COUNTIFS(J$6:J74, "Success", $A$6:$A74, "=#TC*")</f>
        <v>0</v>
      </c>
      <c r="D4" s="43" t="str">
        <f>COUNTIFS(J$8:J74, "Failed", $A$8:$A74, "=#TC*")</f>
        <v>0</v>
      </c>
      <c r="E4" s="43" t="str">
        <f>COUNTIFS(J$8:J74, "Need Test", $A$8:$A74, "=#TC*")</f>
        <v>0</v>
      </c>
      <c r="F4" s="43" t="str">
        <f>COUNTIFS(J$8:J74, "Not Tested", $A$8:$A74, "=#TC*")</f>
        <v>4</v>
      </c>
      <c r="G4" s="45"/>
      <c r="H4" s="45"/>
      <c r="I4" s="35"/>
      <c r="J4" s="36"/>
      <c r="K4" s="37"/>
      <c r="L4" s="37"/>
    </row>
    <row r="5" ht="15.75" customHeight="1">
      <c r="A5" s="32"/>
      <c r="B5" s="35"/>
      <c r="C5" s="35"/>
      <c r="D5" s="35"/>
      <c r="E5" s="37"/>
      <c r="F5" s="37"/>
      <c r="G5" s="35"/>
      <c r="H5" s="35"/>
      <c r="I5" s="35"/>
      <c r="J5" s="36"/>
      <c r="K5" s="37"/>
      <c r="L5" s="37"/>
    </row>
    <row r="6">
      <c r="A6" s="46" t="s">
        <v>38</v>
      </c>
      <c r="B6" s="47" t="s">
        <v>69</v>
      </c>
      <c r="C6" s="48"/>
      <c r="D6" s="49"/>
      <c r="E6" s="4"/>
      <c r="F6" s="4"/>
      <c r="G6" s="4"/>
      <c r="H6" s="4"/>
      <c r="I6" s="4"/>
      <c r="J6" s="4"/>
      <c r="K6" s="4"/>
      <c r="L6" s="5"/>
    </row>
    <row r="7">
      <c r="A7" s="50"/>
      <c r="B7" s="50"/>
      <c r="C7" s="50"/>
      <c r="D7" s="51"/>
      <c r="E7" s="51"/>
      <c r="F7" s="51"/>
      <c r="G7" s="51"/>
      <c r="H7" s="51"/>
      <c r="I7" s="52"/>
      <c r="J7" s="51"/>
      <c r="K7" s="51"/>
      <c r="L7" s="51"/>
    </row>
    <row r="8">
      <c r="A8" s="53" t="s">
        <v>40</v>
      </c>
      <c r="B8" s="54" t="s">
        <v>70</v>
      </c>
      <c r="C8" s="55" t="s">
        <v>35</v>
      </c>
      <c r="D8" s="56" t="str">
        <f>IF(COUNTIF(D11:D13, "Failed") &gt; 0, "Failed", IF(COUNTIF(D11:D13, "Need Test") &gt; 0, "Need Test", IF(COUNTA(D11:D13) = 0, "Not Tested", "Success")))</f>
        <v>Not Tested</v>
      </c>
      <c r="E8" s="5"/>
      <c r="F8" s="57" t="s">
        <v>36</v>
      </c>
      <c r="G8" s="58" t="str">
        <f>IF(COUNTIF(G11:G13, "Failed") &gt; 0, "Failed", IF(COUNTIF(G11:G13, "Need Test") &gt; 0, "Need Test", IF(COUNTA(G11:G13) = 0, "Not Tested", "Success")))</f>
        <v>Failed</v>
      </c>
      <c r="H8" s="5"/>
      <c r="I8" s="59" t="s">
        <v>37</v>
      </c>
      <c r="J8" s="56" t="str">
        <f>IF(COUNTIF(J11:J13, "Failed") &gt; 0, "Failed", IF(COUNTIF(J11:J13, "Need Test") &gt; 0, "Need Test", IF(COUNTA(J11:J13) = 0, "Not Tested", "Success")))</f>
        <v>Not Tested</v>
      </c>
      <c r="K8" s="5"/>
      <c r="L8" s="57"/>
    </row>
    <row r="9">
      <c r="A9" s="60" t="s">
        <v>42</v>
      </c>
      <c r="B9" s="61" t="s">
        <v>43</v>
      </c>
      <c r="C9" s="61" t="s">
        <v>44</v>
      </c>
      <c r="D9" s="62" t="s">
        <v>45</v>
      </c>
      <c r="E9" s="4"/>
      <c r="F9" s="5"/>
      <c r="G9" s="62" t="s">
        <v>46</v>
      </c>
      <c r="H9" s="4"/>
      <c r="I9" s="5"/>
      <c r="J9" s="62" t="s">
        <v>45</v>
      </c>
      <c r="K9" s="4"/>
      <c r="L9" s="5"/>
    </row>
    <row r="10">
      <c r="A10" s="9"/>
      <c r="B10" s="45"/>
      <c r="C10" s="45"/>
      <c r="D10" s="63" t="s">
        <v>47</v>
      </c>
      <c r="E10" s="63" t="s">
        <v>48</v>
      </c>
      <c r="F10" s="63" t="s">
        <v>49</v>
      </c>
      <c r="G10" s="63" t="s">
        <v>47</v>
      </c>
      <c r="H10" s="63" t="s">
        <v>48</v>
      </c>
      <c r="I10" s="63" t="s">
        <v>49</v>
      </c>
      <c r="J10" s="63" t="s">
        <v>47</v>
      </c>
      <c r="K10" s="63" t="s">
        <v>48</v>
      </c>
      <c r="L10" s="63" t="s">
        <v>49</v>
      </c>
    </row>
    <row r="11">
      <c r="A11" s="64">
        <v>1.0</v>
      </c>
      <c r="B11" s="65" t="s">
        <v>71</v>
      </c>
      <c r="C11" s="66" t="s">
        <v>51</v>
      </c>
      <c r="D11" s="67"/>
      <c r="E11" s="67"/>
      <c r="F11" s="68"/>
      <c r="G11" s="69" t="s">
        <v>29</v>
      </c>
      <c r="H11" s="69"/>
      <c r="I11" s="70"/>
      <c r="J11" s="67"/>
      <c r="K11" s="67"/>
      <c r="L11" s="68"/>
    </row>
    <row r="12">
      <c r="A12" s="64">
        <v>2.0</v>
      </c>
      <c r="B12" s="71" t="s">
        <v>52</v>
      </c>
      <c r="C12" s="72" t="s">
        <v>53</v>
      </c>
      <c r="D12" s="67"/>
      <c r="E12" s="67"/>
      <c r="F12" s="68"/>
      <c r="G12" s="69" t="s">
        <v>29</v>
      </c>
      <c r="H12" s="69"/>
      <c r="I12" s="70"/>
      <c r="J12" s="67"/>
      <c r="K12" s="67"/>
      <c r="L12" s="68"/>
    </row>
    <row r="13">
      <c r="A13" s="64">
        <v>3.0</v>
      </c>
      <c r="B13" s="71" t="s">
        <v>72</v>
      </c>
      <c r="C13" s="72" t="s">
        <v>73</v>
      </c>
      <c r="D13" s="67"/>
      <c r="E13" s="67"/>
      <c r="F13" s="68"/>
      <c r="G13" s="69" t="s">
        <v>30</v>
      </c>
      <c r="H13" s="69"/>
      <c r="I13" s="70"/>
      <c r="J13" s="67"/>
      <c r="K13" s="67"/>
      <c r="L13" s="68"/>
    </row>
    <row r="14">
      <c r="A14" s="74"/>
      <c r="B14" s="75"/>
      <c r="C14" s="74"/>
      <c r="D14" s="74"/>
      <c r="E14" s="74"/>
      <c r="F14" s="74"/>
      <c r="G14" s="74"/>
      <c r="H14" s="74"/>
      <c r="I14" s="75"/>
      <c r="J14" s="74"/>
      <c r="K14" s="74"/>
      <c r="L14" s="74"/>
    </row>
    <row r="15">
      <c r="A15" s="46" t="s">
        <v>60</v>
      </c>
      <c r="B15" s="47" t="s">
        <v>74</v>
      </c>
      <c r="C15" s="48"/>
      <c r="D15" s="49"/>
      <c r="E15" s="4"/>
      <c r="F15" s="4"/>
      <c r="G15" s="4"/>
      <c r="H15" s="4"/>
      <c r="I15" s="4"/>
      <c r="J15" s="4"/>
      <c r="K15" s="4"/>
      <c r="L15" s="5"/>
    </row>
    <row r="16">
      <c r="A16" s="50"/>
      <c r="B16" s="50"/>
      <c r="C16" s="50"/>
      <c r="D16" s="51"/>
      <c r="E16" s="51"/>
      <c r="F16" s="51"/>
      <c r="G16" s="51"/>
      <c r="H16" s="51"/>
      <c r="I16" s="52"/>
      <c r="J16" s="51"/>
      <c r="K16" s="51"/>
      <c r="L16" s="51"/>
    </row>
    <row r="17">
      <c r="A17" s="53" t="s">
        <v>40</v>
      </c>
      <c r="B17" s="54" t="s">
        <v>75</v>
      </c>
      <c r="C17" s="55" t="s">
        <v>35</v>
      </c>
      <c r="D17" s="56" t="str">
        <f>IF(COUNTIF(D22:D23, "Failed") &gt; 0, "Failed", IF(COUNTIF(D22:D23, "Need Test") &gt; 0, "Need Test", IF(COUNTA(D22:D23) = 0, "Not Tested", "Success")))</f>
        <v>Not Tested</v>
      </c>
      <c r="E17" s="5"/>
      <c r="F17" s="57" t="s">
        <v>36</v>
      </c>
      <c r="G17" s="58" t="str">
        <f>IF(COUNTIF(G22:G23, "Failed") &gt; 0, "Failed", IF(COUNTIF(G22:G23, "Need Test") &gt; 0, "Need Test", IF(COUNTA(G22:G23) = 0, "Not Tested", "Success")))</f>
        <v>Failed</v>
      </c>
      <c r="H17" s="5"/>
      <c r="I17" s="59" t="s">
        <v>37</v>
      </c>
      <c r="J17" s="56" t="str">
        <f>IF(COUNTIF(J22:J23, "Failed") &gt; 0, "Failed", IF(COUNTIF(J22:J23, "Need Test") &gt; 0, "Need Test", IF(COUNTA(J22:J23) = 0, "Not Tested", "Success")))</f>
        <v>Not Tested</v>
      </c>
      <c r="K17" s="5"/>
      <c r="L17" s="57"/>
    </row>
    <row r="18">
      <c r="A18" s="60" t="s">
        <v>42</v>
      </c>
      <c r="B18" s="61" t="s">
        <v>43</v>
      </c>
      <c r="C18" s="61" t="s">
        <v>44</v>
      </c>
      <c r="D18" s="62" t="s">
        <v>45</v>
      </c>
      <c r="E18" s="4"/>
      <c r="F18" s="5"/>
      <c r="G18" s="62" t="s">
        <v>46</v>
      </c>
      <c r="H18" s="4"/>
      <c r="I18" s="5"/>
      <c r="J18" s="62" t="s">
        <v>45</v>
      </c>
      <c r="K18" s="4"/>
      <c r="L18" s="5"/>
    </row>
    <row r="19">
      <c r="A19" s="9"/>
      <c r="B19" s="45"/>
      <c r="C19" s="45"/>
      <c r="D19" s="63" t="s">
        <v>47</v>
      </c>
      <c r="E19" s="63" t="s">
        <v>48</v>
      </c>
      <c r="F19" s="63" t="s">
        <v>49</v>
      </c>
      <c r="G19" s="63" t="s">
        <v>47</v>
      </c>
      <c r="H19" s="63" t="s">
        <v>48</v>
      </c>
      <c r="I19" s="63" t="s">
        <v>49</v>
      </c>
      <c r="J19" s="63" t="s">
        <v>47</v>
      </c>
      <c r="K19" s="63" t="s">
        <v>48</v>
      </c>
      <c r="L19" s="63" t="s">
        <v>49</v>
      </c>
    </row>
    <row r="20">
      <c r="A20" s="64">
        <v>1.0</v>
      </c>
      <c r="B20" s="65" t="s">
        <v>76</v>
      </c>
      <c r="C20" s="66" t="s">
        <v>51</v>
      </c>
      <c r="D20" s="67"/>
      <c r="E20" s="67"/>
      <c r="F20" s="68"/>
      <c r="G20" s="69" t="s">
        <v>29</v>
      </c>
      <c r="H20" s="69"/>
      <c r="I20" s="70"/>
      <c r="J20" s="67"/>
      <c r="K20" s="67"/>
      <c r="L20" s="68"/>
    </row>
    <row r="21" ht="15.75" customHeight="1">
      <c r="A21" s="64">
        <v>2.0</v>
      </c>
      <c r="B21" s="71" t="s">
        <v>52</v>
      </c>
      <c r="C21" s="72" t="s">
        <v>53</v>
      </c>
      <c r="D21" s="67"/>
      <c r="E21" s="67"/>
      <c r="F21" s="68"/>
      <c r="G21" s="69" t="s">
        <v>29</v>
      </c>
      <c r="H21" s="69"/>
      <c r="I21" s="70"/>
      <c r="J21" s="67"/>
      <c r="K21" s="67"/>
      <c r="L21" s="68"/>
    </row>
    <row r="22" ht="15.75" customHeight="1">
      <c r="A22" s="64">
        <v>3.0</v>
      </c>
      <c r="B22" s="71" t="s">
        <v>72</v>
      </c>
      <c r="C22" s="72" t="s">
        <v>77</v>
      </c>
      <c r="D22" s="67"/>
      <c r="E22" s="67"/>
      <c r="F22" s="68"/>
      <c r="G22" s="69" t="s">
        <v>30</v>
      </c>
      <c r="H22" s="69"/>
      <c r="I22" s="70"/>
      <c r="J22" s="67"/>
      <c r="K22" s="67"/>
      <c r="L22" s="68"/>
    </row>
    <row r="23" ht="15.75" customHeight="1">
      <c r="A23" s="74"/>
      <c r="B23" s="75"/>
      <c r="C23" s="74"/>
      <c r="D23" s="74"/>
      <c r="E23" s="74"/>
      <c r="F23" s="74"/>
      <c r="G23" s="74"/>
      <c r="H23" s="74"/>
      <c r="I23" s="75"/>
      <c r="J23" s="74"/>
      <c r="K23" s="74"/>
      <c r="L23" s="74"/>
    </row>
    <row r="24" ht="15.75" customHeight="1">
      <c r="A24" s="46" t="s">
        <v>38</v>
      </c>
      <c r="B24" s="47" t="s">
        <v>13</v>
      </c>
      <c r="C24" s="48"/>
      <c r="D24" s="49"/>
      <c r="E24" s="4"/>
      <c r="F24" s="4"/>
      <c r="G24" s="4"/>
      <c r="H24" s="4"/>
      <c r="I24" s="4"/>
      <c r="J24" s="4"/>
      <c r="K24" s="4"/>
      <c r="L24" s="5"/>
    </row>
    <row r="25" ht="15.75" customHeight="1">
      <c r="A25" s="50"/>
      <c r="B25" s="50"/>
      <c r="C25" s="50"/>
      <c r="D25" s="51"/>
      <c r="E25" s="51"/>
      <c r="F25" s="51"/>
      <c r="G25" s="51"/>
      <c r="H25" s="51"/>
      <c r="I25" s="52"/>
      <c r="J25" s="51"/>
      <c r="K25" s="51"/>
      <c r="L25" s="51"/>
    </row>
    <row r="26" ht="15.75" customHeight="1">
      <c r="A26" s="53" t="s">
        <v>40</v>
      </c>
      <c r="B26" s="54" t="s">
        <v>78</v>
      </c>
      <c r="C26" s="55" t="s">
        <v>35</v>
      </c>
      <c r="D26" s="56" t="str">
        <f>IF(COUNTIF(D29:D31, "Failed") &gt; 0, "Failed", IF(COUNTIF(D29:D31, "Need Test") &gt; 0, "Need Test", IF(COUNTA(D29:D31) = 0, "Not Tested", "Success")))</f>
        <v>Not Tested</v>
      </c>
      <c r="E26" s="5"/>
      <c r="F26" s="57" t="s">
        <v>36</v>
      </c>
      <c r="G26" s="58" t="str">
        <f>IF(COUNTIF(G29:G31, "Failed") &gt; 0, "Failed", IF(COUNTIF(G29:G31, "Need Test") &gt; 0, "Need Test", IF(COUNTA(G29:G31) = 0, "Not Tested", "Success")))</f>
        <v>Not Tested</v>
      </c>
      <c r="H26" s="5"/>
      <c r="I26" s="59" t="s">
        <v>37</v>
      </c>
      <c r="J26" s="56" t="str">
        <f>IF(COUNTIF(J29:J31, "Failed") &gt; 0, "Failed", IF(COUNTIF(J29:J31, "Need Test") &gt; 0, "Need Test", IF(COUNTA(J29:J31) = 0, "Not Tested", "Success")))</f>
        <v>Not Tested</v>
      </c>
      <c r="K26" s="5"/>
      <c r="L26" s="57"/>
    </row>
    <row r="27" ht="15.75" customHeight="1">
      <c r="A27" s="60" t="s">
        <v>42</v>
      </c>
      <c r="B27" s="61" t="s">
        <v>43</v>
      </c>
      <c r="C27" s="61" t="s">
        <v>44</v>
      </c>
      <c r="D27" s="62" t="s">
        <v>45</v>
      </c>
      <c r="E27" s="4"/>
      <c r="F27" s="5"/>
      <c r="G27" s="62" t="s">
        <v>46</v>
      </c>
      <c r="H27" s="4"/>
      <c r="I27" s="5"/>
      <c r="J27" s="62" t="s">
        <v>45</v>
      </c>
      <c r="K27" s="4"/>
      <c r="L27" s="5"/>
    </row>
    <row r="28" ht="15.75" customHeight="1">
      <c r="A28" s="9"/>
      <c r="B28" s="45"/>
      <c r="C28" s="45"/>
      <c r="D28" s="63" t="s">
        <v>47</v>
      </c>
      <c r="E28" s="63" t="s">
        <v>48</v>
      </c>
      <c r="F28" s="63" t="s">
        <v>49</v>
      </c>
      <c r="G28" s="63" t="s">
        <v>47</v>
      </c>
      <c r="H28" s="63" t="s">
        <v>48</v>
      </c>
      <c r="I28" s="63" t="s">
        <v>49</v>
      </c>
      <c r="J28" s="63" t="s">
        <v>47</v>
      </c>
      <c r="K28" s="63" t="s">
        <v>48</v>
      </c>
      <c r="L28" s="63" t="s">
        <v>49</v>
      </c>
    </row>
    <row r="29" ht="15.75" customHeight="1">
      <c r="A29" s="64">
        <v>1.0</v>
      </c>
      <c r="B29" s="65" t="s">
        <v>79</v>
      </c>
      <c r="C29" s="66" t="s">
        <v>80</v>
      </c>
      <c r="D29" s="67"/>
      <c r="E29" s="67"/>
      <c r="F29" s="68"/>
      <c r="G29" s="69"/>
      <c r="H29" s="69"/>
      <c r="I29" s="70"/>
      <c r="J29" s="67"/>
      <c r="K29" s="67"/>
      <c r="L29" s="68"/>
    </row>
    <row r="30" ht="15.75" customHeight="1">
      <c r="A30" s="64">
        <v>2.0</v>
      </c>
      <c r="B30" s="71" t="s">
        <v>81</v>
      </c>
      <c r="C30" s="72" t="s">
        <v>82</v>
      </c>
      <c r="D30" s="67"/>
      <c r="E30" s="67"/>
      <c r="F30" s="68"/>
      <c r="G30" s="69"/>
      <c r="H30" s="69"/>
      <c r="I30" s="70"/>
      <c r="J30" s="67"/>
      <c r="K30" s="67"/>
      <c r="L30" s="68"/>
    </row>
    <row r="31" ht="15.75" customHeight="1">
      <c r="A31" s="64">
        <v>3.0</v>
      </c>
      <c r="B31" s="71" t="s">
        <v>83</v>
      </c>
      <c r="C31" s="73" t="s">
        <v>53</v>
      </c>
      <c r="D31" s="67"/>
      <c r="E31" s="67"/>
      <c r="F31" s="68"/>
      <c r="G31" s="69"/>
      <c r="H31" s="69"/>
      <c r="I31" s="70"/>
      <c r="J31" s="67"/>
      <c r="K31" s="67"/>
      <c r="L31" s="68"/>
    </row>
    <row r="32" ht="15.75" customHeight="1">
      <c r="A32" s="64"/>
      <c r="B32" s="71" t="s">
        <v>84</v>
      </c>
      <c r="C32" s="73" t="s">
        <v>85</v>
      </c>
      <c r="D32" s="67"/>
      <c r="E32" s="67"/>
      <c r="F32" s="68"/>
      <c r="G32" s="69"/>
      <c r="H32" s="69"/>
      <c r="I32" s="70"/>
      <c r="J32" s="67"/>
      <c r="K32" s="67"/>
      <c r="L32" s="68"/>
    </row>
    <row r="33" ht="15.75" customHeight="1">
      <c r="A33" s="64">
        <v>4.0</v>
      </c>
      <c r="B33" s="65" t="s">
        <v>86</v>
      </c>
      <c r="C33" s="66" t="s">
        <v>87</v>
      </c>
      <c r="D33" s="67"/>
      <c r="E33" s="67"/>
      <c r="F33" s="68"/>
      <c r="G33" s="69"/>
      <c r="H33" s="69"/>
      <c r="I33" s="70"/>
      <c r="J33" s="67"/>
      <c r="K33" s="67"/>
      <c r="L33" s="68"/>
    </row>
    <row r="34" ht="15.75" customHeight="1">
      <c r="A34" s="64">
        <v>5.0</v>
      </c>
      <c r="B34" s="71" t="s">
        <v>88</v>
      </c>
      <c r="C34" s="72" t="s">
        <v>89</v>
      </c>
      <c r="D34" s="67"/>
      <c r="E34" s="67"/>
      <c r="F34" s="68"/>
      <c r="G34" s="69"/>
      <c r="H34" s="69"/>
      <c r="I34" s="70"/>
      <c r="J34" s="67"/>
      <c r="K34" s="67"/>
      <c r="L34" s="68"/>
    </row>
    <row r="35" ht="15.75" customHeight="1">
      <c r="A35" s="64"/>
      <c r="B35" s="71" t="s">
        <v>90</v>
      </c>
      <c r="C35" s="73" t="s">
        <v>91</v>
      </c>
      <c r="D35" s="67"/>
      <c r="E35" s="67"/>
      <c r="F35" s="68"/>
      <c r="G35" s="69"/>
      <c r="H35" s="69"/>
      <c r="I35" s="70"/>
      <c r="J35" s="67"/>
      <c r="K35" s="67"/>
      <c r="L35" s="68"/>
    </row>
    <row r="36" ht="15.75" customHeight="1">
      <c r="A36" s="64"/>
      <c r="B36" s="71" t="s">
        <v>92</v>
      </c>
      <c r="C36" s="73" t="s">
        <v>93</v>
      </c>
      <c r="D36" s="67"/>
      <c r="E36" s="67"/>
      <c r="F36" s="68"/>
      <c r="G36" s="69"/>
      <c r="H36" s="69"/>
      <c r="I36" s="70"/>
      <c r="J36" s="67"/>
      <c r="K36" s="67"/>
      <c r="L36" s="68"/>
    </row>
    <row r="37" ht="15.75" customHeight="1">
      <c r="A37" s="64">
        <v>6.0</v>
      </c>
      <c r="B37" s="71" t="s">
        <v>94</v>
      </c>
      <c r="C37" s="73" t="s">
        <v>80</v>
      </c>
      <c r="D37" s="67"/>
      <c r="E37" s="67"/>
      <c r="F37" s="68"/>
      <c r="G37" s="69"/>
      <c r="H37" s="69"/>
      <c r="I37" s="70"/>
      <c r="J37" s="67"/>
      <c r="K37" s="67"/>
      <c r="L37" s="68"/>
    </row>
    <row r="38" ht="15.75" customHeight="1">
      <c r="A38" s="64">
        <v>7.0</v>
      </c>
      <c r="B38" s="65" t="s">
        <v>95</v>
      </c>
      <c r="C38" s="73" t="s">
        <v>80</v>
      </c>
      <c r="D38" s="67"/>
      <c r="E38" s="67"/>
      <c r="F38" s="68"/>
      <c r="G38" s="69"/>
      <c r="H38" s="69"/>
      <c r="I38" s="70"/>
      <c r="J38" s="67"/>
      <c r="K38" s="67"/>
      <c r="L38" s="68"/>
    </row>
    <row r="39" ht="15.75" customHeight="1">
      <c r="A39" s="64">
        <v>8.0</v>
      </c>
      <c r="B39" s="71" t="s">
        <v>96</v>
      </c>
      <c r="C39" s="72" t="s">
        <v>53</v>
      </c>
      <c r="D39" s="67"/>
      <c r="E39" s="67"/>
      <c r="F39" s="68"/>
      <c r="G39" s="69"/>
      <c r="H39" s="69"/>
      <c r="I39" s="70"/>
      <c r="J39" s="67"/>
      <c r="K39" s="67"/>
      <c r="L39" s="68"/>
    </row>
    <row r="40" ht="15.75" customHeight="1">
      <c r="A40" s="64">
        <v>9.0</v>
      </c>
      <c r="B40" s="71" t="s">
        <v>97</v>
      </c>
      <c r="C40" s="73" t="s">
        <v>80</v>
      </c>
      <c r="D40" s="67"/>
      <c r="E40" s="67"/>
      <c r="F40" s="68"/>
      <c r="G40" s="69"/>
      <c r="H40" s="69"/>
      <c r="I40" s="70"/>
      <c r="J40" s="67"/>
      <c r="K40" s="67"/>
      <c r="L40" s="68"/>
    </row>
    <row r="41" ht="15.75" customHeight="1">
      <c r="A41" s="64">
        <v>10.0</v>
      </c>
      <c r="B41" s="71" t="s">
        <v>98</v>
      </c>
      <c r="C41" s="73" t="s">
        <v>99</v>
      </c>
      <c r="D41" s="67"/>
      <c r="E41" s="67"/>
      <c r="F41" s="68"/>
      <c r="G41" s="69"/>
      <c r="H41" s="69"/>
      <c r="I41" s="70"/>
      <c r="J41" s="67"/>
      <c r="K41" s="67"/>
      <c r="L41" s="68"/>
    </row>
    <row r="42" ht="15.75" customHeight="1">
      <c r="A42" s="64">
        <v>11.0</v>
      </c>
      <c r="B42" s="71" t="s">
        <v>100</v>
      </c>
      <c r="C42" s="73" t="s">
        <v>101</v>
      </c>
      <c r="D42" s="67"/>
      <c r="E42" s="67"/>
      <c r="F42" s="68"/>
      <c r="G42" s="69"/>
      <c r="H42" s="69"/>
      <c r="I42" s="70"/>
      <c r="J42" s="67"/>
      <c r="K42" s="67"/>
      <c r="L42" s="68"/>
    </row>
    <row r="43" ht="15.75" customHeight="1">
      <c r="A43" s="64">
        <v>12.0</v>
      </c>
      <c r="B43" s="71" t="s">
        <v>102</v>
      </c>
      <c r="C43" s="73" t="s">
        <v>53</v>
      </c>
      <c r="D43" s="67"/>
      <c r="E43" s="67"/>
      <c r="F43" s="68"/>
      <c r="G43" s="69"/>
      <c r="H43" s="69"/>
      <c r="I43" s="70"/>
      <c r="J43" s="67"/>
      <c r="K43" s="67"/>
      <c r="L43" s="68"/>
    </row>
    <row r="44" ht="15.75" customHeight="1">
      <c r="A44" s="64">
        <v>13.0</v>
      </c>
      <c r="B44" s="71" t="s">
        <v>103</v>
      </c>
      <c r="C44" s="73" t="s">
        <v>80</v>
      </c>
      <c r="D44" s="67"/>
      <c r="E44" s="67"/>
      <c r="F44" s="68"/>
      <c r="G44" s="69"/>
      <c r="H44" s="69"/>
      <c r="I44" s="70"/>
      <c r="J44" s="67"/>
      <c r="K44" s="67"/>
      <c r="L44" s="68"/>
    </row>
    <row r="45" ht="15.75" customHeight="1">
      <c r="A45" s="64">
        <v>14.0</v>
      </c>
      <c r="B45" s="71" t="s">
        <v>104</v>
      </c>
      <c r="C45" s="73" t="s">
        <v>105</v>
      </c>
      <c r="D45" s="67"/>
      <c r="E45" s="67"/>
      <c r="F45" s="68"/>
      <c r="G45" s="69"/>
      <c r="H45" s="69"/>
      <c r="I45" s="70"/>
      <c r="J45" s="67"/>
      <c r="K45" s="67"/>
      <c r="L45" s="68"/>
    </row>
    <row r="46" ht="15.75" customHeight="1">
      <c r="A46" s="64">
        <v>15.0</v>
      </c>
      <c r="B46" s="71" t="s">
        <v>96</v>
      </c>
      <c r="C46" s="73" t="s">
        <v>53</v>
      </c>
      <c r="D46" s="67"/>
      <c r="E46" s="67"/>
      <c r="F46" s="68"/>
      <c r="G46" s="69"/>
      <c r="H46" s="69"/>
      <c r="I46" s="70"/>
      <c r="J46" s="67"/>
      <c r="K46" s="67"/>
      <c r="L46" s="68"/>
    </row>
    <row r="47" ht="15.75" customHeight="1">
      <c r="A47" s="64">
        <v>16.0</v>
      </c>
      <c r="B47" s="71" t="s">
        <v>106</v>
      </c>
      <c r="C47" s="73" t="s">
        <v>80</v>
      </c>
      <c r="D47" s="67"/>
      <c r="E47" s="67"/>
      <c r="F47" s="68"/>
      <c r="G47" s="69"/>
      <c r="H47" s="69"/>
      <c r="I47" s="70"/>
      <c r="J47" s="67"/>
      <c r="K47" s="67"/>
      <c r="L47" s="68"/>
    </row>
    <row r="48" ht="15.75" customHeight="1">
      <c r="A48" s="64">
        <v>17.0</v>
      </c>
      <c r="B48" s="77" t="s">
        <v>107</v>
      </c>
      <c r="C48" s="73" t="s">
        <v>80</v>
      </c>
      <c r="D48" s="67"/>
      <c r="E48" s="67"/>
      <c r="F48" s="68"/>
      <c r="G48" s="69"/>
      <c r="H48" s="69"/>
      <c r="I48" s="70"/>
      <c r="J48" s="67"/>
      <c r="K48" s="67"/>
      <c r="L48" s="68"/>
    </row>
    <row r="49" ht="15.75" customHeight="1">
      <c r="A49" s="64">
        <v>18.0</v>
      </c>
      <c r="B49" s="77" t="s">
        <v>108</v>
      </c>
      <c r="C49" s="73" t="s">
        <v>80</v>
      </c>
      <c r="D49" s="67"/>
      <c r="E49" s="67"/>
      <c r="F49" s="68"/>
      <c r="G49" s="69"/>
      <c r="H49" s="69"/>
      <c r="I49" s="70"/>
      <c r="J49" s="67"/>
      <c r="K49" s="67"/>
      <c r="L49" s="68"/>
    </row>
    <row r="50" ht="15.75" customHeight="1">
      <c r="A50" s="64">
        <v>19.0</v>
      </c>
      <c r="B50" s="71" t="s">
        <v>109</v>
      </c>
      <c r="C50" s="73" t="s">
        <v>110</v>
      </c>
      <c r="D50" s="67"/>
      <c r="E50" s="67"/>
      <c r="F50" s="68"/>
      <c r="G50" s="69"/>
      <c r="H50" s="69"/>
      <c r="I50" s="70"/>
      <c r="J50" s="67"/>
      <c r="K50" s="67"/>
      <c r="L50" s="68"/>
    </row>
    <row r="51" ht="15.75" customHeight="1">
      <c r="A51" s="50"/>
      <c r="B51" s="50"/>
      <c r="C51" s="50"/>
      <c r="D51" s="51"/>
      <c r="E51" s="51"/>
      <c r="F51" s="51"/>
      <c r="G51" s="51"/>
      <c r="H51" s="51"/>
      <c r="I51" s="52"/>
      <c r="J51" s="51"/>
      <c r="K51" s="51"/>
      <c r="L51" s="51"/>
    </row>
    <row r="52" ht="15.75" customHeight="1">
      <c r="A52" s="53" t="s">
        <v>40</v>
      </c>
      <c r="B52" s="54" t="s">
        <v>111</v>
      </c>
      <c r="C52" s="55" t="s">
        <v>35</v>
      </c>
      <c r="D52" s="56" t="str">
        <f>IF(COUNTIF(D55:D73, "Failed") &gt; 0, "Failed", IF(COUNTIF(D55:D73, "Need Test") &gt; 0, "Need Test", IF(COUNTA(D55:D73) = 0, "Not Tested", "Success")))</f>
        <v>Not Tested</v>
      </c>
      <c r="E52" s="5"/>
      <c r="F52" s="57" t="s">
        <v>36</v>
      </c>
      <c r="G52" s="58" t="str">
        <f>IF(COUNTIF(G55:G73, "Failed") &gt; 0, "Failed", IF(COUNTIF(G55:G73, "Need Test") &gt; 0, "Need Test", IF(COUNTA(G55:G73) = 0, "Not Tested", "Success")))</f>
        <v>Success</v>
      </c>
      <c r="H52" s="5"/>
      <c r="I52" s="59" t="s">
        <v>37</v>
      </c>
      <c r="J52" s="56" t="str">
        <f>IF(COUNTIF(J55:J73, "Failed") &gt; 0, "Failed", IF(COUNTIF(J55:J73, "Need Test") &gt; 0, "Need Test", IF(COUNTA(J55:J73) = 0, "Not Tested", "Success")))</f>
        <v>Not Tested</v>
      </c>
      <c r="K52" s="5"/>
      <c r="L52" s="57"/>
    </row>
    <row r="53" ht="15.75" customHeight="1">
      <c r="A53" s="60" t="s">
        <v>42</v>
      </c>
      <c r="B53" s="61" t="s">
        <v>43</v>
      </c>
      <c r="C53" s="61" t="s">
        <v>44</v>
      </c>
      <c r="D53" s="62" t="s">
        <v>45</v>
      </c>
      <c r="E53" s="4"/>
      <c r="F53" s="5"/>
      <c r="G53" s="62" t="s">
        <v>46</v>
      </c>
      <c r="H53" s="4"/>
      <c r="I53" s="5"/>
      <c r="J53" s="62" t="s">
        <v>45</v>
      </c>
      <c r="K53" s="4"/>
      <c r="L53" s="5"/>
    </row>
    <row r="54" ht="15.75" customHeight="1">
      <c r="A54" s="9"/>
      <c r="B54" s="45"/>
      <c r="C54" s="45"/>
      <c r="D54" s="63" t="s">
        <v>47</v>
      </c>
      <c r="E54" s="63" t="s">
        <v>48</v>
      </c>
      <c r="F54" s="63" t="s">
        <v>49</v>
      </c>
      <c r="G54" s="63" t="s">
        <v>47</v>
      </c>
      <c r="H54" s="63" t="s">
        <v>48</v>
      </c>
      <c r="I54" s="63" t="s">
        <v>49</v>
      </c>
      <c r="J54" s="63" t="s">
        <v>47</v>
      </c>
      <c r="K54" s="63" t="s">
        <v>48</v>
      </c>
      <c r="L54" s="63" t="s">
        <v>49</v>
      </c>
    </row>
    <row r="55" ht="15.75" customHeight="1">
      <c r="A55" s="64">
        <v>1.0</v>
      </c>
      <c r="B55" s="65" t="s">
        <v>112</v>
      </c>
      <c r="C55" s="66" t="s">
        <v>80</v>
      </c>
      <c r="D55" s="67"/>
      <c r="E55" s="67"/>
      <c r="F55" s="68"/>
      <c r="G55" s="69" t="s">
        <v>29</v>
      </c>
      <c r="H55" s="69"/>
      <c r="I55" s="70"/>
      <c r="J55" s="67"/>
      <c r="K55" s="67"/>
      <c r="L55" s="68"/>
    </row>
    <row r="56" ht="15.75" customHeight="1">
      <c r="A56" s="64">
        <v>2.0</v>
      </c>
      <c r="B56" s="71" t="s">
        <v>113</v>
      </c>
      <c r="C56" s="72" t="s">
        <v>80</v>
      </c>
      <c r="D56" s="67"/>
      <c r="E56" s="67"/>
      <c r="F56" s="68"/>
      <c r="G56" s="69" t="s">
        <v>29</v>
      </c>
      <c r="H56" s="69"/>
      <c r="I56" s="70"/>
      <c r="J56" s="67"/>
      <c r="K56" s="67"/>
      <c r="L56" s="68"/>
    </row>
    <row r="57" ht="15.75" customHeight="1">
      <c r="A57" s="64">
        <v>3.0</v>
      </c>
      <c r="B57" s="71" t="s">
        <v>114</v>
      </c>
      <c r="C57" s="73" t="s">
        <v>80</v>
      </c>
      <c r="D57" s="67"/>
      <c r="E57" s="67"/>
      <c r="F57" s="68"/>
      <c r="G57" s="69" t="s">
        <v>29</v>
      </c>
      <c r="H57" s="69"/>
      <c r="I57" s="70"/>
      <c r="J57" s="67"/>
      <c r="K57" s="67"/>
      <c r="L57" s="68"/>
    </row>
    <row r="58" ht="15.75" customHeight="1">
      <c r="A58" s="64">
        <v>4.0</v>
      </c>
      <c r="B58" s="71" t="s">
        <v>115</v>
      </c>
      <c r="C58" s="73" t="s">
        <v>53</v>
      </c>
      <c r="D58" s="67"/>
      <c r="E58" s="67"/>
      <c r="F58" s="68"/>
      <c r="G58" s="69" t="s">
        <v>29</v>
      </c>
      <c r="H58" s="69"/>
      <c r="I58" s="70"/>
      <c r="J58" s="67"/>
      <c r="K58" s="67"/>
      <c r="L58" s="68"/>
    </row>
    <row r="59" ht="15.75" customHeight="1">
      <c r="A59" s="64">
        <v>5.0</v>
      </c>
      <c r="B59" s="71" t="s">
        <v>116</v>
      </c>
      <c r="C59" s="73" t="s">
        <v>80</v>
      </c>
      <c r="D59" s="67"/>
      <c r="E59" s="67"/>
      <c r="F59" s="68"/>
      <c r="G59" s="69" t="s">
        <v>29</v>
      </c>
      <c r="H59" s="69"/>
      <c r="I59" s="70"/>
      <c r="J59" s="67"/>
      <c r="K59" s="67"/>
      <c r="L59" s="68"/>
    </row>
    <row r="60" ht="15.75" customHeight="1">
      <c r="A60" s="64">
        <v>6.0</v>
      </c>
      <c r="B60" s="71" t="s">
        <v>117</v>
      </c>
      <c r="C60" s="73" t="s">
        <v>53</v>
      </c>
      <c r="D60" s="67"/>
      <c r="E60" s="67"/>
      <c r="F60" s="68"/>
      <c r="G60" s="69" t="s">
        <v>29</v>
      </c>
      <c r="H60" s="69"/>
      <c r="I60" s="70"/>
      <c r="J60" s="67"/>
      <c r="K60" s="67"/>
      <c r="L60" s="68"/>
    </row>
    <row r="61" ht="15.75" customHeight="1">
      <c r="A61" s="64">
        <v>7.0</v>
      </c>
      <c r="B61" s="71" t="s">
        <v>118</v>
      </c>
      <c r="C61" s="73" t="s">
        <v>119</v>
      </c>
      <c r="D61" s="67"/>
      <c r="E61" s="67"/>
      <c r="F61" s="68"/>
      <c r="G61" s="69" t="s">
        <v>29</v>
      </c>
      <c r="H61" s="69"/>
      <c r="I61" s="70"/>
      <c r="J61" s="67"/>
      <c r="K61" s="67"/>
      <c r="L61" s="68"/>
    </row>
    <row r="62" ht="15.75" customHeight="1">
      <c r="A62" s="64">
        <v>8.0</v>
      </c>
      <c r="B62" s="71" t="s">
        <v>120</v>
      </c>
      <c r="C62" s="73" t="s">
        <v>80</v>
      </c>
      <c r="D62" s="67"/>
      <c r="E62" s="67"/>
      <c r="F62" s="68"/>
      <c r="G62" s="69" t="s">
        <v>29</v>
      </c>
      <c r="H62" s="69"/>
      <c r="I62" s="70"/>
      <c r="J62" s="67"/>
      <c r="K62" s="67"/>
      <c r="L62" s="68"/>
    </row>
    <row r="63" ht="15.75" customHeight="1">
      <c r="A63" s="64">
        <v>9.0</v>
      </c>
      <c r="B63" s="71" t="s">
        <v>121</v>
      </c>
      <c r="C63" s="73" t="s">
        <v>122</v>
      </c>
      <c r="D63" s="67"/>
      <c r="E63" s="67"/>
      <c r="F63" s="68"/>
      <c r="G63" s="69" t="s">
        <v>29</v>
      </c>
      <c r="H63" s="69"/>
      <c r="I63" s="70"/>
      <c r="J63" s="67"/>
      <c r="K63" s="67"/>
      <c r="L63" s="68"/>
    </row>
    <row r="64" ht="15.75" customHeight="1">
      <c r="A64" s="64">
        <v>10.0</v>
      </c>
      <c r="B64" s="71" t="s">
        <v>123</v>
      </c>
      <c r="C64" s="73" t="s">
        <v>124</v>
      </c>
      <c r="D64" s="67"/>
      <c r="E64" s="67"/>
      <c r="F64" s="68"/>
      <c r="G64" s="69" t="s">
        <v>29</v>
      </c>
      <c r="H64" s="69"/>
      <c r="I64" s="70"/>
      <c r="J64" s="67"/>
      <c r="K64" s="67"/>
      <c r="L64" s="68"/>
    </row>
    <row r="65" ht="15.75" customHeight="1">
      <c r="A65" s="64">
        <v>11.0</v>
      </c>
      <c r="B65" s="71" t="s">
        <v>125</v>
      </c>
      <c r="C65" s="73" t="s">
        <v>80</v>
      </c>
      <c r="D65" s="67"/>
      <c r="E65" s="67"/>
      <c r="F65" s="68"/>
      <c r="G65" s="69" t="s">
        <v>29</v>
      </c>
      <c r="H65" s="69"/>
      <c r="I65" s="70"/>
      <c r="J65" s="67"/>
      <c r="K65" s="67"/>
      <c r="L65" s="68"/>
    </row>
    <row r="66" ht="15.75" customHeight="1">
      <c r="A66" s="64">
        <v>12.0</v>
      </c>
      <c r="B66" s="71" t="s">
        <v>126</v>
      </c>
      <c r="C66" s="73" t="s">
        <v>80</v>
      </c>
      <c r="D66" s="67"/>
      <c r="E66" s="67"/>
      <c r="F66" s="68"/>
      <c r="G66" s="69" t="s">
        <v>29</v>
      </c>
      <c r="H66" s="69"/>
      <c r="I66" s="70"/>
      <c r="J66" s="67"/>
      <c r="K66" s="67"/>
      <c r="L66" s="68"/>
    </row>
    <row r="67" ht="15.75" customHeight="1">
      <c r="A67" s="64">
        <v>13.0</v>
      </c>
      <c r="B67" s="71" t="s">
        <v>127</v>
      </c>
      <c r="C67" s="73" t="s">
        <v>53</v>
      </c>
      <c r="D67" s="67"/>
      <c r="E67" s="67"/>
      <c r="F67" s="68"/>
      <c r="G67" s="69" t="s">
        <v>29</v>
      </c>
      <c r="H67" s="69"/>
      <c r="I67" s="70"/>
      <c r="J67" s="67"/>
      <c r="K67" s="67"/>
      <c r="L67" s="68"/>
    </row>
    <row r="68" ht="15.75" customHeight="1">
      <c r="A68" s="64">
        <v>14.0</v>
      </c>
      <c r="B68" s="71" t="s">
        <v>128</v>
      </c>
      <c r="C68" s="73" t="s">
        <v>53</v>
      </c>
      <c r="D68" s="67"/>
      <c r="E68" s="67"/>
      <c r="F68" s="68"/>
      <c r="G68" s="69" t="s">
        <v>29</v>
      </c>
      <c r="H68" s="69"/>
      <c r="I68" s="70"/>
      <c r="J68" s="67"/>
      <c r="K68" s="67"/>
      <c r="L68" s="68"/>
    </row>
    <row r="69" ht="15.75" customHeight="1">
      <c r="A69" s="64">
        <v>15.0</v>
      </c>
      <c r="B69" s="71" t="s">
        <v>129</v>
      </c>
      <c r="C69" s="73" t="s">
        <v>53</v>
      </c>
      <c r="D69" s="67"/>
      <c r="E69" s="67"/>
      <c r="F69" s="68"/>
      <c r="G69" s="69" t="s">
        <v>29</v>
      </c>
      <c r="H69" s="69"/>
      <c r="I69" s="70"/>
      <c r="J69" s="67"/>
      <c r="K69" s="67"/>
      <c r="L69" s="68"/>
    </row>
    <row r="70" ht="15.75" customHeight="1">
      <c r="A70" s="64">
        <v>16.0</v>
      </c>
      <c r="B70" s="71" t="s">
        <v>130</v>
      </c>
      <c r="C70" s="73" t="s">
        <v>80</v>
      </c>
      <c r="D70" s="67"/>
      <c r="E70" s="67"/>
      <c r="F70" s="68"/>
      <c r="G70" s="69" t="s">
        <v>29</v>
      </c>
      <c r="H70" s="69"/>
      <c r="I70" s="70"/>
      <c r="J70" s="67"/>
      <c r="K70" s="67"/>
      <c r="L70" s="68"/>
    </row>
    <row r="71" ht="15.75" customHeight="1">
      <c r="A71" s="64">
        <v>17.0</v>
      </c>
      <c r="B71" s="71" t="s">
        <v>131</v>
      </c>
      <c r="C71" s="73" t="s">
        <v>80</v>
      </c>
      <c r="D71" s="67"/>
      <c r="E71" s="67"/>
      <c r="F71" s="68"/>
      <c r="G71" s="69" t="s">
        <v>29</v>
      </c>
      <c r="H71" s="69"/>
      <c r="I71" s="70"/>
      <c r="J71" s="67"/>
      <c r="K71" s="67"/>
      <c r="L71" s="68"/>
    </row>
    <row r="72" ht="15.75" customHeight="1">
      <c r="A72" s="64">
        <v>18.0</v>
      </c>
      <c r="B72" s="71" t="s">
        <v>132</v>
      </c>
      <c r="C72" s="73" t="s">
        <v>80</v>
      </c>
      <c r="D72" s="67"/>
      <c r="E72" s="67"/>
      <c r="F72" s="68"/>
      <c r="G72" s="69" t="s">
        <v>29</v>
      </c>
      <c r="H72" s="69"/>
      <c r="I72" s="70"/>
      <c r="J72" s="67"/>
      <c r="K72" s="67"/>
      <c r="L72" s="68"/>
    </row>
    <row r="73" ht="15.75" customHeight="1">
      <c r="A73" s="64">
        <v>19.0</v>
      </c>
      <c r="B73" s="71" t="s">
        <v>98</v>
      </c>
      <c r="C73" s="73" t="s">
        <v>133</v>
      </c>
      <c r="D73" s="67"/>
      <c r="E73" s="67"/>
      <c r="F73" s="68"/>
      <c r="G73" s="69" t="s">
        <v>29</v>
      </c>
      <c r="H73" s="69"/>
      <c r="I73" s="70"/>
      <c r="J73" s="67"/>
      <c r="K73" s="67"/>
      <c r="L73" s="68"/>
    </row>
    <row r="74" ht="15.75" customHeight="1">
      <c r="A74" s="74"/>
      <c r="B74" s="75"/>
      <c r="C74" s="74"/>
      <c r="D74" s="74"/>
      <c r="E74" s="74"/>
      <c r="F74" s="74"/>
      <c r="G74" s="74"/>
      <c r="H74" s="74"/>
      <c r="I74" s="75"/>
      <c r="J74" s="74"/>
      <c r="K74" s="74"/>
      <c r="L74" s="74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44">
    <mergeCell ref="A9:A10"/>
    <mergeCell ref="A27:A28"/>
    <mergeCell ref="A18:A19"/>
    <mergeCell ref="B53:B54"/>
    <mergeCell ref="D53:F53"/>
    <mergeCell ref="G52:H52"/>
    <mergeCell ref="D52:E52"/>
    <mergeCell ref="G26:H26"/>
    <mergeCell ref="D26:E26"/>
    <mergeCell ref="G2:G4"/>
    <mergeCell ref="H2:H4"/>
    <mergeCell ref="D9:F9"/>
    <mergeCell ref="B6:C6"/>
    <mergeCell ref="A53:A54"/>
    <mergeCell ref="G8:H8"/>
    <mergeCell ref="D27:F27"/>
    <mergeCell ref="B27:B28"/>
    <mergeCell ref="C27:C28"/>
    <mergeCell ref="D18:F18"/>
    <mergeCell ref="J17:K17"/>
    <mergeCell ref="G18:I18"/>
    <mergeCell ref="G17:H17"/>
    <mergeCell ref="D17:E17"/>
    <mergeCell ref="J8:K8"/>
    <mergeCell ref="D8:E8"/>
    <mergeCell ref="D6:L6"/>
    <mergeCell ref="J9:L9"/>
    <mergeCell ref="G9:I9"/>
    <mergeCell ref="C53:C54"/>
    <mergeCell ref="J52:K52"/>
    <mergeCell ref="G53:I53"/>
    <mergeCell ref="J53:L53"/>
    <mergeCell ref="B24:C24"/>
    <mergeCell ref="D24:L24"/>
    <mergeCell ref="J26:K26"/>
    <mergeCell ref="J27:L27"/>
    <mergeCell ref="G27:I27"/>
    <mergeCell ref="C9:C10"/>
    <mergeCell ref="B9:B10"/>
    <mergeCell ref="B15:C15"/>
    <mergeCell ref="B18:B19"/>
    <mergeCell ref="C18:C19"/>
    <mergeCell ref="D15:L15"/>
    <mergeCell ref="J18:L18"/>
  </mergeCells>
  <conditionalFormatting sqref="D11:D13 D20:D22 D29:D50 D55:D73 J11:J13 J20:J22 J29:J50 J55:J73">
    <cfRule type="cellIs" dxfId="1" priority="1" operator="equal">
      <formula>"Failed"</formula>
    </cfRule>
  </conditionalFormatting>
  <conditionalFormatting sqref="D8:E8 D17:E17 D26:E26 D52:E52 J8:K8 J17:K17 J26:K26 J52:K52">
    <cfRule type="cellIs" dxfId="1" priority="2" operator="equal">
      <formula>"Failed"</formula>
    </cfRule>
  </conditionalFormatting>
  <conditionalFormatting sqref="G11:G13 G20:G22 G29:G50 G55:G73">
    <cfRule type="cellIs" dxfId="1" priority="3" operator="equal">
      <formula>"Failed"</formula>
    </cfRule>
  </conditionalFormatting>
  <conditionalFormatting sqref="G8:H8 G17:H17 G26:H26 G52:H52">
    <cfRule type="cellIs" dxfId="1" priority="4" operator="equal">
      <formula>"Failed"</formula>
    </cfRule>
  </conditionalFormatting>
  <dataValidations>
    <dataValidation type="custom" allowBlank="1" showDropDown="1" sqref="E11:E13 H11:H13 K11:K13 E20:E22 H20:H22 K20:K22 E29:E50 H29:H50 K29:K50 E55:E73 H55:H73 K55:K73">
      <formula1>OR(NOT(ISERROR(DATEVALUE(E11))), AND(ISNUMBER(E11), LEFT(CELL("format", E11))="D"))</formula1>
    </dataValidation>
    <dataValidation type="list" allowBlank="1" sqref="D11:D13 G11:G13 J11:J13 D20:D22 G20:G22 J20:J22 D29:D50 G29:G50 J29:J50 D55:D73 G55:G73 J55:J73">
      <formula1>"Success,Failed,Need Test"</formula1>
    </dataValidation>
  </dataValidation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Summary</vt:lpstr>
      <vt:lpstr>Regression</vt:lpstr>
      <vt:lpstr>User</vt:lpstr>
      <vt:lpstr>Manage Repair Order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 sulaiman</cp:lastModifiedBy>
  <dcterms:modified xsi:type="dcterms:W3CDTF">2023-11-09T03:19:43Z</dcterms:modified>
</cp:coreProperties>
</file>