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<sst xmlns="http://schemas.openxmlformats.org/spreadsheetml/2006/main" count="61" uniqueCount="34">
  <si>
    <t xml:space="preserve">Daily Sales Report JUL 2020 ( Branch )</t>
  </si>
  <si>
    <t xml:space="preserve">Shop Sales</t>
  </si>
  <si>
    <t xml:space="preserve">Shop Total</t>
  </si>
  <si>
    <t xml:space="preserve">App Sales</t>
  </si>
  <si>
    <t xml:space="preserve">TBS</t>
  </si>
  <si>
    <t xml:space="preserve">Cash &amp;Credit Details</t>
  </si>
  <si>
    <t xml:space="preserve">Date</t>
  </si>
  <si>
    <t xml:space="preserve">BDT</t>
  </si>
  <si>
    <t xml:space="preserve">Product Total</t>
  </si>
  <si>
    <t xml:space="preserve">Cash </t>
  </si>
  <si>
    <t xml:space="preserve">Card</t>
  </si>
  <si>
    <t xml:space="preserve">Credit Note</t>
  </si>
  <si>
    <t xml:space="preserve">Loyalty </t>
  </si>
  <si>
    <t xml:space="preserve">Discount</t>
  </si>
  <si>
    <t xml:space="preserve">Return</t>
  </si>
  <si>
    <t xml:space="preserve">GDT</t>
  </si>
  <si>
    <t xml:space="preserve">Grooming Total</t>
  </si>
  <si>
    <t xml:space="preserve">Pets</t>
  </si>
  <si>
    <t xml:space="preserve">Amex</t>
  </si>
  <si>
    <t xml:space="preserve">Talabat</t>
  </si>
  <si>
    <t xml:space="preserve">Homiez</t>
  </si>
  <si>
    <t xml:space="preserve">Baqalaat</t>
  </si>
  <si>
    <t xml:space="preserve">Total</t>
  </si>
  <si>
    <t xml:space="preserve">Credit</t>
  </si>
  <si>
    <t xml:space="preserve">Difference</t>
  </si>
  <si>
    <t xml:space="preserve">Product Sale</t>
  </si>
  <si>
    <t xml:space="preserve">Grooming </t>
  </si>
  <si>
    <t xml:space="preserve">Branch </t>
  </si>
  <si>
    <t xml:space="preserve">BUG </t>
  </si>
  <si>
    <t xml:space="preserve">SALE </t>
  </si>
  <si>
    <t xml:space="preserve">ACH%</t>
  </si>
  <si>
    <t xml:space="preserve">Daily</t>
  </si>
  <si>
    <t xml:space="preserve">Monthly </t>
  </si>
  <si>
    <t xml:space="preserve">SUM B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</si>
</sst>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[$-F800]dddd&quot;, &quot;mmmm\ dd&quot;, &quot;yyyy"/>
    <numFmt numFmtId="167" formatCode="0"/>
    <numFmt numFmtId="168" formatCode="0%"/>
    <numFmt numFmtId="169" formatCode="General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6"/>
      <color rgb="FFFFFFFF"/>
      <name val="Helvetica Neue"/>
      <family val="0"/>
      <charset val="1"/>
    </font>
    <font>
      <b val="true"/>
      <sz val="12"/>
      <color rgb="FFFFFFFF"/>
      <name val="Helvetica Neue"/>
      <family val="0"/>
      <charset val="1"/>
    </font>
    <font>
      <sz val="11"/>
      <color rgb="FFFFFFFF"/>
      <name val="Helvetica Neue"/>
      <family val="0"/>
      <charset val="1"/>
    </font>
    <font>
      <b val="true"/>
      <sz val="11"/>
      <color rgb="FFFFFFFF"/>
      <name val="Helvetica Neue"/>
      <family val="0"/>
      <charset val="1"/>
    </font>
    <font>
      <sz val="11"/>
      <color rgb="FFEFEFEF"/>
      <name val="Helvetica Neue"/>
      <family val="0"/>
      <charset val="1"/>
    </font>
    <font>
      <i val="true"/>
      <sz val="11"/>
      <color rgb="FFFFFFFF"/>
      <name val="Helvetica Neue"/>
      <family val="0"/>
      <charset val="1"/>
    </font>
    <font>
      <sz val="11"/>
      <color rgb="FF000000"/>
      <name val="Helvetica Neue"/>
      <family val="0"/>
      <charset val="1"/>
    </font>
    <font>
      <b val="true"/>
      <sz val="11"/>
      <color rgb="FF000000"/>
      <name val="Helvetica Neue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5818E"/>
        <bgColor rgb="FF666666"/>
      </patternFill>
    </fill>
    <fill>
      <patternFill patternType="solid">
        <fgColor rgb="FF666666"/>
        <bgColor rgb="FF45818E"/>
      </patternFill>
    </fill>
    <fill>
      <patternFill patternType="solid">
        <fgColor rgb="FFA61C00"/>
        <bgColor rgb="FFCC0000"/>
      </patternFill>
    </fill>
    <fill>
      <patternFill patternType="solid">
        <fgColor rgb="FF741B47"/>
        <bgColor rgb="FF800080"/>
      </patternFill>
    </fill>
    <fill>
      <patternFill patternType="solid">
        <fgColor rgb="FF0C343D"/>
        <bgColor rgb="FF003300"/>
      </patternFill>
    </fill>
    <fill>
      <patternFill patternType="solid">
        <fgColor rgb="FF134F5C"/>
        <bgColor rgb="FF0C343D"/>
      </patternFill>
    </fill>
    <fill>
      <patternFill patternType="solid">
        <fgColor rgb="FFCCCCCC"/>
        <bgColor rgb="FFD8D8D8"/>
      </patternFill>
    </fill>
    <fill>
      <patternFill patternType="solid">
        <fgColor rgb="FFCC0000"/>
        <bgColor rgb="FFA61C00"/>
      </patternFill>
    </fill>
    <fill>
      <patternFill patternType="solid">
        <fgColor rgb="FF660000"/>
        <bgColor rgb="FF800000"/>
      </patternFill>
    </fill>
    <fill>
      <patternFill patternType="solid">
        <fgColor rgb="FFA64D79"/>
        <bgColor rgb="FF993366"/>
      </patternFill>
    </fill>
    <fill>
      <patternFill patternType="solid">
        <fgColor rgb="FFE2EFD9"/>
        <bgColor rgb="FFEFEFEF"/>
      </patternFill>
    </fill>
    <fill>
      <patternFill patternType="solid">
        <fgColor rgb="FFD8D8D8"/>
        <bgColor rgb="FFCCCCCC"/>
      </patternFill>
    </fill>
    <fill>
      <patternFill patternType="solid">
        <fgColor rgb="FF76A5AF"/>
        <bgColor rgb="FF999999"/>
      </patternFill>
    </fill>
    <fill>
      <patternFill patternType="solid">
        <fgColor rgb="FFBFBFBF"/>
        <bgColor rgb="FFCCCCCC"/>
      </patternFill>
    </fill>
    <fill>
      <patternFill patternType="solid">
        <fgColor rgb="FF999999"/>
        <bgColor rgb="FF76A5AF"/>
      </patternFill>
    </fill>
    <fill>
      <patternFill patternType="solid">
        <fgColor rgb="FF6AA84F"/>
        <bgColor rgb="FF76A5AF"/>
      </patternFill>
    </fill>
    <fill>
      <patternFill patternType="solid">
        <fgColor rgb="FF434343"/>
        <bgColor rgb="FF333300"/>
      </patternFill>
    </fill>
    <fill>
      <patternFill patternType="solid">
        <fgColor rgb="FF00B0F0"/>
        <bgColor rgb="FF33CCCC"/>
      </patternFill>
    </fill>
    <fill>
      <patternFill patternType="solid">
        <fgColor rgb="FFFBE4D5"/>
        <bgColor rgb="FFEFEFE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1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9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1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1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2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2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1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1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1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1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1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21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1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660000"/>
      <rgbColor rgb="FF008000"/>
      <rgbColor rgb="FF000080"/>
      <rgbColor rgb="FF6AA84F"/>
      <rgbColor rgb="FF800080"/>
      <rgbColor rgb="FF008080"/>
      <rgbColor rgb="FFBFBFBF"/>
      <rgbColor rgb="FF76A5AF"/>
      <rgbColor rgb="FF9999FF"/>
      <rgbColor rgb="FFA64D79"/>
      <rgbColor rgb="FFEFEFEF"/>
      <rgbColor rgb="FFD8D8D8"/>
      <rgbColor rgb="FF741B47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EFD9"/>
      <rgbColor rgb="FFFFFF99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C343D"/>
      <rgbColor rgb="FF45818E"/>
      <rgbColor rgb="FF003300"/>
      <rgbColor rgb="FF333300"/>
      <rgbColor rgb="FFA61C00"/>
      <rgbColor rgb="FF993366"/>
      <rgbColor rgb="FF134F5C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AK3" activeCellId="0" sqref="AK3"/>
    </sheetView>
  </sheetViews>
  <sheetFormatPr defaultColWidth="12.609375" defaultRowHeight="15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10.5"/>
    <col collapsed="false" customWidth="true" hidden="false" outlineLevel="0" max="3" min="3" style="0" width="10.13"/>
    <col collapsed="false" customWidth="true" hidden="false" outlineLevel="0" max="4" min="4" style="0" width="8"/>
    <col collapsed="false" customWidth="true" hidden="false" outlineLevel="0" max="5" min="5" style="0" width="7.87"/>
    <col collapsed="false" customWidth="true" hidden="false" outlineLevel="0" max="7" min="6" style="0" width="7"/>
    <col collapsed="false" customWidth="true" hidden="false" outlineLevel="0" max="8" min="8" style="0" width="8.13"/>
    <col collapsed="false" customWidth="true" hidden="false" outlineLevel="0" max="10" min="9" style="0" width="8.74"/>
    <col collapsed="false" customWidth="true" hidden="false" outlineLevel="0" max="11" min="11" style="0" width="10.27"/>
    <col collapsed="false" customWidth="true" hidden="false" outlineLevel="0" max="13" min="12" style="0" width="6.87"/>
    <col collapsed="false" customWidth="true" hidden="false" outlineLevel="0" max="14" min="14" style="0" width="5.88"/>
    <col collapsed="false" customWidth="true" hidden="false" outlineLevel="0" max="15" min="15" style="0" width="6.87"/>
    <col collapsed="false" customWidth="true" hidden="false" outlineLevel="0" max="16" min="16" style="0" width="7.39"/>
    <col collapsed="false" customWidth="true" hidden="false" outlineLevel="0" max="17" min="17" style="0" width="5.88"/>
    <col collapsed="false" customWidth="true" hidden="false" outlineLevel="0" max="18" min="18" style="0" width="6.38"/>
    <col collapsed="false" customWidth="true" hidden="false" outlineLevel="0" max="22" min="19" style="0" width="6.87"/>
    <col collapsed="false" customWidth="true" hidden="false" outlineLevel="0" max="23" min="23" style="0" width="7.39"/>
    <col collapsed="false" customWidth="true" hidden="false" outlineLevel="0" max="24" min="24" style="0" width="5.88"/>
    <col collapsed="false" customWidth="true" hidden="false" outlineLevel="0" max="25" min="25" style="0" width="7.87"/>
    <col collapsed="false" customWidth="true" hidden="false" outlineLevel="0" max="26" min="26" style="0" width="9.38"/>
    <col collapsed="false" customWidth="true" hidden="false" outlineLevel="0" max="27" min="27" style="0" width="7.25"/>
    <col collapsed="false" customWidth="true" hidden="false" outlineLevel="0" max="36" min="28" style="0" width="8.39"/>
    <col collapsed="false" customWidth="true" hidden="false" outlineLevel="0" max="37" min="37" style="0" width="7.5"/>
    <col collapsed="false" customWidth="true" hidden="false" outlineLevel="0" max="38" min="38" style="0" width="8.39"/>
    <col collapsed="false" customWidth="true" hidden="false" outlineLevel="0" max="39" min="39" style="0" width="6.87"/>
    <col collapsed="false" customWidth="true" hidden="false" outlineLevel="0" max="40" min="40" style="0" width="7.87"/>
    <col collapsed="false" customWidth="true" hidden="false" outlineLevel="0" max="41" min="41" style="0" width="8.63"/>
    <col collapsed="false" customWidth="true" hidden="false" outlineLevel="0" max="42" min="42" style="0" width="6.87"/>
    <col collapsed="false" customWidth="true" hidden="false" outlineLevel="0" max="43" min="43" style="0" width="7.87"/>
    <col collapsed="false" customWidth="true" hidden="false" outlineLevel="0" max="44" min="44" style="0" width="7"/>
    <col collapsed="false" customWidth="true" hidden="false" outlineLevel="0" max="45" min="45" style="0" width="6.87"/>
    <col collapsed="false" customWidth="true" hidden="false" outlineLevel="0" max="46" min="46" style="0" width="7.87"/>
    <col collapsed="false" customWidth="true" hidden="false" outlineLevel="0" max="47" min="47" style="0" width="10"/>
  </cols>
  <sheetData>
    <row r="1" customFormat="false" ht="1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customFormat="false" ht="15" hidden="false" customHeight="true" outlineLevel="0" collapsed="false">
      <c r="A2" s="1"/>
      <c r="B2" s="3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 t="s">
        <v>2</v>
      </c>
      <c r="Z2" s="5" t="s">
        <v>3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 t="s">
        <v>4</v>
      </c>
      <c r="AO2" s="7" t="s">
        <v>5</v>
      </c>
      <c r="AP2" s="7"/>
      <c r="AQ2" s="7"/>
      <c r="AR2" s="7"/>
      <c r="AS2" s="7"/>
      <c r="AT2" s="7"/>
      <c r="AU2" s="7"/>
    </row>
    <row r="3" customFormat="false" ht="26.5" hidden="false" customHeight="false" outlineLevel="0" collapsed="false">
      <c r="A3" s="8" t="s">
        <v>6</v>
      </c>
      <c r="B3" s="9" t="s">
        <v>7</v>
      </c>
      <c r="C3" s="9" t="s">
        <v>8</v>
      </c>
      <c r="D3" s="10" t="s">
        <v>9</v>
      </c>
      <c r="E3" s="11" t="s">
        <v>10</v>
      </c>
      <c r="F3" s="11" t="s">
        <v>11</v>
      </c>
      <c r="G3" s="12" t="s">
        <v>12</v>
      </c>
      <c r="H3" s="13" t="s">
        <v>13</v>
      </c>
      <c r="I3" s="11" t="s">
        <v>14</v>
      </c>
      <c r="J3" s="9" t="s">
        <v>15</v>
      </c>
      <c r="K3" s="9" t="s">
        <v>16</v>
      </c>
      <c r="L3" s="10" t="s">
        <v>9</v>
      </c>
      <c r="M3" s="11" t="s">
        <v>10</v>
      </c>
      <c r="N3" s="11" t="s">
        <v>11</v>
      </c>
      <c r="O3" s="12" t="s">
        <v>12</v>
      </c>
      <c r="P3" s="13" t="s">
        <v>13</v>
      </c>
      <c r="Q3" s="11" t="s">
        <v>14</v>
      </c>
      <c r="R3" s="14" t="s">
        <v>17</v>
      </c>
      <c r="S3" s="15" t="s">
        <v>9</v>
      </c>
      <c r="T3" s="14" t="s">
        <v>10</v>
      </c>
      <c r="U3" s="14" t="s">
        <v>18</v>
      </c>
      <c r="V3" s="16" t="s">
        <v>12</v>
      </c>
      <c r="W3" s="17" t="s">
        <v>13</v>
      </c>
      <c r="X3" s="14" t="s">
        <v>14</v>
      </c>
      <c r="Y3" s="4"/>
      <c r="Z3" s="18" t="s">
        <v>19</v>
      </c>
      <c r="AA3" s="18" t="s">
        <v>20</v>
      </c>
      <c r="AB3" s="18" t="s">
        <v>21</v>
      </c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9" t="s">
        <v>22</v>
      </c>
      <c r="AN3" s="6"/>
      <c r="AO3" s="20" t="s">
        <v>12</v>
      </c>
      <c r="AP3" s="21" t="s">
        <v>9</v>
      </c>
      <c r="AQ3" s="22" t="s">
        <v>10</v>
      </c>
      <c r="AR3" s="22" t="s">
        <v>18</v>
      </c>
      <c r="AS3" s="22" t="s">
        <v>23</v>
      </c>
      <c r="AT3" s="23" t="s">
        <v>22</v>
      </c>
      <c r="AU3" s="24" t="s">
        <v>24</v>
      </c>
    </row>
    <row r="4" customFormat="false" ht="26.5" hidden="false" customHeight="false" outlineLevel="0" collapsed="false">
      <c r="A4" s="25" t="n">
        <v>44013</v>
      </c>
      <c r="B4" s="26" t="n">
        <f aca="false">($C$44-SUM(C$3:C3))/COUNTA($A4:$A$34)</f>
        <v>387.096774193548</v>
      </c>
      <c r="C4" s="27" t="n">
        <f aca="false">D4+E4+F4+G4-I4</f>
        <v>190</v>
      </c>
      <c r="D4" s="28" t="n">
        <v>50</v>
      </c>
      <c r="E4" s="29" t="n">
        <v>50</v>
      </c>
      <c r="F4" s="30" t="n">
        <v>50</v>
      </c>
      <c r="G4" s="29" t="n">
        <v>50</v>
      </c>
      <c r="H4" s="29" t="n">
        <v>20</v>
      </c>
      <c r="I4" s="29" t="n">
        <v>10</v>
      </c>
      <c r="J4" s="31" t="n">
        <f aca="false">($I$44-SUM(K$3:K3))/COUNTA($A4:$A$34)</f>
        <v>112.903225806452</v>
      </c>
      <c r="K4" s="27" t="n">
        <f aca="false">L4+M4+N4+O4</f>
        <v>26.25</v>
      </c>
      <c r="L4" s="28" t="n">
        <v>26.25</v>
      </c>
      <c r="M4" s="29" t="n">
        <v>0</v>
      </c>
      <c r="N4" s="30" t="n">
        <v>0</v>
      </c>
      <c r="O4" s="29" t="n">
        <v>0</v>
      </c>
      <c r="P4" s="29" t="n">
        <v>0</v>
      </c>
      <c r="Q4" s="29" t="n">
        <v>0</v>
      </c>
      <c r="R4" s="16" t="n">
        <f aca="false">S4+T4+U4+V4</f>
        <v>0</v>
      </c>
      <c r="S4" s="32" t="n">
        <v>0</v>
      </c>
      <c r="T4" s="16" t="n">
        <v>0</v>
      </c>
      <c r="U4" s="16" t="n">
        <v>0</v>
      </c>
      <c r="V4" s="16" t="n">
        <v>0</v>
      </c>
      <c r="W4" s="16" t="n">
        <v>0</v>
      </c>
      <c r="X4" s="16" t="n">
        <v>0</v>
      </c>
      <c r="Y4" s="33" t="n">
        <f aca="false">C4+K4+R4</f>
        <v>216.25</v>
      </c>
      <c r="Z4" s="29" t="n">
        <v>0</v>
      </c>
      <c r="AA4" s="29" t="n">
        <v>0</v>
      </c>
      <c r="AB4" s="29" t="n">
        <v>0</v>
      </c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34" t="n">
        <f aca="false">AL4+AA4+Z4+AK4+AB4</f>
        <v>0</v>
      </c>
      <c r="AN4" s="35" t="n">
        <f aca="false">AM4+Y4</f>
        <v>216.25</v>
      </c>
      <c r="AO4" s="36" t="n">
        <f aca="false">V4+O4+G4</f>
        <v>50</v>
      </c>
      <c r="AP4" s="36" t="n">
        <f aca="false">D4+L4+S4+AK4</f>
        <v>76.25</v>
      </c>
      <c r="AQ4" s="30" t="n">
        <f aca="false">T4+M4+E4</f>
        <v>50</v>
      </c>
      <c r="AR4" s="30" t="n">
        <f aca="false">U4+N4+F4</f>
        <v>50</v>
      </c>
      <c r="AS4" s="30" t="n">
        <f aca="false">AL4+AA4+Z4+AB4</f>
        <v>0</v>
      </c>
      <c r="AT4" s="37" t="n">
        <f aca="false">AP4+AQ4+AR4+AS4+AO4</f>
        <v>226.25</v>
      </c>
      <c r="AU4" s="29" t="n">
        <f aca="false">AT4-AN4</f>
        <v>10</v>
      </c>
    </row>
    <row r="5" customFormat="false" ht="13.85" hidden="false" customHeight="false" outlineLevel="0" collapsed="false">
      <c r="A5" s="25" t="n">
        <v>44014</v>
      </c>
      <c r="B5" s="26" t="n">
        <f aca="false">($C$44-SUM(C$3:C4))/COUNTA($A5:$A$34)</f>
        <v>393.666666666667</v>
      </c>
      <c r="C5" s="27" t="n">
        <f aca="false">D5+E5+F5+G5+H5-I5</f>
        <v>0</v>
      </c>
      <c r="D5" s="28"/>
      <c r="E5" s="29"/>
      <c r="F5" s="30"/>
      <c r="G5" s="29"/>
      <c r="H5" s="29"/>
      <c r="I5" s="29"/>
      <c r="J5" s="31" t="n">
        <f aca="false">($I$44-SUM(K$3:K4))/COUNTA($A5:$A$34)</f>
        <v>115.791666666667</v>
      </c>
      <c r="K5" s="27" t="n">
        <f aca="false">L5+M5+N5+O5+P5-Q5</f>
        <v>0</v>
      </c>
      <c r="L5" s="28"/>
      <c r="M5" s="29"/>
      <c r="N5" s="30"/>
      <c r="O5" s="29"/>
      <c r="P5" s="29"/>
      <c r="Q5" s="29"/>
      <c r="R5" s="16" t="n">
        <v>0</v>
      </c>
      <c r="S5" s="32"/>
      <c r="T5" s="16"/>
      <c r="U5" s="16"/>
      <c r="V5" s="16"/>
      <c r="W5" s="16"/>
      <c r="X5" s="16"/>
      <c r="Y5" s="33" t="n">
        <f aca="false">C5+K5+R5-X5-W5-V5-Q5-P5-O5-I5-H5-G5</f>
        <v>0</v>
      </c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34" t="n">
        <f aca="false">AL5+AA5+Z5+AK5</f>
        <v>0</v>
      </c>
      <c r="AN5" s="35" t="n">
        <f aca="false">AM5+Y5</f>
        <v>0</v>
      </c>
      <c r="AO5" s="36" t="n">
        <f aca="false">V5+O5+G5</f>
        <v>0</v>
      </c>
      <c r="AP5" s="36" t="n">
        <f aca="false">D5+L5+S5+AK5</f>
        <v>0</v>
      </c>
      <c r="AQ5" s="30" t="n">
        <f aca="false">T5+M5+E5</f>
        <v>0</v>
      </c>
      <c r="AR5" s="30" t="n">
        <f aca="false">U5+N5+F5</f>
        <v>0</v>
      </c>
      <c r="AS5" s="30" t="n">
        <f aca="false">AL5+AA5+Z5</f>
        <v>0</v>
      </c>
      <c r="AT5" s="37" t="n">
        <f aca="false">AP5+AQ5+AR5+AS5</f>
        <v>0</v>
      </c>
      <c r="AU5" s="29" t="n">
        <f aca="false">AT5-AN5</f>
        <v>0</v>
      </c>
    </row>
    <row r="6" customFormat="false" ht="13.85" hidden="false" customHeight="false" outlineLevel="0" collapsed="false">
      <c r="A6" s="25" t="n">
        <v>44015</v>
      </c>
      <c r="B6" s="26" t="n">
        <f aca="false">($C$44-SUM(C$3:C5))/COUNTA($A6:$A$34)</f>
        <v>407.241379310345</v>
      </c>
      <c r="C6" s="27" t="n">
        <f aca="false">D6+E6+F6+G6+H6-I6</f>
        <v>0</v>
      </c>
      <c r="D6" s="28"/>
      <c r="E6" s="29"/>
      <c r="F6" s="30"/>
      <c r="G6" s="29"/>
      <c r="H6" s="29"/>
      <c r="I6" s="29"/>
      <c r="J6" s="31" t="n">
        <f aca="false">($I$44-SUM(K$3:K5))/COUNTA($A6:$A$34)</f>
        <v>119.784482758621</v>
      </c>
      <c r="K6" s="27" t="n">
        <f aca="false">L6+M6+N6+O6+P6-Q6</f>
        <v>0</v>
      </c>
      <c r="L6" s="28"/>
      <c r="M6" s="29"/>
      <c r="N6" s="30"/>
      <c r="O6" s="29"/>
      <c r="P6" s="29"/>
      <c r="Q6" s="29"/>
      <c r="R6" s="16" t="n">
        <f aca="false">S6+T6+U6+V6+W6-X6</f>
        <v>0</v>
      </c>
      <c r="S6" s="32"/>
      <c r="T6" s="16"/>
      <c r="U6" s="16"/>
      <c r="V6" s="16"/>
      <c r="W6" s="16"/>
      <c r="X6" s="16"/>
      <c r="Y6" s="33" t="n">
        <f aca="false">C6+K6+R6-X6-W6-V6-Q6-P6-O6-I6-H6-G6</f>
        <v>0</v>
      </c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34" t="n">
        <f aca="false">AL6+AA6+Z6+AK6</f>
        <v>0</v>
      </c>
      <c r="AN6" s="35" t="n">
        <f aca="false">AM6+Y6</f>
        <v>0</v>
      </c>
      <c r="AO6" s="36" t="n">
        <f aca="false">V6+O6+G6</f>
        <v>0</v>
      </c>
      <c r="AP6" s="36" t="n">
        <f aca="false">D6+L6+S6+AK6</f>
        <v>0</v>
      </c>
      <c r="AQ6" s="30" t="n">
        <f aca="false">T6+M6+E6</f>
        <v>0</v>
      </c>
      <c r="AR6" s="30" t="n">
        <f aca="false">U6+N6+F6</f>
        <v>0</v>
      </c>
      <c r="AS6" s="30" t="n">
        <f aca="false">AL6+AA6+Z6</f>
        <v>0</v>
      </c>
      <c r="AT6" s="37" t="n">
        <f aca="false">AP6+AQ6+AR6+AS6</f>
        <v>0</v>
      </c>
      <c r="AU6" s="29" t="n">
        <f aca="false">AT6-AN6</f>
        <v>0</v>
      </c>
    </row>
    <row r="7" customFormat="false" ht="15" hidden="false" customHeight="false" outlineLevel="0" collapsed="false">
      <c r="A7" s="25" t="n">
        <v>44016</v>
      </c>
      <c r="B7" s="26" t="n">
        <f aca="false">($C$44-SUM(C$3:C6))/COUNTA($A7:$A$34)</f>
        <v>421.785714285714</v>
      </c>
      <c r="C7" s="27" t="n">
        <f aca="false">D7+E7+F7+G7+H7-I7</f>
        <v>0</v>
      </c>
      <c r="D7" s="28"/>
      <c r="E7" s="29"/>
      <c r="F7" s="30"/>
      <c r="G7" s="29"/>
      <c r="H7" s="29"/>
      <c r="I7" s="29"/>
      <c r="J7" s="31" t="n">
        <f aca="false">($I$44-SUM(K$3:K6))/COUNTA($A7:$A$34)</f>
        <v>124.0625</v>
      </c>
      <c r="K7" s="27" t="n">
        <f aca="false">L7+M7+N7+O7+P7-Q7</f>
        <v>0</v>
      </c>
      <c r="L7" s="28"/>
      <c r="M7" s="29"/>
      <c r="N7" s="30"/>
      <c r="O7" s="29"/>
      <c r="P7" s="29"/>
      <c r="Q7" s="29"/>
      <c r="R7" s="16" t="n">
        <f aca="false">S7+T7+U7+V7+W7-X7</f>
        <v>0</v>
      </c>
      <c r="S7" s="32"/>
      <c r="T7" s="16"/>
      <c r="U7" s="16"/>
      <c r="V7" s="16"/>
      <c r="W7" s="16"/>
      <c r="X7" s="16"/>
      <c r="Y7" s="33" t="n">
        <f aca="false">C7+K7+R7-X7-W7-V7-Q7-P7-O7-I7-H7-G7</f>
        <v>0</v>
      </c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34" t="n">
        <f aca="false">AL7+AA7+Z7+AK7</f>
        <v>0</v>
      </c>
      <c r="AN7" s="35" t="n">
        <f aca="false">AM7+Y7</f>
        <v>0</v>
      </c>
      <c r="AO7" s="36" t="n">
        <f aca="false">V7+O7+G7</f>
        <v>0</v>
      </c>
      <c r="AP7" s="36" t="n">
        <f aca="false">D7+L7+S7+AK7</f>
        <v>0</v>
      </c>
      <c r="AQ7" s="30" t="n">
        <f aca="false">T7+M7+E7</f>
        <v>0</v>
      </c>
      <c r="AR7" s="30" t="n">
        <f aca="false">U7+N7+F7</f>
        <v>0</v>
      </c>
      <c r="AS7" s="30" t="n">
        <f aca="false">AL7+AA7+Z7</f>
        <v>0</v>
      </c>
      <c r="AT7" s="37" t="n">
        <f aca="false">AP7+AQ7+AR7+AS7</f>
        <v>0</v>
      </c>
      <c r="AU7" s="29" t="n">
        <f aca="false">AT7-AN7</f>
        <v>0</v>
      </c>
    </row>
    <row r="8" customFormat="false" ht="15" hidden="false" customHeight="false" outlineLevel="0" collapsed="false">
      <c r="A8" s="25" t="n">
        <v>44017</v>
      </c>
      <c r="B8" s="26" t="n">
        <f aca="false">($C$44-SUM(C$3:C7))/COUNTA($A8:$A$34)</f>
        <v>437.407407407407</v>
      </c>
      <c r="C8" s="27" t="n">
        <f aca="false">D8+E8+F8+G8+H8-I8</f>
        <v>0</v>
      </c>
      <c r="D8" s="28"/>
      <c r="E8" s="29"/>
      <c r="F8" s="30"/>
      <c r="G8" s="29"/>
      <c r="H8" s="29"/>
      <c r="I8" s="29"/>
      <c r="J8" s="31" t="n">
        <f aca="false">($I$44-SUM(K$3:K7))/COUNTA($A8:$A$34)</f>
        <v>128.657407407407</v>
      </c>
      <c r="K8" s="27" t="n">
        <f aca="false">L8+M8+N8+O8+P8-Q8</f>
        <v>0</v>
      </c>
      <c r="L8" s="28"/>
      <c r="M8" s="29"/>
      <c r="N8" s="30"/>
      <c r="O8" s="29"/>
      <c r="P8" s="29"/>
      <c r="Q8" s="29"/>
      <c r="R8" s="16" t="n">
        <f aca="false">S8+T8+U8+V8+W8-X8</f>
        <v>0</v>
      </c>
      <c r="S8" s="32"/>
      <c r="T8" s="16"/>
      <c r="U8" s="16"/>
      <c r="V8" s="16"/>
      <c r="W8" s="16"/>
      <c r="X8" s="16"/>
      <c r="Y8" s="33" t="n">
        <f aca="false">C8+K8+R8-X8-W8-V8-Q8-P8-O8-I8-H8-G8</f>
        <v>0</v>
      </c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34" t="n">
        <f aca="false">AL8+AA8+Z8+AK8</f>
        <v>0</v>
      </c>
      <c r="AN8" s="35" t="n">
        <f aca="false">AM8+Y8</f>
        <v>0</v>
      </c>
      <c r="AO8" s="36" t="n">
        <f aca="false">V8+O8+G8</f>
        <v>0</v>
      </c>
      <c r="AP8" s="36" t="n">
        <f aca="false">D8+L8+S8+AK8</f>
        <v>0</v>
      </c>
      <c r="AQ8" s="30" t="n">
        <f aca="false">T8+M8+E8</f>
        <v>0</v>
      </c>
      <c r="AR8" s="30" t="n">
        <f aca="false">U8+N8+F8</f>
        <v>0</v>
      </c>
      <c r="AS8" s="30" t="n">
        <f aca="false">AL8+AA8+Z8</f>
        <v>0</v>
      </c>
      <c r="AT8" s="37" t="n">
        <f aca="false">AP8+AQ8+AR8+AS8</f>
        <v>0</v>
      </c>
      <c r="AU8" s="29" t="n">
        <f aca="false">AT8-AN8</f>
        <v>0</v>
      </c>
    </row>
    <row r="9" customFormat="false" ht="15" hidden="false" customHeight="false" outlineLevel="0" collapsed="false">
      <c r="A9" s="25" t="n">
        <v>44018</v>
      </c>
      <c r="B9" s="26" t="n">
        <f aca="false">($C$44-SUM(C$3:C8))/COUNTA($A9:$A$34)</f>
        <v>454.230769230769</v>
      </c>
      <c r="C9" s="27" t="n">
        <f aca="false">D9+E9+F9+G9+H9-I9</f>
        <v>0</v>
      </c>
      <c r="D9" s="28"/>
      <c r="E9" s="29"/>
      <c r="F9" s="30"/>
      <c r="G9" s="29"/>
      <c r="H9" s="29"/>
      <c r="I9" s="29"/>
      <c r="J9" s="31" t="n">
        <f aca="false">($I$44-SUM(K$3:K8))/COUNTA($A9:$A$34)</f>
        <v>133.605769230769</v>
      </c>
      <c r="K9" s="27" t="n">
        <f aca="false">L9+M9+N9+O9+P9-Q9</f>
        <v>0</v>
      </c>
      <c r="L9" s="28"/>
      <c r="M9" s="29"/>
      <c r="N9" s="30"/>
      <c r="O9" s="29"/>
      <c r="P9" s="29"/>
      <c r="Q9" s="29"/>
      <c r="R9" s="16" t="n">
        <f aca="false">S9+T9+U9+V9+W9-X9</f>
        <v>0</v>
      </c>
      <c r="S9" s="32"/>
      <c r="T9" s="16"/>
      <c r="U9" s="16"/>
      <c r="V9" s="16"/>
      <c r="W9" s="16"/>
      <c r="X9" s="16"/>
      <c r="Y9" s="33" t="n">
        <f aca="false">C9+K9+R9-X9-W9-V9-Q9-P9-O9-I9-H9-G9</f>
        <v>0</v>
      </c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34" t="n">
        <f aca="false">AL9+AA9+Z9+AK9</f>
        <v>0</v>
      </c>
      <c r="AN9" s="35" t="n">
        <f aca="false">AM9+Y9</f>
        <v>0</v>
      </c>
      <c r="AO9" s="36" t="n">
        <f aca="false">V9+O9+G9</f>
        <v>0</v>
      </c>
      <c r="AP9" s="36" t="n">
        <f aca="false">D9+L9+S9+AK9</f>
        <v>0</v>
      </c>
      <c r="AQ9" s="30" t="n">
        <f aca="false">T9+M9+E9</f>
        <v>0</v>
      </c>
      <c r="AR9" s="30" t="n">
        <f aca="false">U9+N9+F9</f>
        <v>0</v>
      </c>
      <c r="AS9" s="30" t="n">
        <f aca="false">AL9+AA9+Z9</f>
        <v>0</v>
      </c>
      <c r="AT9" s="37" t="n">
        <f aca="false">AP9+AQ9+AR9+AS9</f>
        <v>0</v>
      </c>
      <c r="AU9" s="29" t="n">
        <f aca="false">AT9-AN9</f>
        <v>0</v>
      </c>
    </row>
    <row r="10" customFormat="false" ht="15" hidden="false" customHeight="false" outlineLevel="0" collapsed="false">
      <c r="A10" s="25" t="n">
        <v>44019</v>
      </c>
      <c r="B10" s="26" t="n">
        <f aca="false">($C$44-SUM(C$3:C9))/COUNTA($A10:$A$34)</f>
        <v>472.4</v>
      </c>
      <c r="C10" s="27" t="n">
        <f aca="false">D10+E10+F10+G10+H10-I10</f>
        <v>0</v>
      </c>
      <c r="D10" s="28"/>
      <c r="E10" s="29"/>
      <c r="F10" s="30"/>
      <c r="G10" s="29"/>
      <c r="H10" s="29"/>
      <c r="I10" s="29"/>
      <c r="J10" s="31" t="n">
        <f aca="false">($I$44-SUM(K$3:K9))/COUNTA($A10:$A$34)</f>
        <v>138.95</v>
      </c>
      <c r="K10" s="27" t="n">
        <f aca="false">L10+M10+N10+O10+P10-Q10</f>
        <v>0</v>
      </c>
      <c r="L10" s="28"/>
      <c r="M10" s="29"/>
      <c r="N10" s="30"/>
      <c r="O10" s="29"/>
      <c r="P10" s="29"/>
      <c r="Q10" s="29"/>
      <c r="R10" s="16" t="n">
        <f aca="false">S10+T10+U10+V10+W10-X10</f>
        <v>0</v>
      </c>
      <c r="S10" s="32"/>
      <c r="T10" s="16"/>
      <c r="U10" s="16"/>
      <c r="V10" s="16"/>
      <c r="W10" s="16"/>
      <c r="X10" s="16"/>
      <c r="Y10" s="33" t="n">
        <f aca="false">C10+K10+R10-X10-W10-V10-Q10-P10-O10-I10-H10-G10</f>
        <v>0</v>
      </c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34" t="n">
        <f aca="false">AL10+AA10+Z10+AK10</f>
        <v>0</v>
      </c>
      <c r="AN10" s="35" t="n">
        <f aca="false">AM10+Y10</f>
        <v>0</v>
      </c>
      <c r="AO10" s="36" t="n">
        <f aca="false">V10+O10+G10</f>
        <v>0</v>
      </c>
      <c r="AP10" s="36" t="n">
        <f aca="false">D10+L10+S10+AK10</f>
        <v>0</v>
      </c>
      <c r="AQ10" s="30" t="n">
        <f aca="false">T10+M10+E10</f>
        <v>0</v>
      </c>
      <c r="AR10" s="30" t="n">
        <f aca="false">U10+N10+F10</f>
        <v>0</v>
      </c>
      <c r="AS10" s="30" t="n">
        <f aca="false">AL10+AA10+Z10</f>
        <v>0</v>
      </c>
      <c r="AT10" s="37" t="n">
        <f aca="false">AP10+AQ10+AR10+AS10</f>
        <v>0</v>
      </c>
      <c r="AU10" s="29" t="n">
        <f aca="false">AT10-AN10</f>
        <v>0</v>
      </c>
    </row>
    <row r="11" customFormat="false" ht="15" hidden="false" customHeight="false" outlineLevel="0" collapsed="false">
      <c r="A11" s="25" t="n">
        <v>44020</v>
      </c>
      <c r="B11" s="26" t="n">
        <f aca="false">($C$44-SUM(C$3:C10))/COUNTA($A11:$A$34)</f>
        <v>492.083333333333</v>
      </c>
      <c r="C11" s="27" t="n">
        <f aca="false">D11+E11+F11+G11+H11-I11</f>
        <v>0</v>
      </c>
      <c r="D11" s="28"/>
      <c r="E11" s="29"/>
      <c r="F11" s="30"/>
      <c r="G11" s="29"/>
      <c r="H11" s="29"/>
      <c r="I11" s="29"/>
      <c r="J11" s="31" t="n">
        <f aca="false">($I$44-SUM(K$3:K10))/COUNTA($A11:$A$34)</f>
        <v>144.739583333333</v>
      </c>
      <c r="K11" s="27" t="n">
        <f aca="false">L11+M11+N11+O11+P11-Q11</f>
        <v>0</v>
      </c>
      <c r="L11" s="28"/>
      <c r="M11" s="29"/>
      <c r="N11" s="30"/>
      <c r="O11" s="29"/>
      <c r="P11" s="29"/>
      <c r="Q11" s="29"/>
      <c r="R11" s="16" t="n">
        <f aca="false">S11+T11+U11+V11+W11-X11</f>
        <v>0</v>
      </c>
      <c r="S11" s="32"/>
      <c r="T11" s="16"/>
      <c r="U11" s="16"/>
      <c r="V11" s="16"/>
      <c r="W11" s="16"/>
      <c r="X11" s="16"/>
      <c r="Y11" s="33" t="n">
        <f aca="false">C11+K11+R11-X11-W11-V11-Q11-P11-O11-I11-H11-G11</f>
        <v>0</v>
      </c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34" t="n">
        <f aca="false">AL11+AA11+Z11+AK11</f>
        <v>0</v>
      </c>
      <c r="AN11" s="35" t="n">
        <f aca="false">AM11+Y11</f>
        <v>0</v>
      </c>
      <c r="AO11" s="36" t="n">
        <f aca="false">V11+O11+G11</f>
        <v>0</v>
      </c>
      <c r="AP11" s="36" t="n">
        <f aca="false">D11+L11+S11+AK11</f>
        <v>0</v>
      </c>
      <c r="AQ11" s="30" t="n">
        <f aca="false">T11+M11+E11</f>
        <v>0</v>
      </c>
      <c r="AR11" s="30" t="n">
        <f aca="false">U11+N11+F11</f>
        <v>0</v>
      </c>
      <c r="AS11" s="30" t="n">
        <f aca="false">AL11+AA11+Z11</f>
        <v>0</v>
      </c>
      <c r="AT11" s="37" t="n">
        <f aca="false">AP11+AQ11+AR11+AS11</f>
        <v>0</v>
      </c>
      <c r="AU11" s="29" t="n">
        <f aca="false">AT11-AN11</f>
        <v>0</v>
      </c>
    </row>
    <row r="12" customFormat="false" ht="15" hidden="false" customHeight="false" outlineLevel="0" collapsed="false">
      <c r="A12" s="25" t="n">
        <v>44021</v>
      </c>
      <c r="B12" s="26" t="n">
        <f aca="false">($C$44-SUM(C$3:C11))/COUNTA($A12:$A$34)</f>
        <v>513.478260869565</v>
      </c>
      <c r="C12" s="27" t="n">
        <f aca="false">D12+E12+F12+G12+H12-I12</f>
        <v>0</v>
      </c>
      <c r="D12" s="28"/>
      <c r="E12" s="29"/>
      <c r="F12" s="30"/>
      <c r="G12" s="29"/>
      <c r="H12" s="29"/>
      <c r="I12" s="29"/>
      <c r="J12" s="31" t="n">
        <f aca="false">($I$44-SUM(K$3:K11))/COUNTA($A12:$A$34)</f>
        <v>151.032608695652</v>
      </c>
      <c r="K12" s="27" t="n">
        <f aca="false">L12+M12+N12+O12+P12-Q12</f>
        <v>0</v>
      </c>
      <c r="L12" s="28"/>
      <c r="M12" s="29"/>
      <c r="N12" s="30"/>
      <c r="O12" s="29"/>
      <c r="P12" s="29"/>
      <c r="Q12" s="29"/>
      <c r="R12" s="16" t="n">
        <f aca="false">S12+T12+U12+V12+W12-X12</f>
        <v>0</v>
      </c>
      <c r="S12" s="32"/>
      <c r="T12" s="16"/>
      <c r="U12" s="16"/>
      <c r="V12" s="16"/>
      <c r="W12" s="16"/>
      <c r="X12" s="16"/>
      <c r="Y12" s="33" t="n">
        <f aca="false">C12+K12+R12-X12-W12-V12-Q12-P12-O12-I12-H12-G12</f>
        <v>0</v>
      </c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34" t="n">
        <f aca="false">AL12+AA12+Z12+AK12</f>
        <v>0</v>
      </c>
      <c r="AN12" s="35" t="n">
        <f aca="false">AM12+Y12</f>
        <v>0</v>
      </c>
      <c r="AO12" s="36" t="n">
        <f aca="false">V12+O12+G12</f>
        <v>0</v>
      </c>
      <c r="AP12" s="36" t="n">
        <f aca="false">D12+L12+S12+AK12</f>
        <v>0</v>
      </c>
      <c r="AQ12" s="30" t="n">
        <f aca="false">T12+M12+E12</f>
        <v>0</v>
      </c>
      <c r="AR12" s="30" t="n">
        <f aca="false">U12+N12+F12</f>
        <v>0</v>
      </c>
      <c r="AS12" s="30" t="n">
        <f aca="false">AL12+AA12+Z12</f>
        <v>0</v>
      </c>
      <c r="AT12" s="37" t="n">
        <f aca="false">AP12+AQ12+AR12+AS12</f>
        <v>0</v>
      </c>
      <c r="AU12" s="29" t="n">
        <f aca="false">AT12-AN12</f>
        <v>0</v>
      </c>
    </row>
    <row r="13" customFormat="false" ht="15" hidden="false" customHeight="false" outlineLevel="0" collapsed="false">
      <c r="A13" s="25" t="n">
        <v>44022</v>
      </c>
      <c r="B13" s="26" t="n">
        <f aca="false">($C$44-SUM(C$3:C12))/COUNTA($A13:$A$34)</f>
        <v>536.818181818182</v>
      </c>
      <c r="C13" s="27" t="n">
        <f aca="false">D13+E13+F13+G13+H13-I13</f>
        <v>0</v>
      </c>
      <c r="D13" s="28"/>
      <c r="E13" s="29"/>
      <c r="F13" s="30"/>
      <c r="G13" s="29"/>
      <c r="H13" s="29"/>
      <c r="I13" s="29"/>
      <c r="J13" s="31" t="n">
        <f aca="false">($I$44-SUM(K$3:K12))/COUNTA($A13:$A$34)</f>
        <v>157.897727272727</v>
      </c>
      <c r="K13" s="27" t="n">
        <f aca="false">L13+M13+N13+O13+P13-Q13</f>
        <v>0</v>
      </c>
      <c r="L13" s="28"/>
      <c r="M13" s="29"/>
      <c r="N13" s="30"/>
      <c r="O13" s="29"/>
      <c r="P13" s="29"/>
      <c r="Q13" s="29"/>
      <c r="R13" s="16" t="n">
        <f aca="false">S13+T13+U13+V13+W13-X13</f>
        <v>0</v>
      </c>
      <c r="S13" s="32"/>
      <c r="T13" s="16"/>
      <c r="U13" s="16"/>
      <c r="V13" s="16"/>
      <c r="W13" s="16"/>
      <c r="X13" s="16"/>
      <c r="Y13" s="33" t="n">
        <f aca="false">C13+K13+R13-X13-W13-V13-Q13-P13-O13-I13-H13-G13</f>
        <v>0</v>
      </c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34" t="n">
        <f aca="false">AL13+AA13+Z13+AK13</f>
        <v>0</v>
      </c>
      <c r="AN13" s="35" t="n">
        <f aca="false">AM13+Y13</f>
        <v>0</v>
      </c>
      <c r="AO13" s="36" t="n">
        <f aca="false">V13+O13+G13</f>
        <v>0</v>
      </c>
      <c r="AP13" s="36" t="n">
        <f aca="false">D13+L13+S13+AK13</f>
        <v>0</v>
      </c>
      <c r="AQ13" s="30" t="n">
        <f aca="false">T13+M13+E13</f>
        <v>0</v>
      </c>
      <c r="AR13" s="30" t="n">
        <f aca="false">U13+N13+F13</f>
        <v>0</v>
      </c>
      <c r="AS13" s="30" t="n">
        <f aca="false">AL13+AA13+Z13</f>
        <v>0</v>
      </c>
      <c r="AT13" s="37" t="n">
        <f aca="false">AP13+AQ13+AR13+AS13</f>
        <v>0</v>
      </c>
      <c r="AU13" s="29" t="n">
        <f aca="false">AT13-AN13</f>
        <v>0</v>
      </c>
    </row>
    <row r="14" customFormat="false" ht="15" hidden="false" customHeight="false" outlineLevel="0" collapsed="false">
      <c r="A14" s="25" t="n">
        <v>44023</v>
      </c>
      <c r="B14" s="26" t="n">
        <f aca="false">($C$44-SUM(C$3:C13))/COUNTA($A14:$A$34)</f>
        <v>562.380952380952</v>
      </c>
      <c r="C14" s="27" t="n">
        <f aca="false">D14+E14+F14+G14+H14-I14</f>
        <v>0</v>
      </c>
      <c r="D14" s="28"/>
      <c r="E14" s="29"/>
      <c r="F14" s="30"/>
      <c r="G14" s="29"/>
      <c r="H14" s="29"/>
      <c r="I14" s="29"/>
      <c r="J14" s="31" t="n">
        <f aca="false">($I$44-SUM(K$3:K13))/COUNTA($A14:$A$34)</f>
        <v>165.416666666667</v>
      </c>
      <c r="K14" s="27" t="n">
        <f aca="false">L14+M14+N14+O14+P14-Q14</f>
        <v>0</v>
      </c>
      <c r="L14" s="28"/>
      <c r="M14" s="29"/>
      <c r="N14" s="30"/>
      <c r="O14" s="29"/>
      <c r="P14" s="29"/>
      <c r="Q14" s="29"/>
      <c r="R14" s="16" t="n">
        <f aca="false">S14+T14+U14+V14+W14-X14</f>
        <v>0</v>
      </c>
      <c r="S14" s="32"/>
      <c r="T14" s="16"/>
      <c r="U14" s="16"/>
      <c r="V14" s="16"/>
      <c r="W14" s="16"/>
      <c r="X14" s="16"/>
      <c r="Y14" s="33" t="n">
        <f aca="false">C14+K14+R14-X14-W14-V14-Q14-P14-O14-I14-H14-G14</f>
        <v>0</v>
      </c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34" t="n">
        <f aca="false">AL14+AA14+Z14+AK14</f>
        <v>0</v>
      </c>
      <c r="AN14" s="35" t="n">
        <f aca="false">AM14+Y14</f>
        <v>0</v>
      </c>
      <c r="AO14" s="36" t="n">
        <f aca="false">V14+O14+G14</f>
        <v>0</v>
      </c>
      <c r="AP14" s="36" t="n">
        <f aca="false">D14+L14+S14+AK14</f>
        <v>0</v>
      </c>
      <c r="AQ14" s="30" t="n">
        <f aca="false">T14+M14+E14</f>
        <v>0</v>
      </c>
      <c r="AR14" s="30" t="n">
        <f aca="false">U14+N14+F14</f>
        <v>0</v>
      </c>
      <c r="AS14" s="30" t="n">
        <f aca="false">AL14+AA14+Z14</f>
        <v>0</v>
      </c>
      <c r="AT14" s="37" t="n">
        <f aca="false">AP14+AQ14+AR14+AS14</f>
        <v>0</v>
      </c>
      <c r="AU14" s="29" t="n">
        <f aca="false">AT14-AN14</f>
        <v>0</v>
      </c>
    </row>
    <row r="15" customFormat="false" ht="15" hidden="false" customHeight="false" outlineLevel="0" collapsed="false">
      <c r="A15" s="25" t="n">
        <v>44024</v>
      </c>
      <c r="B15" s="26" t="n">
        <f aca="false">($C$44-SUM(C$3:C14))/COUNTA($A15:$A$34)</f>
        <v>590.5</v>
      </c>
      <c r="C15" s="27" t="n">
        <f aca="false">D15+E15+F15+G15+H15-I15</f>
        <v>0</v>
      </c>
      <c r="D15" s="28"/>
      <c r="E15" s="29"/>
      <c r="F15" s="30"/>
      <c r="G15" s="29"/>
      <c r="H15" s="29"/>
      <c r="I15" s="29"/>
      <c r="J15" s="31" t="n">
        <f aca="false">($I$44-SUM(K$3:K14))/COUNTA($A15:$A$34)</f>
        <v>173.6875</v>
      </c>
      <c r="K15" s="27" t="n">
        <f aca="false">L15+M15+N15+O15+P15-Q15</f>
        <v>0</v>
      </c>
      <c r="L15" s="28"/>
      <c r="M15" s="29"/>
      <c r="N15" s="30"/>
      <c r="O15" s="29"/>
      <c r="P15" s="29"/>
      <c r="Q15" s="29"/>
      <c r="R15" s="16" t="n">
        <f aca="false">S15+T15+U15+V15+W15-X15</f>
        <v>0</v>
      </c>
      <c r="S15" s="32"/>
      <c r="T15" s="16"/>
      <c r="U15" s="16"/>
      <c r="V15" s="16"/>
      <c r="W15" s="16"/>
      <c r="X15" s="16"/>
      <c r="Y15" s="33" t="n">
        <f aca="false">C15+K15+R15-X15-W15-V15-Q15-P15-O15-I15-H15-G15</f>
        <v>0</v>
      </c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34" t="n">
        <f aca="false">AL15+AA15+Z15+AK15</f>
        <v>0</v>
      </c>
      <c r="AN15" s="35" t="n">
        <f aca="false">AM15+Y15</f>
        <v>0</v>
      </c>
      <c r="AO15" s="36" t="n">
        <f aca="false">V15+O15+G15</f>
        <v>0</v>
      </c>
      <c r="AP15" s="36" t="n">
        <f aca="false">D15+L15+S15+AK15</f>
        <v>0</v>
      </c>
      <c r="AQ15" s="30" t="n">
        <f aca="false">T15+M15+E15</f>
        <v>0</v>
      </c>
      <c r="AR15" s="30" t="n">
        <f aca="false">U15+N15+F15</f>
        <v>0</v>
      </c>
      <c r="AS15" s="30" t="n">
        <f aca="false">AL15+AA15+Z15</f>
        <v>0</v>
      </c>
      <c r="AT15" s="37" t="n">
        <f aca="false">AP15+AQ15+AR15+AS15</f>
        <v>0</v>
      </c>
      <c r="AU15" s="29" t="n">
        <f aca="false">AT15-AN15</f>
        <v>0</v>
      </c>
    </row>
    <row r="16" customFormat="false" ht="15" hidden="false" customHeight="false" outlineLevel="0" collapsed="false">
      <c r="A16" s="25" t="n">
        <v>44025</v>
      </c>
      <c r="B16" s="26" t="n">
        <f aca="false">($C$44-SUM(C$3:C15))/COUNTA($A16:$A$34)</f>
        <v>621.578947368421</v>
      </c>
      <c r="C16" s="27" t="n">
        <f aca="false">D16+E16+F16+G16+H16-I16</f>
        <v>0</v>
      </c>
      <c r="D16" s="28"/>
      <c r="E16" s="29"/>
      <c r="F16" s="30"/>
      <c r="G16" s="29"/>
      <c r="H16" s="29"/>
      <c r="I16" s="29"/>
      <c r="J16" s="31" t="n">
        <f aca="false">($I$44-SUM(K$3:K15))/COUNTA($A16:$A$34)</f>
        <v>182.828947368421</v>
      </c>
      <c r="K16" s="27" t="n">
        <f aca="false">L16+M16+N16+O16+P16-Q16</f>
        <v>0</v>
      </c>
      <c r="L16" s="28"/>
      <c r="M16" s="29"/>
      <c r="N16" s="30"/>
      <c r="O16" s="29"/>
      <c r="P16" s="29"/>
      <c r="Q16" s="29"/>
      <c r="R16" s="16" t="n">
        <f aca="false">S16+T16+U16+V16+W16-X16</f>
        <v>0</v>
      </c>
      <c r="S16" s="32"/>
      <c r="T16" s="16"/>
      <c r="U16" s="16"/>
      <c r="V16" s="16"/>
      <c r="W16" s="16"/>
      <c r="X16" s="16"/>
      <c r="Y16" s="33" t="n">
        <f aca="false">C16+K16+R16-X16-W16-V16-Q16-P16-O16-I16-H16-G16</f>
        <v>0</v>
      </c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34" t="n">
        <f aca="false">AL16+AA16+Z16+AK16</f>
        <v>0</v>
      </c>
      <c r="AN16" s="35" t="n">
        <f aca="false">AM16+Y16</f>
        <v>0</v>
      </c>
      <c r="AO16" s="36" t="n">
        <f aca="false">V16+O16+G16</f>
        <v>0</v>
      </c>
      <c r="AP16" s="36" t="n">
        <f aca="false">D16+L16+S16+AK16</f>
        <v>0</v>
      </c>
      <c r="AQ16" s="30" t="n">
        <f aca="false">T16+M16+E16</f>
        <v>0</v>
      </c>
      <c r="AR16" s="30" t="n">
        <f aca="false">U16+N16+F16</f>
        <v>0</v>
      </c>
      <c r="AS16" s="30" t="n">
        <f aca="false">AL16+AA16+Z16</f>
        <v>0</v>
      </c>
      <c r="AT16" s="37" t="n">
        <f aca="false">AP16+AQ16+AR16+AS16</f>
        <v>0</v>
      </c>
      <c r="AU16" s="29" t="n">
        <f aca="false">AT16-AN16</f>
        <v>0</v>
      </c>
    </row>
    <row r="17" customFormat="false" ht="15" hidden="false" customHeight="false" outlineLevel="0" collapsed="false">
      <c r="A17" s="25" t="n">
        <v>44026</v>
      </c>
      <c r="B17" s="26" t="n">
        <f aca="false">($C$44-SUM(C$3:C16))/COUNTA($A17:$A$34)</f>
        <v>656.111111111111</v>
      </c>
      <c r="C17" s="27" t="n">
        <f aca="false">D17+E17+F17+G17+H17-I17</f>
        <v>0</v>
      </c>
      <c r="D17" s="28"/>
      <c r="E17" s="29"/>
      <c r="F17" s="30"/>
      <c r="G17" s="29"/>
      <c r="H17" s="29"/>
      <c r="I17" s="29"/>
      <c r="J17" s="31" t="n">
        <f aca="false">($I$44-SUM(K$3:K16))/COUNTA($A17:$A$34)</f>
        <v>192.986111111111</v>
      </c>
      <c r="K17" s="27" t="n">
        <f aca="false">L17+M17+N17+O17+P17-Q17</f>
        <v>0</v>
      </c>
      <c r="L17" s="28"/>
      <c r="M17" s="29"/>
      <c r="N17" s="30"/>
      <c r="O17" s="29"/>
      <c r="P17" s="29"/>
      <c r="Q17" s="29"/>
      <c r="R17" s="16" t="n">
        <f aca="false">S17+T17+U17+V17+W17-X17</f>
        <v>0</v>
      </c>
      <c r="S17" s="32"/>
      <c r="T17" s="16"/>
      <c r="U17" s="16"/>
      <c r="V17" s="16"/>
      <c r="W17" s="16"/>
      <c r="X17" s="16"/>
      <c r="Y17" s="33" t="n">
        <f aca="false">C17+K17+R17-X17-W17-V17-Q17-P17-O17-I17-H17-G17</f>
        <v>0</v>
      </c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34" t="n">
        <f aca="false">AL17+AA17+Z17+AK17</f>
        <v>0</v>
      </c>
      <c r="AN17" s="35" t="n">
        <f aca="false">AM17+Y17</f>
        <v>0</v>
      </c>
      <c r="AO17" s="36" t="n">
        <f aca="false">V17+O17+G17</f>
        <v>0</v>
      </c>
      <c r="AP17" s="36" t="n">
        <f aca="false">D17+L17+S17+AK17</f>
        <v>0</v>
      </c>
      <c r="AQ17" s="30" t="n">
        <f aca="false">T17+M17+E17</f>
        <v>0</v>
      </c>
      <c r="AR17" s="30" t="n">
        <f aca="false">U17+N17+F17</f>
        <v>0</v>
      </c>
      <c r="AS17" s="30" t="n">
        <f aca="false">AL17+AA17+Z17</f>
        <v>0</v>
      </c>
      <c r="AT17" s="37" t="n">
        <f aca="false">AP17+AQ17+AR17+AS17</f>
        <v>0</v>
      </c>
      <c r="AU17" s="29" t="n">
        <f aca="false">AT17-AN17</f>
        <v>0</v>
      </c>
    </row>
    <row r="18" customFormat="false" ht="15" hidden="false" customHeight="false" outlineLevel="0" collapsed="false">
      <c r="A18" s="25" t="n">
        <v>44027</v>
      </c>
      <c r="B18" s="26" t="n">
        <f aca="false">($C$44-SUM(C$3:C17))/COUNTA($A18:$A$34)</f>
        <v>694.705882352941</v>
      </c>
      <c r="C18" s="27" t="n">
        <f aca="false">D18+E18+F18+G18+H18-I18</f>
        <v>0</v>
      </c>
      <c r="D18" s="28"/>
      <c r="E18" s="29"/>
      <c r="F18" s="30"/>
      <c r="G18" s="29"/>
      <c r="H18" s="29"/>
      <c r="I18" s="29"/>
      <c r="J18" s="31" t="n">
        <f aca="false">($I$44-SUM(K$3:K17))/COUNTA($A18:$A$34)</f>
        <v>204.338235294118</v>
      </c>
      <c r="K18" s="27" t="n">
        <f aca="false">L18+M18+N18+O18+P18-Q18</f>
        <v>0</v>
      </c>
      <c r="L18" s="28"/>
      <c r="M18" s="29"/>
      <c r="N18" s="30"/>
      <c r="O18" s="29"/>
      <c r="P18" s="29"/>
      <c r="Q18" s="29"/>
      <c r="R18" s="16" t="n">
        <f aca="false">S18+T18+U18+V18+W18-X18</f>
        <v>0</v>
      </c>
      <c r="S18" s="32"/>
      <c r="T18" s="16"/>
      <c r="U18" s="16"/>
      <c r="V18" s="16"/>
      <c r="W18" s="16"/>
      <c r="X18" s="16"/>
      <c r="Y18" s="33" t="n">
        <f aca="false">C18+K18+R18-X18-W18-V18-Q18-P18-O18-I18-H18-G18</f>
        <v>0</v>
      </c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34" t="n">
        <f aca="false">AL18+AA18+Z18+AK18</f>
        <v>0</v>
      </c>
      <c r="AN18" s="35" t="n">
        <f aca="false">AM18+Y18</f>
        <v>0</v>
      </c>
      <c r="AO18" s="36" t="n">
        <f aca="false">V18+O18+G18</f>
        <v>0</v>
      </c>
      <c r="AP18" s="36" t="n">
        <f aca="false">D18+L18+S18+AK18</f>
        <v>0</v>
      </c>
      <c r="AQ18" s="30" t="n">
        <f aca="false">T18+M18+E18</f>
        <v>0</v>
      </c>
      <c r="AR18" s="30" t="n">
        <f aca="false">U18+N18+F18</f>
        <v>0</v>
      </c>
      <c r="AS18" s="30" t="n">
        <f aca="false">AL18+AA18+Z18</f>
        <v>0</v>
      </c>
      <c r="AT18" s="37" t="n">
        <f aca="false">AP18+AQ18+AR18+AS18</f>
        <v>0</v>
      </c>
      <c r="AU18" s="29" t="n">
        <f aca="false">AT18-AN18</f>
        <v>0</v>
      </c>
    </row>
    <row r="19" customFormat="false" ht="15" hidden="false" customHeight="false" outlineLevel="0" collapsed="false">
      <c r="A19" s="25" t="n">
        <v>44028</v>
      </c>
      <c r="B19" s="26" t="n">
        <f aca="false">($C$44-SUM(C$3:C18))/COUNTA($A19:$A$34)</f>
        <v>738.125</v>
      </c>
      <c r="C19" s="27" t="n">
        <f aca="false">D19+E19+F19+G19+H19-I19</f>
        <v>0</v>
      </c>
      <c r="D19" s="28"/>
      <c r="E19" s="29"/>
      <c r="F19" s="30"/>
      <c r="G19" s="29"/>
      <c r="H19" s="29"/>
      <c r="I19" s="29"/>
      <c r="J19" s="31" t="n">
        <f aca="false">($I$44-SUM(K$3:K18))/COUNTA($A19:$A$34)</f>
        <v>217.109375</v>
      </c>
      <c r="K19" s="27" t="n">
        <f aca="false">L19+M19+N19+O19+P19-Q19</f>
        <v>0</v>
      </c>
      <c r="L19" s="28"/>
      <c r="M19" s="29"/>
      <c r="N19" s="30"/>
      <c r="O19" s="29"/>
      <c r="P19" s="29"/>
      <c r="Q19" s="29"/>
      <c r="R19" s="16" t="n">
        <f aca="false">S19+T19+U19+V19+W19-X19</f>
        <v>0</v>
      </c>
      <c r="S19" s="32"/>
      <c r="T19" s="16"/>
      <c r="U19" s="16"/>
      <c r="V19" s="16"/>
      <c r="W19" s="16"/>
      <c r="X19" s="16"/>
      <c r="Y19" s="33" t="n">
        <f aca="false">C19+K19+R19-X19-W19-V19-Q19-P19-O19-I19-H19-G19</f>
        <v>0</v>
      </c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34" t="n">
        <f aca="false">AL19+AA19+Z19+AK19</f>
        <v>0</v>
      </c>
      <c r="AN19" s="35" t="n">
        <f aca="false">AM19+Y19</f>
        <v>0</v>
      </c>
      <c r="AO19" s="36" t="n">
        <f aca="false">V19+O19+G19</f>
        <v>0</v>
      </c>
      <c r="AP19" s="36" t="n">
        <f aca="false">D19+L19+S19+AK19</f>
        <v>0</v>
      </c>
      <c r="AQ19" s="30" t="n">
        <f aca="false">T19+M19+E19</f>
        <v>0</v>
      </c>
      <c r="AR19" s="30" t="n">
        <f aca="false">U19+N19+F19</f>
        <v>0</v>
      </c>
      <c r="AS19" s="30" t="n">
        <f aca="false">AL19+AA19+Z19</f>
        <v>0</v>
      </c>
      <c r="AT19" s="37" t="n">
        <f aca="false">AP19+AQ19+AR19+AS19</f>
        <v>0</v>
      </c>
      <c r="AU19" s="29" t="n">
        <f aca="false">AT19-AN19</f>
        <v>0</v>
      </c>
    </row>
    <row r="20" customFormat="false" ht="15" hidden="false" customHeight="false" outlineLevel="0" collapsed="false">
      <c r="A20" s="25" t="n">
        <v>44029</v>
      </c>
      <c r="B20" s="26" t="n">
        <f aca="false">($C$44-SUM(C$3:C19))/COUNTA($A20:$A$34)</f>
        <v>787.333333333333</v>
      </c>
      <c r="C20" s="27" t="n">
        <f aca="false">D20+E20+F20+G20+H20-I20</f>
        <v>0</v>
      </c>
      <c r="D20" s="28"/>
      <c r="E20" s="29"/>
      <c r="F20" s="30"/>
      <c r="G20" s="29"/>
      <c r="H20" s="29"/>
      <c r="I20" s="29"/>
      <c r="J20" s="31" t="n">
        <f aca="false">($I$44-SUM(K$3:K19))/COUNTA($A20:$A$34)</f>
        <v>231.583333333333</v>
      </c>
      <c r="K20" s="27" t="n">
        <f aca="false">L20+M20+N20+O20+P20-Q20</f>
        <v>0</v>
      </c>
      <c r="L20" s="28"/>
      <c r="M20" s="29"/>
      <c r="N20" s="30"/>
      <c r="O20" s="29"/>
      <c r="P20" s="29"/>
      <c r="Q20" s="29"/>
      <c r="R20" s="16" t="n">
        <f aca="false">S20+T20+U20+V20+W20-X20</f>
        <v>0</v>
      </c>
      <c r="S20" s="32"/>
      <c r="T20" s="16"/>
      <c r="U20" s="16"/>
      <c r="V20" s="16"/>
      <c r="W20" s="16"/>
      <c r="X20" s="16"/>
      <c r="Y20" s="33" t="n">
        <f aca="false">C20+K20+R20-X20-W20-V20-Q20-P20-O20-I20-H20-G20</f>
        <v>0</v>
      </c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34" t="n">
        <f aca="false">AL20+AA20+Z20+AK20</f>
        <v>0</v>
      </c>
      <c r="AN20" s="35" t="n">
        <f aca="false">AM20+Y20</f>
        <v>0</v>
      </c>
      <c r="AO20" s="36" t="n">
        <f aca="false">V20+O20+G20</f>
        <v>0</v>
      </c>
      <c r="AP20" s="36" t="n">
        <f aca="false">D20+L20+S20+AK20</f>
        <v>0</v>
      </c>
      <c r="AQ20" s="30" t="n">
        <f aca="false">T20+M20+E20</f>
        <v>0</v>
      </c>
      <c r="AR20" s="30" t="n">
        <f aca="false">U20+N20+F20</f>
        <v>0</v>
      </c>
      <c r="AS20" s="30" t="n">
        <f aca="false">AL20+AA20+Z20</f>
        <v>0</v>
      </c>
      <c r="AT20" s="37" t="n">
        <f aca="false">AP20+AQ20+AR20+AS20</f>
        <v>0</v>
      </c>
      <c r="AU20" s="29" t="n">
        <f aca="false">AT20-AN20</f>
        <v>0</v>
      </c>
    </row>
    <row r="21" customFormat="false" ht="15.75" hidden="false" customHeight="true" outlineLevel="0" collapsed="false">
      <c r="A21" s="25" t="n">
        <v>44030</v>
      </c>
      <c r="B21" s="26" t="n">
        <f aca="false">($C$44-SUM(C$3:C20))/COUNTA($A21:$A$34)</f>
        <v>843.571428571429</v>
      </c>
      <c r="C21" s="27" t="n">
        <f aca="false">D21+E21+F21+G21+H21-I21</f>
        <v>0</v>
      </c>
      <c r="D21" s="28"/>
      <c r="E21" s="29"/>
      <c r="F21" s="30"/>
      <c r="G21" s="29"/>
      <c r="H21" s="29"/>
      <c r="I21" s="29"/>
      <c r="J21" s="31" t="n">
        <f aca="false">($I$44-SUM(K$3:K20))/COUNTA($A21:$A$34)</f>
        <v>248.125</v>
      </c>
      <c r="K21" s="27" t="n">
        <f aca="false">L21+M21+N21+O21+P21-Q21</f>
        <v>0</v>
      </c>
      <c r="L21" s="28"/>
      <c r="M21" s="29"/>
      <c r="N21" s="30"/>
      <c r="O21" s="29"/>
      <c r="P21" s="29"/>
      <c r="Q21" s="29"/>
      <c r="R21" s="16" t="n">
        <f aca="false">S21+T21+U21+V21+W21-X21</f>
        <v>0</v>
      </c>
      <c r="S21" s="32"/>
      <c r="T21" s="16"/>
      <c r="U21" s="16"/>
      <c r="V21" s="16"/>
      <c r="W21" s="16"/>
      <c r="X21" s="16"/>
      <c r="Y21" s="33" t="n">
        <f aca="false">C21+K21+R21-X21-W21-V21-Q21-P21-O21-I21-H21-G21</f>
        <v>0</v>
      </c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34" t="n">
        <f aca="false">AL21+AA21+Z21+AK21</f>
        <v>0</v>
      </c>
      <c r="AN21" s="35" t="n">
        <f aca="false">AM21+Y21</f>
        <v>0</v>
      </c>
      <c r="AO21" s="36" t="n">
        <f aca="false">V21+O21+G21</f>
        <v>0</v>
      </c>
      <c r="AP21" s="36" t="n">
        <f aca="false">D21+L21+S21+AK21</f>
        <v>0</v>
      </c>
      <c r="AQ21" s="30" t="n">
        <f aca="false">T21+M21+E21</f>
        <v>0</v>
      </c>
      <c r="AR21" s="30" t="n">
        <f aca="false">U21+N21+F21</f>
        <v>0</v>
      </c>
      <c r="AS21" s="30" t="n">
        <f aca="false">AL21+AA21+Z21</f>
        <v>0</v>
      </c>
      <c r="AT21" s="37" t="n">
        <f aca="false">AP21+AQ21+AR21+AS21</f>
        <v>0</v>
      </c>
      <c r="AU21" s="29" t="n">
        <f aca="false">AT21-AN21</f>
        <v>0</v>
      </c>
    </row>
    <row r="22" customFormat="false" ht="15.75" hidden="false" customHeight="true" outlineLevel="0" collapsed="false">
      <c r="A22" s="25" t="n">
        <v>44031</v>
      </c>
      <c r="B22" s="26" t="n">
        <f aca="false">($C$44-SUM(C$3:C21))/COUNTA($A22:$A$34)</f>
        <v>908.461538461538</v>
      </c>
      <c r="C22" s="27" t="n">
        <f aca="false">D22+E22+F22+G22+H22-I22</f>
        <v>0</v>
      </c>
      <c r="D22" s="28"/>
      <c r="E22" s="29"/>
      <c r="F22" s="30"/>
      <c r="G22" s="29"/>
      <c r="H22" s="29"/>
      <c r="I22" s="29"/>
      <c r="J22" s="31" t="n">
        <f aca="false">($I$44-SUM(K$3:K21))/COUNTA($A22:$A$34)</f>
        <v>267.211538461538</v>
      </c>
      <c r="K22" s="27" t="n">
        <f aca="false">L22+M22+N22+O22+P22-Q22</f>
        <v>0</v>
      </c>
      <c r="L22" s="28"/>
      <c r="M22" s="29"/>
      <c r="N22" s="30"/>
      <c r="O22" s="29"/>
      <c r="P22" s="29"/>
      <c r="Q22" s="29"/>
      <c r="R22" s="16" t="n">
        <f aca="false">S22+T22+U22+V22+W22-X22</f>
        <v>0</v>
      </c>
      <c r="S22" s="32"/>
      <c r="T22" s="16"/>
      <c r="U22" s="16"/>
      <c r="V22" s="16"/>
      <c r="W22" s="16"/>
      <c r="X22" s="16"/>
      <c r="Y22" s="33" t="n">
        <f aca="false">C22+K22+R22-X22-W22-V22-Q22-P22-O22-I22-H22-G22</f>
        <v>0</v>
      </c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34" t="n">
        <f aca="false">AL22+AA22+Z22+AK22</f>
        <v>0</v>
      </c>
      <c r="AN22" s="35" t="n">
        <f aca="false">AM22+Y22</f>
        <v>0</v>
      </c>
      <c r="AO22" s="36" t="n">
        <f aca="false">V22+O22+G22</f>
        <v>0</v>
      </c>
      <c r="AP22" s="36" t="n">
        <f aca="false">D22+L22+S22+AK22</f>
        <v>0</v>
      </c>
      <c r="AQ22" s="30" t="n">
        <f aca="false">T22+M22+E22</f>
        <v>0</v>
      </c>
      <c r="AR22" s="30" t="n">
        <f aca="false">U22+N22+F22</f>
        <v>0</v>
      </c>
      <c r="AS22" s="30" t="n">
        <f aca="false">AL22+AA22+Z22</f>
        <v>0</v>
      </c>
      <c r="AT22" s="37" t="n">
        <f aca="false">AP22+AQ22+AR22+AS22</f>
        <v>0</v>
      </c>
      <c r="AU22" s="29" t="n">
        <f aca="false">AT22-AN22</f>
        <v>0</v>
      </c>
    </row>
    <row r="23" customFormat="false" ht="15.75" hidden="false" customHeight="true" outlineLevel="0" collapsed="false">
      <c r="A23" s="25" t="n">
        <v>44032</v>
      </c>
      <c r="B23" s="26" t="n">
        <f aca="false">($C$44-SUM(C$3:C22))/COUNTA($A23:$A$34)</f>
        <v>984.166666666667</v>
      </c>
      <c r="C23" s="27" t="n">
        <f aca="false">D23+E23+F23+G23+H23-I23</f>
        <v>0</v>
      </c>
      <c r="D23" s="28"/>
      <c r="E23" s="29"/>
      <c r="F23" s="30"/>
      <c r="G23" s="29"/>
      <c r="H23" s="29"/>
      <c r="I23" s="29"/>
      <c r="J23" s="31" t="n">
        <f aca="false">($I$44-SUM(K$3:K22))/COUNTA($A23:$A$34)</f>
        <v>289.479166666667</v>
      </c>
      <c r="K23" s="27" t="n">
        <f aca="false">L23+M23+N23+O23+P23-Q23</f>
        <v>0</v>
      </c>
      <c r="L23" s="28"/>
      <c r="M23" s="29"/>
      <c r="N23" s="30"/>
      <c r="O23" s="29"/>
      <c r="P23" s="29"/>
      <c r="Q23" s="29"/>
      <c r="R23" s="16" t="n">
        <f aca="false">S23+T23+U23+V23+W23-X23</f>
        <v>0</v>
      </c>
      <c r="S23" s="32"/>
      <c r="T23" s="16"/>
      <c r="U23" s="16"/>
      <c r="V23" s="16"/>
      <c r="W23" s="16"/>
      <c r="X23" s="16"/>
      <c r="Y23" s="33" t="n">
        <f aca="false">C23+K23+R23-X23-W23-V23-Q23-P23-O23-I23-H23-G23</f>
        <v>0</v>
      </c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34" t="n">
        <f aca="false">AL23+AA23+Z23+AK23</f>
        <v>0</v>
      </c>
      <c r="AN23" s="35" t="n">
        <f aca="false">AM23+Y23</f>
        <v>0</v>
      </c>
      <c r="AO23" s="36" t="n">
        <f aca="false">V23+O23+G23</f>
        <v>0</v>
      </c>
      <c r="AP23" s="36" t="n">
        <f aca="false">D23+L23+S23+AK23</f>
        <v>0</v>
      </c>
      <c r="AQ23" s="30" t="n">
        <f aca="false">T23+M23+E23</f>
        <v>0</v>
      </c>
      <c r="AR23" s="30" t="n">
        <f aca="false">U23+N23+F23</f>
        <v>0</v>
      </c>
      <c r="AS23" s="30" t="n">
        <f aca="false">AL23+AA23+Z23</f>
        <v>0</v>
      </c>
      <c r="AT23" s="37" t="n">
        <f aca="false">AP23+AQ23+AR23+AS23</f>
        <v>0</v>
      </c>
      <c r="AU23" s="29" t="n">
        <f aca="false">AT23-AN23</f>
        <v>0</v>
      </c>
    </row>
    <row r="24" customFormat="false" ht="15.75" hidden="false" customHeight="true" outlineLevel="0" collapsed="false">
      <c r="A24" s="25" t="n">
        <v>44033</v>
      </c>
      <c r="B24" s="26" t="n">
        <f aca="false">($C$44-SUM(C$3:C23))/COUNTA($A24:$A$34)</f>
        <v>1073.63636363636</v>
      </c>
      <c r="C24" s="27" t="n">
        <f aca="false">D24+E24+F24+G24+H24-I24</f>
        <v>0</v>
      </c>
      <c r="D24" s="28"/>
      <c r="E24" s="29"/>
      <c r="F24" s="30"/>
      <c r="G24" s="29"/>
      <c r="H24" s="29"/>
      <c r="I24" s="29"/>
      <c r="J24" s="31" t="n">
        <f aca="false">($I$44-SUM(K$3:K23))/COUNTA($A24:$A$34)</f>
        <v>315.795454545455</v>
      </c>
      <c r="K24" s="27" t="n">
        <f aca="false">L24+M24+N24+O24+P24-Q24</f>
        <v>0</v>
      </c>
      <c r="L24" s="28"/>
      <c r="M24" s="29"/>
      <c r="N24" s="30"/>
      <c r="O24" s="29"/>
      <c r="P24" s="29"/>
      <c r="Q24" s="29"/>
      <c r="R24" s="16" t="n">
        <f aca="false">S24+T24+U24+V24+W24-X24</f>
        <v>0</v>
      </c>
      <c r="S24" s="32"/>
      <c r="T24" s="16"/>
      <c r="U24" s="16"/>
      <c r="V24" s="16"/>
      <c r="W24" s="16"/>
      <c r="X24" s="16"/>
      <c r="Y24" s="33" t="n">
        <f aca="false">C24+K24+R24-X24-W24-V24-Q24-P24-O24-I24-H24-G24</f>
        <v>0</v>
      </c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34" t="n">
        <f aca="false">AL24+AA24+Z24+AK24</f>
        <v>0</v>
      </c>
      <c r="AN24" s="35" t="n">
        <f aca="false">AM24+Y24</f>
        <v>0</v>
      </c>
      <c r="AO24" s="36" t="n">
        <f aca="false">V24+O24+G24</f>
        <v>0</v>
      </c>
      <c r="AP24" s="36" t="n">
        <f aca="false">D24+L24+S24+AK24</f>
        <v>0</v>
      </c>
      <c r="AQ24" s="30" t="n">
        <f aca="false">T24+M24+E24</f>
        <v>0</v>
      </c>
      <c r="AR24" s="30" t="n">
        <f aca="false">U24+N24+F24</f>
        <v>0</v>
      </c>
      <c r="AS24" s="30" t="n">
        <f aca="false">AL24+AA24+Z24</f>
        <v>0</v>
      </c>
      <c r="AT24" s="37" t="n">
        <f aca="false">AP24+AQ24+AR24+AS24</f>
        <v>0</v>
      </c>
      <c r="AU24" s="29" t="n">
        <f aca="false">AT24-AN24</f>
        <v>0</v>
      </c>
    </row>
    <row r="25" customFormat="false" ht="15.75" hidden="false" customHeight="true" outlineLevel="0" collapsed="false">
      <c r="A25" s="25" t="n">
        <v>44034</v>
      </c>
      <c r="B25" s="26" t="n">
        <f aca="false">($C$44-SUM(C$3:C24))/COUNTA($A25:$A$34)</f>
        <v>1181</v>
      </c>
      <c r="C25" s="27" t="n">
        <f aca="false">D25+E25+F25+G25+H25-I25</f>
        <v>0</v>
      </c>
      <c r="D25" s="28"/>
      <c r="E25" s="29"/>
      <c r="F25" s="30"/>
      <c r="G25" s="29"/>
      <c r="H25" s="29"/>
      <c r="I25" s="29"/>
      <c r="J25" s="31" t="n">
        <f aca="false">($I$44-SUM(K$3:K24))/COUNTA($A25:$A$34)</f>
        <v>347.375</v>
      </c>
      <c r="K25" s="27" t="n">
        <f aca="false">L25+M25+N25+O25+P25-Q25</f>
        <v>0</v>
      </c>
      <c r="L25" s="28"/>
      <c r="M25" s="29"/>
      <c r="N25" s="30"/>
      <c r="O25" s="29"/>
      <c r="P25" s="29"/>
      <c r="Q25" s="29"/>
      <c r="R25" s="16" t="n">
        <f aca="false">S25+T25+U25+V25+W25-X25</f>
        <v>0</v>
      </c>
      <c r="S25" s="32"/>
      <c r="T25" s="16"/>
      <c r="U25" s="16"/>
      <c r="V25" s="16"/>
      <c r="W25" s="16"/>
      <c r="X25" s="16"/>
      <c r="Y25" s="33" t="n">
        <f aca="false">C25+K25+R25-X25-W25-V25-Q25-P25-O25-I25-H25-G25</f>
        <v>0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4" t="n">
        <f aca="false">AL25+AA25+Z25+AK25</f>
        <v>0</v>
      </c>
      <c r="AN25" s="35" t="n">
        <f aca="false">AM25+Y25</f>
        <v>0</v>
      </c>
      <c r="AO25" s="36" t="n">
        <f aca="false">V25+O25+G25</f>
        <v>0</v>
      </c>
      <c r="AP25" s="36" t="n">
        <f aca="false">D25+L25+S25+AK25</f>
        <v>0</v>
      </c>
      <c r="AQ25" s="30" t="n">
        <f aca="false">T25+M25+E25</f>
        <v>0</v>
      </c>
      <c r="AR25" s="30" t="n">
        <f aca="false">U25+N25+F25</f>
        <v>0</v>
      </c>
      <c r="AS25" s="30" t="n">
        <f aca="false">AL25+AA25+Z25</f>
        <v>0</v>
      </c>
      <c r="AT25" s="37" t="n">
        <f aca="false">AP25+AQ25+AR25+AS25</f>
        <v>0</v>
      </c>
      <c r="AU25" s="29" t="n">
        <f aca="false">AT25-AN25</f>
        <v>0</v>
      </c>
    </row>
    <row r="26" customFormat="false" ht="15.75" hidden="false" customHeight="true" outlineLevel="0" collapsed="false">
      <c r="A26" s="25" t="n">
        <v>44035</v>
      </c>
      <c r="B26" s="26" t="n">
        <f aca="false">($C$44-SUM(C$3:C25))/COUNTA($A26:$A$34)</f>
        <v>1312.22222222222</v>
      </c>
      <c r="C26" s="27" t="n">
        <f aca="false">D26+E26+F26+G26+H26-I26</f>
        <v>0</v>
      </c>
      <c r="D26" s="28"/>
      <c r="E26" s="29"/>
      <c r="F26" s="30"/>
      <c r="G26" s="29"/>
      <c r="H26" s="29"/>
      <c r="I26" s="29"/>
      <c r="J26" s="31" t="n">
        <f aca="false">($I$44-SUM(K$3:K25))/COUNTA($A26:$A$34)</f>
        <v>385.972222222222</v>
      </c>
      <c r="K26" s="27" t="n">
        <f aca="false">L26+M26+N26+O26+P26-Q26</f>
        <v>0</v>
      </c>
      <c r="L26" s="28"/>
      <c r="M26" s="29"/>
      <c r="N26" s="30"/>
      <c r="O26" s="29"/>
      <c r="P26" s="29"/>
      <c r="Q26" s="29"/>
      <c r="R26" s="16" t="n">
        <f aca="false">S26+T26+U26+V26+W26-X26</f>
        <v>0</v>
      </c>
      <c r="S26" s="32"/>
      <c r="T26" s="16"/>
      <c r="U26" s="16"/>
      <c r="V26" s="16"/>
      <c r="W26" s="16"/>
      <c r="X26" s="16"/>
      <c r="Y26" s="33" t="n">
        <f aca="false">C26+K26+R26-X26-W26-V26-Q26-P26-O26-I26-H26-G26</f>
        <v>0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34" t="n">
        <f aca="false">AL26+AA26+Z26+AK26</f>
        <v>0</v>
      </c>
      <c r="AN26" s="35" t="n">
        <f aca="false">AM26+Y26</f>
        <v>0</v>
      </c>
      <c r="AO26" s="36" t="n">
        <f aca="false">V26+O26+G26</f>
        <v>0</v>
      </c>
      <c r="AP26" s="36" t="n">
        <f aca="false">D26+L26+S26+AK26</f>
        <v>0</v>
      </c>
      <c r="AQ26" s="30" t="n">
        <f aca="false">T26+M26+E26</f>
        <v>0</v>
      </c>
      <c r="AR26" s="30" t="n">
        <f aca="false">U26+N26+F26</f>
        <v>0</v>
      </c>
      <c r="AS26" s="30" t="n">
        <f aca="false">AL26+AA26+Z26</f>
        <v>0</v>
      </c>
      <c r="AT26" s="37" t="n">
        <f aca="false">AP26+AQ26+AR26+AS26</f>
        <v>0</v>
      </c>
      <c r="AU26" s="29" t="n">
        <f aca="false">AT26-AN26</f>
        <v>0</v>
      </c>
    </row>
    <row r="27" customFormat="false" ht="15.75" hidden="false" customHeight="true" outlineLevel="0" collapsed="false">
      <c r="A27" s="25" t="n">
        <v>44036</v>
      </c>
      <c r="B27" s="26" t="n">
        <f aca="false">($C$44-SUM(C$3:C26))/COUNTA($A27:$A$34)</f>
        <v>1476.25</v>
      </c>
      <c r="C27" s="27" t="n">
        <f aca="false">D27+E27+F27+G27+H27-I27</f>
        <v>0</v>
      </c>
      <c r="D27" s="28"/>
      <c r="E27" s="29"/>
      <c r="F27" s="30"/>
      <c r="G27" s="29"/>
      <c r="H27" s="29"/>
      <c r="I27" s="29"/>
      <c r="J27" s="31" t="n">
        <f aca="false">($I$44-SUM(K$3:K26))/COUNTA($A27:$A$34)</f>
        <v>434.21875</v>
      </c>
      <c r="K27" s="27" t="n">
        <f aca="false">L27+M27+N27+O27+P27-Q27</f>
        <v>0</v>
      </c>
      <c r="L27" s="28"/>
      <c r="M27" s="29"/>
      <c r="N27" s="30"/>
      <c r="O27" s="29"/>
      <c r="P27" s="29"/>
      <c r="Q27" s="29"/>
      <c r="R27" s="16" t="n">
        <f aca="false">S27+T27+U27+V27+W27-X27</f>
        <v>0</v>
      </c>
      <c r="S27" s="32"/>
      <c r="T27" s="16"/>
      <c r="U27" s="16"/>
      <c r="V27" s="16"/>
      <c r="W27" s="16"/>
      <c r="X27" s="16"/>
      <c r="Y27" s="33" t="n">
        <f aca="false">C27+K27+R27-X27-W27-V27-Q27-P27-O27-I27-H27-G27</f>
        <v>0</v>
      </c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34" t="n">
        <f aca="false">AL27+AA27+Z27+AK27</f>
        <v>0</v>
      </c>
      <c r="AN27" s="35" t="n">
        <f aca="false">AM27+Y27</f>
        <v>0</v>
      </c>
      <c r="AO27" s="36" t="n">
        <f aca="false">V27+O27+G27</f>
        <v>0</v>
      </c>
      <c r="AP27" s="36" t="n">
        <f aca="false">D27+L27+S27+AK27</f>
        <v>0</v>
      </c>
      <c r="AQ27" s="30" t="n">
        <f aca="false">T27+M27+E27</f>
        <v>0</v>
      </c>
      <c r="AR27" s="30" t="n">
        <f aca="false">U27+N27+F27</f>
        <v>0</v>
      </c>
      <c r="AS27" s="30" t="n">
        <f aca="false">AL27+AA27+Z27</f>
        <v>0</v>
      </c>
      <c r="AT27" s="37" t="n">
        <f aca="false">AP27+AQ27+AR27+AS27</f>
        <v>0</v>
      </c>
      <c r="AU27" s="29" t="n">
        <f aca="false">AT27-AN27</f>
        <v>0</v>
      </c>
    </row>
    <row r="28" customFormat="false" ht="15.75" hidden="false" customHeight="true" outlineLevel="0" collapsed="false">
      <c r="A28" s="25" t="n">
        <v>44037</v>
      </c>
      <c r="B28" s="26" t="n">
        <f aca="false">($C$44-SUM(C$3:C27))/COUNTA($A28:$A$34)</f>
        <v>1687.14285714286</v>
      </c>
      <c r="C28" s="27" t="n">
        <f aca="false">D28+E28+F28+G28+H28-I28</f>
        <v>0</v>
      </c>
      <c r="D28" s="28"/>
      <c r="E28" s="29"/>
      <c r="F28" s="30"/>
      <c r="G28" s="29"/>
      <c r="H28" s="29"/>
      <c r="I28" s="29"/>
      <c r="J28" s="31" t="n">
        <f aca="false">($I$44-SUM(K$3:K27))/COUNTA($A28:$A$34)</f>
        <v>496.25</v>
      </c>
      <c r="K28" s="27" t="n">
        <f aca="false">L28+M28+N28+O28+P28-Q28</f>
        <v>0</v>
      </c>
      <c r="L28" s="28"/>
      <c r="M28" s="29"/>
      <c r="N28" s="30"/>
      <c r="O28" s="29"/>
      <c r="P28" s="29"/>
      <c r="Q28" s="29"/>
      <c r="R28" s="16" t="n">
        <f aca="false">S28+T28+U28+V28+W28-X28</f>
        <v>0</v>
      </c>
      <c r="S28" s="32"/>
      <c r="T28" s="16"/>
      <c r="U28" s="16"/>
      <c r="V28" s="16"/>
      <c r="W28" s="16"/>
      <c r="X28" s="16"/>
      <c r="Y28" s="33" t="n">
        <f aca="false">C28+K28+R28-X28-W28-V28-Q28-P28-O28-I28-H28-G28</f>
        <v>0</v>
      </c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34" t="n">
        <f aca="false">AL28+AA28+Z28+AK28</f>
        <v>0</v>
      </c>
      <c r="AN28" s="35" t="n">
        <f aca="false">AM28+Y28</f>
        <v>0</v>
      </c>
      <c r="AO28" s="36" t="n">
        <f aca="false">V28+O28+G28</f>
        <v>0</v>
      </c>
      <c r="AP28" s="36" t="n">
        <f aca="false">D28+L28+S28+AK28</f>
        <v>0</v>
      </c>
      <c r="AQ28" s="30" t="n">
        <f aca="false">T28+M28+E28</f>
        <v>0</v>
      </c>
      <c r="AR28" s="30" t="n">
        <f aca="false">U28+N28+F28</f>
        <v>0</v>
      </c>
      <c r="AS28" s="30" t="n">
        <f aca="false">AL28+AA28+Z28</f>
        <v>0</v>
      </c>
      <c r="AT28" s="37" t="n">
        <f aca="false">AP28+AQ28+AR28+AS28</f>
        <v>0</v>
      </c>
      <c r="AU28" s="29" t="n">
        <f aca="false">AT28-AN28</f>
        <v>0</v>
      </c>
    </row>
    <row r="29" customFormat="false" ht="15.75" hidden="false" customHeight="true" outlineLevel="0" collapsed="false">
      <c r="A29" s="25" t="n">
        <v>44038</v>
      </c>
      <c r="B29" s="26" t="n">
        <f aca="false">($C$44-SUM(C$3:C28))/COUNTA($A29:$A$34)</f>
        <v>1968.33333333333</v>
      </c>
      <c r="C29" s="27" t="n">
        <f aca="false">D29+E29+F29+G29+H29-I29</f>
        <v>0</v>
      </c>
      <c r="D29" s="28"/>
      <c r="E29" s="29"/>
      <c r="F29" s="30"/>
      <c r="G29" s="29"/>
      <c r="H29" s="29"/>
      <c r="I29" s="29"/>
      <c r="J29" s="31" t="n">
        <f aca="false">($I$44-SUM(K$3:K28))/COUNTA($A29:$A$34)</f>
        <v>578.958333333333</v>
      </c>
      <c r="K29" s="27" t="n">
        <f aca="false">L29+M29+N29+O29+P29-Q29</f>
        <v>0</v>
      </c>
      <c r="L29" s="28"/>
      <c r="M29" s="29"/>
      <c r="N29" s="30"/>
      <c r="O29" s="29"/>
      <c r="P29" s="29"/>
      <c r="Q29" s="29"/>
      <c r="R29" s="16" t="n">
        <f aca="false">S29+T29+U29+V29+W29-X29</f>
        <v>0</v>
      </c>
      <c r="S29" s="32"/>
      <c r="T29" s="16"/>
      <c r="U29" s="16"/>
      <c r="V29" s="16"/>
      <c r="W29" s="16"/>
      <c r="X29" s="16"/>
      <c r="Y29" s="33" t="n">
        <f aca="false">C29+K29+R29-X29-W29-V29-Q29-P29-O29-I29-H29-G29</f>
        <v>0</v>
      </c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34" t="n">
        <f aca="false">AL29+AA29+Z29+AK29</f>
        <v>0</v>
      </c>
      <c r="AN29" s="35" t="n">
        <f aca="false">AM29+Y29</f>
        <v>0</v>
      </c>
      <c r="AO29" s="36" t="n">
        <f aca="false">V29+O29+G29</f>
        <v>0</v>
      </c>
      <c r="AP29" s="36" t="n">
        <f aca="false">D29+L29+S29+AK29</f>
        <v>0</v>
      </c>
      <c r="AQ29" s="30" t="n">
        <f aca="false">T29+M29+E29</f>
        <v>0</v>
      </c>
      <c r="AR29" s="30" t="n">
        <f aca="false">U29+N29+F29</f>
        <v>0</v>
      </c>
      <c r="AS29" s="30" t="n">
        <f aca="false">AL29+AA29+Z29</f>
        <v>0</v>
      </c>
      <c r="AT29" s="37" t="n">
        <f aca="false">AP29+AQ29+AR29+AS29</f>
        <v>0</v>
      </c>
      <c r="AU29" s="29" t="n">
        <f aca="false">AT29-AN29</f>
        <v>0</v>
      </c>
    </row>
    <row r="30" customFormat="false" ht="15.75" hidden="false" customHeight="true" outlineLevel="0" collapsed="false">
      <c r="A30" s="25" t="n">
        <v>44039</v>
      </c>
      <c r="B30" s="26" t="n">
        <f aca="false">($C$44-SUM(C$3:C29))/COUNTA($A30:$A$34)</f>
        <v>2362</v>
      </c>
      <c r="C30" s="27" t="n">
        <f aca="false">D30+E30+F30+G30+H30-I30</f>
        <v>0</v>
      </c>
      <c r="D30" s="28"/>
      <c r="E30" s="29"/>
      <c r="F30" s="30"/>
      <c r="G30" s="29"/>
      <c r="H30" s="29"/>
      <c r="I30" s="29"/>
      <c r="J30" s="31" t="n">
        <f aca="false">($I$44-SUM(K$3:K29))/COUNTA($A30:$A$34)</f>
        <v>694.75</v>
      </c>
      <c r="K30" s="27" t="n">
        <f aca="false">L30+M30+N30+O30+P30-Q30</f>
        <v>0</v>
      </c>
      <c r="L30" s="28"/>
      <c r="M30" s="29"/>
      <c r="N30" s="30"/>
      <c r="O30" s="29"/>
      <c r="P30" s="29"/>
      <c r="Q30" s="29"/>
      <c r="R30" s="16" t="n">
        <f aca="false">S30+T30+U30+V30+W30-X30</f>
        <v>0</v>
      </c>
      <c r="S30" s="32"/>
      <c r="T30" s="16"/>
      <c r="U30" s="16"/>
      <c r="V30" s="16"/>
      <c r="W30" s="16"/>
      <c r="X30" s="16"/>
      <c r="Y30" s="33" t="n">
        <f aca="false">C30+K30+R30-X30-W30-V30-Q30-P30-O30-I30-H30-G30</f>
        <v>0</v>
      </c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34" t="n">
        <f aca="false">AL30+AA30+Z30+AK30</f>
        <v>0</v>
      </c>
      <c r="AN30" s="35" t="n">
        <f aca="false">AM30+Y30</f>
        <v>0</v>
      </c>
      <c r="AO30" s="36" t="n">
        <f aca="false">V30+O30+G30</f>
        <v>0</v>
      </c>
      <c r="AP30" s="36" t="n">
        <f aca="false">D30+L30+S30+AK30</f>
        <v>0</v>
      </c>
      <c r="AQ30" s="30" t="n">
        <f aca="false">T30+M30+E30</f>
        <v>0</v>
      </c>
      <c r="AR30" s="30" t="n">
        <f aca="false">U30+N30+F30</f>
        <v>0</v>
      </c>
      <c r="AS30" s="30" t="n">
        <f aca="false">AL30+AA30+Z30</f>
        <v>0</v>
      </c>
      <c r="AT30" s="37" t="n">
        <f aca="false">AP30+AQ30+AR30+AS30</f>
        <v>0</v>
      </c>
      <c r="AU30" s="29" t="n">
        <f aca="false">AT30-AN30</f>
        <v>0</v>
      </c>
    </row>
    <row r="31" customFormat="false" ht="15.75" hidden="false" customHeight="true" outlineLevel="0" collapsed="false">
      <c r="A31" s="25" t="n">
        <v>44040</v>
      </c>
      <c r="B31" s="26" t="n">
        <f aca="false">($C$44-SUM(C$3:C30))/COUNTA($A31:$A$34)</f>
        <v>2952.5</v>
      </c>
      <c r="C31" s="27" t="n">
        <f aca="false">D31+E31+F31+G31+H31-I31</f>
        <v>0</v>
      </c>
      <c r="D31" s="28"/>
      <c r="E31" s="29"/>
      <c r="F31" s="30"/>
      <c r="G31" s="29"/>
      <c r="H31" s="29"/>
      <c r="I31" s="29"/>
      <c r="J31" s="31" t="n">
        <f aca="false">($I$44-SUM(K$3:K30))/COUNTA($A31:$A$34)</f>
        <v>868.4375</v>
      </c>
      <c r="K31" s="27" t="n">
        <f aca="false">L31+M31+N31+O31+P31-Q31</f>
        <v>0</v>
      </c>
      <c r="L31" s="28"/>
      <c r="M31" s="29"/>
      <c r="N31" s="30"/>
      <c r="O31" s="29"/>
      <c r="P31" s="29"/>
      <c r="Q31" s="29"/>
      <c r="R31" s="16" t="n">
        <f aca="false">S31+T31+U31+V31+W31-X31</f>
        <v>0</v>
      </c>
      <c r="S31" s="32"/>
      <c r="T31" s="16"/>
      <c r="U31" s="16"/>
      <c r="V31" s="16"/>
      <c r="W31" s="16"/>
      <c r="X31" s="16"/>
      <c r="Y31" s="33" t="n">
        <f aca="false">C31+K31+R31-X31-W31-V31-Q31-P31-O31-I31-H31-G31</f>
        <v>0</v>
      </c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34" t="n">
        <f aca="false">AL31+AA31+Z31+AK31</f>
        <v>0</v>
      </c>
      <c r="AN31" s="35" t="n">
        <f aca="false">AM31+Y31</f>
        <v>0</v>
      </c>
      <c r="AO31" s="36" t="n">
        <f aca="false">V31+O31+G31</f>
        <v>0</v>
      </c>
      <c r="AP31" s="36" t="n">
        <f aca="false">D31+L31+S31+AK31</f>
        <v>0</v>
      </c>
      <c r="AQ31" s="30" t="n">
        <f aca="false">T31+M31+E31</f>
        <v>0</v>
      </c>
      <c r="AR31" s="30" t="n">
        <f aca="false">U31+N31+F31</f>
        <v>0</v>
      </c>
      <c r="AS31" s="30" t="n">
        <f aca="false">AL31+AA31+Z31</f>
        <v>0</v>
      </c>
      <c r="AT31" s="37" t="n">
        <f aca="false">AP31+AQ31+AR31+AS31</f>
        <v>0</v>
      </c>
      <c r="AU31" s="29" t="n">
        <f aca="false">AT31-AN31</f>
        <v>0</v>
      </c>
    </row>
    <row r="32" customFormat="false" ht="15.75" hidden="false" customHeight="true" outlineLevel="0" collapsed="false">
      <c r="A32" s="25" t="n">
        <v>44041</v>
      </c>
      <c r="B32" s="26" t="n">
        <f aca="false">($C$44-SUM(C$3:C31))/COUNTA($A32:$A$34)</f>
        <v>3936.66666666667</v>
      </c>
      <c r="C32" s="27" t="n">
        <f aca="false">D32+E32+F32+G32+H32-I32</f>
        <v>0</v>
      </c>
      <c r="D32" s="28"/>
      <c r="E32" s="29"/>
      <c r="F32" s="30"/>
      <c r="G32" s="29"/>
      <c r="H32" s="29"/>
      <c r="I32" s="29"/>
      <c r="J32" s="31" t="n">
        <f aca="false">($I$44-SUM(K$3:K31))/COUNTA($A32:$A$34)</f>
        <v>1157.91666666667</v>
      </c>
      <c r="K32" s="27" t="n">
        <f aca="false">L32+M32+N32+O32+P32-Q32</f>
        <v>0</v>
      </c>
      <c r="L32" s="28"/>
      <c r="M32" s="29"/>
      <c r="N32" s="30"/>
      <c r="O32" s="29"/>
      <c r="P32" s="29"/>
      <c r="Q32" s="29"/>
      <c r="R32" s="16" t="n">
        <f aca="false">S32+T32+U32+V32+W32-X32</f>
        <v>0</v>
      </c>
      <c r="S32" s="32"/>
      <c r="T32" s="16"/>
      <c r="U32" s="16"/>
      <c r="V32" s="16"/>
      <c r="W32" s="16"/>
      <c r="X32" s="16"/>
      <c r="Y32" s="33" t="n">
        <f aca="false">C32+K32+R32-X32-W32-V32-Q32-P32-O32-I32-H32-G32</f>
        <v>0</v>
      </c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34" t="n">
        <f aca="false">AL32+AA32+Z32+AK32</f>
        <v>0</v>
      </c>
      <c r="AN32" s="35" t="n">
        <f aca="false">AM32+Y32</f>
        <v>0</v>
      </c>
      <c r="AO32" s="36" t="n">
        <v>1</v>
      </c>
      <c r="AP32" s="36" t="n">
        <f aca="false">D32+L32+S32+AK32</f>
        <v>0</v>
      </c>
      <c r="AQ32" s="30" t="n">
        <f aca="false">T32+M32+E32</f>
        <v>0</v>
      </c>
      <c r="AR32" s="30" t="n">
        <f aca="false">U32+N32+F32</f>
        <v>0</v>
      </c>
      <c r="AS32" s="30" t="n">
        <f aca="false">AL32+AA32+Z32</f>
        <v>0</v>
      </c>
      <c r="AT32" s="37" t="n">
        <f aca="false">AP32+AQ32+AR32+AS32</f>
        <v>0</v>
      </c>
      <c r="AU32" s="29" t="n">
        <f aca="false">AT32-AN32</f>
        <v>0</v>
      </c>
    </row>
    <row r="33" customFormat="false" ht="15.75" hidden="false" customHeight="true" outlineLevel="0" collapsed="false">
      <c r="A33" s="25" t="n">
        <v>44042</v>
      </c>
      <c r="B33" s="26" t="n">
        <f aca="false">($C$44-SUM(C$3:C32))/COUNTA($A33:$A$34)</f>
        <v>5905</v>
      </c>
      <c r="C33" s="27" t="n">
        <f aca="false">D33+E33+F33+G33+H33-I33</f>
        <v>0</v>
      </c>
      <c r="D33" s="28"/>
      <c r="E33" s="29"/>
      <c r="F33" s="30"/>
      <c r="G33" s="29"/>
      <c r="H33" s="29"/>
      <c r="I33" s="29"/>
      <c r="J33" s="31" t="n">
        <f aca="false">($I$44-SUM(K$3:K32))/COUNTA($A33:$A$34)</f>
        <v>1736.875</v>
      </c>
      <c r="K33" s="27" t="n">
        <f aca="false">L33+M33+N33+O33+P33-Q33</f>
        <v>0</v>
      </c>
      <c r="L33" s="28"/>
      <c r="M33" s="29"/>
      <c r="N33" s="30"/>
      <c r="O33" s="29"/>
      <c r="P33" s="29"/>
      <c r="Q33" s="29"/>
      <c r="R33" s="16" t="n">
        <f aca="false">S33+T33+U33+V33+W33-X33</f>
        <v>0</v>
      </c>
      <c r="S33" s="32"/>
      <c r="T33" s="16"/>
      <c r="U33" s="16"/>
      <c r="V33" s="16"/>
      <c r="W33" s="16"/>
      <c r="X33" s="16"/>
      <c r="Y33" s="33" t="n">
        <f aca="false">C33+K33+R33-X33-W33-V33-Q33-P33-O33-I33-H33-G33</f>
        <v>0</v>
      </c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34" t="n">
        <f aca="false">AL33+AA33+Z33+AK33</f>
        <v>0</v>
      </c>
      <c r="AN33" s="35" t="n">
        <f aca="false">AM33+Y33</f>
        <v>0</v>
      </c>
      <c r="AO33" s="36" t="n">
        <f aca="false">V33+O33+G33</f>
        <v>0</v>
      </c>
      <c r="AP33" s="36" t="n">
        <f aca="false">D33+L33+S33+AK33</f>
        <v>0</v>
      </c>
      <c r="AQ33" s="30" t="n">
        <f aca="false">T33+M33+E33</f>
        <v>0</v>
      </c>
      <c r="AR33" s="30" t="n">
        <f aca="false">U33+N33+F33</f>
        <v>0</v>
      </c>
      <c r="AS33" s="30" t="n">
        <f aca="false">AL33+AA33+Z33</f>
        <v>0</v>
      </c>
      <c r="AT33" s="37" t="n">
        <f aca="false">AP33+AQ33+AR33+AS33</f>
        <v>0</v>
      </c>
      <c r="AU33" s="29" t="n">
        <f aca="false">AT33-AN33</f>
        <v>0</v>
      </c>
    </row>
    <row r="34" customFormat="false" ht="15.75" hidden="false" customHeight="true" outlineLevel="0" collapsed="false">
      <c r="A34" s="25" t="n">
        <v>44043</v>
      </c>
      <c r="B34" s="26" t="n">
        <f aca="false">($C$44-SUM(C$3:C33))/COUNTA($A34:$A$34)</f>
        <v>11810</v>
      </c>
      <c r="C34" s="27" t="n">
        <f aca="false">D34+E34+F34+G34+H34-I34</f>
        <v>0</v>
      </c>
      <c r="D34" s="28"/>
      <c r="E34" s="29"/>
      <c r="F34" s="30"/>
      <c r="G34" s="29"/>
      <c r="H34" s="29"/>
      <c r="I34" s="29"/>
      <c r="J34" s="31" t="n">
        <f aca="false">($I$44-SUM(K$3:K33))/COUNTA($A34:$A$34)</f>
        <v>3473.75</v>
      </c>
      <c r="K34" s="27" t="n">
        <f aca="false">L34+M34+N34+O34+P34-Q34</f>
        <v>0</v>
      </c>
      <c r="L34" s="28"/>
      <c r="M34" s="29"/>
      <c r="N34" s="30"/>
      <c r="O34" s="29"/>
      <c r="P34" s="29"/>
      <c r="Q34" s="29"/>
      <c r="R34" s="16"/>
      <c r="S34" s="32"/>
      <c r="T34" s="16"/>
      <c r="U34" s="16"/>
      <c r="V34" s="16"/>
      <c r="W34" s="16"/>
      <c r="X34" s="16"/>
      <c r="Y34" s="33" t="n">
        <f aca="false">C34+K34+R34-X34-W34-V34-Q34-P34-O34-I34-H34-G34</f>
        <v>0</v>
      </c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34"/>
      <c r="AN34" s="35" t="n">
        <f aca="false">AM34+Y34</f>
        <v>0</v>
      </c>
      <c r="AO34" s="36"/>
      <c r="AP34" s="36"/>
      <c r="AQ34" s="30"/>
      <c r="AR34" s="30"/>
      <c r="AS34" s="30"/>
      <c r="AT34" s="37" t="n">
        <f aca="false">AP34+AQ34+AR34+AS34</f>
        <v>0</v>
      </c>
      <c r="AU34" s="29" t="n">
        <f aca="false">AT34-AN34</f>
        <v>0</v>
      </c>
    </row>
    <row r="35" customFormat="false" ht="15.75" hidden="false" customHeight="true" outlineLevel="0" collapsed="false">
      <c r="A35" s="38" t="s">
        <v>22</v>
      </c>
      <c r="B35" s="9" t="n">
        <f aca="false">$C$44-C35</f>
        <v>11810</v>
      </c>
      <c r="C35" s="9" t="n">
        <f aca="false">SUM(C4:C34)</f>
        <v>190</v>
      </c>
      <c r="D35" s="39" t="n">
        <f aca="false">SUM(D4:D34)</f>
        <v>50</v>
      </c>
      <c r="E35" s="39" t="n">
        <f aca="false">SUM(E4:E34)</f>
        <v>50</v>
      </c>
      <c r="F35" s="39" t="n">
        <f aca="false">SUM(F4:F34)</f>
        <v>50</v>
      </c>
      <c r="G35" s="39" t="n">
        <f aca="false">SUM(G4:G34)</f>
        <v>50</v>
      </c>
      <c r="H35" s="39" t="n">
        <f aca="false">SUM(H4:H34)</f>
        <v>20</v>
      </c>
      <c r="I35" s="39" t="n">
        <f aca="false">SUM(I4:I34)</f>
        <v>10</v>
      </c>
      <c r="J35" s="9" t="n">
        <f aca="false">$I$44-K35</f>
        <v>3473.75</v>
      </c>
      <c r="K35" s="9" t="n">
        <f aca="false">SUM(K4:K34)</f>
        <v>26.25</v>
      </c>
      <c r="L35" s="39" t="n">
        <f aca="false">SUM(L4:L34)</f>
        <v>26.25</v>
      </c>
      <c r="M35" s="39" t="n">
        <f aca="false">SUM(M4:M34)</f>
        <v>0</v>
      </c>
      <c r="N35" s="39" t="n">
        <f aca="false">SUM(N4:N34)</f>
        <v>0</v>
      </c>
      <c r="O35" s="39" t="n">
        <f aca="false">SUM(O4:O34)</f>
        <v>0</v>
      </c>
      <c r="P35" s="39" t="n">
        <f aca="false">SUM(P4:P34)</f>
        <v>0</v>
      </c>
      <c r="Q35" s="39" t="n">
        <f aca="false">SUM(Q4:Q34)</f>
        <v>0</v>
      </c>
      <c r="R35" s="16" t="n">
        <f aca="false">SUM(R4:R34)</f>
        <v>0</v>
      </c>
      <c r="S35" s="16" t="n">
        <f aca="false">SUM(S4:S34)</f>
        <v>0</v>
      </c>
      <c r="T35" s="16" t="n">
        <f aca="false">SUM(T4:T34)</f>
        <v>0</v>
      </c>
      <c r="U35" s="16" t="n">
        <f aca="false">SUM(U4:U34)</f>
        <v>0</v>
      </c>
      <c r="V35" s="16" t="n">
        <f aca="false">SUM(V4:V34)</f>
        <v>0</v>
      </c>
      <c r="W35" s="16" t="n">
        <f aca="false">SUM(W4:W34)</f>
        <v>0</v>
      </c>
      <c r="X35" s="16" t="n">
        <f aca="false">SUM(X4:X34)</f>
        <v>0</v>
      </c>
      <c r="Y35" s="40" t="n">
        <f aca="false">SUM(Y4:Y34)</f>
        <v>216.25</v>
      </c>
      <c r="Z35" s="39" t="n">
        <f aca="false">SUM(Z4:Z34)</f>
        <v>0</v>
      </c>
      <c r="AA35" s="39" t="n">
        <f aca="false">SUM(AA4:AA34)</f>
        <v>0</v>
      </c>
      <c r="AB35" s="39" t="n">
        <f aca="false">SUM(AB4:AB34)</f>
        <v>0</v>
      </c>
      <c r="AC35" s="39"/>
      <c r="AD35" s="39"/>
      <c r="AE35" s="39"/>
      <c r="AF35" s="39"/>
      <c r="AG35" s="39"/>
      <c r="AH35" s="39"/>
      <c r="AI35" s="39"/>
      <c r="AJ35" s="39"/>
      <c r="AK35" s="39" t="n">
        <f aca="false">SUM(AK4:AK34)</f>
        <v>0</v>
      </c>
      <c r="AL35" s="39" t="n">
        <f aca="false">SUM(AL4:AL34)</f>
        <v>0</v>
      </c>
      <c r="AM35" s="19" t="n">
        <f aca="false">SUM(AM4:AM34)</f>
        <v>0</v>
      </c>
      <c r="AN35" s="41" t="n">
        <f aca="false">SUM(AN4:AN34)</f>
        <v>216.25</v>
      </c>
      <c r="AO35" s="39" t="n">
        <f aca="false">SUM(AO4:AO34)</f>
        <v>51</v>
      </c>
      <c r="AP35" s="39" t="n">
        <f aca="false">SUM(AP4:AP34)</f>
        <v>76.25</v>
      </c>
      <c r="AQ35" s="39" t="n">
        <f aca="false">SUM(AQ4:AQ34)</f>
        <v>50</v>
      </c>
      <c r="AR35" s="39" t="n">
        <f aca="false">SUM(AR4:AR34)</f>
        <v>50</v>
      </c>
      <c r="AS35" s="39" t="n">
        <f aca="false">SUM(AS4:AS34)</f>
        <v>0</v>
      </c>
      <c r="AT35" s="23" t="n">
        <f aca="false">SUM(AT4:AT34)</f>
        <v>226.25</v>
      </c>
      <c r="AU35" s="39" t="n">
        <f aca="false">SUM(AU4:AU34)</f>
        <v>10</v>
      </c>
    </row>
    <row r="36" customFormat="false" ht="15.75" hidden="false" customHeight="true" outlineLevel="0" collapsed="false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</row>
    <row r="37" customFormat="false" ht="15.75" hidden="false" customHeight="true" outlineLevel="0" collapsed="false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</row>
    <row r="38" customFormat="false" ht="15.75" hidden="false" customHeight="true" outlineLevel="0" collapsed="false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</row>
    <row r="39" customFormat="false" ht="15.75" hidden="false" customHeight="true" outlineLevel="0" collapsed="false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</row>
    <row r="40" customFormat="false" ht="15.75" hidden="false" customHeight="true" outlineLevel="0" collapsed="false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</row>
    <row r="41" customFormat="false" ht="15.75" hidden="false" customHeight="true" outlineLevel="0" collapsed="false">
      <c r="A41" s="45"/>
      <c r="B41" s="46" t="s">
        <v>25</v>
      </c>
      <c r="C41" s="46"/>
      <c r="D41" s="46"/>
      <c r="E41" s="46"/>
      <c r="F41" s="45"/>
      <c r="G41" s="45"/>
      <c r="H41" s="47" t="s">
        <v>26</v>
      </c>
      <c r="I41" s="47"/>
      <c r="J41" s="47"/>
      <c r="K41" s="47"/>
      <c r="L41" s="45"/>
      <c r="M41" s="48" t="s">
        <v>27</v>
      </c>
      <c r="N41" s="48"/>
      <c r="O41" s="48"/>
      <c r="P41" s="48"/>
      <c r="Q41" s="45"/>
      <c r="R41" s="45"/>
      <c r="S41" s="45"/>
      <c r="T41" s="45"/>
      <c r="U41" s="45"/>
      <c r="V41" s="45"/>
      <c r="W41" s="45"/>
      <c r="X41" s="45"/>
      <c r="Y41" s="45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</row>
    <row r="42" customFormat="false" ht="15.75" hidden="false" customHeight="true" outlineLevel="0" collapsed="false">
      <c r="A42" s="42"/>
      <c r="B42" s="49"/>
      <c r="C42" s="50" t="s">
        <v>28</v>
      </c>
      <c r="D42" s="50" t="s">
        <v>29</v>
      </c>
      <c r="E42" s="51" t="s">
        <v>30</v>
      </c>
      <c r="F42" s="43"/>
      <c r="G42" s="43"/>
      <c r="H42" s="49"/>
      <c r="I42" s="50" t="s">
        <v>28</v>
      </c>
      <c r="J42" s="50" t="s">
        <v>29</v>
      </c>
      <c r="K42" s="51" t="s">
        <v>30</v>
      </c>
      <c r="L42" s="43"/>
      <c r="M42" s="49"/>
      <c r="N42" s="50" t="s">
        <v>28</v>
      </c>
      <c r="O42" s="50" t="s">
        <v>29</v>
      </c>
      <c r="P42" s="51" t="s">
        <v>30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</row>
    <row r="43" customFormat="false" ht="15.75" hidden="false" customHeight="true" outlineLevel="0" collapsed="false">
      <c r="A43" s="42"/>
      <c r="B43" s="49" t="s">
        <v>31</v>
      </c>
      <c r="C43" s="52"/>
      <c r="D43" s="53"/>
      <c r="E43" s="54" t="e">
        <f aca="false">D43/C43</f>
        <v>#DIV/0!</v>
      </c>
      <c r="F43" s="43"/>
      <c r="G43" s="43"/>
      <c r="H43" s="49" t="s">
        <v>31</v>
      </c>
      <c r="I43" s="52" t="n">
        <v>47.25</v>
      </c>
      <c r="J43" s="53"/>
      <c r="K43" s="54" t="n">
        <f aca="false">J43/I43</f>
        <v>0</v>
      </c>
      <c r="L43" s="43"/>
      <c r="M43" s="49" t="s">
        <v>31</v>
      </c>
      <c r="N43" s="52" t="n">
        <f aca="false">I43+C43</f>
        <v>47.25</v>
      </c>
      <c r="O43" s="55" t="n">
        <f aca="false">J43+D43</f>
        <v>0</v>
      </c>
      <c r="P43" s="54" t="n">
        <f aca="false">O43/N43</f>
        <v>0</v>
      </c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</row>
    <row r="44" customFormat="false" ht="15.75" hidden="false" customHeight="true" outlineLevel="0" collapsed="false">
      <c r="A44" s="42"/>
      <c r="B44" s="56" t="s">
        <v>32</v>
      </c>
      <c r="C44" s="57" t="n">
        <v>12000</v>
      </c>
      <c r="D44" s="58" t="n">
        <f aca="false">C35</f>
        <v>190</v>
      </c>
      <c r="E44" s="59" t="n">
        <f aca="false">D44/C44</f>
        <v>0.0158333333333333</v>
      </c>
      <c r="F44" s="43"/>
      <c r="G44" s="43"/>
      <c r="H44" s="56" t="s">
        <v>32</v>
      </c>
      <c r="I44" s="57" t="n">
        <v>3500</v>
      </c>
      <c r="J44" s="58" t="n">
        <f aca="false">K35</f>
        <v>26.25</v>
      </c>
      <c r="K44" s="59" t="n">
        <f aca="false">J44/I44</f>
        <v>0.0075</v>
      </c>
      <c r="L44" s="43"/>
      <c r="M44" s="56" t="s">
        <v>32</v>
      </c>
      <c r="N44" s="57" t="n">
        <f aca="false">I44+C44</f>
        <v>15500</v>
      </c>
      <c r="O44" s="58" t="n">
        <f aca="false">J44+D44</f>
        <v>216.25</v>
      </c>
      <c r="P44" s="59" t="n">
        <f aca="false">O44/N44</f>
        <v>0.0139516129032258</v>
      </c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</row>
    <row r="45" customFormat="false" ht="15.75" hidden="false" customHeight="true" outlineLevel="0" collapsed="false">
      <c r="A45" s="42"/>
      <c r="B45" s="56" t="s">
        <v>33</v>
      </c>
      <c r="C45" s="57" t="n">
        <f aca="false">B35</f>
        <v>11810</v>
      </c>
      <c r="D45" s="58" t="n">
        <f aca="false">C35</f>
        <v>190</v>
      </c>
      <c r="E45" s="59" t="n">
        <f aca="false">D45/C45</f>
        <v>0.0160880609652837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</row>
    <row r="46" customFormat="false" ht="15.75" hidden="false" customHeight="true" outlineLevel="0" collapsed="false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</row>
    <row r="47" customFormat="false" ht="15.75" hidden="false" customHeight="true" outlineLevel="0" collapsed="false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</row>
    <row r="48" customFormat="false" ht="15.75" hidden="false" customHeight="true" outlineLevel="0" collapsed="false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</row>
    <row r="49" customFormat="false" ht="15.75" hidden="false" customHeight="true" outlineLevel="0" collapsed="false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</row>
    <row r="50" customFormat="false" ht="15.75" hidden="false" customHeight="true" outlineLevel="0" collapsed="false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</row>
    <row r="51" customFormat="false" ht="15.75" hidden="false" customHeight="true" outlineLevel="0" collapsed="false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</row>
    <row r="52" customFormat="false" ht="15.75" hidden="false" customHeight="true" outlineLevel="0" collapsed="false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</row>
    <row r="53" customFormat="false" ht="15.75" hidden="false" customHeight="true" outlineLevel="0" collapsed="false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</row>
    <row r="54" customFormat="false" ht="15.75" hidden="false" customHeight="true" outlineLevel="0" collapsed="false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</row>
    <row r="55" customFormat="false" ht="15.75" hidden="false" customHeight="true" outlineLevel="0" collapsed="false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</row>
    <row r="56" customFormat="false" ht="15.75" hidden="false" customHeight="true" outlineLevel="0" collapsed="false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</row>
    <row r="57" customFormat="false" ht="15.75" hidden="false" customHeight="true" outlineLevel="0" collapsed="false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</row>
    <row r="58" customFormat="false" ht="15.75" hidden="false" customHeight="true" outlineLevel="0" collapsed="false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</row>
    <row r="59" customFormat="false" ht="15.75" hidden="false" customHeight="true" outlineLevel="0" collapsed="false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</row>
    <row r="60" customFormat="false" ht="15.75" hidden="false" customHeight="true" outlineLevel="0" collapsed="false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</row>
    <row r="61" customFormat="false" ht="15.75" hidden="false" customHeight="true" outlineLevel="0" collapsed="false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</row>
    <row r="62" customFormat="false" ht="15.75" hidden="false" customHeight="true" outlineLevel="0" collapsed="false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</row>
    <row r="63" customFormat="false" ht="15.75" hidden="false" customHeight="true" outlineLevel="0" collapsed="false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</row>
    <row r="64" customFormat="false" ht="15.75" hidden="false" customHeight="true" outlineLevel="0" collapsed="false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</row>
    <row r="65" customFormat="false" ht="15.75" hidden="false" customHeight="true" outlineLevel="0" collapsed="false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</row>
    <row r="66" customFormat="false" ht="15.75" hidden="false" customHeight="true" outlineLevel="0" collapsed="false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</row>
    <row r="67" customFormat="false" ht="15.75" hidden="false" customHeight="true" outlineLevel="0" collapsed="false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</row>
    <row r="68" customFormat="false" ht="15.75" hidden="false" customHeight="true" outlineLevel="0" collapsed="false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</row>
    <row r="69" customFormat="false" ht="15.75" hidden="false" customHeight="true" outlineLevel="0" collapsed="false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</row>
    <row r="70" customFormat="false" ht="15.75" hidden="false" customHeight="true" outlineLevel="0" collapsed="false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</row>
    <row r="71" customFormat="false" ht="15.75" hidden="false" customHeight="true" outlineLevel="0" collapsed="false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</row>
    <row r="72" customFormat="false" ht="15.75" hidden="false" customHeight="true" outlineLevel="0" collapsed="false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</row>
    <row r="73" customFormat="false" ht="15.75" hidden="false" customHeight="true" outlineLevel="0" collapsed="false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</row>
    <row r="74" customFormat="false" ht="15.75" hidden="false" customHeight="true" outlineLevel="0" collapsed="false">
      <c r="A74" s="42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</row>
    <row r="75" customFormat="false" ht="15.75" hidden="false" customHeight="true" outlineLevel="0" collapsed="false">
      <c r="A75" s="42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</row>
    <row r="76" customFormat="false" ht="15.75" hidden="false" customHeight="true" outlineLevel="0" collapsed="false">
      <c r="A76" s="42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</row>
    <row r="77" customFormat="false" ht="15.75" hidden="false" customHeight="true" outlineLevel="0" collapsed="false">
      <c r="A77" s="42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</row>
    <row r="78" customFormat="false" ht="15.75" hidden="false" customHeight="true" outlineLevel="0" collapsed="false">
      <c r="A78" s="42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</row>
    <row r="79" customFormat="false" ht="15.75" hidden="false" customHeight="true" outlineLevel="0" collapsed="false">
      <c r="A79" s="42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</row>
  </sheetData>
  <mergeCells count="13">
    <mergeCell ref="B1:AU1"/>
    <mergeCell ref="B2:X2"/>
    <mergeCell ref="Y2:Y3"/>
    <mergeCell ref="Z2:AM2"/>
    <mergeCell ref="AN2:AN3"/>
    <mergeCell ref="AO2:AU2"/>
    <mergeCell ref="A37:Y37"/>
    <mergeCell ref="A38:Y38"/>
    <mergeCell ref="A39:Y39"/>
    <mergeCell ref="A40:Y40"/>
    <mergeCell ref="B41:E41"/>
    <mergeCell ref="H41:K41"/>
    <mergeCell ref="M41:P41"/>
  </mergeCells>
  <conditionalFormatting sqref="I42:K4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4:K4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E4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:E4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2:P4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4:P44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2020-03-30T18:10:10Z</dcterms:created>
  <dc:creator>DELL</dc:creator>
  <dc:description/>
  <dc:language>en-US</dc:language>
  <cp:lastModifiedBy/>
  <dcterms:modified xsi:type="dcterms:W3CDTF">2021-09-21T17:41:00Z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144 144 1920 1080</vt:lpwstr>
  </property>
</Properties>
</file>